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7650" activeTab="2"/>
  </bookViews>
  <sheets>
    <sheet name="FARMASI" sheetId="6" r:id="rId1"/>
    <sheet name="kuantitas" sheetId="8" r:id="rId2"/>
    <sheet name="PENDAPATAN MEI 2020" sheetId="5" r:id="rId3"/>
  </sheets>
  <definedNames>
    <definedName name="_xlnm.Print_Area" localSheetId="0">FARMASI!$A$1:$H$42</definedName>
    <definedName name="_xlnm.Print_Area" localSheetId="1">kuantitas!$A$1:$AJ$87</definedName>
    <definedName name="_xlnm.Print_Area" localSheetId="2">'PENDAPATAN MEI 2020'!$A$1:$AH$86</definedName>
    <definedName name="_xlnm.Print_Titles" localSheetId="1">kuantitas!$5:$6</definedName>
  </definedNames>
  <calcPr calcId="124519" iterateDelta="1E-4"/>
</workbook>
</file>

<file path=xl/calcChain.xml><?xml version="1.0" encoding="utf-8"?>
<calcChain xmlns="http://schemas.openxmlformats.org/spreadsheetml/2006/main">
  <c r="E9" i="6"/>
  <c r="E73" i="5" l="1"/>
  <c r="E21" i="6" l="1"/>
  <c r="E22"/>
  <c r="E23"/>
  <c r="E24"/>
  <c r="E25"/>
  <c r="E7" l="1"/>
  <c r="E8"/>
  <c r="E10"/>
  <c r="E11"/>
  <c r="E12"/>
  <c r="E13"/>
  <c r="E14"/>
  <c r="E15"/>
  <c r="Q74" i="8" l="1"/>
  <c r="AD74" l="1"/>
  <c r="R70" i="5"/>
  <c r="S74" i="8"/>
  <c r="C73" i="5"/>
  <c r="H62" l="1"/>
  <c r="E19" i="6"/>
  <c r="E20"/>
  <c r="AH74" i="8"/>
  <c r="AG74"/>
  <c r="AF74"/>
  <c r="AE74"/>
  <c r="AC74"/>
  <c r="AB74"/>
  <c r="AA74"/>
  <c r="Z74"/>
  <c r="Y74"/>
  <c r="X74"/>
  <c r="W74"/>
  <c r="V74"/>
  <c r="U74"/>
  <c r="T74"/>
  <c r="R74"/>
  <c r="P74"/>
  <c r="O74"/>
  <c r="N74"/>
  <c r="M74"/>
  <c r="L74"/>
  <c r="K74"/>
  <c r="J74"/>
  <c r="I74"/>
  <c r="H74"/>
  <c r="G74"/>
  <c r="F74"/>
  <c r="E74"/>
  <c r="AG38" i="5"/>
  <c r="AG39"/>
  <c r="AG40"/>
  <c r="G39"/>
  <c r="AI42" i="8"/>
  <c r="AJ42" s="1"/>
  <c r="AI43"/>
  <c r="AJ43" s="1"/>
  <c r="F73" i="5"/>
  <c r="AH39" l="1"/>
  <c r="AI39" s="1"/>
  <c r="X58"/>
  <c r="X59"/>
  <c r="X60"/>
  <c r="X61"/>
  <c r="Q69"/>
  <c r="Q70"/>
  <c r="G69"/>
  <c r="G70"/>
  <c r="F69"/>
  <c r="F70"/>
  <c r="R69" l="1"/>
  <c r="Y69"/>
  <c r="AG69"/>
  <c r="AG70"/>
  <c r="AF69"/>
  <c r="AF70"/>
  <c r="AE69"/>
  <c r="AE70"/>
  <c r="AD69"/>
  <c r="AD70"/>
  <c r="AC69"/>
  <c r="AC70"/>
  <c r="AB69"/>
  <c r="AB70"/>
  <c r="AA69"/>
  <c r="AA70"/>
  <c r="Z69"/>
  <c r="Z70"/>
  <c r="X69"/>
  <c r="X70"/>
  <c r="W69"/>
  <c r="W70"/>
  <c r="T68"/>
  <c r="T69"/>
  <c r="T70"/>
  <c r="U69"/>
  <c r="U70"/>
  <c r="V69"/>
  <c r="V70"/>
  <c r="S68"/>
  <c r="S69"/>
  <c r="S70"/>
  <c r="P68"/>
  <c r="P69"/>
  <c r="O68"/>
  <c r="O69"/>
  <c r="N68"/>
  <c r="N69"/>
  <c r="M67"/>
  <c r="M68"/>
  <c r="M69"/>
  <c r="L68"/>
  <c r="L69"/>
  <c r="L70"/>
  <c r="K68"/>
  <c r="K69"/>
  <c r="K70"/>
  <c r="J68"/>
  <c r="J69"/>
  <c r="J70"/>
  <c r="I69"/>
  <c r="I70"/>
  <c r="H69"/>
  <c r="H70"/>
  <c r="E68"/>
  <c r="E69"/>
  <c r="E70"/>
  <c r="D67"/>
  <c r="D68"/>
  <c r="D69"/>
  <c r="D70"/>
  <c r="C68"/>
  <c r="C69"/>
  <c r="C70"/>
  <c r="AI72" i="8"/>
  <c r="AJ72" s="1"/>
  <c r="AH77" i="5"/>
  <c r="AH69" l="1"/>
  <c r="AI69" s="1"/>
  <c r="AI76" i="8" l="1"/>
  <c r="AJ76" l="1"/>
  <c r="AH73" i="5"/>
  <c r="G7" l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"/>
  <c r="G5"/>
  <c r="G71" l="1"/>
  <c r="G75" s="1"/>
  <c r="B78"/>
  <c r="AE68" l="1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D68" l="1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71" l="1"/>
  <c r="X68"/>
  <c r="X67"/>
  <c r="X66"/>
  <c r="X65"/>
  <c r="X64"/>
  <c r="X63"/>
  <c r="X62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W5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X71" l="1"/>
  <c r="W71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P70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Q71" l="1"/>
  <c r="P71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71" l="1"/>
  <c r="J75" s="1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68"/>
  <c r="H67"/>
  <c r="H66"/>
  <c r="H65"/>
  <c r="H64"/>
  <c r="H63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I71" l="1"/>
  <c r="H71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AG68" l="1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71" l="1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F71" l="1"/>
  <c r="AC71"/>
  <c r="AC75" s="1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AA71" l="1"/>
  <c r="AB71"/>
  <c r="Y70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Y71" l="1"/>
  <c r="V71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71" l="1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R68" l="1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O70" l="1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71" l="1"/>
  <c r="O75" s="1"/>
  <c r="N70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71" l="1"/>
  <c r="M70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L67" l="1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K67" l="1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AH70"/>
  <c r="AI70" s="1"/>
  <c r="F68"/>
  <c r="AH68" s="1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71" l="1"/>
  <c r="K71"/>
  <c r="K75" s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AH67" s="1"/>
  <c r="E7"/>
  <c r="E8"/>
  <c r="E9"/>
  <c r="E10"/>
  <c r="E11"/>
  <c r="E12"/>
  <c r="E13"/>
  <c r="E14"/>
  <c r="E6"/>
  <c r="E5"/>
  <c r="AI68"/>
  <c r="D66"/>
  <c r="D65"/>
  <c r="D64"/>
  <c r="D63"/>
  <c r="D61"/>
  <c r="D60"/>
  <c r="D59"/>
  <c r="D58"/>
  <c r="D56"/>
  <c r="D55"/>
  <c r="D54"/>
  <c r="D52"/>
  <c r="D51"/>
  <c r="D50"/>
  <c r="D49"/>
  <c r="D48"/>
  <c r="D47"/>
  <c r="D46"/>
  <c r="D45"/>
  <c r="D44"/>
  <c r="D43"/>
  <c r="D42"/>
  <c r="D41"/>
  <c r="D40"/>
  <c r="D38"/>
  <c r="D37"/>
  <c r="D36"/>
  <c r="D35"/>
  <c r="D34"/>
  <c r="D33"/>
  <c r="D32"/>
  <c r="D31"/>
  <c r="D30"/>
  <c r="D27"/>
  <c r="D26"/>
  <c r="D25"/>
  <c r="D24"/>
  <c r="D23"/>
  <c r="D21"/>
  <c r="D20"/>
  <c r="D19"/>
  <c r="D18"/>
  <c r="D17"/>
  <c r="D16"/>
  <c r="D15"/>
  <c r="D14"/>
  <c r="D11"/>
  <c r="D10"/>
  <c r="D9"/>
  <c r="D7"/>
  <c r="D5"/>
  <c r="D6"/>
  <c r="AE71"/>
  <c r="AE75" s="1"/>
  <c r="AD75"/>
  <c r="AB75"/>
  <c r="Z71"/>
  <c r="Z75" s="1"/>
  <c r="Y75"/>
  <c r="X75"/>
  <c r="AI63" i="8"/>
  <c r="D74"/>
  <c r="AI73"/>
  <c r="AI71"/>
  <c r="AI69"/>
  <c r="AI68"/>
  <c r="AI67"/>
  <c r="AI66"/>
  <c r="AI64"/>
  <c r="AI62"/>
  <c r="AI61"/>
  <c r="AI59"/>
  <c r="AI58"/>
  <c r="AI57"/>
  <c r="AI56"/>
  <c r="AI55"/>
  <c r="AI54"/>
  <c r="AI53"/>
  <c r="AI52"/>
  <c r="AI51"/>
  <c r="AI50"/>
  <c r="AI49"/>
  <c r="AI48"/>
  <c r="AI47"/>
  <c r="AI46"/>
  <c r="AI45"/>
  <c r="AI44"/>
  <c r="AI41"/>
  <c r="AI40"/>
  <c r="AI39"/>
  <c r="AI38"/>
  <c r="AI37"/>
  <c r="AI36"/>
  <c r="AI35"/>
  <c r="AI34"/>
  <c r="AI33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F26" i="6"/>
  <c r="AJ77" i="8" s="1"/>
  <c r="E18" i="6"/>
  <c r="E17"/>
  <c r="E16"/>
  <c r="AH40" i="5" l="1"/>
  <c r="AI40" s="1"/>
  <c r="D71"/>
  <c r="D75" s="1"/>
  <c r="AI74" i="8"/>
  <c r="AJ9"/>
  <c r="AJ13"/>
  <c r="AJ17"/>
  <c r="AJ19"/>
  <c r="AJ21"/>
  <c r="AJ23"/>
  <c r="AJ27"/>
  <c r="AJ29"/>
  <c r="AJ33"/>
  <c r="AJ35"/>
  <c r="AJ37"/>
  <c r="AJ39"/>
  <c r="AJ41"/>
  <c r="AJ44"/>
  <c r="AJ46"/>
  <c r="AJ48"/>
  <c r="AJ50"/>
  <c r="AJ52"/>
  <c r="AJ54"/>
  <c r="AJ58"/>
  <c r="AJ61"/>
  <c r="AJ64"/>
  <c r="AJ67"/>
  <c r="AJ69"/>
  <c r="AJ73"/>
  <c r="AJ10"/>
  <c r="AJ12"/>
  <c r="AJ14"/>
  <c r="AJ18"/>
  <c r="AJ20"/>
  <c r="AJ22"/>
  <c r="AJ24"/>
  <c r="AJ26"/>
  <c r="AJ28"/>
  <c r="AJ30"/>
  <c r="AJ34"/>
  <c r="AJ36"/>
  <c r="AJ38"/>
  <c r="AJ40"/>
  <c r="AJ45"/>
  <c r="AJ47"/>
  <c r="AJ49"/>
  <c r="AJ51"/>
  <c r="AJ53"/>
  <c r="AJ55"/>
  <c r="AJ57"/>
  <c r="AJ59"/>
  <c r="AJ62"/>
  <c r="AJ66"/>
  <c r="AJ68"/>
  <c r="AJ71"/>
  <c r="AJ63"/>
  <c r="AJ8"/>
  <c r="AH65" i="5"/>
  <c r="AI65" s="1"/>
  <c r="AH66"/>
  <c r="AI66" s="1"/>
  <c r="AJ74" i="8" l="1"/>
  <c r="AJ78" s="1"/>
  <c r="AH64" i="5"/>
  <c r="AI64" s="1"/>
  <c r="AH51"/>
  <c r="AI51" s="1"/>
  <c r="AH52"/>
  <c r="AI52" s="1"/>
  <c r="AH53"/>
  <c r="AH54"/>
  <c r="AI54" s="1"/>
  <c r="AH55"/>
  <c r="AI55" s="1"/>
  <c r="AH56"/>
  <c r="AI56" s="1"/>
  <c r="AH57"/>
  <c r="AH58"/>
  <c r="AH59"/>
  <c r="AI59" s="1"/>
  <c r="AH60"/>
  <c r="AI60" s="1"/>
  <c r="AH61"/>
  <c r="AI61" s="1"/>
  <c r="AH62"/>
  <c r="AH63"/>
  <c r="AI63" s="1"/>
  <c r="AH36"/>
  <c r="AI36" s="1"/>
  <c r="AH37"/>
  <c r="AI37" s="1"/>
  <c r="AH38"/>
  <c r="AI38" s="1"/>
  <c r="AH41"/>
  <c r="AI41" s="1"/>
  <c r="AH42"/>
  <c r="AI42" s="1"/>
  <c r="AH43"/>
  <c r="AI43" s="1"/>
  <c r="AH44"/>
  <c r="AI44" s="1"/>
  <c r="AH45"/>
  <c r="AI45" s="1"/>
  <c r="AH46"/>
  <c r="AI46" s="1"/>
  <c r="AH47"/>
  <c r="AI47" s="1"/>
  <c r="AH48"/>
  <c r="AI48" s="1"/>
  <c r="AH49"/>
  <c r="AI49" s="1"/>
  <c r="AH50"/>
  <c r="AI50" s="1"/>
  <c r="AH23"/>
  <c r="AI23" s="1"/>
  <c r="AH24"/>
  <c r="AI24" s="1"/>
  <c r="AH25"/>
  <c r="AI25" s="1"/>
  <c r="AH26"/>
  <c r="AI26" s="1"/>
  <c r="AH27"/>
  <c r="AI27" s="1"/>
  <c r="AH28"/>
  <c r="AH29"/>
  <c r="AH30"/>
  <c r="AI30" s="1"/>
  <c r="AH31"/>
  <c r="AI31" s="1"/>
  <c r="AH32"/>
  <c r="AI32" s="1"/>
  <c r="AH33"/>
  <c r="AI33" s="1"/>
  <c r="AH34"/>
  <c r="AI34" s="1"/>
  <c r="AH35"/>
  <c r="AI35" s="1"/>
  <c r="AH6"/>
  <c r="AI6" s="1"/>
  <c r="AH7"/>
  <c r="AI7" s="1"/>
  <c r="AH8"/>
  <c r="AH9"/>
  <c r="AI9" s="1"/>
  <c r="AH10"/>
  <c r="AI10" s="1"/>
  <c r="AH11"/>
  <c r="AI11" s="1"/>
  <c r="AH12"/>
  <c r="AH13"/>
  <c r="AH14"/>
  <c r="AI14" s="1"/>
  <c r="AH15"/>
  <c r="AI15" s="1"/>
  <c r="AH16"/>
  <c r="AI16" s="1"/>
  <c r="AH17"/>
  <c r="AI17" s="1"/>
  <c r="AH18"/>
  <c r="AI18" s="1"/>
  <c r="AH19"/>
  <c r="AI19" s="1"/>
  <c r="AH20"/>
  <c r="AI20" s="1"/>
  <c r="AH21"/>
  <c r="AI21" s="1"/>
  <c r="AH22"/>
  <c r="AH74"/>
  <c r="C71"/>
  <c r="C75" s="1"/>
  <c r="H75" l="1"/>
  <c r="I75"/>
  <c r="L71"/>
  <c r="L75" s="1"/>
  <c r="T71" l="1"/>
  <c r="T75" s="1"/>
  <c r="R71"/>
  <c r="R75" s="1"/>
  <c r="U75" l="1"/>
  <c r="P75"/>
  <c r="E71"/>
  <c r="E75" s="1"/>
  <c r="M71"/>
  <c r="M75" s="1"/>
  <c r="N75"/>
  <c r="Q75" l="1"/>
  <c r="S71"/>
  <c r="S75" s="1"/>
  <c r="V75"/>
  <c r="W75"/>
  <c r="AH5"/>
  <c r="AH71" s="1"/>
  <c r="AH75" s="1"/>
  <c r="AI5" l="1"/>
  <c r="E26" i="6" l="1"/>
  <c r="AJ80" i="8"/>
  <c r="AH78" i="5" l="1"/>
  <c r="F75" l="1"/>
  <c r="AA75" l="1"/>
  <c r="AF75"/>
  <c r="AG75"/>
</calcChain>
</file>

<file path=xl/sharedStrings.xml><?xml version="1.0" encoding="utf-8"?>
<sst xmlns="http://schemas.openxmlformats.org/spreadsheetml/2006/main" count="193" uniqueCount="120">
  <si>
    <t>BALAI BESAR KESEHATAN PARU MASYARAKAT BANDUNG</t>
  </si>
  <si>
    <t>REKAPITULASI BULANAN PENERIMAAN NEGARA BUKAN PAJAK (PNBP)</t>
  </si>
  <si>
    <t>NO</t>
  </si>
  <si>
    <t>JENIS PELAYANAN KESEHATAN</t>
  </si>
  <si>
    <t>TARIF</t>
  </si>
  <si>
    <t>JUMLAH</t>
  </si>
  <si>
    <t>(Rp)</t>
  </si>
  <si>
    <t>PENDAFTARAN (RAWAT JALAN)</t>
  </si>
  <si>
    <t xml:space="preserve">Kunjungan </t>
  </si>
  <si>
    <t>Poliklinik Umum</t>
  </si>
  <si>
    <t>Poliklinik Spesialis</t>
  </si>
  <si>
    <t>RAWAT DARURAT</t>
  </si>
  <si>
    <t>Pemeriksaan Dokter Spesialis</t>
  </si>
  <si>
    <t>Pemeriksaan Dokter Umum</t>
  </si>
  <si>
    <t>Tindakan Terapi Oksigen</t>
  </si>
  <si>
    <t>TINDAKAN MEDIS</t>
  </si>
  <si>
    <t>a.</t>
  </si>
  <si>
    <t>Tindakan Medis Diagnostik</t>
  </si>
  <si>
    <t>Peak Flow Meter (PFR)</t>
  </si>
  <si>
    <t>Spirometri</t>
  </si>
  <si>
    <t>Mantoux Test</t>
  </si>
  <si>
    <t>Skin Test</t>
  </si>
  <si>
    <t>EKG</t>
  </si>
  <si>
    <t>Biopsi Jarum Halus</t>
  </si>
  <si>
    <t>6 Minutes Walk Test</t>
  </si>
  <si>
    <t>Punktie Diagnostik</t>
  </si>
  <si>
    <t>b.</t>
  </si>
  <si>
    <t>Tindakan Medis Terapi</t>
  </si>
  <si>
    <t>Nebulizer</t>
  </si>
  <si>
    <t>Punktie Pleura</t>
  </si>
  <si>
    <t>Jahit luka 1 jahitan</t>
  </si>
  <si>
    <t>Pemasangan Infus</t>
  </si>
  <si>
    <t>Insisi Abses</t>
  </si>
  <si>
    <t>PELAYANAN PENUNJANG MEDIK</t>
  </si>
  <si>
    <t>Pemeriksaan Laboratorium</t>
  </si>
  <si>
    <t>Laju Endap Darah</t>
  </si>
  <si>
    <t>Hemoglobin</t>
  </si>
  <si>
    <t>Jumlah Leucosit</t>
  </si>
  <si>
    <t>Hitung Jenis Leucosit</t>
  </si>
  <si>
    <t>Diff Count</t>
  </si>
  <si>
    <t>Jumlah Eosinophil</t>
  </si>
  <si>
    <t>Darah Rutin Lengkap</t>
  </si>
  <si>
    <t>Urine Lengkap</t>
  </si>
  <si>
    <t>Billirubin total</t>
  </si>
  <si>
    <t>SGOT</t>
  </si>
  <si>
    <t>SGPT</t>
  </si>
  <si>
    <t>Gula Darah Puasa</t>
  </si>
  <si>
    <t>Gula Darah 2 Jam PP</t>
  </si>
  <si>
    <t>Gula Darah Sewaktu</t>
  </si>
  <si>
    <t>Kolesterol</t>
  </si>
  <si>
    <t>Trigliserid</t>
  </si>
  <si>
    <t>High Density lipoprotein (HDL)</t>
  </si>
  <si>
    <t>Low density Lipoprotein (LDL)</t>
  </si>
  <si>
    <t>Asam Urat</t>
  </si>
  <si>
    <t>Ureum (BUN)</t>
  </si>
  <si>
    <t>Kreatinin</t>
  </si>
  <si>
    <t>Anti HIV Rapid</t>
  </si>
  <si>
    <t>Pemeriksaan Mikrobiologi</t>
  </si>
  <si>
    <t>Mikroskop BTA</t>
  </si>
  <si>
    <t>Kultur Sputum BTA</t>
  </si>
  <si>
    <t>c.</t>
  </si>
  <si>
    <t>Pemeriksaan Radiologi</t>
  </si>
  <si>
    <t>Foto BNO Polos</t>
  </si>
  <si>
    <t>Photo Thorax 1 posisi</t>
  </si>
  <si>
    <t>USG Thorax</t>
  </si>
  <si>
    <t>PELAYANAN KONSELING</t>
  </si>
  <si>
    <t>Konsultasi Gizi</t>
  </si>
  <si>
    <t>Konsultasi Berhenti Merokok</t>
  </si>
  <si>
    <t>Konsultasi Kesehatan Paru/VCT</t>
  </si>
  <si>
    <t>Konsultasi HIV</t>
  </si>
  <si>
    <t>Bendahara Penerima,</t>
  </si>
  <si>
    <t>TANGGAL</t>
  </si>
  <si>
    <t>FARMASI</t>
  </si>
  <si>
    <t xml:space="preserve">PENDAFTARAN </t>
  </si>
  <si>
    <t>tarif</t>
  </si>
  <si>
    <t>tanggal</t>
  </si>
  <si>
    <t>Resistensi OAT</t>
  </si>
  <si>
    <t>ksehatan</t>
  </si>
  <si>
    <t>Jenis pelayanan</t>
  </si>
  <si>
    <t>TOTAL</t>
  </si>
  <si>
    <t>disetor</t>
  </si>
  <si>
    <t>QTY</t>
  </si>
  <si>
    <t>PELAYANAN FARMASI</t>
  </si>
  <si>
    <t>BULAN :</t>
  </si>
  <si>
    <t>NO. RESEP</t>
  </si>
  <si>
    <t>JUMLAH RESEP</t>
  </si>
  <si>
    <t>JUMLAH (Rp)</t>
  </si>
  <si>
    <t>terbilang  :</t>
  </si>
  <si>
    <t>Mengetahui,</t>
  </si>
  <si>
    <t>Penanggung Jawab BBKPM Bandung di Garut</t>
  </si>
  <si>
    <t>Petugas Kasir,</t>
  </si>
  <si>
    <t>dr. Pupu Syaeful Mufti</t>
  </si>
  <si>
    <t>197602 08200801 1 008</t>
  </si>
  <si>
    <t>Diterima tanggal :</t>
  </si>
  <si>
    <t xml:space="preserve">T A N G G A L </t>
  </si>
  <si>
    <t xml:space="preserve">Terbilang : </t>
  </si>
  <si>
    <t>Elbow Zoin AP/LATES</t>
  </si>
  <si>
    <t>Asep Kusnandar, SE</t>
  </si>
  <si>
    <t>konsul PA</t>
  </si>
  <si>
    <t>Konsul PA</t>
  </si>
  <si>
    <t>NIP. 19780813 200912 1 002</t>
  </si>
  <si>
    <t>LAIN -LAIN</t>
  </si>
  <si>
    <t>LAIN - LAIN</t>
  </si>
  <si>
    <t>PEMERIKSAAN PATOLOGI ANATOMI</t>
  </si>
  <si>
    <t xml:space="preserve">FARMASI </t>
  </si>
  <si>
    <t xml:space="preserve">Sitologi </t>
  </si>
  <si>
    <t>Tindakan FNAB</t>
  </si>
  <si>
    <t>Billirubin DIREK</t>
  </si>
  <si>
    <t>Dian Permana, SE</t>
  </si>
  <si>
    <t xml:space="preserve">NIP 19850209 201503 1 002 </t>
  </si>
  <si>
    <t>Penerimaan PNBP lainnya : PKL (SMK)</t>
  </si>
  <si>
    <t>Penerimaan PNBP lainnya : PKL SMK (3 org X 9 mg)</t>
  </si>
  <si>
    <t>Sitologi PLEURA/FNAB</t>
  </si>
  <si>
    <t>Tindakan FNAB/Biopsi Jarum Halus</t>
  </si>
  <si>
    <t>Skin Test/INJECT</t>
  </si>
  <si>
    <t># Sepuluh juta delapan ratus tujuh puluh tiga ribu rupiah #</t>
  </si>
  <si>
    <t># Empat puluh enam juta tujuh ratus lima puluh empat ribu rupiah #</t>
  </si>
  <si>
    <t>MEI 2020</t>
  </si>
  <si>
    <t>BULAN : MEI 2020</t>
  </si>
  <si>
    <t>PNBP BBKPM BANDUNG DI GARUT BULAN MEI 2020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</si>
</sst>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i/>
      <sz val="10"/>
      <name val="Arial Narrow"/>
      <family val="2"/>
    </font>
    <font>
      <b/>
      <u/>
      <sz val="10"/>
      <name val="Arial Narrow"/>
      <family val="2"/>
    </font>
    <font>
      <b/>
      <u/>
      <sz val="10"/>
      <color theme="1"/>
      <name val="Arial Narrow"/>
      <family val="2"/>
    </font>
    <font>
      <b/>
      <u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9"/>
      <name val="Myriad Pro Cond"/>
      <family val="2"/>
    </font>
    <font>
      <b/>
      <sz val="11"/>
      <name val="Arial Narrow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2"/>
      <name val="Arial Narrow"/>
      <family val="2"/>
    </font>
    <font>
      <sz val="9"/>
      <name val="Tahoma"/>
      <family val="2"/>
    </font>
    <font>
      <sz val="11"/>
      <name val="Arial Narrow"/>
      <family val="2"/>
    </font>
    <font>
      <sz val="12"/>
      <name val="Arial Narrow"/>
      <family val="2"/>
    </font>
    <font>
      <sz val="12"/>
      <color theme="1"/>
      <name val="Calibri"/>
      <family val="2"/>
      <scheme val="minor"/>
    </font>
    <font>
      <b/>
      <sz val="9"/>
      <name val="Ebrima"/>
    </font>
    <font>
      <b/>
      <sz val="9"/>
      <color theme="1"/>
      <name val="Ebrima"/>
    </font>
    <font>
      <sz val="10"/>
      <color rgb="FFFF0000"/>
      <name val="Arial"/>
      <family val="2"/>
    </font>
    <font>
      <b/>
      <sz val="10"/>
      <color rgb="FFFF0000"/>
      <name val="Arial Narrow"/>
      <family val="2"/>
    </font>
    <font>
      <i/>
      <sz val="10"/>
      <color theme="0"/>
      <name val="Arial Narrow"/>
      <family val="2"/>
    </font>
    <font>
      <b/>
      <i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/>
    <xf numFmtId="0" fontId="5" fillId="0" borderId="0" xfId="0" applyFont="1"/>
    <xf numFmtId="0" fontId="0" fillId="0" borderId="0" xfId="0" applyBorder="1"/>
    <xf numFmtId="0" fontId="5" fillId="0" borderId="5" xfId="0" applyFont="1" applyBorder="1"/>
    <xf numFmtId="0" fontId="0" fillId="0" borderId="0" xfId="0" applyBorder="1" applyAlignment="1"/>
    <xf numFmtId="0" fontId="0" fillId="0" borderId="0" xfId="0" applyAlignment="1">
      <alignment horizontal="center"/>
    </xf>
    <xf numFmtId="0" fontId="4" fillId="0" borderId="0" xfId="0" applyFont="1"/>
    <xf numFmtId="41" fontId="7" fillId="0" borderId="7" xfId="1" applyNumberFormat="1" applyFont="1" applyFill="1" applyBorder="1" applyAlignment="1">
      <alignment horizontal="center" vertical="center"/>
    </xf>
    <xf numFmtId="41" fontId="7" fillId="0" borderId="12" xfId="1" applyNumberFormat="1" applyFont="1" applyFill="1" applyBorder="1" applyAlignment="1">
      <alignment horizontal="center" vertical="center"/>
    </xf>
    <xf numFmtId="0" fontId="5" fillId="0" borderId="13" xfId="0" applyFont="1" applyBorder="1"/>
    <xf numFmtId="41" fontId="9" fillId="0" borderId="0" xfId="1" applyNumberFormat="1" applyFont="1" applyFill="1" applyAlignment="1"/>
    <xf numFmtId="0" fontId="10" fillId="0" borderId="0" xfId="0" applyFont="1" applyFill="1"/>
    <xf numFmtId="0" fontId="11" fillId="0" borderId="0" xfId="0" applyFont="1" applyFill="1" applyAlignment="1">
      <alignment horizontal="center"/>
    </xf>
    <xf numFmtId="41" fontId="9" fillId="0" borderId="0" xfId="1" applyNumberFormat="1" applyFont="1" applyFill="1"/>
    <xf numFmtId="0" fontId="12" fillId="0" borderId="0" xfId="0" quotePrefix="1" applyFont="1" applyFill="1"/>
    <xf numFmtId="0" fontId="9" fillId="0" borderId="0" xfId="0" quotePrefix="1" applyFont="1" applyFill="1" applyBorder="1" applyAlignment="1">
      <alignment horizontal="left"/>
    </xf>
    <xf numFmtId="0" fontId="12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0" fillId="0" borderId="5" xfId="0" quotePrefix="1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center" vertical="center"/>
    </xf>
    <xf numFmtId="165" fontId="11" fillId="0" borderId="5" xfId="5" applyNumberFormat="1" applyFont="1" applyFill="1" applyBorder="1" applyAlignment="1">
      <alignment horizontal="center" vertical="center"/>
    </xf>
    <xf numFmtId="41" fontId="0" fillId="0" borderId="0" xfId="6" applyFont="1"/>
    <xf numFmtId="165" fontId="0" fillId="0" borderId="0" xfId="0" applyNumberFormat="1"/>
    <xf numFmtId="165" fontId="12" fillId="0" borderId="5" xfId="5" applyNumberFormat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0" fillId="0" borderId="0" xfId="0" applyFont="1" applyFill="1" applyBorder="1"/>
    <xf numFmtId="165" fontId="10" fillId="0" borderId="0" xfId="0" applyNumberFormat="1" applyFont="1" applyFill="1"/>
    <xf numFmtId="164" fontId="10" fillId="0" borderId="0" xfId="0" applyNumberFormat="1" applyFont="1" applyFill="1"/>
    <xf numFmtId="0" fontId="11" fillId="0" borderId="0" xfId="0" applyFont="1" applyFill="1"/>
    <xf numFmtId="0" fontId="14" fillId="0" borderId="0" xfId="0" applyFont="1" applyBorder="1" applyAlignment="1">
      <alignment vertical="center"/>
    </xf>
    <xf numFmtId="0" fontId="10" fillId="0" borderId="0" xfId="0" applyFont="1" applyFill="1" applyAlignment="1">
      <alignment horizontal="centerContinuous" vertical="center"/>
    </xf>
    <xf numFmtId="0" fontId="11" fillId="0" borderId="0" xfId="0" applyFont="1" applyFill="1" applyAlignment="1">
      <alignment horizontal="centerContinuous" vertical="center"/>
    </xf>
    <xf numFmtId="0" fontId="14" fillId="0" borderId="0" xfId="0" applyFont="1" applyFill="1" applyAlignment="1">
      <alignment horizontal="left"/>
    </xf>
    <xf numFmtId="0" fontId="11" fillId="0" borderId="21" xfId="0" quotePrefix="1" applyFont="1" applyBorder="1" applyAlignment="1">
      <alignment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/>
    <xf numFmtId="0" fontId="17" fillId="0" borderId="0" xfId="0" applyFont="1"/>
    <xf numFmtId="41" fontId="18" fillId="0" borderId="0" xfId="1" applyNumberFormat="1" applyFont="1" applyFill="1" applyAlignment="1"/>
    <xf numFmtId="41" fontId="0" fillId="0" borderId="0" xfId="0" applyNumberFormat="1" applyFill="1"/>
    <xf numFmtId="41" fontId="2" fillId="0" borderId="0" xfId="1" applyNumberFormat="1" applyFill="1"/>
    <xf numFmtId="17" fontId="11" fillId="0" borderId="0" xfId="1" applyNumberFormat="1" applyFont="1" applyFill="1"/>
    <xf numFmtId="41" fontId="11" fillId="0" borderId="0" xfId="1" applyNumberFormat="1" applyFont="1" applyFill="1"/>
    <xf numFmtId="41" fontId="9" fillId="0" borderId="5" xfId="1" applyNumberFormat="1" applyFont="1" applyFill="1" applyBorder="1" applyAlignment="1">
      <alignment horizontal="center" vertical="center"/>
    </xf>
    <xf numFmtId="41" fontId="9" fillId="0" borderId="5" xfId="1" applyNumberFormat="1" applyFont="1" applyFill="1" applyBorder="1" applyAlignment="1">
      <alignment horizontal="center"/>
    </xf>
    <xf numFmtId="41" fontId="9" fillId="0" borderId="5" xfId="1" applyNumberFormat="1" applyFont="1" applyFill="1" applyBorder="1"/>
    <xf numFmtId="41" fontId="11" fillId="0" borderId="5" xfId="1" applyNumberFormat="1" applyFont="1" applyFill="1" applyBorder="1"/>
    <xf numFmtId="41" fontId="11" fillId="0" borderId="5" xfId="2" applyNumberFormat="1" applyFont="1" applyFill="1" applyBorder="1"/>
    <xf numFmtId="41" fontId="10" fillId="0" borderId="5" xfId="2" applyNumberFormat="1" applyFont="1" applyFill="1" applyBorder="1"/>
    <xf numFmtId="41" fontId="11" fillId="0" borderId="5" xfId="4" applyNumberFormat="1" applyFont="1" applyFill="1" applyBorder="1"/>
    <xf numFmtId="41" fontId="10" fillId="0" borderId="5" xfId="3" applyNumberFormat="1" applyFont="1" applyFill="1" applyBorder="1"/>
    <xf numFmtId="41" fontId="11" fillId="0" borderId="5" xfId="3" applyNumberFormat="1" applyFont="1" applyFill="1" applyBorder="1"/>
    <xf numFmtId="41" fontId="9" fillId="0" borderId="0" xfId="1" applyNumberFormat="1" applyFont="1" applyFill="1" applyBorder="1"/>
    <xf numFmtId="41" fontId="13" fillId="0" borderId="0" xfId="1" applyNumberFormat="1" applyFont="1" applyFill="1"/>
    <xf numFmtId="41" fontId="2" fillId="0" borderId="0" xfId="1" applyNumberFormat="1" applyFont="1" applyFill="1"/>
    <xf numFmtId="41" fontId="11" fillId="0" borderId="0" xfId="1" applyNumberFormat="1" applyFont="1" applyFill="1" applyBorder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Continuous"/>
    </xf>
    <xf numFmtId="0" fontId="20" fillId="0" borderId="0" xfId="0" applyFont="1" applyFill="1"/>
    <xf numFmtId="0" fontId="21" fillId="0" borderId="0" xfId="0" applyFont="1" applyFill="1" applyBorder="1" applyAlignment="1">
      <alignment vertical="center"/>
    </xf>
    <xf numFmtId="0" fontId="2" fillId="0" borderId="0" xfId="0" quotePrefix="1" applyFont="1" applyFill="1" applyBorder="1" applyAlignment="1">
      <alignment vertical="center"/>
    </xf>
    <xf numFmtId="41" fontId="9" fillId="0" borderId="0" xfId="1" applyNumberFormat="1" applyFont="1" applyFill="1" applyBorder="1" applyAlignment="1">
      <alignment horizontal="center"/>
    </xf>
    <xf numFmtId="41" fontId="10" fillId="0" borderId="1" xfId="2" applyNumberFormat="1" applyFont="1" applyFill="1" applyBorder="1"/>
    <xf numFmtId="41" fontId="9" fillId="0" borderId="13" xfId="1" applyNumberFormat="1" applyFont="1" applyFill="1" applyBorder="1" applyAlignment="1">
      <alignment horizontal="center"/>
    </xf>
    <xf numFmtId="41" fontId="9" fillId="0" borderId="14" xfId="1" applyNumberFormat="1" applyFont="1" applyFill="1" applyBorder="1" applyAlignment="1">
      <alignment horizontal="left"/>
    </xf>
    <xf numFmtId="41" fontId="9" fillId="0" borderId="13" xfId="1" applyNumberFormat="1" applyFont="1" applyFill="1" applyBorder="1"/>
    <xf numFmtId="41" fontId="11" fillId="0" borderId="14" xfId="1" applyNumberFormat="1" applyFont="1" applyFill="1" applyBorder="1" applyAlignment="1">
      <alignment horizontal="left"/>
    </xf>
    <xf numFmtId="41" fontId="9" fillId="0" borderId="14" xfId="1" applyNumberFormat="1" applyFont="1" applyFill="1" applyBorder="1" applyAlignment="1">
      <alignment horizontal="right"/>
    </xf>
    <xf numFmtId="41" fontId="11" fillId="0" borderId="14" xfId="1" applyNumberFormat="1" applyFont="1" applyFill="1" applyBorder="1"/>
    <xf numFmtId="41" fontId="11" fillId="0" borderId="14" xfId="1" applyNumberFormat="1" applyFont="1" applyFill="1" applyBorder="1" applyAlignment="1">
      <alignment horizontal="right"/>
    </xf>
    <xf numFmtId="41" fontId="11" fillId="0" borderId="18" xfId="1" applyNumberFormat="1" applyFont="1" applyFill="1" applyBorder="1"/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41" fontId="5" fillId="0" borderId="5" xfId="0" applyNumberFormat="1" applyFont="1" applyBorder="1" applyAlignment="1">
      <alignment vertical="center"/>
    </xf>
    <xf numFmtId="41" fontId="8" fillId="0" borderId="15" xfId="0" applyNumberFormat="1" applyFont="1" applyBorder="1" applyAlignment="1">
      <alignment vertical="center"/>
    </xf>
    <xf numFmtId="41" fontId="8" fillId="0" borderId="16" xfId="0" applyNumberFormat="1" applyFont="1" applyBorder="1" applyAlignment="1">
      <alignment vertical="center"/>
    </xf>
    <xf numFmtId="41" fontId="8" fillId="0" borderId="16" xfId="0" applyNumberFormat="1" applyFont="1" applyFill="1" applyBorder="1" applyAlignment="1">
      <alignment vertical="center"/>
    </xf>
    <xf numFmtId="41" fontId="8" fillId="0" borderId="28" xfId="0" applyNumberFormat="1" applyFont="1" applyBorder="1" applyAlignment="1">
      <alignment vertical="center"/>
    </xf>
    <xf numFmtId="41" fontId="8" fillId="0" borderId="17" xfId="0" applyNumberFormat="1" applyFont="1" applyBorder="1" applyAlignment="1">
      <alignment vertical="center"/>
    </xf>
    <xf numFmtId="41" fontId="24" fillId="0" borderId="2" xfId="1" applyNumberFormat="1" applyFont="1" applyFill="1" applyBorder="1" applyAlignment="1">
      <alignment vertical="center"/>
    </xf>
    <xf numFmtId="41" fontId="24" fillId="0" borderId="5" xfId="1" applyNumberFormat="1" applyFont="1" applyFill="1" applyBorder="1" applyAlignment="1">
      <alignment vertical="center"/>
    </xf>
    <xf numFmtId="41" fontId="25" fillId="0" borderId="5" xfId="1" applyNumberFormat="1" applyFont="1" applyFill="1" applyBorder="1" applyAlignment="1">
      <alignment vertical="center"/>
    </xf>
    <xf numFmtId="41" fontId="24" fillId="0" borderId="5" xfId="2" applyNumberFormat="1" applyFont="1" applyFill="1" applyBorder="1" applyAlignment="1">
      <alignment vertical="center"/>
    </xf>
    <xf numFmtId="41" fontId="5" fillId="0" borderId="5" xfId="2" applyNumberFormat="1" applyFont="1" applyFill="1" applyBorder="1" applyAlignment="1">
      <alignment vertical="center"/>
    </xf>
    <xf numFmtId="41" fontId="5" fillId="0" borderId="5" xfId="3" applyNumberFormat="1" applyFont="1" applyFill="1" applyBorder="1" applyAlignment="1">
      <alignment vertical="center"/>
    </xf>
    <xf numFmtId="41" fontId="5" fillId="0" borderId="1" xfId="2" applyNumberFormat="1" applyFont="1" applyFill="1" applyBorder="1" applyAlignment="1">
      <alignment vertical="center"/>
    </xf>
    <xf numFmtId="41" fontId="25" fillId="0" borderId="14" xfId="1" applyNumberFormat="1" applyFont="1" applyFill="1" applyBorder="1" applyAlignment="1">
      <alignment vertical="center"/>
    </xf>
    <xf numFmtId="41" fontId="24" fillId="0" borderId="14" xfId="2" applyNumberFormat="1" applyFont="1" applyFill="1" applyBorder="1" applyAlignment="1">
      <alignment vertical="center"/>
    </xf>
    <xf numFmtId="41" fontId="24" fillId="0" borderId="14" xfId="1" applyNumberFormat="1" applyFont="1" applyFill="1" applyBorder="1" applyAlignment="1">
      <alignment vertical="center"/>
    </xf>
    <xf numFmtId="41" fontId="24" fillId="0" borderId="14" xfId="4" applyNumberFormat="1" applyFont="1" applyFill="1" applyBorder="1" applyAlignment="1">
      <alignment vertical="center"/>
    </xf>
    <xf numFmtId="41" fontId="24" fillId="0" borderId="14" xfId="3" applyNumberFormat="1" applyFont="1" applyFill="1" applyBorder="1" applyAlignment="1">
      <alignment vertical="center"/>
    </xf>
    <xf numFmtId="41" fontId="8" fillId="0" borderId="34" xfId="0" applyNumberFormat="1" applyFont="1" applyBorder="1" applyAlignment="1">
      <alignment vertical="center"/>
    </xf>
    <xf numFmtId="41" fontId="24" fillId="0" borderId="35" xfId="1" applyNumberFormat="1" applyFont="1" applyFill="1" applyBorder="1" applyAlignment="1">
      <alignment vertical="center"/>
    </xf>
    <xf numFmtId="41" fontId="24" fillId="0" borderId="36" xfId="1" applyNumberFormat="1" applyFont="1" applyFill="1" applyBorder="1" applyAlignment="1">
      <alignment vertical="center"/>
    </xf>
    <xf numFmtId="41" fontId="26" fillId="0" borderId="0" xfId="1" applyNumberFormat="1" applyFont="1" applyFill="1"/>
    <xf numFmtId="41" fontId="11" fillId="0" borderId="5" xfId="1" applyNumberFormat="1" applyFont="1" applyFill="1" applyBorder="1" applyAlignment="1">
      <alignment horizontal="center" vertical="center"/>
    </xf>
    <xf numFmtId="41" fontId="27" fillId="0" borderId="0" xfId="0" applyNumberFormat="1" applyFont="1" applyFill="1"/>
    <xf numFmtId="41" fontId="18" fillId="0" borderId="0" xfId="1" applyNumberFormat="1" applyFont="1" applyFill="1" applyAlignment="1">
      <alignment horizontal="center"/>
    </xf>
    <xf numFmtId="41" fontId="18" fillId="0" borderId="0" xfId="1" applyNumberFormat="1" applyFont="1" applyFill="1"/>
    <xf numFmtId="41" fontId="9" fillId="0" borderId="0" xfId="1" applyNumberFormat="1" applyFont="1" applyFill="1" applyAlignment="1">
      <alignment horizontal="center"/>
    </xf>
    <xf numFmtId="41" fontId="9" fillId="0" borderId="1" xfId="1" applyNumberFormat="1" applyFont="1" applyFill="1" applyBorder="1" applyAlignment="1">
      <alignment horizontal="center"/>
    </xf>
    <xf numFmtId="41" fontId="9" fillId="0" borderId="25" xfId="1" applyNumberFormat="1" applyFont="1" applyFill="1" applyBorder="1"/>
    <xf numFmtId="0" fontId="28" fillId="0" borderId="0" xfId="0" applyFont="1" applyFill="1"/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8" fillId="0" borderId="3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41" fontId="8" fillId="0" borderId="33" xfId="0" applyNumberFormat="1" applyFont="1" applyBorder="1" applyAlignment="1">
      <alignment horizontal="center" vertical="center"/>
    </xf>
    <xf numFmtId="41" fontId="8" fillId="0" borderId="32" xfId="0" applyNumberFormat="1" applyFont="1" applyBorder="1" applyAlignment="1">
      <alignment horizontal="center" vertical="center"/>
    </xf>
    <xf numFmtId="41" fontId="9" fillId="0" borderId="5" xfId="2" applyNumberFormat="1" applyFont="1" applyFill="1" applyBorder="1" applyAlignment="1">
      <alignment vertical="top" wrapText="1"/>
    </xf>
    <xf numFmtId="41" fontId="9" fillId="0" borderId="1" xfId="2" applyNumberFormat="1" applyFont="1" applyFill="1" applyBorder="1" applyAlignment="1">
      <alignment vertical="top" wrapText="1"/>
    </xf>
    <xf numFmtId="0" fontId="5" fillId="0" borderId="1" xfId="0" applyFont="1" applyBorder="1" applyAlignment="1">
      <alignment vertical="center"/>
    </xf>
    <xf numFmtId="41" fontId="5" fillId="0" borderId="1" xfId="0" applyNumberFormat="1" applyFont="1" applyBorder="1" applyAlignment="1">
      <alignment horizontal="center" vertical="center"/>
    </xf>
    <xf numFmtId="41" fontId="5" fillId="0" borderId="38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41" fontId="22" fillId="0" borderId="16" xfId="1" applyNumberFormat="1" applyFont="1" applyFill="1" applyBorder="1" applyAlignment="1">
      <alignment horizontal="center" vertical="center"/>
    </xf>
    <xf numFmtId="41" fontId="22" fillId="0" borderId="17" xfId="1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1" fontId="5" fillId="0" borderId="38" xfId="2" applyNumberFormat="1" applyFont="1" applyFill="1" applyBorder="1" applyAlignment="1">
      <alignment vertical="center"/>
    </xf>
    <xf numFmtId="41" fontId="8" fillId="0" borderId="13" xfId="0" applyNumberFormat="1" applyFont="1" applyBorder="1" applyAlignment="1">
      <alignment horizontal="center" vertical="center"/>
    </xf>
    <xf numFmtId="41" fontId="9" fillId="0" borderId="5" xfId="1" applyNumberFormat="1" applyFont="1" applyFill="1" applyBorder="1" applyAlignment="1">
      <alignment vertical="center"/>
    </xf>
    <xf numFmtId="41" fontId="24" fillId="0" borderId="14" xfId="2" applyNumberFormat="1" applyFont="1" applyFill="1" applyBorder="1" applyAlignment="1">
      <alignment wrapText="1"/>
    </xf>
    <xf numFmtId="41" fontId="24" fillId="0" borderId="18" xfId="2" applyNumberFormat="1" applyFont="1" applyFill="1" applyBorder="1" applyAlignment="1">
      <alignment wrapText="1"/>
    </xf>
    <xf numFmtId="0" fontId="11" fillId="0" borderId="4" xfId="0" applyFont="1" applyFill="1" applyBorder="1" applyAlignment="1">
      <alignment horizontal="center" vertical="center"/>
    </xf>
    <xf numFmtId="0" fontId="10" fillId="0" borderId="4" xfId="0" quotePrefix="1" applyFont="1" applyFill="1" applyBorder="1" applyAlignment="1">
      <alignment horizontal="center" vertical="center"/>
    </xf>
    <xf numFmtId="165" fontId="11" fillId="0" borderId="4" xfId="5" applyNumberFormat="1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41" fontId="8" fillId="0" borderId="0" xfId="0" applyNumberFormat="1" applyFont="1" applyBorder="1" applyAlignment="1">
      <alignment vertical="center"/>
    </xf>
    <xf numFmtId="41" fontId="8" fillId="0" borderId="0" xfId="0" applyNumberFormat="1" applyFont="1" applyFill="1" applyBorder="1" applyAlignment="1">
      <alignment vertical="center"/>
    </xf>
    <xf numFmtId="41" fontId="29" fillId="0" borderId="19" xfId="0" applyNumberFormat="1" applyFont="1" applyBorder="1" applyAlignment="1">
      <alignment vertical="center"/>
    </xf>
    <xf numFmtId="41" fontId="9" fillId="2" borderId="0" xfId="1" applyNumberFormat="1" applyFont="1" applyFill="1" applyBorder="1" applyAlignment="1">
      <alignment horizontal="center"/>
    </xf>
    <xf numFmtId="41" fontId="31" fillId="0" borderId="1" xfId="1" applyNumberFormat="1" applyFont="1" applyFill="1" applyBorder="1" applyAlignment="1">
      <alignment vertical="center"/>
    </xf>
    <xf numFmtId="41" fontId="8" fillId="0" borderId="5" xfId="0" applyNumberFormat="1" applyFont="1" applyBorder="1" applyAlignment="1">
      <alignment vertical="center"/>
    </xf>
    <xf numFmtId="41" fontId="8" fillId="0" borderId="38" xfId="2" applyNumberFormat="1" applyFont="1" applyFill="1" applyBorder="1" applyAlignment="1">
      <alignment vertical="center"/>
    </xf>
    <xf numFmtId="41" fontId="25" fillId="0" borderId="18" xfId="2" applyNumberFormat="1" applyFont="1" applyFill="1" applyBorder="1" applyAlignment="1">
      <alignment vertical="center" wrapText="1"/>
    </xf>
    <xf numFmtId="41" fontId="9" fillId="0" borderId="5" xfId="2" applyNumberFormat="1" applyFont="1" applyFill="1" applyBorder="1" applyAlignment="1">
      <alignment vertical="center" wrapText="1"/>
    </xf>
    <xf numFmtId="41" fontId="12" fillId="0" borderId="5" xfId="2" applyNumberFormat="1" applyFont="1" applyFill="1" applyBorder="1" applyAlignment="1">
      <alignment vertical="center"/>
    </xf>
    <xf numFmtId="41" fontId="9" fillId="0" borderId="13" xfId="1" applyNumberFormat="1" applyFont="1" applyFill="1" applyBorder="1" applyAlignment="1">
      <alignment vertical="center"/>
    </xf>
    <xf numFmtId="41" fontId="30" fillId="0" borderId="39" xfId="1" applyNumberFormat="1" applyFont="1" applyFill="1" applyBorder="1" applyAlignment="1">
      <alignment horizontal="center" vertical="center"/>
    </xf>
    <xf numFmtId="41" fontId="23" fillId="0" borderId="26" xfId="1" applyNumberFormat="1" applyFont="1" applyFill="1" applyBorder="1" applyAlignment="1">
      <alignment vertical="center"/>
    </xf>
    <xf numFmtId="41" fontId="23" fillId="0" borderId="0" xfId="1" applyNumberFormat="1" applyFont="1" applyFill="1" applyBorder="1" applyAlignment="1">
      <alignment horizontal="center" vertical="center"/>
    </xf>
    <xf numFmtId="41" fontId="23" fillId="0" borderId="0" xfId="1" applyNumberFormat="1" applyFont="1" applyFill="1" applyBorder="1" applyAlignment="1">
      <alignment vertical="center"/>
    </xf>
    <xf numFmtId="41" fontId="32" fillId="0" borderId="0" xfId="1" applyNumberFormat="1" applyFont="1" applyFill="1" applyBorder="1" applyAlignment="1">
      <alignment vertical="center"/>
    </xf>
    <xf numFmtId="0" fontId="23" fillId="0" borderId="0" xfId="1" applyNumberFormat="1" applyFont="1" applyFill="1" applyBorder="1" applyAlignment="1">
      <alignment horizontal="center" vertical="center"/>
    </xf>
    <xf numFmtId="41" fontId="1" fillId="0" borderId="0" xfId="0" applyNumberFormat="1" applyFont="1" applyFill="1" applyAlignment="1">
      <alignment vertical="center"/>
    </xf>
    <xf numFmtId="41" fontId="30" fillId="0" borderId="22" xfId="1" applyNumberFormat="1" applyFont="1" applyFill="1" applyBorder="1" applyAlignment="1">
      <alignment vertical="center"/>
    </xf>
    <xf numFmtId="41" fontId="30" fillId="0" borderId="23" xfId="1" applyNumberFormat="1" applyFont="1" applyFill="1" applyBorder="1" applyAlignment="1">
      <alignment horizontal="center" vertical="center"/>
    </xf>
    <xf numFmtId="41" fontId="30" fillId="0" borderId="23" xfId="1" applyNumberFormat="1" applyFont="1" applyFill="1" applyBorder="1" applyAlignment="1">
      <alignment vertical="center"/>
    </xf>
    <xf numFmtId="41" fontId="33" fillId="0" borderId="23" xfId="1" applyNumberFormat="1" applyFont="1" applyFill="1" applyBorder="1" applyAlignment="1">
      <alignment vertical="center"/>
    </xf>
    <xf numFmtId="0" fontId="30" fillId="0" borderId="23" xfId="1" applyNumberFormat="1" applyFont="1" applyFill="1" applyBorder="1" applyAlignment="1">
      <alignment horizontal="center" vertical="center"/>
    </xf>
    <xf numFmtId="41" fontId="34" fillId="0" borderId="0" xfId="0" applyNumberFormat="1" applyFont="1" applyFill="1" applyAlignment="1">
      <alignment vertical="center"/>
    </xf>
    <xf numFmtId="41" fontId="27" fillId="0" borderId="0" xfId="0" applyNumberFormat="1" applyFont="1" applyFill="1" applyAlignment="1">
      <alignment vertical="center"/>
    </xf>
    <xf numFmtId="41" fontId="23" fillId="0" borderId="15" xfId="1" applyNumberFormat="1" applyFont="1" applyFill="1" applyBorder="1" applyAlignment="1">
      <alignment vertical="center"/>
    </xf>
    <xf numFmtId="41" fontId="23" fillId="0" borderId="16" xfId="1" applyNumberFormat="1" applyFont="1" applyFill="1" applyBorder="1" applyAlignment="1">
      <alignment horizontal="center" vertical="center"/>
    </xf>
    <xf numFmtId="41" fontId="23" fillId="0" borderId="16" xfId="1" applyNumberFormat="1" applyFont="1" applyFill="1" applyBorder="1" applyAlignment="1">
      <alignment vertical="center"/>
    </xf>
    <xf numFmtId="41" fontId="30" fillId="0" borderId="27" xfId="1" applyNumberFormat="1" applyFont="1" applyFill="1" applyBorder="1" applyAlignment="1">
      <alignment horizontal="center" vertical="center"/>
    </xf>
    <xf numFmtId="41" fontId="35" fillId="0" borderId="14" xfId="1" applyNumberFormat="1" applyFont="1" applyFill="1" applyBorder="1" applyAlignment="1">
      <alignment horizontal="center" vertical="center"/>
    </xf>
    <xf numFmtId="41" fontId="36" fillId="0" borderId="2" xfId="2" applyNumberFormat="1" applyFont="1" applyFill="1" applyBorder="1" applyAlignment="1">
      <alignment vertical="center"/>
    </xf>
    <xf numFmtId="41" fontId="35" fillId="0" borderId="5" xfId="1" applyNumberFormat="1" applyFont="1" applyFill="1" applyBorder="1" applyAlignment="1">
      <alignment vertical="center"/>
    </xf>
    <xf numFmtId="41" fontId="36" fillId="0" borderId="5" xfId="0" applyNumberFormat="1" applyFont="1" applyBorder="1" applyAlignment="1">
      <alignment horizontal="center" vertical="center"/>
    </xf>
    <xf numFmtId="41" fontId="35" fillId="0" borderId="13" xfId="1" applyNumberFormat="1" applyFont="1" applyFill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41" fontId="30" fillId="2" borderId="17" xfId="1" applyNumberFormat="1" applyFont="1" applyFill="1" applyBorder="1" applyAlignment="1">
      <alignment horizontal="center" vertical="center"/>
    </xf>
    <xf numFmtId="41" fontId="36" fillId="2" borderId="5" xfId="0" applyNumberFormat="1" applyFont="1" applyFill="1" applyBorder="1" applyAlignment="1">
      <alignment horizontal="center" vertical="center"/>
    </xf>
    <xf numFmtId="0" fontId="8" fillId="0" borderId="37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1" fontId="37" fillId="0" borderId="0" xfId="1" applyNumberFormat="1" applyFont="1" applyFill="1"/>
    <xf numFmtId="41" fontId="9" fillId="3" borderId="5" xfId="1" applyNumberFormat="1" applyFont="1" applyFill="1" applyBorder="1" applyAlignment="1">
      <alignment horizontal="center" vertical="center"/>
    </xf>
    <xf numFmtId="41" fontId="11" fillId="3" borderId="5" xfId="1" applyNumberFormat="1" applyFont="1" applyFill="1" applyBorder="1" applyAlignment="1">
      <alignment horizontal="center" vertical="center"/>
    </xf>
    <xf numFmtId="41" fontId="38" fillId="0" borderId="5" xfId="1" applyNumberFormat="1" applyFont="1" applyFill="1" applyBorder="1" applyAlignment="1">
      <alignment horizontal="center"/>
    </xf>
    <xf numFmtId="41" fontId="11" fillId="0" borderId="1" xfId="2" applyNumberFormat="1" applyFont="1" applyFill="1" applyBorder="1" applyAlignment="1">
      <alignment vertical="top" wrapText="1"/>
    </xf>
    <xf numFmtId="0" fontId="11" fillId="0" borderId="4" xfId="0" applyNumberFormat="1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41" fontId="5" fillId="0" borderId="0" xfId="0" applyNumberFormat="1" applyFont="1" applyBorder="1" applyAlignment="1">
      <alignment vertical="center"/>
    </xf>
    <xf numFmtId="41" fontId="11" fillId="3" borderId="1" xfId="1" applyNumberFormat="1" applyFont="1" applyFill="1" applyBorder="1" applyAlignment="1">
      <alignment horizontal="center" vertical="center"/>
    </xf>
    <xf numFmtId="41" fontId="23" fillId="3" borderId="16" xfId="1" applyNumberFormat="1" applyFont="1" applyFill="1" applyBorder="1" applyAlignment="1">
      <alignment horizontal="center" vertical="center"/>
    </xf>
    <xf numFmtId="41" fontId="9" fillId="0" borderId="5" xfId="2" applyNumberFormat="1" applyFont="1" applyFill="1" applyBorder="1"/>
    <xf numFmtId="41" fontId="9" fillId="4" borderId="5" xfId="1" applyNumberFormat="1" applyFont="1" applyFill="1" applyBorder="1" applyAlignment="1">
      <alignment horizontal="center" vertical="center"/>
    </xf>
    <xf numFmtId="41" fontId="11" fillId="4" borderId="5" xfId="1" applyNumberFormat="1" applyFont="1" applyFill="1" applyBorder="1" applyAlignment="1">
      <alignment horizontal="center" vertical="center"/>
    </xf>
    <xf numFmtId="41" fontId="11" fillId="4" borderId="1" xfId="1" applyNumberFormat="1" applyFont="1" applyFill="1" applyBorder="1" applyAlignment="1">
      <alignment horizontal="center" vertical="center"/>
    </xf>
    <xf numFmtId="41" fontId="23" fillId="4" borderId="16" xfId="1" applyNumberFormat="1" applyFont="1" applyFill="1" applyBorder="1" applyAlignment="1">
      <alignment horizontal="center" vertical="center"/>
    </xf>
    <xf numFmtId="41" fontId="23" fillId="4" borderId="5" xfId="1" applyNumberFormat="1" applyFont="1" applyFill="1" applyBorder="1" applyAlignment="1">
      <alignment horizontal="center" vertical="center"/>
    </xf>
    <xf numFmtId="41" fontId="39" fillId="0" borderId="0" xfId="1" applyNumberFormat="1" applyFont="1" applyFill="1"/>
    <xf numFmtId="41" fontId="40" fillId="0" borderId="0" xfId="1" applyNumberFormat="1" applyFont="1" applyFill="1"/>
    <xf numFmtId="0" fontId="40" fillId="0" borderId="0" xfId="0" applyFont="1" applyFill="1" applyBorder="1"/>
    <xf numFmtId="0" fontId="12" fillId="0" borderId="41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/>
    </xf>
    <xf numFmtId="0" fontId="9" fillId="0" borderId="6" xfId="0" applyFont="1" applyFill="1" applyBorder="1" applyAlignment="1">
      <alignment horizontal="right" vertical="center"/>
    </xf>
    <xf numFmtId="41" fontId="9" fillId="0" borderId="7" xfId="1" applyNumberFormat="1" applyFont="1" applyFill="1" applyBorder="1" applyAlignment="1">
      <alignment horizontal="center" vertical="center"/>
    </xf>
    <xf numFmtId="41" fontId="9" fillId="0" borderId="12" xfId="1" applyNumberFormat="1" applyFont="1" applyFill="1" applyBorder="1" applyAlignment="1">
      <alignment horizontal="center" vertical="center"/>
    </xf>
    <xf numFmtId="41" fontId="9" fillId="0" borderId="24" xfId="1" applyNumberFormat="1" applyFont="1" applyFill="1" applyBorder="1" applyAlignment="1">
      <alignment horizontal="center" vertical="center"/>
    </xf>
    <xf numFmtId="41" fontId="9" fillId="0" borderId="4" xfId="1" applyNumberFormat="1" applyFont="1" applyFill="1" applyBorder="1" applyAlignment="1">
      <alignment horizontal="center" vertical="center"/>
    </xf>
    <xf numFmtId="41" fontId="9" fillId="0" borderId="10" xfId="1" applyNumberFormat="1" applyFont="1" applyFill="1" applyBorder="1" applyAlignment="1">
      <alignment horizontal="center" vertical="center"/>
    </xf>
    <xf numFmtId="41" fontId="9" fillId="0" borderId="11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7" fillId="0" borderId="2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</cellXfs>
  <cellStyles count="7">
    <cellStyle name="Comma" xfId="5" builtinId="3"/>
    <cellStyle name="Comma [0]" xfId="6" builtinId="6"/>
    <cellStyle name="Normal" xfId="0" builtinId="0"/>
    <cellStyle name="Normal 3" xfId="1"/>
    <cellStyle name="Normal 4" xfId="2"/>
    <cellStyle name="Normal 5" xfId="3"/>
    <cellStyle name="Normal_REKAPITULASI GABUNGAN BULANAN" xfId="4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80</xdr:row>
      <xdr:rowOff>14</xdr:rowOff>
    </xdr:from>
    <xdr:ext cx="2845596" cy="1460498"/>
    <xdr:sp macro="" textlink="">
      <xdr:nvSpPr>
        <xdr:cNvPr id="2" name="TextBox 1"/>
        <xdr:cNvSpPr txBox="1"/>
      </xdr:nvSpPr>
      <xdr:spPr>
        <a:xfrm>
          <a:off x="0" y="13944614"/>
          <a:ext cx="2845596" cy="14604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Mengetahui,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Penanggung Jawab BBKPM Bandung di Garut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r>
            <a:rPr lang="en-US" sz="1100" b="1" i="0" u="sng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dr. Pupu Syaeful Mufti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NIP.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19760208 200801 1 008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</xdr:txBody>
    </xdr:sp>
    <xdr:clientData/>
  </xdr:oneCellAnchor>
  <xdr:oneCellAnchor>
    <xdr:from>
      <xdr:col>8</xdr:col>
      <xdr:colOff>0</xdr:colOff>
      <xdr:row>80</xdr:row>
      <xdr:rowOff>165372</xdr:rowOff>
    </xdr:from>
    <xdr:ext cx="2012176" cy="1214437"/>
    <xdr:sp macro="" textlink="">
      <xdr:nvSpPr>
        <xdr:cNvPr id="3" name="TextBox 2"/>
        <xdr:cNvSpPr txBox="1"/>
      </xdr:nvSpPr>
      <xdr:spPr>
        <a:xfrm>
          <a:off x="4112237" y="14109972"/>
          <a:ext cx="201217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Petugas </a:t>
          </a:r>
          <a:r>
            <a:rPr lang="id-ID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Kasir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,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r>
            <a:rPr lang="en-US" sz="1100" b="1" i="0" u="sng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A</a:t>
          </a:r>
          <a:r>
            <a:rPr lang="id-ID" sz="1100" b="1" i="0" u="sng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sep</a:t>
          </a:r>
          <a:r>
            <a:rPr lang="id-ID" sz="1100" b="1" i="0" u="sng" strike="noStrike" baseline="0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 Kusnandar</a:t>
          </a:r>
          <a:r>
            <a:rPr lang="en-US" sz="1100" b="1" i="0" u="sng" strike="noStrike" baseline="0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, SE</a:t>
          </a:r>
          <a:endParaRPr lang="en-US" sz="1100" b="0" u="none">
            <a:latin typeface="Arial Narrow" pitchFamily="34" charset="0"/>
            <a:cs typeface="Arial" pitchFamily="34" charset="0"/>
          </a:endParaRPr>
        </a:p>
        <a:p>
          <a:r>
            <a:rPr lang="id-ID" sz="1100">
              <a:latin typeface="Arial Narrow" pitchFamily="34" charset="0"/>
              <a:cs typeface="Arial" pitchFamily="34" charset="0"/>
            </a:rPr>
            <a:t>NIP.</a:t>
          </a:r>
          <a:r>
            <a:rPr lang="id-ID" sz="1100" baseline="0">
              <a:latin typeface="Arial Narrow" pitchFamily="34" charset="0"/>
              <a:cs typeface="Arial" pitchFamily="34" charset="0"/>
            </a:rPr>
            <a:t> 19780813 200912 1 002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endParaRPr lang="en-US" sz="1000" b="1" i="0" u="sng" strike="noStrike">
            <a:solidFill>
              <a:schemeClr val="tx1"/>
            </a:solidFill>
            <a:effectLst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oneCellAnchor>
    <xdr:from>
      <xdr:col>28</xdr:col>
      <xdr:colOff>154780</xdr:colOff>
      <xdr:row>80</xdr:row>
      <xdr:rowOff>153846</xdr:rowOff>
    </xdr:from>
    <xdr:ext cx="1964552" cy="1214437"/>
    <xdr:sp macro="" textlink="">
      <xdr:nvSpPr>
        <xdr:cNvPr id="5" name="TextBox 4"/>
        <xdr:cNvSpPr txBox="1"/>
      </xdr:nvSpPr>
      <xdr:spPr>
        <a:xfrm>
          <a:off x="10608468" y="15620065"/>
          <a:ext cx="1964552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Diterima tanggal :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  <a:endParaRPr lang="en-US" sz="1100" b="0" i="0" u="none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Bendahara penerima,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r>
            <a:rPr lang="en-US" sz="1100" b="1" i="0" u="sng">
              <a:solidFill>
                <a:schemeClr val="tx1"/>
              </a:solidFill>
              <a:latin typeface="Arial Narrow" pitchFamily="34" charset="0"/>
              <a:ea typeface="+mn-ea"/>
              <a:cs typeface="+mn-cs"/>
            </a:rPr>
            <a:t>Dian</a:t>
          </a:r>
          <a:r>
            <a:rPr lang="en-US" sz="1100" b="1" i="0" u="sng" baseline="0">
              <a:solidFill>
                <a:schemeClr val="tx1"/>
              </a:solidFill>
              <a:latin typeface="Arial Narrow" pitchFamily="34" charset="0"/>
              <a:ea typeface="+mn-ea"/>
              <a:cs typeface="+mn-cs"/>
            </a:rPr>
            <a:t> Permana, </a:t>
          </a:r>
          <a:r>
            <a:rPr lang="en-US" sz="1100" b="1" i="0" u="sng">
              <a:solidFill>
                <a:schemeClr val="tx1"/>
              </a:solidFill>
              <a:latin typeface="Arial Narrow" pitchFamily="34" charset="0"/>
              <a:ea typeface="+mn-ea"/>
              <a:cs typeface="+mn-cs"/>
            </a:rPr>
            <a:t>SE</a:t>
          </a:r>
          <a:r>
            <a:rPr lang="en-US" sz="1100">
              <a:solidFill>
                <a:schemeClr val="tx1"/>
              </a:solidFill>
              <a:latin typeface="Arial Narrow" pitchFamily="34" charset="0"/>
              <a:ea typeface="+mn-ea"/>
              <a:cs typeface="+mn-cs"/>
            </a:rPr>
            <a:t> </a:t>
          </a:r>
          <a:endParaRPr lang="en-US" sz="1100">
            <a:latin typeface="Arial Narrow" pitchFamily="34" charset="0"/>
          </a:endParaRPr>
        </a:p>
        <a:p>
          <a:r>
            <a:rPr lang="en-US" sz="1100" b="0" i="0">
              <a:solidFill>
                <a:schemeClr val="tx1"/>
              </a:solidFill>
              <a:latin typeface="Arial Narrow" pitchFamily="34" charset="0"/>
              <a:ea typeface="+mn-ea"/>
              <a:cs typeface="+mn-cs"/>
            </a:rPr>
            <a:t>NIP. 19850209 201503 1 002</a:t>
          </a:r>
          <a:endParaRPr lang="en-US" sz="1100">
            <a:solidFill>
              <a:schemeClr val="tx1"/>
            </a:solidFill>
            <a:latin typeface="Arial Narrow" pitchFamily="34" charset="0"/>
            <a:ea typeface="+mn-ea"/>
            <a:cs typeface="+mn-cs"/>
          </a:endParaRPr>
        </a:p>
        <a:p>
          <a:endParaRPr lang="en-US" sz="1000" b="1" i="0" u="sng" strike="noStrike">
            <a:solidFill>
              <a:schemeClr val="tx1"/>
            </a:solidFill>
            <a:effectLst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78</xdr:row>
      <xdr:rowOff>34939</xdr:rowOff>
    </xdr:from>
    <xdr:ext cx="2845596" cy="1460498"/>
    <xdr:sp macro="" textlink="">
      <xdr:nvSpPr>
        <xdr:cNvPr id="2" name="TextBox 1"/>
        <xdr:cNvSpPr txBox="1"/>
      </xdr:nvSpPr>
      <xdr:spPr>
        <a:xfrm>
          <a:off x="19050" y="10967522"/>
          <a:ext cx="2845596" cy="14604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Mengetahui,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Penanggung Jawab BBKPM Bandung di Garut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r>
            <a:rPr lang="en-US" sz="1100" b="1" i="0" u="sng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dr. Pupu Syaeful Mufti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NIP.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19760208 200801 1 008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</xdr:txBody>
    </xdr:sp>
    <xdr:clientData/>
  </xdr:oneCellAnchor>
  <xdr:oneCellAnchor>
    <xdr:from>
      <xdr:col>8</xdr:col>
      <xdr:colOff>21167</xdr:colOff>
      <xdr:row>79</xdr:row>
      <xdr:rowOff>25672</xdr:rowOff>
    </xdr:from>
    <xdr:ext cx="2012176" cy="1214437"/>
    <xdr:sp macro="" textlink="">
      <xdr:nvSpPr>
        <xdr:cNvPr id="3" name="TextBox 2"/>
        <xdr:cNvSpPr txBox="1"/>
      </xdr:nvSpPr>
      <xdr:spPr>
        <a:xfrm>
          <a:off x="5154084" y="11148755"/>
          <a:ext cx="201217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Petugas </a:t>
          </a:r>
          <a:r>
            <a:rPr lang="id-ID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Kasir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,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r>
            <a:rPr lang="en-US" sz="1100" b="1" i="0" u="sng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A</a:t>
          </a:r>
          <a:r>
            <a:rPr lang="id-ID" sz="1100" b="1" i="0" u="sng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sep</a:t>
          </a:r>
          <a:r>
            <a:rPr lang="id-ID" sz="1100" b="1" i="0" u="sng" strike="noStrike" baseline="0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 Kusnandar</a:t>
          </a:r>
          <a:r>
            <a:rPr lang="en-US" sz="1100" b="1" i="0" u="sng" strike="noStrike" baseline="0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, SE</a:t>
          </a:r>
          <a:endParaRPr lang="en-US" sz="1100" b="0" u="none">
            <a:latin typeface="Arial Narrow" pitchFamily="34" charset="0"/>
            <a:cs typeface="Arial" pitchFamily="34" charset="0"/>
          </a:endParaRPr>
        </a:p>
        <a:p>
          <a:r>
            <a:rPr lang="id-ID" sz="1100">
              <a:latin typeface="Arial Narrow" pitchFamily="34" charset="0"/>
              <a:cs typeface="Arial" pitchFamily="34" charset="0"/>
            </a:rPr>
            <a:t>NIP.</a:t>
          </a:r>
          <a:r>
            <a:rPr lang="id-ID" sz="1100" baseline="0">
              <a:latin typeface="Arial Narrow" pitchFamily="34" charset="0"/>
              <a:cs typeface="Arial" pitchFamily="34" charset="0"/>
            </a:rPr>
            <a:t> 19780813 200912 1 002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endParaRPr lang="en-US" sz="1000" b="1" i="0" u="sng" strike="noStrike">
            <a:solidFill>
              <a:schemeClr val="tx1"/>
            </a:solidFill>
            <a:effectLst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  <xdr:oneCellAnchor>
    <xdr:from>
      <xdr:col>22</xdr:col>
      <xdr:colOff>116417</xdr:colOff>
      <xdr:row>79</xdr:row>
      <xdr:rowOff>12028</xdr:rowOff>
    </xdr:from>
    <xdr:ext cx="1964552" cy="1214437"/>
    <xdr:sp macro="" textlink="">
      <xdr:nvSpPr>
        <xdr:cNvPr id="5" name="TextBox 4"/>
        <xdr:cNvSpPr txBox="1"/>
      </xdr:nvSpPr>
      <xdr:spPr>
        <a:xfrm>
          <a:off x="11758084" y="11135111"/>
          <a:ext cx="1964552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Diterima tanggal :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  <a:endParaRPr lang="en-US" sz="1100" b="0" i="0" u="none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Arial Narrow" pitchFamily="34" charset="0"/>
              <a:ea typeface="+mn-ea"/>
              <a:cs typeface="Arial" pitchFamily="34" charset="0"/>
            </a:rPr>
            <a:t>Bendahara penerima,</a:t>
          </a:r>
          <a:r>
            <a:rPr lang="en-US" sz="1100">
              <a:latin typeface="Arial Narrow" pitchFamily="34" charset="0"/>
              <a:cs typeface="Arial" pitchFamily="34" charset="0"/>
            </a:rPr>
            <a:t> </a:t>
          </a: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endParaRPr lang="en-US" sz="1100" b="1" i="0" u="sng" strike="noStrike">
            <a:solidFill>
              <a:schemeClr val="tx1"/>
            </a:solidFill>
            <a:effectLst/>
            <a:latin typeface="Arial Narrow" pitchFamily="34" charset="0"/>
            <a:ea typeface="+mn-ea"/>
            <a:cs typeface="Arial" pitchFamily="34" charset="0"/>
          </a:endParaRPr>
        </a:p>
        <a:p>
          <a:r>
            <a:rPr lang="en-US" sz="1100" b="1" i="0" u="sng">
              <a:solidFill>
                <a:schemeClr val="tx1"/>
              </a:solidFill>
              <a:latin typeface="Arial Narrow" pitchFamily="34" charset="0"/>
              <a:ea typeface="+mn-ea"/>
              <a:cs typeface="+mn-cs"/>
            </a:rPr>
            <a:t>Dian Permana, SE</a:t>
          </a:r>
          <a:r>
            <a:rPr lang="en-US" sz="1100">
              <a:solidFill>
                <a:schemeClr val="tx1"/>
              </a:solidFill>
              <a:latin typeface="Arial Narrow" pitchFamily="34" charset="0"/>
              <a:ea typeface="+mn-ea"/>
              <a:cs typeface="+mn-cs"/>
            </a:rPr>
            <a:t> </a:t>
          </a:r>
          <a:endParaRPr lang="en-US" sz="1100">
            <a:latin typeface="Arial Narrow" pitchFamily="34" charset="0"/>
          </a:endParaRPr>
        </a:p>
        <a:p>
          <a:r>
            <a:rPr lang="en-US" sz="1100" b="0" i="0">
              <a:solidFill>
                <a:schemeClr val="tx1"/>
              </a:solidFill>
              <a:latin typeface="Arial Narrow" pitchFamily="34" charset="0"/>
              <a:ea typeface="+mn-ea"/>
              <a:cs typeface="+mn-cs"/>
            </a:rPr>
            <a:t>NIP. 19850209 201503 1 002</a:t>
          </a:r>
          <a:endParaRPr lang="en-US" sz="1100">
            <a:solidFill>
              <a:schemeClr val="tx1"/>
            </a:solidFill>
            <a:latin typeface="Arial Narrow" pitchFamily="34" charset="0"/>
            <a:ea typeface="+mn-ea"/>
            <a:cs typeface="+mn-cs"/>
          </a:endParaRPr>
        </a:p>
        <a:p>
          <a:endParaRPr lang="en-US" sz="1000" b="1" i="0" u="sng" strike="noStrike">
            <a:solidFill>
              <a:schemeClr val="tx1"/>
            </a:solidFill>
            <a:effectLst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K43"/>
  <sheetViews>
    <sheetView workbookViewId="0">
      <pane ySplit="6" topLeftCell="A7" activePane="bottomLeft" state="frozen"/>
      <selection pane="bottomLeft" activeCell="F11" sqref="F11"/>
    </sheetView>
  </sheetViews>
  <sheetFormatPr defaultRowHeight="15"/>
  <cols>
    <col min="1" max="1" width="7.5703125" style="1" customWidth="1"/>
    <col min="2" max="2" width="10.28515625" style="1" customWidth="1"/>
    <col min="3" max="4" width="10.5703125" style="1" customWidth="1"/>
    <col min="5" max="5" width="15.5703125" style="1" customWidth="1"/>
    <col min="6" max="6" width="21.5703125" style="1" customWidth="1"/>
    <col min="7" max="7" width="3" style="1" customWidth="1"/>
    <col min="8" max="8" width="14.140625" style="1" customWidth="1"/>
    <col min="9" max="10" width="9.140625" style="1"/>
    <col min="11" max="11" width="10.5703125" style="1" bestFit="1" customWidth="1"/>
    <col min="12" max="16384" width="9.140625" style="1"/>
  </cols>
  <sheetData>
    <row r="1" spans="1:11">
      <c r="A1" s="11" t="s">
        <v>0</v>
      </c>
      <c r="B1" s="12"/>
      <c r="C1" s="13"/>
      <c r="D1" s="12"/>
      <c r="E1" s="12"/>
      <c r="F1" s="12"/>
    </row>
    <row r="2" spans="1:11">
      <c r="A2" s="11" t="s">
        <v>1</v>
      </c>
      <c r="B2" s="12"/>
      <c r="C2" s="13"/>
      <c r="D2" s="12"/>
      <c r="E2" s="12"/>
      <c r="F2" s="12"/>
    </row>
    <row r="3" spans="1:11">
      <c r="A3" s="14" t="s">
        <v>82</v>
      </c>
      <c r="B3" s="12"/>
      <c r="C3" s="12"/>
      <c r="D3" s="12"/>
      <c r="E3" s="12"/>
      <c r="F3" s="12"/>
    </row>
    <row r="4" spans="1:11">
      <c r="A4" s="14"/>
      <c r="B4" s="12"/>
      <c r="C4" s="12"/>
      <c r="D4" s="12"/>
      <c r="E4" s="12"/>
      <c r="F4" s="12"/>
    </row>
    <row r="5" spans="1:11">
      <c r="A5" s="14" t="s">
        <v>83</v>
      </c>
      <c r="B5" s="15" t="s">
        <v>117</v>
      </c>
      <c r="C5" s="16"/>
      <c r="D5" s="12"/>
      <c r="E5" s="12"/>
      <c r="F5" s="12"/>
    </row>
    <row r="6" spans="1:11" ht="30" customHeight="1" thickBot="1">
      <c r="A6" s="187" t="s">
        <v>2</v>
      </c>
      <c r="B6" s="187" t="s">
        <v>71</v>
      </c>
      <c r="C6" s="200" t="s">
        <v>84</v>
      </c>
      <c r="D6" s="201"/>
      <c r="E6" s="187" t="s">
        <v>85</v>
      </c>
      <c r="F6" s="187" t="s">
        <v>86</v>
      </c>
    </row>
    <row r="7" spans="1:11" ht="21" customHeight="1" thickTop="1">
      <c r="A7" s="137">
        <v>1</v>
      </c>
      <c r="B7" s="137">
        <v>4</v>
      </c>
      <c r="C7" s="138">
        <v>1</v>
      </c>
      <c r="D7" s="138">
        <v>16</v>
      </c>
      <c r="E7" s="186">
        <f t="shared" ref="E7:E10" si="0">1+D7-C7</f>
        <v>16</v>
      </c>
      <c r="F7" s="139">
        <v>925000</v>
      </c>
      <c r="K7" s="22"/>
    </row>
    <row r="8" spans="1:11" ht="21" customHeight="1">
      <c r="A8" s="18">
        <v>2</v>
      </c>
      <c r="B8" s="18">
        <v>5</v>
      </c>
      <c r="C8" s="19">
        <v>17</v>
      </c>
      <c r="D8" s="19">
        <v>24</v>
      </c>
      <c r="E8" s="20">
        <f t="shared" si="0"/>
        <v>8</v>
      </c>
      <c r="F8" s="21">
        <v>540000</v>
      </c>
      <c r="K8" s="22"/>
    </row>
    <row r="9" spans="1:11" ht="21" customHeight="1">
      <c r="A9" s="137">
        <v>3</v>
      </c>
      <c r="B9" s="18">
        <v>6</v>
      </c>
      <c r="C9" s="19">
        <v>25</v>
      </c>
      <c r="D9" s="19">
        <v>27</v>
      </c>
      <c r="E9" s="20">
        <f t="shared" si="0"/>
        <v>3</v>
      </c>
      <c r="F9" s="21">
        <v>203000</v>
      </c>
      <c r="K9" s="22"/>
    </row>
    <row r="10" spans="1:11" ht="21" customHeight="1">
      <c r="A10" s="18">
        <v>4</v>
      </c>
      <c r="B10" s="18">
        <v>8</v>
      </c>
      <c r="C10" s="19">
        <v>28</v>
      </c>
      <c r="D10" s="19">
        <v>32</v>
      </c>
      <c r="E10" s="20">
        <f t="shared" si="0"/>
        <v>5</v>
      </c>
      <c r="F10" s="21">
        <v>517500</v>
      </c>
      <c r="K10" s="22"/>
    </row>
    <row r="11" spans="1:11" ht="21" customHeight="1">
      <c r="A11" s="137">
        <v>5</v>
      </c>
      <c r="B11" s="18">
        <v>11</v>
      </c>
      <c r="C11" s="19"/>
      <c r="D11" s="19"/>
      <c r="E11" s="20">
        <f>1+D11-C11</f>
        <v>1</v>
      </c>
      <c r="F11" s="21"/>
      <c r="K11" s="22"/>
    </row>
    <row r="12" spans="1:11" ht="21" customHeight="1">
      <c r="A12" s="18">
        <v>6</v>
      </c>
      <c r="B12" s="18">
        <v>12</v>
      </c>
      <c r="C12" s="19"/>
      <c r="D12" s="19"/>
      <c r="E12" s="20">
        <f>1+D12-C12</f>
        <v>1</v>
      </c>
      <c r="F12" s="21"/>
      <c r="K12" s="22"/>
    </row>
    <row r="13" spans="1:11" ht="21" customHeight="1">
      <c r="A13" s="137">
        <v>7</v>
      </c>
      <c r="B13" s="18">
        <v>13</v>
      </c>
      <c r="C13" s="19"/>
      <c r="D13" s="19"/>
      <c r="E13" s="20">
        <f>1+D13-C13</f>
        <v>1</v>
      </c>
      <c r="F13" s="21"/>
      <c r="K13" s="22"/>
    </row>
    <row r="14" spans="1:11" ht="21" customHeight="1">
      <c r="A14" s="18">
        <v>8</v>
      </c>
      <c r="B14" s="18">
        <v>14</v>
      </c>
      <c r="C14" s="19"/>
      <c r="D14" s="19"/>
      <c r="E14" s="20">
        <f t="shared" ref="E14:E25" si="1">1+D14-C14</f>
        <v>1</v>
      </c>
      <c r="F14" s="21"/>
      <c r="K14" s="22"/>
    </row>
    <row r="15" spans="1:11" ht="21" customHeight="1">
      <c r="A15" s="137">
        <v>9</v>
      </c>
      <c r="B15" s="18">
        <v>15</v>
      </c>
      <c r="C15" s="19"/>
      <c r="D15" s="19"/>
      <c r="E15" s="20">
        <f t="shared" si="1"/>
        <v>1</v>
      </c>
      <c r="F15" s="21"/>
      <c r="K15" s="22"/>
    </row>
    <row r="16" spans="1:11" ht="21" customHeight="1">
      <c r="A16" s="18">
        <v>10</v>
      </c>
      <c r="B16" s="18">
        <v>18</v>
      </c>
      <c r="C16" s="19"/>
      <c r="D16" s="19"/>
      <c r="E16" s="20">
        <f t="shared" si="1"/>
        <v>1</v>
      </c>
      <c r="F16" s="21"/>
      <c r="K16" s="22"/>
    </row>
    <row r="17" spans="1:11" ht="21" customHeight="1">
      <c r="A17" s="137">
        <v>11</v>
      </c>
      <c r="B17" s="18">
        <v>19</v>
      </c>
      <c r="C17" s="19"/>
      <c r="D17" s="19"/>
      <c r="E17" s="20">
        <f t="shared" si="1"/>
        <v>1</v>
      </c>
      <c r="F17" s="21"/>
      <c r="K17" s="22"/>
    </row>
    <row r="18" spans="1:11" ht="21" customHeight="1">
      <c r="A18" s="18">
        <v>12</v>
      </c>
      <c r="B18" s="18">
        <v>20</v>
      </c>
      <c r="C18" s="19"/>
      <c r="D18" s="19"/>
      <c r="E18" s="20">
        <f t="shared" si="1"/>
        <v>1</v>
      </c>
      <c r="F18" s="21"/>
      <c r="K18" s="22"/>
    </row>
    <row r="19" spans="1:11" ht="21" customHeight="1">
      <c r="A19" s="137">
        <v>13</v>
      </c>
      <c r="B19" s="18">
        <v>21</v>
      </c>
      <c r="C19" s="19"/>
      <c r="D19" s="19"/>
      <c r="E19" s="20">
        <f t="shared" si="1"/>
        <v>1</v>
      </c>
      <c r="F19" s="21"/>
      <c r="K19" s="22"/>
    </row>
    <row r="20" spans="1:11" ht="21" customHeight="1">
      <c r="A20" s="18">
        <v>14</v>
      </c>
      <c r="B20" s="18">
        <v>22</v>
      </c>
      <c r="C20" s="19"/>
      <c r="D20" s="19"/>
      <c r="E20" s="20">
        <f t="shared" si="1"/>
        <v>1</v>
      </c>
      <c r="F20" s="21"/>
      <c r="K20" s="22"/>
    </row>
    <row r="21" spans="1:11" ht="21" customHeight="1">
      <c r="A21" s="137">
        <v>15</v>
      </c>
      <c r="B21" s="18">
        <v>25</v>
      </c>
      <c r="C21" s="19"/>
      <c r="D21" s="19"/>
      <c r="E21" s="20">
        <f t="shared" si="1"/>
        <v>1</v>
      </c>
      <c r="F21" s="21"/>
      <c r="K21" s="22"/>
    </row>
    <row r="22" spans="1:11" ht="21" customHeight="1">
      <c r="A22" s="18">
        <v>16</v>
      </c>
      <c r="B22" s="18">
        <v>26</v>
      </c>
      <c r="C22" s="19"/>
      <c r="D22" s="19"/>
      <c r="E22" s="20">
        <f t="shared" si="1"/>
        <v>1</v>
      </c>
      <c r="F22" s="21"/>
      <c r="K22" s="22"/>
    </row>
    <row r="23" spans="1:11" ht="21" customHeight="1">
      <c r="A23" s="137">
        <v>17</v>
      </c>
      <c r="B23" s="18">
        <v>27</v>
      </c>
      <c r="C23" s="19"/>
      <c r="D23" s="19"/>
      <c r="E23" s="20">
        <f t="shared" si="1"/>
        <v>1</v>
      </c>
      <c r="F23" s="21"/>
      <c r="K23" s="22"/>
    </row>
    <row r="24" spans="1:11" ht="21" customHeight="1">
      <c r="A24" s="18">
        <v>18</v>
      </c>
      <c r="B24" s="18">
        <v>28</v>
      </c>
      <c r="C24" s="19"/>
      <c r="D24" s="19"/>
      <c r="E24" s="20">
        <f t="shared" si="1"/>
        <v>1</v>
      </c>
      <c r="F24" s="21"/>
      <c r="K24" s="22"/>
    </row>
    <row r="25" spans="1:11" ht="21" customHeight="1">
      <c r="A25" s="137">
        <v>19</v>
      </c>
      <c r="B25" s="18">
        <v>29</v>
      </c>
      <c r="C25" s="19"/>
      <c r="D25" s="19"/>
      <c r="E25" s="20">
        <f t="shared" si="1"/>
        <v>1</v>
      </c>
      <c r="F25" s="21"/>
      <c r="K25" s="22"/>
    </row>
    <row r="26" spans="1:11" ht="21" customHeight="1">
      <c r="A26" s="202" t="s">
        <v>5</v>
      </c>
      <c r="B26" s="203"/>
      <c r="C26" s="203"/>
      <c r="D26" s="204"/>
      <c r="E26" s="17">
        <f>SUM(E7:E25)</f>
        <v>47</v>
      </c>
      <c r="F26" s="24">
        <f>SUM(F7:F25)</f>
        <v>2185500</v>
      </c>
      <c r="H26" s="140"/>
      <c r="K26" s="23"/>
    </row>
    <row r="27" spans="1:11">
      <c r="A27" s="25" t="s">
        <v>87</v>
      </c>
      <c r="B27" s="26"/>
      <c r="C27" s="199" t="s">
        <v>115</v>
      </c>
      <c r="D27" s="28"/>
      <c r="E27" s="12"/>
      <c r="F27" s="12"/>
    </row>
    <row r="28" spans="1:11">
      <c r="A28" s="25"/>
      <c r="B28" s="26"/>
      <c r="C28" s="27"/>
      <c r="D28" s="28"/>
      <c r="E28" s="12"/>
      <c r="F28" s="29"/>
      <c r="K28" s="23"/>
    </row>
    <row r="29" spans="1:11">
      <c r="A29" s="12" t="s">
        <v>88</v>
      </c>
      <c r="B29" s="26"/>
      <c r="C29" s="12"/>
      <c r="D29" s="12"/>
      <c r="E29" s="12"/>
      <c r="F29" s="30"/>
    </row>
    <row r="30" spans="1:11">
      <c r="A30" s="12" t="s">
        <v>89</v>
      </c>
      <c r="B30" s="31"/>
      <c r="C30" s="12"/>
      <c r="D30" s="12"/>
      <c r="E30" s="31" t="s">
        <v>90</v>
      </c>
      <c r="F30" s="12"/>
    </row>
    <row r="31" spans="1:11">
      <c r="A31" s="12"/>
      <c r="B31" s="31"/>
      <c r="C31" s="12"/>
      <c r="D31" s="12"/>
      <c r="E31" s="31"/>
      <c r="F31" s="12"/>
    </row>
    <row r="32" spans="1:11">
      <c r="B32" s="12"/>
      <c r="C32" s="12"/>
      <c r="D32" s="12"/>
      <c r="E32" s="12"/>
      <c r="F32" s="12"/>
    </row>
    <row r="33" spans="1:7">
      <c r="A33" s="12"/>
      <c r="B33" s="12"/>
      <c r="C33" s="12"/>
      <c r="D33" s="12"/>
      <c r="E33" s="12"/>
      <c r="F33" s="12"/>
    </row>
    <row r="34" spans="1:7">
      <c r="A34" s="32" t="s">
        <v>91</v>
      </c>
      <c r="B34" s="33"/>
      <c r="C34" s="34"/>
      <c r="D34" s="31"/>
      <c r="E34" s="35" t="s">
        <v>97</v>
      </c>
      <c r="F34" s="33"/>
    </row>
    <row r="35" spans="1:7">
      <c r="A35" s="36" t="s">
        <v>92</v>
      </c>
      <c r="B35" s="34"/>
      <c r="C35" s="34"/>
      <c r="D35" s="31"/>
      <c r="E35" s="37" t="s">
        <v>100</v>
      </c>
      <c r="F35" s="33"/>
    </row>
    <row r="36" spans="1:7">
      <c r="A36" s="33"/>
      <c r="B36" s="34"/>
      <c r="C36" s="34"/>
      <c r="D36" s="31"/>
      <c r="E36" s="33"/>
      <c r="F36" s="33"/>
    </row>
    <row r="37" spans="1:7">
      <c r="A37" s="31"/>
      <c r="C37" s="38" t="s">
        <v>93</v>
      </c>
      <c r="E37" s="38"/>
      <c r="F37" s="39"/>
      <c r="G37" s="39"/>
    </row>
    <row r="38" spans="1:7">
      <c r="A38" s="40"/>
      <c r="C38" s="40" t="s">
        <v>70</v>
      </c>
      <c r="E38" s="40"/>
      <c r="F38" s="41"/>
      <c r="G38" s="42"/>
    </row>
    <row r="39" spans="1:7">
      <c r="A39" s="40"/>
      <c r="C39" s="40"/>
      <c r="E39" s="40"/>
      <c r="F39" s="41"/>
      <c r="G39" s="42"/>
    </row>
    <row r="40" spans="1:7">
      <c r="A40" s="12"/>
      <c r="B40" s="12"/>
      <c r="C40" s="39"/>
      <c r="E40" s="39"/>
      <c r="F40" s="39"/>
      <c r="G40" s="39"/>
    </row>
    <row r="41" spans="1:7">
      <c r="A41" s="43"/>
      <c r="B41" s="33"/>
      <c r="C41" s="44" t="s">
        <v>108</v>
      </c>
      <c r="E41" s="44"/>
      <c r="F41" s="42"/>
      <c r="G41" s="42"/>
    </row>
    <row r="42" spans="1:7">
      <c r="A42" s="37"/>
      <c r="B42" s="34"/>
      <c r="C42" s="45" t="s">
        <v>109</v>
      </c>
      <c r="E42" s="45"/>
      <c r="F42" s="42"/>
      <c r="G42" s="42"/>
    </row>
    <row r="43" spans="1:7">
      <c r="A43" s="33"/>
      <c r="B43" s="34"/>
      <c r="C43" s="34"/>
    </row>
  </sheetData>
  <mergeCells count="2">
    <mergeCell ref="C6:D6"/>
    <mergeCell ref="A26:D26"/>
  </mergeCells>
  <pageMargins left="1.0236220472440944" right="0.27559055118110237" top="0.63" bottom="0.15748031496062992" header="0.15748031496062992" footer="0.15748031496062992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AK90"/>
  <sheetViews>
    <sheetView workbookViewId="0">
      <pane xSplit="3" ySplit="6" topLeftCell="D64" activePane="bottomRight" state="frozen"/>
      <selection pane="topRight" activeCell="D1" sqref="D1"/>
      <selection pane="bottomLeft" activeCell="A7" sqref="A7"/>
      <selection pane="bottomRight" activeCell="AJ80" sqref="AJ80"/>
    </sheetView>
  </sheetViews>
  <sheetFormatPr defaultColWidth="9.140625" defaultRowHeight="15"/>
  <cols>
    <col min="1" max="1" width="4.28515625" style="47" customWidth="1"/>
    <col min="2" max="2" width="26.7109375" style="47" customWidth="1"/>
    <col min="3" max="3" width="9.7109375" style="47" customWidth="1"/>
    <col min="4" max="4" width="4.7109375" style="47" customWidth="1"/>
    <col min="5" max="5" width="5.140625" style="47" customWidth="1"/>
    <col min="6" max="7" width="4.85546875" style="47" customWidth="1"/>
    <col min="8" max="8" width="4.7109375" style="47" customWidth="1"/>
    <col min="9" max="9" width="4.85546875" style="47" customWidth="1"/>
    <col min="10" max="11" width="4.7109375" style="47" customWidth="1"/>
    <col min="12" max="12" width="4.85546875" style="47" customWidth="1"/>
    <col min="13" max="15" width="4.7109375" style="47" customWidth="1"/>
    <col min="16" max="16" width="5" style="47" customWidth="1"/>
    <col min="17" max="18" width="4.7109375" style="47" customWidth="1"/>
    <col min="19" max="19" width="5" style="47" customWidth="1"/>
    <col min="20" max="20" width="4.85546875" style="47" customWidth="1"/>
    <col min="21" max="22" width="4.7109375" style="47" customWidth="1"/>
    <col min="23" max="23" width="4.85546875" style="47" customWidth="1"/>
    <col min="24" max="26" width="4.7109375" style="47" customWidth="1"/>
    <col min="27" max="27" width="5" style="47" customWidth="1"/>
    <col min="28" max="29" width="4.7109375" style="47" customWidth="1"/>
    <col min="30" max="30" width="5" style="47" customWidth="1"/>
    <col min="31" max="31" width="4.7109375" style="47" customWidth="1"/>
    <col min="32" max="33" width="4.85546875" style="47" customWidth="1"/>
    <col min="34" max="34" width="4.7109375" style="47" customWidth="1"/>
    <col min="35" max="35" width="7.7109375" style="107" customWidth="1"/>
    <col min="36" max="36" width="12" style="107" customWidth="1"/>
    <col min="37" max="37" width="12.140625" style="47" bestFit="1" customWidth="1"/>
    <col min="38" max="38" width="14.5703125" style="47" bestFit="1" customWidth="1"/>
    <col min="39" max="16384" width="9.140625" style="47"/>
  </cols>
  <sheetData>
    <row r="1" spans="1:36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</row>
    <row r="2" spans="1:36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</row>
    <row r="3" spans="1:36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108"/>
      <c r="AJ3" s="109"/>
    </row>
    <row r="4" spans="1:36" ht="15.75" thickBot="1">
      <c r="A4" s="14" t="s">
        <v>118</v>
      </c>
      <c r="B4" s="49"/>
      <c r="C4" s="14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110"/>
      <c r="AJ4" s="14"/>
    </row>
    <row r="5" spans="1:36">
      <c r="A5" s="205" t="s">
        <v>2</v>
      </c>
      <c r="B5" s="207" t="s">
        <v>3</v>
      </c>
      <c r="C5" s="207" t="s">
        <v>4</v>
      </c>
      <c r="D5" s="209" t="s">
        <v>94</v>
      </c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10"/>
    </row>
    <row r="6" spans="1:36" ht="16.5">
      <c r="A6" s="206"/>
      <c r="B6" s="208"/>
      <c r="C6" s="208"/>
      <c r="D6" s="192">
        <v>1</v>
      </c>
      <c r="E6" s="192">
        <v>2</v>
      </c>
      <c r="F6" s="192">
        <v>3</v>
      </c>
      <c r="G6" s="182">
        <v>4</v>
      </c>
      <c r="H6" s="182">
        <v>5</v>
      </c>
      <c r="I6" s="182">
        <v>6</v>
      </c>
      <c r="J6" s="192">
        <v>7</v>
      </c>
      <c r="K6" s="182">
        <v>8</v>
      </c>
      <c r="L6" s="192">
        <v>9</v>
      </c>
      <c r="M6" s="192">
        <v>10</v>
      </c>
      <c r="N6" s="182">
        <v>11</v>
      </c>
      <c r="O6" s="182">
        <v>12</v>
      </c>
      <c r="P6" s="182">
        <v>13</v>
      </c>
      <c r="Q6" s="182">
        <v>14</v>
      </c>
      <c r="R6" s="182">
        <v>15</v>
      </c>
      <c r="S6" s="192">
        <v>16</v>
      </c>
      <c r="T6" s="192">
        <v>17</v>
      </c>
      <c r="U6" s="182">
        <v>18</v>
      </c>
      <c r="V6" s="182">
        <v>19</v>
      </c>
      <c r="W6" s="182">
        <v>20</v>
      </c>
      <c r="X6" s="192">
        <v>21</v>
      </c>
      <c r="Y6" s="192">
        <v>22</v>
      </c>
      <c r="Z6" s="192">
        <v>23</v>
      </c>
      <c r="AA6" s="192">
        <v>24</v>
      </c>
      <c r="AB6" s="192">
        <v>25</v>
      </c>
      <c r="AC6" s="182">
        <v>26</v>
      </c>
      <c r="AD6" s="182">
        <v>27</v>
      </c>
      <c r="AE6" s="182">
        <v>28</v>
      </c>
      <c r="AF6" s="182">
        <v>29</v>
      </c>
      <c r="AG6" s="192">
        <v>30</v>
      </c>
      <c r="AH6" s="196">
        <v>31</v>
      </c>
      <c r="AI6" s="52" t="s">
        <v>5</v>
      </c>
      <c r="AJ6" s="71" t="s">
        <v>6</v>
      </c>
    </row>
    <row r="7" spans="1:36">
      <c r="A7" s="72">
        <v>1</v>
      </c>
      <c r="B7" s="53" t="s">
        <v>7</v>
      </c>
      <c r="C7" s="53"/>
      <c r="D7" s="192"/>
      <c r="E7" s="192"/>
      <c r="F7" s="192"/>
      <c r="G7" s="182"/>
      <c r="H7" s="182"/>
      <c r="I7" s="182"/>
      <c r="J7" s="192"/>
      <c r="K7" s="182"/>
      <c r="L7" s="192"/>
      <c r="M7" s="192"/>
      <c r="N7" s="182"/>
      <c r="O7" s="183"/>
      <c r="P7" s="183"/>
      <c r="Q7" s="182"/>
      <c r="R7" s="182"/>
      <c r="S7" s="192"/>
      <c r="T7" s="192"/>
      <c r="U7" s="182"/>
      <c r="V7" s="182"/>
      <c r="W7" s="182"/>
      <c r="X7" s="192"/>
      <c r="Y7" s="192"/>
      <c r="Z7" s="192"/>
      <c r="AA7" s="192"/>
      <c r="AB7" s="192"/>
      <c r="AC7" s="182"/>
      <c r="AD7" s="182"/>
      <c r="AE7" s="182"/>
      <c r="AF7" s="182"/>
      <c r="AG7" s="192"/>
      <c r="AH7" s="192"/>
      <c r="AI7" s="52"/>
      <c r="AJ7" s="73"/>
    </row>
    <row r="8" spans="1:36">
      <c r="A8" s="74"/>
      <c r="B8" s="54" t="s">
        <v>8</v>
      </c>
      <c r="C8" s="54">
        <v>10000</v>
      </c>
      <c r="D8" s="193"/>
      <c r="E8" s="193"/>
      <c r="F8" s="193"/>
      <c r="G8" s="183">
        <v>22</v>
      </c>
      <c r="H8" s="183">
        <v>15</v>
      </c>
      <c r="I8" s="183">
        <v>5</v>
      </c>
      <c r="J8" s="193"/>
      <c r="K8" s="183">
        <v>8</v>
      </c>
      <c r="L8" s="193"/>
      <c r="M8" s="193"/>
      <c r="N8" s="183"/>
      <c r="O8" s="183"/>
      <c r="P8" s="183"/>
      <c r="Q8" s="183"/>
      <c r="R8" s="183"/>
      <c r="S8" s="193"/>
      <c r="T8" s="193"/>
      <c r="U8" s="183"/>
      <c r="V8" s="183"/>
      <c r="W8" s="183"/>
      <c r="X8" s="193"/>
      <c r="Y8" s="193"/>
      <c r="Z8" s="193"/>
      <c r="AA8" s="193"/>
      <c r="AB8" s="193"/>
      <c r="AC8" s="183"/>
      <c r="AD8" s="183"/>
      <c r="AE8" s="183"/>
      <c r="AF8" s="183"/>
      <c r="AG8" s="193"/>
      <c r="AH8" s="193"/>
      <c r="AI8" s="52">
        <f t="shared" ref="AI8:AI30" si="0">SUM(D8:AH8)</f>
        <v>50</v>
      </c>
      <c r="AJ8" s="73">
        <f>C8*AI8</f>
        <v>500000</v>
      </c>
    </row>
    <row r="9" spans="1:36">
      <c r="A9" s="74"/>
      <c r="B9" s="54" t="s">
        <v>9</v>
      </c>
      <c r="C9" s="54">
        <v>20000</v>
      </c>
      <c r="D9" s="193"/>
      <c r="E9" s="193"/>
      <c r="F9" s="193"/>
      <c r="G9" s="183">
        <v>13</v>
      </c>
      <c r="H9" s="183">
        <v>14</v>
      </c>
      <c r="I9" s="183">
        <v>5</v>
      </c>
      <c r="J9" s="193"/>
      <c r="K9" s="183">
        <v>8</v>
      </c>
      <c r="L9" s="193"/>
      <c r="M9" s="193"/>
      <c r="N9" s="183"/>
      <c r="O9" s="183"/>
      <c r="P9" s="183"/>
      <c r="Q9" s="183"/>
      <c r="R9" s="183"/>
      <c r="S9" s="193"/>
      <c r="T9" s="193"/>
      <c r="U9" s="183"/>
      <c r="V9" s="183"/>
      <c r="W9" s="183"/>
      <c r="X9" s="193"/>
      <c r="Y9" s="193"/>
      <c r="Z9" s="193"/>
      <c r="AA9" s="193"/>
      <c r="AB9" s="193"/>
      <c r="AC9" s="183"/>
      <c r="AD9" s="183"/>
      <c r="AE9" s="183"/>
      <c r="AF9" s="183"/>
      <c r="AG9" s="193"/>
      <c r="AH9" s="193"/>
      <c r="AI9" s="52">
        <f t="shared" si="0"/>
        <v>40</v>
      </c>
      <c r="AJ9" s="73">
        <f>C9*AI9</f>
        <v>800000</v>
      </c>
    </row>
    <row r="10" spans="1:36">
      <c r="A10" s="74"/>
      <c r="B10" s="54" t="s">
        <v>10</v>
      </c>
      <c r="C10" s="54">
        <v>45000</v>
      </c>
      <c r="D10" s="193"/>
      <c r="E10" s="193"/>
      <c r="F10" s="193"/>
      <c r="G10" s="183">
        <v>10</v>
      </c>
      <c r="H10" s="183"/>
      <c r="I10" s="183"/>
      <c r="J10" s="193"/>
      <c r="K10" s="183"/>
      <c r="L10" s="193"/>
      <c r="M10" s="193"/>
      <c r="N10" s="183"/>
      <c r="O10" s="183"/>
      <c r="P10" s="183"/>
      <c r="Q10" s="183"/>
      <c r="R10" s="183"/>
      <c r="S10" s="193"/>
      <c r="T10" s="193"/>
      <c r="U10" s="183"/>
      <c r="V10" s="183"/>
      <c r="W10" s="183"/>
      <c r="X10" s="193"/>
      <c r="Y10" s="193"/>
      <c r="Z10" s="193"/>
      <c r="AA10" s="193"/>
      <c r="AB10" s="193"/>
      <c r="AC10" s="183"/>
      <c r="AD10" s="183"/>
      <c r="AE10" s="183"/>
      <c r="AF10" s="183"/>
      <c r="AG10" s="193"/>
      <c r="AH10" s="193"/>
      <c r="AI10" s="52">
        <f t="shared" si="0"/>
        <v>10</v>
      </c>
      <c r="AJ10" s="73">
        <f>C10*AI10</f>
        <v>450000</v>
      </c>
    </row>
    <row r="11" spans="1:36">
      <c r="A11" s="72">
        <v>2</v>
      </c>
      <c r="B11" s="53" t="s">
        <v>11</v>
      </c>
      <c r="C11" s="53"/>
      <c r="D11" s="193"/>
      <c r="E11" s="193"/>
      <c r="F11" s="193"/>
      <c r="G11" s="183"/>
      <c r="H11" s="183"/>
      <c r="I11" s="183"/>
      <c r="J11" s="193"/>
      <c r="K11" s="183"/>
      <c r="L11" s="193"/>
      <c r="M11" s="193"/>
      <c r="N11" s="183"/>
      <c r="O11" s="183"/>
      <c r="P11" s="183"/>
      <c r="Q11" s="183"/>
      <c r="R11" s="183"/>
      <c r="S11" s="193"/>
      <c r="T11" s="193"/>
      <c r="U11" s="183"/>
      <c r="V11" s="183"/>
      <c r="W11" s="183"/>
      <c r="X11" s="193"/>
      <c r="Y11" s="193"/>
      <c r="Z11" s="193"/>
      <c r="AA11" s="193"/>
      <c r="AB11" s="193"/>
      <c r="AC11" s="183"/>
      <c r="AD11" s="183"/>
      <c r="AE11" s="183"/>
      <c r="AF11" s="183"/>
      <c r="AG11" s="193"/>
      <c r="AH11" s="193"/>
      <c r="AI11" s="52">
        <f t="shared" si="0"/>
        <v>0</v>
      </c>
      <c r="AJ11" s="73"/>
    </row>
    <row r="12" spans="1:36">
      <c r="A12" s="72"/>
      <c r="B12" s="55" t="s">
        <v>12</v>
      </c>
      <c r="C12" s="56">
        <v>60000</v>
      </c>
      <c r="D12" s="193"/>
      <c r="E12" s="193"/>
      <c r="F12" s="193"/>
      <c r="G12" s="183"/>
      <c r="H12" s="183"/>
      <c r="I12" s="183"/>
      <c r="J12" s="193"/>
      <c r="K12" s="183"/>
      <c r="L12" s="193"/>
      <c r="M12" s="193"/>
      <c r="N12" s="183"/>
      <c r="O12" s="183"/>
      <c r="P12" s="183"/>
      <c r="Q12" s="183"/>
      <c r="R12" s="183"/>
      <c r="S12" s="193"/>
      <c r="T12" s="193"/>
      <c r="U12" s="183"/>
      <c r="V12" s="183"/>
      <c r="W12" s="183"/>
      <c r="X12" s="193"/>
      <c r="Y12" s="193"/>
      <c r="Z12" s="193"/>
      <c r="AA12" s="193"/>
      <c r="AB12" s="193"/>
      <c r="AC12" s="183"/>
      <c r="AD12" s="183"/>
      <c r="AE12" s="183"/>
      <c r="AF12" s="183"/>
      <c r="AG12" s="193"/>
      <c r="AH12" s="193"/>
      <c r="AI12" s="52">
        <f t="shared" si="0"/>
        <v>0</v>
      </c>
      <c r="AJ12" s="73">
        <f>C12*AI12</f>
        <v>0</v>
      </c>
    </row>
    <row r="13" spans="1:36">
      <c r="A13" s="72"/>
      <c r="B13" s="55" t="s">
        <v>13</v>
      </c>
      <c r="C13" s="55">
        <v>35000</v>
      </c>
      <c r="D13" s="193"/>
      <c r="E13" s="193"/>
      <c r="F13" s="193"/>
      <c r="G13" s="183"/>
      <c r="H13" s="183"/>
      <c r="I13" s="183"/>
      <c r="J13" s="193"/>
      <c r="K13" s="183"/>
      <c r="L13" s="193"/>
      <c r="M13" s="193"/>
      <c r="N13" s="183"/>
      <c r="O13" s="183"/>
      <c r="P13" s="183"/>
      <c r="Q13" s="183"/>
      <c r="R13" s="183"/>
      <c r="S13" s="193"/>
      <c r="T13" s="193"/>
      <c r="U13" s="183"/>
      <c r="V13" s="183"/>
      <c r="W13" s="183"/>
      <c r="X13" s="193"/>
      <c r="Y13" s="193"/>
      <c r="Z13" s="193"/>
      <c r="AA13" s="193"/>
      <c r="AB13" s="193"/>
      <c r="AC13" s="183"/>
      <c r="AD13" s="183"/>
      <c r="AE13" s="183"/>
      <c r="AF13" s="183"/>
      <c r="AG13" s="193"/>
      <c r="AH13" s="193"/>
      <c r="AI13" s="52">
        <f t="shared" si="0"/>
        <v>0</v>
      </c>
      <c r="AJ13" s="73">
        <f>C13*AI13</f>
        <v>0</v>
      </c>
    </row>
    <row r="14" spans="1:36">
      <c r="A14" s="74"/>
      <c r="B14" s="55" t="s">
        <v>14</v>
      </c>
      <c r="C14" s="55">
        <v>45000</v>
      </c>
      <c r="D14" s="193"/>
      <c r="E14" s="193"/>
      <c r="F14" s="193"/>
      <c r="G14" s="183"/>
      <c r="H14" s="183"/>
      <c r="I14" s="183"/>
      <c r="J14" s="193"/>
      <c r="K14" s="183"/>
      <c r="L14" s="193"/>
      <c r="M14" s="193"/>
      <c r="N14" s="183"/>
      <c r="O14" s="183"/>
      <c r="P14" s="183"/>
      <c r="Q14" s="183"/>
      <c r="R14" s="183"/>
      <c r="S14" s="193"/>
      <c r="T14" s="193"/>
      <c r="U14" s="183"/>
      <c r="V14" s="183"/>
      <c r="W14" s="183"/>
      <c r="X14" s="193"/>
      <c r="Y14" s="193"/>
      <c r="Z14" s="193"/>
      <c r="AA14" s="193"/>
      <c r="AB14" s="193"/>
      <c r="AC14" s="183"/>
      <c r="AD14" s="183"/>
      <c r="AE14" s="183"/>
      <c r="AF14" s="183"/>
      <c r="AG14" s="193"/>
      <c r="AH14" s="193"/>
      <c r="AI14" s="52">
        <f t="shared" si="0"/>
        <v>0</v>
      </c>
      <c r="AJ14" s="73">
        <f>C14*AI14</f>
        <v>0</v>
      </c>
    </row>
    <row r="15" spans="1:36">
      <c r="A15" s="72">
        <v>3</v>
      </c>
      <c r="B15" s="53" t="s">
        <v>15</v>
      </c>
      <c r="C15" s="53"/>
      <c r="D15" s="193"/>
      <c r="E15" s="193"/>
      <c r="F15" s="193"/>
      <c r="G15" s="183"/>
      <c r="H15" s="183"/>
      <c r="I15" s="183"/>
      <c r="J15" s="193"/>
      <c r="K15" s="183"/>
      <c r="L15" s="193"/>
      <c r="M15" s="193"/>
      <c r="N15" s="183"/>
      <c r="O15" s="183"/>
      <c r="P15" s="183"/>
      <c r="Q15" s="183"/>
      <c r="R15" s="183"/>
      <c r="S15" s="193"/>
      <c r="T15" s="193"/>
      <c r="U15" s="183"/>
      <c r="V15" s="183"/>
      <c r="W15" s="183"/>
      <c r="X15" s="193"/>
      <c r="Y15" s="193"/>
      <c r="Z15" s="193"/>
      <c r="AA15" s="193"/>
      <c r="AB15" s="193"/>
      <c r="AC15" s="183"/>
      <c r="AD15" s="183"/>
      <c r="AE15" s="183"/>
      <c r="AF15" s="183"/>
      <c r="AG15" s="193"/>
      <c r="AH15" s="193"/>
      <c r="AI15" s="52">
        <f t="shared" si="0"/>
        <v>0</v>
      </c>
      <c r="AJ15" s="73"/>
    </row>
    <row r="16" spans="1:36">
      <c r="A16" s="75" t="s">
        <v>16</v>
      </c>
      <c r="B16" s="53" t="s">
        <v>17</v>
      </c>
      <c r="C16" s="53"/>
      <c r="D16" s="193"/>
      <c r="E16" s="193"/>
      <c r="F16" s="193"/>
      <c r="G16" s="183"/>
      <c r="H16" s="183"/>
      <c r="I16" s="183"/>
      <c r="J16" s="193"/>
      <c r="K16" s="183"/>
      <c r="L16" s="193"/>
      <c r="M16" s="193"/>
      <c r="N16" s="183"/>
      <c r="O16" s="183"/>
      <c r="P16" s="183"/>
      <c r="Q16" s="183"/>
      <c r="R16" s="183"/>
      <c r="S16" s="193"/>
      <c r="T16" s="193"/>
      <c r="U16" s="183"/>
      <c r="V16" s="183"/>
      <c r="W16" s="183"/>
      <c r="X16" s="193"/>
      <c r="Y16" s="193"/>
      <c r="Z16" s="193"/>
      <c r="AA16" s="193"/>
      <c r="AB16" s="193"/>
      <c r="AC16" s="183"/>
      <c r="AD16" s="183"/>
      <c r="AE16" s="183"/>
      <c r="AF16" s="183"/>
      <c r="AG16" s="193"/>
      <c r="AH16" s="193"/>
      <c r="AI16" s="52">
        <f t="shared" si="0"/>
        <v>0</v>
      </c>
      <c r="AJ16" s="73"/>
    </row>
    <row r="17" spans="1:36">
      <c r="A17" s="76"/>
      <c r="B17" s="54" t="s">
        <v>18</v>
      </c>
      <c r="C17" s="54">
        <v>12000</v>
      </c>
      <c r="D17" s="193"/>
      <c r="E17" s="193"/>
      <c r="F17" s="193"/>
      <c r="G17" s="183"/>
      <c r="H17" s="183"/>
      <c r="I17" s="183"/>
      <c r="J17" s="193"/>
      <c r="K17" s="183"/>
      <c r="L17" s="193"/>
      <c r="M17" s="193"/>
      <c r="N17" s="183"/>
      <c r="O17" s="183"/>
      <c r="P17" s="183"/>
      <c r="Q17" s="183"/>
      <c r="R17" s="183"/>
      <c r="S17" s="193"/>
      <c r="T17" s="193"/>
      <c r="U17" s="183"/>
      <c r="V17" s="183"/>
      <c r="W17" s="183"/>
      <c r="X17" s="193"/>
      <c r="Y17" s="193"/>
      <c r="Z17" s="193"/>
      <c r="AA17" s="193"/>
      <c r="AB17" s="193"/>
      <c r="AC17" s="183"/>
      <c r="AD17" s="183"/>
      <c r="AE17" s="183"/>
      <c r="AF17" s="183"/>
      <c r="AG17" s="193"/>
      <c r="AH17" s="193"/>
      <c r="AI17" s="52">
        <f t="shared" si="0"/>
        <v>0</v>
      </c>
      <c r="AJ17" s="73">
        <f t="shared" ref="AJ17:AJ24" si="1">C17*AI17</f>
        <v>0</v>
      </c>
    </row>
    <row r="18" spans="1:36">
      <c r="A18" s="76"/>
      <c r="B18" s="54" t="s">
        <v>19</v>
      </c>
      <c r="C18" s="54">
        <v>40000</v>
      </c>
      <c r="D18" s="193"/>
      <c r="E18" s="193"/>
      <c r="F18" s="193"/>
      <c r="G18" s="183"/>
      <c r="H18" s="183"/>
      <c r="I18" s="183"/>
      <c r="J18" s="193"/>
      <c r="K18" s="183"/>
      <c r="L18" s="193"/>
      <c r="M18" s="193"/>
      <c r="N18" s="183"/>
      <c r="O18" s="183"/>
      <c r="P18" s="183"/>
      <c r="Q18" s="183"/>
      <c r="R18" s="183"/>
      <c r="S18" s="193"/>
      <c r="T18" s="193"/>
      <c r="U18" s="183"/>
      <c r="V18" s="183"/>
      <c r="W18" s="183"/>
      <c r="X18" s="193"/>
      <c r="Y18" s="193"/>
      <c r="Z18" s="193"/>
      <c r="AA18" s="193"/>
      <c r="AB18" s="193"/>
      <c r="AC18" s="183"/>
      <c r="AD18" s="183"/>
      <c r="AE18" s="183"/>
      <c r="AF18" s="183"/>
      <c r="AG18" s="193"/>
      <c r="AH18" s="193"/>
      <c r="AI18" s="52">
        <f t="shared" si="0"/>
        <v>0</v>
      </c>
      <c r="AJ18" s="73">
        <f t="shared" si="1"/>
        <v>0</v>
      </c>
    </row>
    <row r="19" spans="1:36">
      <c r="A19" s="76"/>
      <c r="B19" s="54" t="s">
        <v>20</v>
      </c>
      <c r="C19" s="54">
        <v>80000</v>
      </c>
      <c r="D19" s="193"/>
      <c r="E19" s="193"/>
      <c r="F19" s="193"/>
      <c r="G19" s="183">
        <v>1</v>
      </c>
      <c r="H19" s="183"/>
      <c r="I19" s="183"/>
      <c r="J19" s="193"/>
      <c r="K19" s="183">
        <v>1</v>
      </c>
      <c r="L19" s="193"/>
      <c r="M19" s="193"/>
      <c r="N19" s="183"/>
      <c r="O19" s="183"/>
      <c r="P19" s="183"/>
      <c r="Q19" s="183"/>
      <c r="R19" s="183"/>
      <c r="S19" s="193"/>
      <c r="T19" s="193"/>
      <c r="U19" s="183"/>
      <c r="V19" s="183"/>
      <c r="W19" s="183"/>
      <c r="X19" s="193"/>
      <c r="Y19" s="193"/>
      <c r="Z19" s="193"/>
      <c r="AA19" s="193"/>
      <c r="AB19" s="193"/>
      <c r="AC19" s="183"/>
      <c r="AD19" s="183"/>
      <c r="AE19" s="183"/>
      <c r="AF19" s="183"/>
      <c r="AG19" s="193"/>
      <c r="AH19" s="193"/>
      <c r="AI19" s="52">
        <f t="shared" si="0"/>
        <v>2</v>
      </c>
      <c r="AJ19" s="73">
        <f t="shared" si="1"/>
        <v>160000</v>
      </c>
    </row>
    <row r="20" spans="1:36">
      <c r="A20" s="76"/>
      <c r="B20" s="54" t="s">
        <v>114</v>
      </c>
      <c r="C20" s="54">
        <v>20000</v>
      </c>
      <c r="D20" s="193"/>
      <c r="E20" s="193"/>
      <c r="F20" s="193"/>
      <c r="G20" s="183"/>
      <c r="H20" s="183"/>
      <c r="I20" s="183"/>
      <c r="J20" s="193"/>
      <c r="K20" s="183"/>
      <c r="L20" s="193"/>
      <c r="M20" s="193"/>
      <c r="N20" s="183"/>
      <c r="O20" s="183"/>
      <c r="P20" s="183"/>
      <c r="Q20" s="183"/>
      <c r="R20" s="183"/>
      <c r="S20" s="193"/>
      <c r="T20" s="193"/>
      <c r="U20" s="183"/>
      <c r="V20" s="183"/>
      <c r="W20" s="183"/>
      <c r="X20" s="193"/>
      <c r="Y20" s="193"/>
      <c r="Z20" s="193"/>
      <c r="AA20" s="193"/>
      <c r="AB20" s="193"/>
      <c r="AC20" s="183"/>
      <c r="AD20" s="183"/>
      <c r="AE20" s="183"/>
      <c r="AF20" s="183"/>
      <c r="AG20" s="193"/>
      <c r="AH20" s="193"/>
      <c r="AI20" s="52">
        <f t="shared" si="0"/>
        <v>0</v>
      </c>
      <c r="AJ20" s="73">
        <f t="shared" si="1"/>
        <v>0</v>
      </c>
    </row>
    <row r="21" spans="1:36">
      <c r="A21" s="76"/>
      <c r="B21" s="54" t="s">
        <v>22</v>
      </c>
      <c r="C21" s="54">
        <v>40000</v>
      </c>
      <c r="D21" s="193"/>
      <c r="E21" s="193"/>
      <c r="F21" s="193"/>
      <c r="G21" s="183"/>
      <c r="H21" s="183"/>
      <c r="I21" s="183"/>
      <c r="J21" s="193"/>
      <c r="K21" s="183"/>
      <c r="L21" s="193"/>
      <c r="M21" s="193"/>
      <c r="N21" s="183"/>
      <c r="O21" s="183"/>
      <c r="P21" s="183"/>
      <c r="Q21" s="183"/>
      <c r="R21" s="183"/>
      <c r="S21" s="193"/>
      <c r="T21" s="193"/>
      <c r="U21" s="183"/>
      <c r="V21" s="183"/>
      <c r="W21" s="183"/>
      <c r="X21" s="193"/>
      <c r="Y21" s="193"/>
      <c r="Z21" s="193"/>
      <c r="AA21" s="193"/>
      <c r="AB21" s="193"/>
      <c r="AC21" s="183"/>
      <c r="AD21" s="183"/>
      <c r="AE21" s="183"/>
      <c r="AF21" s="183"/>
      <c r="AG21" s="193"/>
      <c r="AH21" s="193"/>
      <c r="AI21" s="52">
        <f t="shared" si="0"/>
        <v>0</v>
      </c>
      <c r="AJ21" s="73">
        <f t="shared" si="1"/>
        <v>0</v>
      </c>
    </row>
    <row r="22" spans="1:36">
      <c r="A22" s="76"/>
      <c r="B22" s="54" t="s">
        <v>23</v>
      </c>
      <c r="C22" s="54">
        <v>230000</v>
      </c>
      <c r="D22" s="193"/>
      <c r="E22" s="193"/>
      <c r="F22" s="193"/>
      <c r="G22" s="183"/>
      <c r="H22" s="183"/>
      <c r="I22" s="183"/>
      <c r="J22" s="193"/>
      <c r="K22" s="183"/>
      <c r="L22" s="193"/>
      <c r="M22" s="193"/>
      <c r="N22" s="183"/>
      <c r="O22" s="183"/>
      <c r="P22" s="183"/>
      <c r="Q22" s="183"/>
      <c r="R22" s="183"/>
      <c r="S22" s="193"/>
      <c r="T22" s="193"/>
      <c r="U22" s="183"/>
      <c r="V22" s="183"/>
      <c r="W22" s="183"/>
      <c r="X22" s="193"/>
      <c r="Y22" s="193"/>
      <c r="Z22" s="193"/>
      <c r="AA22" s="193"/>
      <c r="AB22" s="193"/>
      <c r="AC22" s="183"/>
      <c r="AD22" s="183"/>
      <c r="AE22" s="183"/>
      <c r="AF22" s="183"/>
      <c r="AG22" s="193"/>
      <c r="AH22" s="193"/>
      <c r="AI22" s="52">
        <f t="shared" si="0"/>
        <v>0</v>
      </c>
      <c r="AJ22" s="73">
        <f t="shared" si="1"/>
        <v>0</v>
      </c>
    </row>
    <row r="23" spans="1:36">
      <c r="A23" s="76"/>
      <c r="B23" s="57" t="s">
        <v>24</v>
      </c>
      <c r="C23" s="56">
        <v>45000</v>
      </c>
      <c r="D23" s="193"/>
      <c r="E23" s="193"/>
      <c r="F23" s="193"/>
      <c r="G23" s="183"/>
      <c r="H23" s="183"/>
      <c r="I23" s="183"/>
      <c r="J23" s="193"/>
      <c r="K23" s="183"/>
      <c r="L23" s="193"/>
      <c r="M23" s="193"/>
      <c r="N23" s="183"/>
      <c r="O23" s="183"/>
      <c r="P23" s="183"/>
      <c r="Q23" s="183"/>
      <c r="R23" s="183"/>
      <c r="S23" s="193"/>
      <c r="T23" s="193"/>
      <c r="U23" s="183"/>
      <c r="V23" s="183"/>
      <c r="W23" s="183"/>
      <c r="X23" s="193"/>
      <c r="Y23" s="193"/>
      <c r="Z23" s="193"/>
      <c r="AA23" s="193"/>
      <c r="AB23" s="193"/>
      <c r="AC23" s="183"/>
      <c r="AD23" s="183"/>
      <c r="AE23" s="183"/>
      <c r="AF23" s="183"/>
      <c r="AG23" s="193"/>
      <c r="AH23" s="193"/>
      <c r="AI23" s="52">
        <f t="shared" si="0"/>
        <v>0</v>
      </c>
      <c r="AJ23" s="73">
        <f t="shared" si="1"/>
        <v>0</v>
      </c>
    </row>
    <row r="24" spans="1:36">
      <c r="A24" s="76"/>
      <c r="B24" s="57" t="s">
        <v>25</v>
      </c>
      <c r="C24" s="58">
        <v>60000</v>
      </c>
      <c r="D24" s="193"/>
      <c r="E24" s="193"/>
      <c r="F24" s="193"/>
      <c r="G24" s="183"/>
      <c r="H24" s="183"/>
      <c r="I24" s="183"/>
      <c r="J24" s="193"/>
      <c r="K24" s="183"/>
      <c r="L24" s="193"/>
      <c r="M24" s="193"/>
      <c r="N24" s="183"/>
      <c r="O24" s="183"/>
      <c r="P24" s="183"/>
      <c r="Q24" s="183"/>
      <c r="R24" s="183"/>
      <c r="S24" s="193"/>
      <c r="T24" s="193"/>
      <c r="U24" s="183"/>
      <c r="V24" s="183"/>
      <c r="W24" s="183"/>
      <c r="X24" s="193"/>
      <c r="Y24" s="193"/>
      <c r="Z24" s="193"/>
      <c r="AA24" s="193"/>
      <c r="AB24" s="193"/>
      <c r="AC24" s="183"/>
      <c r="AD24" s="183"/>
      <c r="AE24" s="183"/>
      <c r="AF24" s="183"/>
      <c r="AG24" s="193"/>
      <c r="AH24" s="193"/>
      <c r="AI24" s="52">
        <f t="shared" si="0"/>
        <v>0</v>
      </c>
      <c r="AJ24" s="73">
        <f t="shared" si="1"/>
        <v>0</v>
      </c>
    </row>
    <row r="25" spans="1:36">
      <c r="A25" s="75" t="s">
        <v>26</v>
      </c>
      <c r="B25" s="53" t="s">
        <v>27</v>
      </c>
      <c r="C25" s="53"/>
      <c r="D25" s="193"/>
      <c r="E25" s="193"/>
      <c r="F25" s="193"/>
      <c r="G25" s="183"/>
      <c r="H25" s="183"/>
      <c r="I25" s="183"/>
      <c r="J25" s="193"/>
      <c r="K25" s="183"/>
      <c r="L25" s="193"/>
      <c r="M25" s="193"/>
      <c r="N25" s="183"/>
      <c r="O25" s="183"/>
      <c r="P25" s="183"/>
      <c r="Q25" s="183"/>
      <c r="R25" s="183"/>
      <c r="S25" s="193"/>
      <c r="T25" s="193"/>
      <c r="U25" s="183"/>
      <c r="V25" s="183"/>
      <c r="W25" s="183"/>
      <c r="X25" s="193"/>
      <c r="Y25" s="193"/>
      <c r="Z25" s="193"/>
      <c r="AA25" s="193"/>
      <c r="AB25" s="193"/>
      <c r="AC25" s="183"/>
      <c r="AD25" s="183"/>
      <c r="AE25" s="183"/>
      <c r="AF25" s="183"/>
      <c r="AG25" s="193"/>
      <c r="AH25" s="193"/>
      <c r="AI25" s="52">
        <f t="shared" si="0"/>
        <v>0</v>
      </c>
      <c r="AJ25" s="73"/>
    </row>
    <row r="26" spans="1:36">
      <c r="A26" s="76"/>
      <c r="B26" s="54" t="s">
        <v>28</v>
      </c>
      <c r="C26" s="54">
        <v>60000</v>
      </c>
      <c r="D26" s="193"/>
      <c r="E26" s="193"/>
      <c r="F26" s="193"/>
      <c r="G26" s="183"/>
      <c r="H26" s="183"/>
      <c r="I26" s="183"/>
      <c r="J26" s="193"/>
      <c r="K26" s="183"/>
      <c r="L26" s="193"/>
      <c r="M26" s="193"/>
      <c r="N26" s="183"/>
      <c r="O26" s="183"/>
      <c r="P26" s="183"/>
      <c r="Q26" s="183"/>
      <c r="R26" s="183"/>
      <c r="S26" s="193"/>
      <c r="T26" s="193"/>
      <c r="U26" s="183"/>
      <c r="V26" s="183"/>
      <c r="W26" s="183"/>
      <c r="X26" s="193"/>
      <c r="Y26" s="193"/>
      <c r="Z26" s="193"/>
      <c r="AA26" s="193"/>
      <c r="AB26" s="193"/>
      <c r="AC26" s="183"/>
      <c r="AD26" s="183"/>
      <c r="AE26" s="183"/>
      <c r="AF26" s="183"/>
      <c r="AG26" s="193"/>
      <c r="AH26" s="193"/>
      <c r="AI26" s="52">
        <f t="shared" si="0"/>
        <v>0</v>
      </c>
      <c r="AJ26" s="73">
        <f>C26*AI26</f>
        <v>0</v>
      </c>
    </row>
    <row r="27" spans="1:36">
      <c r="A27" s="76"/>
      <c r="B27" s="191" t="s">
        <v>29</v>
      </c>
      <c r="C27" s="191">
        <v>230000</v>
      </c>
      <c r="D27" s="193"/>
      <c r="E27" s="193"/>
      <c r="F27" s="193"/>
      <c r="G27" s="183"/>
      <c r="H27" s="183"/>
      <c r="I27" s="183"/>
      <c r="J27" s="193"/>
      <c r="K27" s="183"/>
      <c r="L27" s="193"/>
      <c r="M27" s="193"/>
      <c r="N27" s="183"/>
      <c r="O27" s="183"/>
      <c r="P27" s="183"/>
      <c r="Q27" s="183"/>
      <c r="R27" s="183"/>
      <c r="S27" s="193"/>
      <c r="T27" s="193"/>
      <c r="U27" s="183"/>
      <c r="V27" s="183"/>
      <c r="W27" s="183"/>
      <c r="X27" s="193"/>
      <c r="Y27" s="193"/>
      <c r="Z27" s="193"/>
      <c r="AA27" s="193"/>
      <c r="AB27" s="193"/>
      <c r="AC27" s="183"/>
      <c r="AD27" s="183"/>
      <c r="AE27" s="183"/>
      <c r="AF27" s="183"/>
      <c r="AG27" s="193"/>
      <c r="AH27" s="193"/>
      <c r="AI27" s="184">
        <f t="shared" si="0"/>
        <v>0</v>
      </c>
      <c r="AJ27" s="73">
        <f>C27*AI27</f>
        <v>0</v>
      </c>
    </row>
    <row r="28" spans="1:36">
      <c r="A28" s="76"/>
      <c r="B28" s="55" t="s">
        <v>30</v>
      </c>
      <c r="C28" s="56">
        <v>20000</v>
      </c>
      <c r="D28" s="193"/>
      <c r="E28" s="193"/>
      <c r="F28" s="193"/>
      <c r="G28" s="183"/>
      <c r="H28" s="183"/>
      <c r="I28" s="183"/>
      <c r="J28" s="193"/>
      <c r="K28" s="183"/>
      <c r="L28" s="193"/>
      <c r="M28" s="193"/>
      <c r="N28" s="183"/>
      <c r="O28" s="183"/>
      <c r="P28" s="183"/>
      <c r="Q28" s="183"/>
      <c r="R28" s="183"/>
      <c r="S28" s="193"/>
      <c r="T28" s="193"/>
      <c r="U28" s="183"/>
      <c r="V28" s="183"/>
      <c r="W28" s="183"/>
      <c r="X28" s="193"/>
      <c r="Y28" s="193"/>
      <c r="Z28" s="193"/>
      <c r="AA28" s="193"/>
      <c r="AB28" s="193"/>
      <c r="AC28" s="183"/>
      <c r="AD28" s="183"/>
      <c r="AE28" s="183"/>
      <c r="AF28" s="183"/>
      <c r="AG28" s="193"/>
      <c r="AH28" s="193"/>
      <c r="AI28" s="52">
        <f t="shared" si="0"/>
        <v>0</v>
      </c>
      <c r="AJ28" s="73">
        <f>C28*AI28</f>
        <v>0</v>
      </c>
    </row>
    <row r="29" spans="1:36">
      <c r="A29" s="76"/>
      <c r="B29" s="55" t="s">
        <v>31</v>
      </c>
      <c r="C29" s="56">
        <v>20000</v>
      </c>
      <c r="D29" s="193"/>
      <c r="E29" s="193"/>
      <c r="F29" s="193"/>
      <c r="G29" s="183"/>
      <c r="H29" s="183"/>
      <c r="I29" s="183"/>
      <c r="J29" s="193"/>
      <c r="K29" s="183"/>
      <c r="L29" s="193"/>
      <c r="M29" s="193"/>
      <c r="N29" s="183"/>
      <c r="O29" s="183"/>
      <c r="P29" s="183"/>
      <c r="Q29" s="183"/>
      <c r="R29" s="183"/>
      <c r="S29" s="193"/>
      <c r="T29" s="193"/>
      <c r="U29" s="183"/>
      <c r="V29" s="183"/>
      <c r="W29" s="183"/>
      <c r="X29" s="193"/>
      <c r="Y29" s="193"/>
      <c r="Z29" s="193"/>
      <c r="AA29" s="193"/>
      <c r="AB29" s="193"/>
      <c r="AC29" s="183"/>
      <c r="AD29" s="183"/>
      <c r="AE29" s="183"/>
      <c r="AF29" s="183"/>
      <c r="AG29" s="193"/>
      <c r="AH29" s="193"/>
      <c r="AI29" s="52">
        <f t="shared" si="0"/>
        <v>0</v>
      </c>
      <c r="AJ29" s="73">
        <f>C29*AI29</f>
        <v>0</v>
      </c>
    </row>
    <row r="30" spans="1:36">
      <c r="A30" s="76"/>
      <c r="B30" s="59" t="s">
        <v>32</v>
      </c>
      <c r="C30" s="58">
        <v>50000</v>
      </c>
      <c r="D30" s="193"/>
      <c r="E30" s="193"/>
      <c r="F30" s="193"/>
      <c r="G30" s="183"/>
      <c r="H30" s="183"/>
      <c r="I30" s="183"/>
      <c r="J30" s="193"/>
      <c r="K30" s="183"/>
      <c r="L30" s="193"/>
      <c r="M30" s="193"/>
      <c r="N30" s="183"/>
      <c r="O30" s="183"/>
      <c r="P30" s="183"/>
      <c r="Q30" s="183"/>
      <c r="R30" s="183"/>
      <c r="S30" s="193"/>
      <c r="T30" s="193"/>
      <c r="U30" s="183"/>
      <c r="V30" s="183"/>
      <c r="W30" s="183"/>
      <c r="X30" s="193"/>
      <c r="Y30" s="193"/>
      <c r="Z30" s="193"/>
      <c r="AA30" s="193"/>
      <c r="AB30" s="193"/>
      <c r="AC30" s="183"/>
      <c r="AD30" s="183"/>
      <c r="AE30" s="183"/>
      <c r="AF30" s="183"/>
      <c r="AG30" s="193"/>
      <c r="AH30" s="193"/>
      <c r="AI30" s="52">
        <f t="shared" si="0"/>
        <v>0</v>
      </c>
      <c r="AJ30" s="73">
        <f>C30*AI30</f>
        <v>0</v>
      </c>
    </row>
    <row r="31" spans="1:36">
      <c r="A31" s="72">
        <v>4</v>
      </c>
      <c r="B31" s="53" t="s">
        <v>33</v>
      </c>
      <c r="C31" s="53"/>
      <c r="D31" s="193"/>
      <c r="E31" s="193"/>
      <c r="F31" s="193"/>
      <c r="G31" s="183"/>
      <c r="H31" s="183"/>
      <c r="I31" s="183"/>
      <c r="J31" s="193"/>
      <c r="K31" s="183"/>
      <c r="L31" s="193"/>
      <c r="M31" s="193"/>
      <c r="N31" s="183"/>
      <c r="O31" s="183"/>
      <c r="P31" s="183"/>
      <c r="Q31" s="183"/>
      <c r="R31" s="183"/>
      <c r="S31" s="193"/>
      <c r="T31" s="193"/>
      <c r="U31" s="183"/>
      <c r="V31" s="183"/>
      <c r="W31" s="183"/>
      <c r="X31" s="193"/>
      <c r="Y31" s="193"/>
      <c r="Z31" s="193"/>
      <c r="AA31" s="193"/>
      <c r="AB31" s="193"/>
      <c r="AC31" s="183"/>
      <c r="AD31" s="183"/>
      <c r="AE31" s="183"/>
      <c r="AF31" s="183"/>
      <c r="AG31" s="193"/>
      <c r="AH31" s="193"/>
      <c r="AI31" s="52"/>
      <c r="AJ31" s="73"/>
    </row>
    <row r="32" spans="1:36">
      <c r="A32" s="75" t="s">
        <v>16</v>
      </c>
      <c r="B32" s="53" t="s">
        <v>34</v>
      </c>
      <c r="C32" s="53"/>
      <c r="D32" s="193"/>
      <c r="E32" s="193"/>
      <c r="F32" s="193"/>
      <c r="G32" s="183"/>
      <c r="H32" s="183"/>
      <c r="I32" s="183"/>
      <c r="J32" s="193"/>
      <c r="K32" s="183"/>
      <c r="L32" s="193"/>
      <c r="M32" s="193"/>
      <c r="N32" s="183"/>
      <c r="O32" s="183"/>
      <c r="P32" s="183"/>
      <c r="Q32" s="183"/>
      <c r="R32" s="183"/>
      <c r="S32" s="193"/>
      <c r="T32" s="193"/>
      <c r="U32" s="183"/>
      <c r="V32" s="183"/>
      <c r="W32" s="183"/>
      <c r="X32" s="193"/>
      <c r="Y32" s="193"/>
      <c r="Z32" s="193"/>
      <c r="AA32" s="193"/>
      <c r="AB32" s="193"/>
      <c r="AC32" s="183"/>
      <c r="AD32" s="183"/>
      <c r="AE32" s="183"/>
      <c r="AF32" s="183"/>
      <c r="AG32" s="193"/>
      <c r="AH32" s="193"/>
      <c r="AI32" s="52"/>
      <c r="AJ32" s="73"/>
    </row>
    <row r="33" spans="1:36">
      <c r="A33" s="76"/>
      <c r="B33" s="55" t="s">
        <v>35</v>
      </c>
      <c r="C33" s="56">
        <v>15000</v>
      </c>
      <c r="D33" s="193"/>
      <c r="E33" s="193"/>
      <c r="F33" s="193"/>
      <c r="G33" s="183">
        <v>3</v>
      </c>
      <c r="H33" s="183">
        <v>2</v>
      </c>
      <c r="I33" s="183"/>
      <c r="J33" s="193"/>
      <c r="K33" s="183">
        <v>3</v>
      </c>
      <c r="L33" s="193"/>
      <c r="M33" s="193"/>
      <c r="N33" s="183"/>
      <c r="O33" s="183"/>
      <c r="P33" s="183"/>
      <c r="Q33" s="183"/>
      <c r="R33" s="183"/>
      <c r="S33" s="193"/>
      <c r="T33" s="193"/>
      <c r="U33" s="183"/>
      <c r="V33" s="183"/>
      <c r="W33" s="183"/>
      <c r="X33" s="193"/>
      <c r="Y33" s="193"/>
      <c r="Z33" s="193"/>
      <c r="AA33" s="193"/>
      <c r="AB33" s="193"/>
      <c r="AC33" s="183"/>
      <c r="AD33" s="183"/>
      <c r="AE33" s="183"/>
      <c r="AF33" s="183"/>
      <c r="AG33" s="193"/>
      <c r="AH33" s="193"/>
      <c r="AI33" s="52">
        <f t="shared" ref="AI33:AI59" si="2">SUM(D33:AH33)</f>
        <v>8</v>
      </c>
      <c r="AJ33" s="73">
        <f t="shared" ref="AJ33:AJ55" si="3">C33*AI33</f>
        <v>120000</v>
      </c>
    </row>
    <row r="34" spans="1:36">
      <c r="A34" s="76"/>
      <c r="B34" s="55" t="s">
        <v>36</v>
      </c>
      <c r="C34" s="56">
        <v>15000</v>
      </c>
      <c r="D34" s="193"/>
      <c r="E34" s="193"/>
      <c r="F34" s="193"/>
      <c r="G34" s="183"/>
      <c r="H34" s="183"/>
      <c r="I34" s="183"/>
      <c r="J34" s="193"/>
      <c r="K34" s="183"/>
      <c r="L34" s="193"/>
      <c r="M34" s="193"/>
      <c r="N34" s="183"/>
      <c r="O34" s="183"/>
      <c r="P34" s="183"/>
      <c r="Q34" s="183"/>
      <c r="R34" s="183"/>
      <c r="S34" s="193"/>
      <c r="T34" s="193"/>
      <c r="U34" s="183"/>
      <c r="V34" s="183"/>
      <c r="W34" s="183"/>
      <c r="X34" s="193"/>
      <c r="Y34" s="193"/>
      <c r="Z34" s="193"/>
      <c r="AA34" s="193"/>
      <c r="AB34" s="193"/>
      <c r="AC34" s="183"/>
      <c r="AD34" s="183"/>
      <c r="AE34" s="183"/>
      <c r="AF34" s="183"/>
      <c r="AG34" s="193"/>
      <c r="AH34" s="193"/>
      <c r="AI34" s="52">
        <f t="shared" si="2"/>
        <v>0</v>
      </c>
      <c r="AJ34" s="73">
        <f t="shared" si="3"/>
        <v>0</v>
      </c>
    </row>
    <row r="35" spans="1:36">
      <c r="A35" s="76"/>
      <c r="B35" s="55" t="s">
        <v>37</v>
      </c>
      <c r="C35" s="56">
        <v>15000</v>
      </c>
      <c r="D35" s="193"/>
      <c r="E35" s="193"/>
      <c r="F35" s="193"/>
      <c r="G35" s="183"/>
      <c r="H35" s="183"/>
      <c r="I35" s="183"/>
      <c r="J35" s="193"/>
      <c r="K35" s="183"/>
      <c r="L35" s="193"/>
      <c r="M35" s="193"/>
      <c r="N35" s="183"/>
      <c r="O35" s="183"/>
      <c r="P35" s="183"/>
      <c r="Q35" s="183"/>
      <c r="R35" s="183"/>
      <c r="S35" s="193"/>
      <c r="T35" s="193"/>
      <c r="U35" s="183"/>
      <c r="V35" s="183"/>
      <c r="W35" s="183"/>
      <c r="X35" s="193"/>
      <c r="Y35" s="193"/>
      <c r="Z35" s="193"/>
      <c r="AA35" s="193"/>
      <c r="AB35" s="193"/>
      <c r="AC35" s="183"/>
      <c r="AD35" s="183"/>
      <c r="AE35" s="183"/>
      <c r="AF35" s="183"/>
      <c r="AG35" s="193"/>
      <c r="AH35" s="193"/>
      <c r="AI35" s="52">
        <f t="shared" si="2"/>
        <v>0</v>
      </c>
      <c r="AJ35" s="73">
        <f t="shared" si="3"/>
        <v>0</v>
      </c>
    </row>
    <row r="36" spans="1:36">
      <c r="A36" s="76"/>
      <c r="B36" s="55" t="s">
        <v>38</v>
      </c>
      <c r="C36" s="56">
        <v>15000</v>
      </c>
      <c r="D36" s="193"/>
      <c r="E36" s="193"/>
      <c r="F36" s="193"/>
      <c r="G36" s="183">
        <v>4</v>
      </c>
      <c r="H36" s="183">
        <v>5</v>
      </c>
      <c r="I36" s="183">
        <v>1</v>
      </c>
      <c r="J36" s="193"/>
      <c r="K36" s="183">
        <v>3</v>
      </c>
      <c r="L36" s="193"/>
      <c r="M36" s="193"/>
      <c r="N36" s="183"/>
      <c r="O36" s="183"/>
      <c r="P36" s="183"/>
      <c r="Q36" s="183"/>
      <c r="R36" s="183"/>
      <c r="S36" s="193"/>
      <c r="T36" s="193"/>
      <c r="U36" s="183"/>
      <c r="V36" s="183"/>
      <c r="W36" s="183"/>
      <c r="X36" s="193"/>
      <c r="Y36" s="193"/>
      <c r="Z36" s="193"/>
      <c r="AA36" s="193"/>
      <c r="AB36" s="193"/>
      <c r="AC36" s="183"/>
      <c r="AD36" s="183"/>
      <c r="AE36" s="183"/>
      <c r="AF36" s="183"/>
      <c r="AG36" s="193"/>
      <c r="AH36" s="193"/>
      <c r="AI36" s="52">
        <f t="shared" si="2"/>
        <v>13</v>
      </c>
      <c r="AJ36" s="73">
        <f t="shared" si="3"/>
        <v>195000</v>
      </c>
    </row>
    <row r="37" spans="1:36">
      <c r="A37" s="76"/>
      <c r="B37" s="55" t="s">
        <v>39</v>
      </c>
      <c r="C37" s="56">
        <v>15000</v>
      </c>
      <c r="D37" s="193"/>
      <c r="E37" s="193"/>
      <c r="F37" s="193"/>
      <c r="G37" s="183"/>
      <c r="H37" s="183"/>
      <c r="I37" s="183"/>
      <c r="J37" s="193"/>
      <c r="K37" s="183"/>
      <c r="L37" s="193"/>
      <c r="M37" s="193"/>
      <c r="N37" s="183"/>
      <c r="O37" s="183"/>
      <c r="P37" s="183"/>
      <c r="Q37" s="183"/>
      <c r="R37" s="183"/>
      <c r="S37" s="193"/>
      <c r="T37" s="193"/>
      <c r="U37" s="183"/>
      <c r="V37" s="183"/>
      <c r="W37" s="183"/>
      <c r="X37" s="193"/>
      <c r="Y37" s="193"/>
      <c r="Z37" s="193"/>
      <c r="AA37" s="193"/>
      <c r="AB37" s="193"/>
      <c r="AC37" s="183"/>
      <c r="AD37" s="183"/>
      <c r="AE37" s="183"/>
      <c r="AF37" s="183"/>
      <c r="AG37" s="193"/>
      <c r="AH37" s="193"/>
      <c r="AI37" s="52">
        <f t="shared" si="2"/>
        <v>0</v>
      </c>
      <c r="AJ37" s="73">
        <f t="shared" si="3"/>
        <v>0</v>
      </c>
    </row>
    <row r="38" spans="1:36">
      <c r="A38" s="76"/>
      <c r="B38" s="57" t="s">
        <v>40</v>
      </c>
      <c r="C38" s="56">
        <v>15000</v>
      </c>
      <c r="D38" s="193"/>
      <c r="E38" s="193"/>
      <c r="F38" s="193"/>
      <c r="G38" s="183"/>
      <c r="H38" s="183"/>
      <c r="I38" s="183"/>
      <c r="J38" s="193"/>
      <c r="K38" s="183"/>
      <c r="L38" s="193"/>
      <c r="M38" s="193"/>
      <c r="N38" s="183"/>
      <c r="O38" s="183"/>
      <c r="P38" s="183"/>
      <c r="Q38" s="183"/>
      <c r="R38" s="183"/>
      <c r="S38" s="193"/>
      <c r="T38" s="193"/>
      <c r="U38" s="183"/>
      <c r="V38" s="183"/>
      <c r="W38" s="183"/>
      <c r="X38" s="193"/>
      <c r="Y38" s="193"/>
      <c r="Z38" s="193"/>
      <c r="AA38" s="193"/>
      <c r="AB38" s="193"/>
      <c r="AC38" s="183"/>
      <c r="AD38" s="183"/>
      <c r="AE38" s="183"/>
      <c r="AF38" s="183"/>
      <c r="AG38" s="193"/>
      <c r="AH38" s="193"/>
      <c r="AI38" s="52">
        <f t="shared" si="2"/>
        <v>0</v>
      </c>
      <c r="AJ38" s="73">
        <f t="shared" si="3"/>
        <v>0</v>
      </c>
    </row>
    <row r="39" spans="1:36">
      <c r="A39" s="76"/>
      <c r="B39" s="55" t="s">
        <v>41</v>
      </c>
      <c r="C39" s="56">
        <v>65000</v>
      </c>
      <c r="D39" s="193"/>
      <c r="E39" s="193"/>
      <c r="F39" s="193"/>
      <c r="G39" s="183">
        <v>4</v>
      </c>
      <c r="H39" s="183">
        <v>5</v>
      </c>
      <c r="I39" s="183">
        <v>1</v>
      </c>
      <c r="J39" s="193"/>
      <c r="K39" s="183">
        <v>4</v>
      </c>
      <c r="L39" s="193"/>
      <c r="M39" s="193"/>
      <c r="N39" s="183"/>
      <c r="O39" s="183"/>
      <c r="P39" s="183"/>
      <c r="Q39" s="183"/>
      <c r="R39" s="183"/>
      <c r="S39" s="193"/>
      <c r="T39" s="193"/>
      <c r="U39" s="183"/>
      <c r="V39" s="183"/>
      <c r="W39" s="183"/>
      <c r="X39" s="193"/>
      <c r="Y39" s="193"/>
      <c r="Z39" s="193"/>
      <c r="AA39" s="193"/>
      <c r="AB39" s="193"/>
      <c r="AC39" s="183"/>
      <c r="AD39" s="183"/>
      <c r="AE39" s="183"/>
      <c r="AF39" s="183"/>
      <c r="AG39" s="193"/>
      <c r="AH39" s="193"/>
      <c r="AI39" s="52">
        <f t="shared" si="2"/>
        <v>14</v>
      </c>
      <c r="AJ39" s="73">
        <f t="shared" si="3"/>
        <v>910000</v>
      </c>
    </row>
    <row r="40" spans="1:36">
      <c r="A40" s="76"/>
      <c r="B40" s="57" t="s">
        <v>42</v>
      </c>
      <c r="C40" s="56">
        <v>15000</v>
      </c>
      <c r="D40" s="193"/>
      <c r="E40" s="193"/>
      <c r="F40" s="193"/>
      <c r="G40" s="183"/>
      <c r="H40" s="183"/>
      <c r="I40" s="183"/>
      <c r="J40" s="193"/>
      <c r="K40" s="183"/>
      <c r="L40" s="193"/>
      <c r="M40" s="193"/>
      <c r="N40" s="183"/>
      <c r="O40" s="183"/>
      <c r="P40" s="183"/>
      <c r="Q40" s="183"/>
      <c r="R40" s="183"/>
      <c r="S40" s="193"/>
      <c r="T40" s="193"/>
      <c r="U40" s="183"/>
      <c r="V40" s="183"/>
      <c r="W40" s="183"/>
      <c r="X40" s="193"/>
      <c r="Y40" s="193"/>
      <c r="Z40" s="193"/>
      <c r="AA40" s="193"/>
      <c r="AB40" s="193"/>
      <c r="AC40" s="183"/>
      <c r="AD40" s="183"/>
      <c r="AE40" s="183"/>
      <c r="AF40" s="183"/>
      <c r="AG40" s="193"/>
      <c r="AH40" s="193"/>
      <c r="AI40" s="52">
        <f t="shared" si="2"/>
        <v>0</v>
      </c>
      <c r="AJ40" s="73">
        <f t="shared" si="3"/>
        <v>0</v>
      </c>
    </row>
    <row r="41" spans="1:36">
      <c r="A41" s="76"/>
      <c r="B41" s="55" t="s">
        <v>43</v>
      </c>
      <c r="C41" s="56">
        <v>35000</v>
      </c>
      <c r="D41" s="193"/>
      <c r="E41" s="193"/>
      <c r="F41" s="193"/>
      <c r="G41" s="183">
        <v>1</v>
      </c>
      <c r="H41" s="183"/>
      <c r="I41" s="183"/>
      <c r="J41" s="193"/>
      <c r="K41" s="183"/>
      <c r="L41" s="193"/>
      <c r="M41" s="193"/>
      <c r="N41" s="183"/>
      <c r="O41" s="183"/>
      <c r="P41" s="183"/>
      <c r="Q41" s="183"/>
      <c r="R41" s="183"/>
      <c r="S41" s="193"/>
      <c r="T41" s="193"/>
      <c r="U41" s="183"/>
      <c r="V41" s="183"/>
      <c r="W41" s="183"/>
      <c r="X41" s="193"/>
      <c r="Y41" s="193"/>
      <c r="Z41" s="193"/>
      <c r="AA41" s="193"/>
      <c r="AB41" s="193"/>
      <c r="AC41" s="183"/>
      <c r="AD41" s="183"/>
      <c r="AE41" s="183"/>
      <c r="AF41" s="183"/>
      <c r="AG41" s="193"/>
      <c r="AH41" s="193"/>
      <c r="AI41" s="52">
        <f t="shared" si="2"/>
        <v>1</v>
      </c>
      <c r="AJ41" s="73">
        <f t="shared" si="3"/>
        <v>35000</v>
      </c>
    </row>
    <row r="42" spans="1:36">
      <c r="A42" s="76"/>
      <c r="B42" s="55" t="s">
        <v>107</v>
      </c>
      <c r="C42" s="56">
        <v>35000</v>
      </c>
      <c r="D42" s="193"/>
      <c r="E42" s="193"/>
      <c r="F42" s="193"/>
      <c r="G42" s="183"/>
      <c r="H42" s="183"/>
      <c r="I42" s="183"/>
      <c r="J42" s="193"/>
      <c r="K42" s="183"/>
      <c r="L42" s="193"/>
      <c r="M42" s="193"/>
      <c r="N42" s="183"/>
      <c r="O42" s="183"/>
      <c r="P42" s="183"/>
      <c r="Q42" s="183"/>
      <c r="R42" s="183"/>
      <c r="S42" s="193"/>
      <c r="T42" s="193"/>
      <c r="U42" s="183"/>
      <c r="V42" s="183"/>
      <c r="W42" s="183"/>
      <c r="X42" s="193"/>
      <c r="Y42" s="193"/>
      <c r="Z42" s="193"/>
      <c r="AA42" s="193"/>
      <c r="AB42" s="193"/>
      <c r="AC42" s="183"/>
      <c r="AD42" s="183"/>
      <c r="AE42" s="183"/>
      <c r="AF42" s="183"/>
      <c r="AG42" s="193"/>
      <c r="AH42" s="193"/>
      <c r="AI42" s="52">
        <f t="shared" si="2"/>
        <v>0</v>
      </c>
      <c r="AJ42" s="73">
        <f t="shared" si="3"/>
        <v>0</v>
      </c>
    </row>
    <row r="43" spans="1:36">
      <c r="A43" s="76"/>
      <c r="B43" s="55" t="s">
        <v>44</v>
      </c>
      <c r="C43" s="56">
        <v>35000</v>
      </c>
      <c r="D43" s="193"/>
      <c r="E43" s="193"/>
      <c r="F43" s="193"/>
      <c r="G43" s="183">
        <v>3</v>
      </c>
      <c r="H43" s="183">
        <v>2</v>
      </c>
      <c r="I43" s="183">
        <v>2</v>
      </c>
      <c r="J43" s="193"/>
      <c r="K43" s="183">
        <v>2</v>
      </c>
      <c r="L43" s="193"/>
      <c r="M43" s="193"/>
      <c r="N43" s="183"/>
      <c r="O43" s="183"/>
      <c r="P43" s="183"/>
      <c r="Q43" s="183"/>
      <c r="R43" s="183"/>
      <c r="S43" s="193"/>
      <c r="T43" s="193"/>
      <c r="U43" s="183"/>
      <c r="V43" s="183"/>
      <c r="W43" s="183"/>
      <c r="X43" s="193"/>
      <c r="Y43" s="193"/>
      <c r="Z43" s="193"/>
      <c r="AA43" s="193"/>
      <c r="AB43" s="193"/>
      <c r="AC43" s="183"/>
      <c r="AD43" s="183"/>
      <c r="AE43" s="183"/>
      <c r="AF43" s="183"/>
      <c r="AG43" s="193"/>
      <c r="AH43" s="193"/>
      <c r="AI43" s="52">
        <f t="shared" si="2"/>
        <v>9</v>
      </c>
      <c r="AJ43" s="73">
        <f t="shared" si="3"/>
        <v>315000</v>
      </c>
    </row>
    <row r="44" spans="1:36">
      <c r="A44" s="76"/>
      <c r="B44" s="55" t="s">
        <v>45</v>
      </c>
      <c r="C44" s="56">
        <v>35000</v>
      </c>
      <c r="D44" s="193"/>
      <c r="E44" s="193"/>
      <c r="F44" s="193"/>
      <c r="G44" s="183">
        <v>3</v>
      </c>
      <c r="H44" s="183">
        <v>2</v>
      </c>
      <c r="I44" s="183">
        <v>2</v>
      </c>
      <c r="J44" s="193"/>
      <c r="K44" s="183">
        <v>2</v>
      </c>
      <c r="L44" s="193"/>
      <c r="M44" s="193"/>
      <c r="N44" s="183"/>
      <c r="O44" s="183"/>
      <c r="P44" s="183"/>
      <c r="Q44" s="183"/>
      <c r="R44" s="183"/>
      <c r="S44" s="193"/>
      <c r="T44" s="193"/>
      <c r="U44" s="183"/>
      <c r="V44" s="183"/>
      <c r="W44" s="183"/>
      <c r="X44" s="193"/>
      <c r="Y44" s="193"/>
      <c r="Z44" s="193"/>
      <c r="AA44" s="193"/>
      <c r="AB44" s="193"/>
      <c r="AC44" s="183"/>
      <c r="AD44" s="183"/>
      <c r="AE44" s="183"/>
      <c r="AF44" s="183"/>
      <c r="AG44" s="193"/>
      <c r="AH44" s="193"/>
      <c r="AI44" s="52">
        <f t="shared" si="2"/>
        <v>9</v>
      </c>
      <c r="AJ44" s="73">
        <f t="shared" si="3"/>
        <v>315000</v>
      </c>
    </row>
    <row r="45" spans="1:36">
      <c r="A45" s="76"/>
      <c r="B45" s="55" t="s">
        <v>46</v>
      </c>
      <c r="C45" s="56">
        <v>35000</v>
      </c>
      <c r="D45" s="193"/>
      <c r="E45" s="193"/>
      <c r="F45" s="193"/>
      <c r="G45" s="183"/>
      <c r="H45" s="183"/>
      <c r="I45" s="183"/>
      <c r="J45" s="193"/>
      <c r="K45" s="183"/>
      <c r="L45" s="193"/>
      <c r="M45" s="193"/>
      <c r="N45" s="183"/>
      <c r="O45" s="183"/>
      <c r="P45" s="183"/>
      <c r="Q45" s="183"/>
      <c r="R45" s="183"/>
      <c r="S45" s="193"/>
      <c r="T45" s="193"/>
      <c r="U45" s="183"/>
      <c r="V45" s="183"/>
      <c r="W45" s="183"/>
      <c r="X45" s="193"/>
      <c r="Y45" s="193"/>
      <c r="Z45" s="193"/>
      <c r="AA45" s="193"/>
      <c r="AB45" s="193"/>
      <c r="AC45" s="183"/>
      <c r="AD45" s="183"/>
      <c r="AE45" s="183"/>
      <c r="AF45" s="183"/>
      <c r="AG45" s="193"/>
      <c r="AH45" s="193"/>
      <c r="AI45" s="52">
        <f t="shared" si="2"/>
        <v>0</v>
      </c>
      <c r="AJ45" s="73">
        <f t="shared" si="3"/>
        <v>0</v>
      </c>
    </row>
    <row r="46" spans="1:36">
      <c r="A46" s="76"/>
      <c r="B46" s="55" t="s">
        <v>47</v>
      </c>
      <c r="C46" s="56">
        <v>35000</v>
      </c>
      <c r="D46" s="193"/>
      <c r="E46" s="193"/>
      <c r="F46" s="193"/>
      <c r="G46" s="183"/>
      <c r="H46" s="183"/>
      <c r="I46" s="183"/>
      <c r="J46" s="193"/>
      <c r="K46" s="183"/>
      <c r="L46" s="193"/>
      <c r="M46" s="193"/>
      <c r="N46" s="183"/>
      <c r="O46" s="183"/>
      <c r="P46" s="183"/>
      <c r="Q46" s="183"/>
      <c r="R46" s="183"/>
      <c r="S46" s="193"/>
      <c r="T46" s="193"/>
      <c r="U46" s="183"/>
      <c r="V46" s="183"/>
      <c r="W46" s="183"/>
      <c r="X46" s="193"/>
      <c r="Y46" s="193"/>
      <c r="Z46" s="193"/>
      <c r="AA46" s="193"/>
      <c r="AB46" s="193"/>
      <c r="AC46" s="183"/>
      <c r="AD46" s="183"/>
      <c r="AE46" s="183"/>
      <c r="AF46" s="183"/>
      <c r="AG46" s="193"/>
      <c r="AH46" s="193"/>
      <c r="AI46" s="52">
        <f t="shared" si="2"/>
        <v>0</v>
      </c>
      <c r="AJ46" s="73">
        <f t="shared" si="3"/>
        <v>0</v>
      </c>
    </row>
    <row r="47" spans="1:36">
      <c r="A47" s="76"/>
      <c r="B47" s="55" t="s">
        <v>48</v>
      </c>
      <c r="C47" s="56">
        <v>35000</v>
      </c>
      <c r="D47" s="193"/>
      <c r="E47" s="193"/>
      <c r="F47" s="193"/>
      <c r="G47" s="183">
        <v>2</v>
      </c>
      <c r="H47" s="183">
        <v>2</v>
      </c>
      <c r="I47" s="183">
        <v>1</v>
      </c>
      <c r="J47" s="193"/>
      <c r="K47" s="183">
        <v>1</v>
      </c>
      <c r="L47" s="193"/>
      <c r="M47" s="193"/>
      <c r="N47" s="183"/>
      <c r="O47" s="183"/>
      <c r="P47" s="183"/>
      <c r="Q47" s="183"/>
      <c r="R47" s="183"/>
      <c r="S47" s="193"/>
      <c r="T47" s="193"/>
      <c r="U47" s="183"/>
      <c r="V47" s="183"/>
      <c r="W47" s="183"/>
      <c r="X47" s="193"/>
      <c r="Y47" s="193"/>
      <c r="Z47" s="193"/>
      <c r="AA47" s="193"/>
      <c r="AB47" s="193"/>
      <c r="AC47" s="183"/>
      <c r="AD47" s="183"/>
      <c r="AE47" s="183"/>
      <c r="AF47" s="183"/>
      <c r="AG47" s="193"/>
      <c r="AH47" s="193"/>
      <c r="AI47" s="52">
        <f t="shared" si="2"/>
        <v>6</v>
      </c>
      <c r="AJ47" s="73">
        <f t="shared" si="3"/>
        <v>210000</v>
      </c>
    </row>
    <row r="48" spans="1:36">
      <c r="A48" s="76"/>
      <c r="B48" s="55" t="s">
        <v>49</v>
      </c>
      <c r="C48" s="56">
        <v>35000</v>
      </c>
      <c r="D48" s="193"/>
      <c r="E48" s="193"/>
      <c r="F48" s="193"/>
      <c r="G48" s="183"/>
      <c r="H48" s="183"/>
      <c r="I48" s="183"/>
      <c r="J48" s="193"/>
      <c r="K48" s="183"/>
      <c r="L48" s="193"/>
      <c r="M48" s="193"/>
      <c r="N48" s="183"/>
      <c r="O48" s="183"/>
      <c r="P48" s="183"/>
      <c r="Q48" s="183"/>
      <c r="R48" s="183"/>
      <c r="S48" s="193"/>
      <c r="T48" s="193"/>
      <c r="U48" s="183"/>
      <c r="V48" s="183"/>
      <c r="W48" s="183"/>
      <c r="X48" s="193"/>
      <c r="Y48" s="193"/>
      <c r="Z48" s="193"/>
      <c r="AA48" s="193"/>
      <c r="AB48" s="193"/>
      <c r="AC48" s="183"/>
      <c r="AD48" s="183"/>
      <c r="AE48" s="183"/>
      <c r="AF48" s="183"/>
      <c r="AG48" s="193"/>
      <c r="AH48" s="193"/>
      <c r="AI48" s="52">
        <f t="shared" si="2"/>
        <v>0</v>
      </c>
      <c r="AJ48" s="73">
        <f t="shared" si="3"/>
        <v>0</v>
      </c>
    </row>
    <row r="49" spans="1:36">
      <c r="A49" s="76"/>
      <c r="B49" s="55" t="s">
        <v>50</v>
      </c>
      <c r="C49" s="56">
        <v>35000</v>
      </c>
      <c r="D49" s="193"/>
      <c r="E49" s="193"/>
      <c r="F49" s="193"/>
      <c r="G49" s="183"/>
      <c r="H49" s="183"/>
      <c r="I49" s="183"/>
      <c r="J49" s="193"/>
      <c r="K49" s="183"/>
      <c r="L49" s="193"/>
      <c r="M49" s="193"/>
      <c r="N49" s="183"/>
      <c r="O49" s="183"/>
      <c r="P49" s="183"/>
      <c r="Q49" s="183"/>
      <c r="R49" s="183"/>
      <c r="S49" s="193"/>
      <c r="T49" s="193"/>
      <c r="U49" s="183"/>
      <c r="V49" s="183"/>
      <c r="W49" s="183"/>
      <c r="X49" s="193"/>
      <c r="Y49" s="193"/>
      <c r="Z49" s="193"/>
      <c r="AA49" s="193"/>
      <c r="AB49" s="193"/>
      <c r="AC49" s="183"/>
      <c r="AD49" s="183"/>
      <c r="AE49" s="183"/>
      <c r="AF49" s="183"/>
      <c r="AG49" s="193"/>
      <c r="AH49" s="193"/>
      <c r="AI49" s="52">
        <f t="shared" si="2"/>
        <v>0</v>
      </c>
      <c r="AJ49" s="73">
        <f t="shared" si="3"/>
        <v>0</v>
      </c>
    </row>
    <row r="50" spans="1:36">
      <c r="A50" s="76"/>
      <c r="B50" s="55" t="s">
        <v>51</v>
      </c>
      <c r="C50" s="56">
        <v>35000</v>
      </c>
      <c r="D50" s="193"/>
      <c r="E50" s="193"/>
      <c r="F50" s="193"/>
      <c r="G50" s="183"/>
      <c r="H50" s="183"/>
      <c r="I50" s="183"/>
      <c r="J50" s="193"/>
      <c r="K50" s="183"/>
      <c r="L50" s="193"/>
      <c r="M50" s="193"/>
      <c r="N50" s="183"/>
      <c r="O50" s="183"/>
      <c r="P50" s="183"/>
      <c r="Q50" s="183"/>
      <c r="R50" s="183"/>
      <c r="S50" s="193"/>
      <c r="T50" s="193"/>
      <c r="U50" s="183"/>
      <c r="V50" s="183"/>
      <c r="W50" s="183"/>
      <c r="X50" s="193"/>
      <c r="Y50" s="193"/>
      <c r="Z50" s="193"/>
      <c r="AA50" s="193"/>
      <c r="AB50" s="193"/>
      <c r="AC50" s="183"/>
      <c r="AD50" s="183"/>
      <c r="AE50" s="183"/>
      <c r="AF50" s="183"/>
      <c r="AG50" s="193"/>
      <c r="AH50" s="193"/>
      <c r="AI50" s="52">
        <f t="shared" si="2"/>
        <v>0</v>
      </c>
      <c r="AJ50" s="73">
        <f t="shared" si="3"/>
        <v>0</v>
      </c>
    </row>
    <row r="51" spans="1:36">
      <c r="A51" s="76"/>
      <c r="B51" s="55" t="s">
        <v>52</v>
      </c>
      <c r="C51" s="56">
        <v>35000</v>
      </c>
      <c r="D51" s="193"/>
      <c r="E51" s="193"/>
      <c r="F51" s="193"/>
      <c r="G51" s="183"/>
      <c r="H51" s="183"/>
      <c r="I51" s="183"/>
      <c r="J51" s="193"/>
      <c r="K51" s="183"/>
      <c r="L51" s="193"/>
      <c r="M51" s="193"/>
      <c r="N51" s="183"/>
      <c r="O51" s="183"/>
      <c r="P51" s="183"/>
      <c r="Q51" s="183"/>
      <c r="R51" s="183"/>
      <c r="S51" s="193"/>
      <c r="T51" s="193"/>
      <c r="U51" s="183"/>
      <c r="V51" s="183"/>
      <c r="W51" s="183"/>
      <c r="X51" s="193"/>
      <c r="Y51" s="193"/>
      <c r="Z51" s="193"/>
      <c r="AA51" s="193"/>
      <c r="AB51" s="193"/>
      <c r="AC51" s="183"/>
      <c r="AD51" s="183"/>
      <c r="AE51" s="183"/>
      <c r="AF51" s="183"/>
      <c r="AG51" s="193"/>
      <c r="AH51" s="193"/>
      <c r="AI51" s="52">
        <f t="shared" si="2"/>
        <v>0</v>
      </c>
      <c r="AJ51" s="73">
        <f t="shared" si="3"/>
        <v>0</v>
      </c>
    </row>
    <row r="52" spans="1:36">
      <c r="A52" s="76"/>
      <c r="B52" s="55" t="s">
        <v>53</v>
      </c>
      <c r="C52" s="56">
        <v>35000</v>
      </c>
      <c r="D52" s="193"/>
      <c r="E52" s="193"/>
      <c r="F52" s="193"/>
      <c r="G52" s="183"/>
      <c r="H52" s="183"/>
      <c r="I52" s="183"/>
      <c r="J52" s="193"/>
      <c r="K52" s="183"/>
      <c r="L52" s="193"/>
      <c r="M52" s="193"/>
      <c r="N52" s="183"/>
      <c r="O52" s="183"/>
      <c r="P52" s="183"/>
      <c r="Q52" s="183"/>
      <c r="R52" s="183"/>
      <c r="S52" s="193"/>
      <c r="T52" s="193"/>
      <c r="U52" s="183"/>
      <c r="V52" s="183"/>
      <c r="W52" s="183"/>
      <c r="X52" s="193"/>
      <c r="Y52" s="193"/>
      <c r="Z52" s="193"/>
      <c r="AA52" s="193"/>
      <c r="AB52" s="193"/>
      <c r="AC52" s="183"/>
      <c r="AD52" s="183"/>
      <c r="AE52" s="183"/>
      <c r="AF52" s="183"/>
      <c r="AG52" s="193"/>
      <c r="AH52" s="193"/>
      <c r="AI52" s="52">
        <f t="shared" si="2"/>
        <v>0</v>
      </c>
      <c r="AJ52" s="73">
        <f t="shared" si="3"/>
        <v>0</v>
      </c>
    </row>
    <row r="53" spans="1:36">
      <c r="A53" s="76"/>
      <c r="B53" s="55" t="s">
        <v>54</v>
      </c>
      <c r="C53" s="56">
        <v>35000</v>
      </c>
      <c r="D53" s="193"/>
      <c r="E53" s="193"/>
      <c r="F53" s="193"/>
      <c r="G53" s="183"/>
      <c r="H53" s="183"/>
      <c r="I53" s="183"/>
      <c r="J53" s="193"/>
      <c r="K53" s="183"/>
      <c r="L53" s="193"/>
      <c r="M53" s="193"/>
      <c r="N53" s="183"/>
      <c r="O53" s="183"/>
      <c r="P53" s="183"/>
      <c r="Q53" s="183"/>
      <c r="R53" s="183"/>
      <c r="S53" s="193"/>
      <c r="T53" s="193"/>
      <c r="U53" s="183"/>
      <c r="V53" s="183"/>
      <c r="W53" s="183"/>
      <c r="X53" s="193"/>
      <c r="Y53" s="193"/>
      <c r="Z53" s="193"/>
      <c r="AA53" s="193"/>
      <c r="AB53" s="193"/>
      <c r="AC53" s="183"/>
      <c r="AD53" s="183"/>
      <c r="AE53" s="183"/>
      <c r="AF53" s="183"/>
      <c r="AG53" s="193"/>
      <c r="AH53" s="193"/>
      <c r="AI53" s="52">
        <f t="shared" si="2"/>
        <v>0</v>
      </c>
      <c r="AJ53" s="73">
        <f t="shared" si="3"/>
        <v>0</v>
      </c>
    </row>
    <row r="54" spans="1:36">
      <c r="A54" s="76"/>
      <c r="B54" s="55" t="s">
        <v>55</v>
      </c>
      <c r="C54" s="56">
        <v>35000</v>
      </c>
      <c r="D54" s="193"/>
      <c r="E54" s="193"/>
      <c r="F54" s="193"/>
      <c r="G54" s="183"/>
      <c r="H54" s="183"/>
      <c r="I54" s="183"/>
      <c r="J54" s="193"/>
      <c r="K54" s="183"/>
      <c r="L54" s="193"/>
      <c r="M54" s="193"/>
      <c r="N54" s="183"/>
      <c r="O54" s="183"/>
      <c r="P54" s="183"/>
      <c r="Q54" s="183"/>
      <c r="R54" s="183"/>
      <c r="S54" s="193"/>
      <c r="T54" s="193"/>
      <c r="U54" s="183"/>
      <c r="V54" s="183"/>
      <c r="W54" s="183"/>
      <c r="X54" s="193"/>
      <c r="Y54" s="193"/>
      <c r="Z54" s="193"/>
      <c r="AA54" s="193"/>
      <c r="AB54" s="193"/>
      <c r="AC54" s="183"/>
      <c r="AD54" s="183"/>
      <c r="AE54" s="183"/>
      <c r="AF54" s="183"/>
      <c r="AG54" s="193"/>
      <c r="AH54" s="193"/>
      <c r="AI54" s="52">
        <f t="shared" si="2"/>
        <v>0</v>
      </c>
      <c r="AJ54" s="73">
        <f t="shared" si="3"/>
        <v>0</v>
      </c>
    </row>
    <row r="55" spans="1:36">
      <c r="A55" s="76"/>
      <c r="B55" s="55" t="s">
        <v>56</v>
      </c>
      <c r="C55" s="56">
        <v>50000</v>
      </c>
      <c r="D55" s="193"/>
      <c r="E55" s="193"/>
      <c r="F55" s="193"/>
      <c r="G55" s="183">
        <v>3</v>
      </c>
      <c r="H55" s="183"/>
      <c r="I55" s="183"/>
      <c r="J55" s="193"/>
      <c r="K55" s="183">
        <v>1</v>
      </c>
      <c r="L55" s="193"/>
      <c r="M55" s="193"/>
      <c r="N55" s="183"/>
      <c r="O55" s="183"/>
      <c r="P55" s="183"/>
      <c r="Q55" s="183"/>
      <c r="R55" s="183"/>
      <c r="S55" s="193"/>
      <c r="T55" s="193"/>
      <c r="U55" s="183"/>
      <c r="V55" s="183"/>
      <c r="W55" s="183"/>
      <c r="X55" s="193"/>
      <c r="Y55" s="193"/>
      <c r="Z55" s="193"/>
      <c r="AA55" s="193"/>
      <c r="AB55" s="193"/>
      <c r="AC55" s="183"/>
      <c r="AD55" s="183"/>
      <c r="AE55" s="183"/>
      <c r="AF55" s="183"/>
      <c r="AG55" s="193"/>
      <c r="AH55" s="193"/>
      <c r="AI55" s="52">
        <f t="shared" si="2"/>
        <v>4</v>
      </c>
      <c r="AJ55" s="73">
        <f t="shared" si="3"/>
        <v>200000</v>
      </c>
    </row>
    <row r="56" spans="1:36">
      <c r="A56" s="75" t="s">
        <v>26</v>
      </c>
      <c r="B56" s="53" t="s">
        <v>57</v>
      </c>
      <c r="C56" s="53"/>
      <c r="D56" s="193"/>
      <c r="E56" s="193"/>
      <c r="F56" s="193"/>
      <c r="G56" s="183"/>
      <c r="H56" s="183"/>
      <c r="I56" s="183"/>
      <c r="J56" s="193"/>
      <c r="K56" s="183"/>
      <c r="L56" s="193"/>
      <c r="M56" s="193"/>
      <c r="N56" s="183"/>
      <c r="O56" s="183"/>
      <c r="P56" s="183"/>
      <c r="Q56" s="183"/>
      <c r="R56" s="183"/>
      <c r="S56" s="193"/>
      <c r="T56" s="193"/>
      <c r="U56" s="183"/>
      <c r="V56" s="183"/>
      <c r="W56" s="183"/>
      <c r="X56" s="193"/>
      <c r="Y56" s="193"/>
      <c r="Z56" s="193"/>
      <c r="AA56" s="193"/>
      <c r="AB56" s="193"/>
      <c r="AC56" s="183"/>
      <c r="AD56" s="183"/>
      <c r="AE56" s="183"/>
      <c r="AF56" s="183"/>
      <c r="AG56" s="193"/>
      <c r="AH56" s="193"/>
      <c r="AI56" s="52">
        <f t="shared" si="2"/>
        <v>0</v>
      </c>
      <c r="AJ56" s="73"/>
    </row>
    <row r="57" spans="1:36">
      <c r="A57" s="77"/>
      <c r="B57" s="55" t="s">
        <v>58</v>
      </c>
      <c r="C57" s="56">
        <v>15000</v>
      </c>
      <c r="D57" s="193"/>
      <c r="E57" s="193"/>
      <c r="F57" s="193"/>
      <c r="G57" s="183">
        <v>16</v>
      </c>
      <c r="H57" s="183">
        <v>22</v>
      </c>
      <c r="I57" s="183">
        <v>4</v>
      </c>
      <c r="J57" s="193"/>
      <c r="K57" s="183">
        <v>8</v>
      </c>
      <c r="L57" s="193"/>
      <c r="M57" s="193"/>
      <c r="N57" s="183"/>
      <c r="O57" s="183"/>
      <c r="P57" s="183"/>
      <c r="Q57" s="183"/>
      <c r="R57" s="183"/>
      <c r="S57" s="193"/>
      <c r="T57" s="193"/>
      <c r="U57" s="183"/>
      <c r="V57" s="183"/>
      <c r="W57" s="183"/>
      <c r="X57" s="193"/>
      <c r="Y57" s="193"/>
      <c r="Z57" s="193"/>
      <c r="AA57" s="193"/>
      <c r="AB57" s="193"/>
      <c r="AC57" s="183"/>
      <c r="AD57" s="183"/>
      <c r="AE57" s="183"/>
      <c r="AF57" s="183"/>
      <c r="AG57" s="193"/>
      <c r="AH57" s="193"/>
      <c r="AI57" s="52">
        <f t="shared" si="2"/>
        <v>50</v>
      </c>
      <c r="AJ57" s="73">
        <f>C57*AI57</f>
        <v>750000</v>
      </c>
    </row>
    <row r="58" spans="1:36">
      <c r="A58" s="77"/>
      <c r="B58" s="55" t="s">
        <v>59</v>
      </c>
      <c r="C58" s="56">
        <v>35000</v>
      </c>
      <c r="D58" s="193"/>
      <c r="E58" s="193"/>
      <c r="F58" s="193"/>
      <c r="G58" s="183">
        <v>4</v>
      </c>
      <c r="H58" s="183"/>
      <c r="I58" s="183"/>
      <c r="J58" s="193"/>
      <c r="K58" s="183"/>
      <c r="L58" s="193"/>
      <c r="M58" s="193"/>
      <c r="N58" s="183"/>
      <c r="O58" s="183"/>
      <c r="P58" s="183"/>
      <c r="Q58" s="183"/>
      <c r="R58" s="183"/>
      <c r="S58" s="193"/>
      <c r="T58" s="193"/>
      <c r="U58" s="183"/>
      <c r="V58" s="183"/>
      <c r="W58" s="183"/>
      <c r="X58" s="193"/>
      <c r="Y58" s="193"/>
      <c r="Z58" s="193"/>
      <c r="AA58" s="193"/>
      <c r="AB58" s="193"/>
      <c r="AC58" s="183"/>
      <c r="AD58" s="183"/>
      <c r="AE58" s="183"/>
      <c r="AF58" s="183"/>
      <c r="AG58" s="193"/>
      <c r="AH58" s="193"/>
      <c r="AI58" s="52">
        <f t="shared" si="2"/>
        <v>4</v>
      </c>
      <c r="AJ58" s="73">
        <f>C58*AI58</f>
        <v>140000</v>
      </c>
    </row>
    <row r="59" spans="1:36">
      <c r="A59" s="77"/>
      <c r="B59" s="55" t="s">
        <v>76</v>
      </c>
      <c r="C59" s="56">
        <v>200000</v>
      </c>
      <c r="D59" s="193"/>
      <c r="E59" s="193"/>
      <c r="F59" s="193"/>
      <c r="G59" s="183">
        <v>4</v>
      </c>
      <c r="H59" s="183"/>
      <c r="I59" s="183"/>
      <c r="J59" s="193"/>
      <c r="K59" s="183"/>
      <c r="L59" s="193"/>
      <c r="M59" s="193"/>
      <c r="N59" s="183"/>
      <c r="O59" s="183"/>
      <c r="P59" s="183"/>
      <c r="Q59" s="183"/>
      <c r="R59" s="183"/>
      <c r="S59" s="193"/>
      <c r="T59" s="193"/>
      <c r="U59" s="183"/>
      <c r="V59" s="183"/>
      <c r="W59" s="183"/>
      <c r="X59" s="193"/>
      <c r="Y59" s="193"/>
      <c r="Z59" s="193"/>
      <c r="AA59" s="193"/>
      <c r="AB59" s="193"/>
      <c r="AC59" s="183"/>
      <c r="AD59" s="183"/>
      <c r="AE59" s="183"/>
      <c r="AF59" s="183"/>
      <c r="AG59" s="193"/>
      <c r="AH59" s="193"/>
      <c r="AI59" s="52">
        <f t="shared" si="2"/>
        <v>4</v>
      </c>
      <c r="AJ59" s="73">
        <f>C59*AI59</f>
        <v>800000</v>
      </c>
    </row>
    <row r="60" spans="1:36">
      <c r="A60" s="75" t="s">
        <v>60</v>
      </c>
      <c r="B60" s="53" t="s">
        <v>61</v>
      </c>
      <c r="C60" s="53"/>
      <c r="D60" s="193"/>
      <c r="E60" s="193"/>
      <c r="F60" s="193"/>
      <c r="G60" s="183"/>
      <c r="H60" s="183"/>
      <c r="I60" s="183"/>
      <c r="J60" s="193"/>
      <c r="K60" s="183"/>
      <c r="L60" s="193"/>
      <c r="M60" s="193"/>
      <c r="N60" s="183"/>
      <c r="O60" s="183"/>
      <c r="P60" s="183"/>
      <c r="Q60" s="183"/>
      <c r="R60" s="183"/>
      <c r="S60" s="193"/>
      <c r="T60" s="193"/>
      <c r="U60" s="183"/>
      <c r="V60" s="183"/>
      <c r="W60" s="183"/>
      <c r="X60" s="193"/>
      <c r="Y60" s="193"/>
      <c r="Z60" s="193"/>
      <c r="AA60" s="193"/>
      <c r="AB60" s="193"/>
      <c r="AC60" s="183"/>
      <c r="AD60" s="183"/>
      <c r="AE60" s="183"/>
      <c r="AF60" s="183"/>
      <c r="AG60" s="193"/>
      <c r="AH60" s="193"/>
      <c r="AI60" s="52"/>
      <c r="AJ60" s="73"/>
    </row>
    <row r="61" spans="1:36">
      <c r="A61" s="76"/>
      <c r="B61" s="55" t="s">
        <v>62</v>
      </c>
      <c r="C61" s="55">
        <v>80000</v>
      </c>
      <c r="D61" s="193"/>
      <c r="E61" s="193"/>
      <c r="F61" s="193"/>
      <c r="G61" s="183"/>
      <c r="H61" s="183"/>
      <c r="I61" s="183"/>
      <c r="J61" s="193"/>
      <c r="K61" s="183"/>
      <c r="L61" s="193"/>
      <c r="M61" s="193"/>
      <c r="N61" s="183"/>
      <c r="O61" s="183"/>
      <c r="P61" s="183"/>
      <c r="Q61" s="183"/>
      <c r="R61" s="183"/>
      <c r="S61" s="193"/>
      <c r="T61" s="193"/>
      <c r="U61" s="183"/>
      <c r="V61" s="183"/>
      <c r="W61" s="183"/>
      <c r="X61" s="193"/>
      <c r="Y61" s="193"/>
      <c r="Z61" s="193"/>
      <c r="AA61" s="193"/>
      <c r="AB61" s="193"/>
      <c r="AC61" s="183"/>
      <c r="AD61" s="183"/>
      <c r="AE61" s="183"/>
      <c r="AF61" s="183"/>
      <c r="AG61" s="193"/>
      <c r="AH61" s="193"/>
      <c r="AI61" s="52">
        <f>SUM(D61:AH61)</f>
        <v>0</v>
      </c>
      <c r="AJ61" s="73">
        <f>C61*AI61</f>
        <v>0</v>
      </c>
    </row>
    <row r="62" spans="1:36">
      <c r="A62" s="76"/>
      <c r="B62" s="55" t="s">
        <v>63</v>
      </c>
      <c r="C62" s="56">
        <v>80000</v>
      </c>
      <c r="D62" s="193"/>
      <c r="E62" s="193"/>
      <c r="F62" s="193"/>
      <c r="G62" s="183">
        <v>7</v>
      </c>
      <c r="H62" s="183">
        <v>7</v>
      </c>
      <c r="I62" s="183">
        <v>1</v>
      </c>
      <c r="J62" s="193"/>
      <c r="K62" s="183">
        <v>4</v>
      </c>
      <c r="L62" s="193"/>
      <c r="M62" s="193"/>
      <c r="N62" s="183"/>
      <c r="O62" s="183"/>
      <c r="P62" s="183"/>
      <c r="Q62" s="183"/>
      <c r="R62" s="183"/>
      <c r="S62" s="193"/>
      <c r="T62" s="193"/>
      <c r="U62" s="183"/>
      <c r="V62" s="183"/>
      <c r="W62" s="183"/>
      <c r="X62" s="193"/>
      <c r="Y62" s="193"/>
      <c r="Z62" s="193"/>
      <c r="AA62" s="193"/>
      <c r="AB62" s="193"/>
      <c r="AC62" s="183"/>
      <c r="AD62" s="183"/>
      <c r="AE62" s="183"/>
      <c r="AF62" s="183"/>
      <c r="AG62" s="193"/>
      <c r="AH62" s="193"/>
      <c r="AI62" s="52">
        <f>SUM(D62:AH62)</f>
        <v>19</v>
      </c>
      <c r="AJ62" s="73">
        <f>C62*AI62</f>
        <v>1520000</v>
      </c>
    </row>
    <row r="63" spans="1:36">
      <c r="A63" s="76"/>
      <c r="B63" s="55" t="s">
        <v>96</v>
      </c>
      <c r="C63" s="56">
        <v>110000</v>
      </c>
      <c r="D63" s="193"/>
      <c r="E63" s="193"/>
      <c r="F63" s="193"/>
      <c r="G63" s="183"/>
      <c r="H63" s="183"/>
      <c r="I63" s="183"/>
      <c r="J63" s="193"/>
      <c r="K63" s="183"/>
      <c r="L63" s="193"/>
      <c r="M63" s="193"/>
      <c r="N63" s="183"/>
      <c r="O63" s="183"/>
      <c r="P63" s="183"/>
      <c r="Q63" s="183"/>
      <c r="R63" s="183"/>
      <c r="S63" s="193"/>
      <c r="T63" s="193"/>
      <c r="U63" s="183"/>
      <c r="V63" s="183"/>
      <c r="W63" s="183"/>
      <c r="X63" s="193"/>
      <c r="Y63" s="193"/>
      <c r="Z63" s="193"/>
      <c r="AA63" s="193"/>
      <c r="AB63" s="193"/>
      <c r="AC63" s="183"/>
      <c r="AD63" s="183"/>
      <c r="AE63" s="183"/>
      <c r="AF63" s="183"/>
      <c r="AG63" s="193"/>
      <c r="AH63" s="193"/>
      <c r="AI63" s="52">
        <f>SUM(D63:AH63)</f>
        <v>0</v>
      </c>
      <c r="AJ63" s="73">
        <f>C63*AI63</f>
        <v>0</v>
      </c>
    </row>
    <row r="64" spans="1:36">
      <c r="A64" s="76"/>
      <c r="B64" s="55" t="s">
        <v>64</v>
      </c>
      <c r="C64" s="56">
        <v>140000</v>
      </c>
      <c r="D64" s="193"/>
      <c r="E64" s="193"/>
      <c r="F64" s="193"/>
      <c r="G64" s="183"/>
      <c r="H64" s="183"/>
      <c r="I64" s="183"/>
      <c r="J64" s="193"/>
      <c r="K64" s="183"/>
      <c r="L64" s="193"/>
      <c r="M64" s="193"/>
      <c r="N64" s="183"/>
      <c r="O64" s="183"/>
      <c r="P64" s="183"/>
      <c r="Q64" s="183"/>
      <c r="R64" s="183"/>
      <c r="S64" s="193"/>
      <c r="T64" s="193"/>
      <c r="U64" s="183"/>
      <c r="V64" s="183"/>
      <c r="W64" s="183"/>
      <c r="X64" s="193"/>
      <c r="Y64" s="193"/>
      <c r="Z64" s="193"/>
      <c r="AA64" s="193"/>
      <c r="AB64" s="193"/>
      <c r="AC64" s="183"/>
      <c r="AD64" s="183"/>
      <c r="AE64" s="183"/>
      <c r="AF64" s="183"/>
      <c r="AG64" s="193"/>
      <c r="AH64" s="193"/>
      <c r="AI64" s="52">
        <f>SUM(D64:AH64)</f>
        <v>0</v>
      </c>
      <c r="AJ64" s="73">
        <f>C64*AI64</f>
        <v>0</v>
      </c>
    </row>
    <row r="65" spans="1:37">
      <c r="A65" s="72">
        <v>5</v>
      </c>
      <c r="B65" s="53" t="s">
        <v>65</v>
      </c>
      <c r="C65" s="53"/>
      <c r="D65" s="193"/>
      <c r="E65" s="193"/>
      <c r="F65" s="193"/>
      <c r="G65" s="183"/>
      <c r="H65" s="183"/>
      <c r="I65" s="183"/>
      <c r="J65" s="193"/>
      <c r="K65" s="183"/>
      <c r="L65" s="193"/>
      <c r="M65" s="193"/>
      <c r="N65" s="183"/>
      <c r="O65" s="183"/>
      <c r="P65" s="183"/>
      <c r="Q65" s="183"/>
      <c r="R65" s="183"/>
      <c r="S65" s="193"/>
      <c r="T65" s="193"/>
      <c r="U65" s="183"/>
      <c r="V65" s="183"/>
      <c r="W65" s="183"/>
      <c r="X65" s="193"/>
      <c r="Y65" s="193"/>
      <c r="Z65" s="193"/>
      <c r="AA65" s="193"/>
      <c r="AB65" s="193"/>
      <c r="AC65" s="183"/>
      <c r="AD65" s="183"/>
      <c r="AE65" s="183"/>
      <c r="AF65" s="183"/>
      <c r="AG65" s="193"/>
      <c r="AH65" s="193"/>
      <c r="AI65" s="52"/>
      <c r="AJ65" s="73"/>
    </row>
    <row r="66" spans="1:37">
      <c r="A66" s="76"/>
      <c r="B66" s="55" t="s">
        <v>66</v>
      </c>
      <c r="C66" s="56">
        <v>16000</v>
      </c>
      <c r="D66" s="193"/>
      <c r="E66" s="193"/>
      <c r="F66" s="193"/>
      <c r="G66" s="183">
        <v>5</v>
      </c>
      <c r="H66" s="183">
        <v>1</v>
      </c>
      <c r="I66" s="183"/>
      <c r="J66" s="193"/>
      <c r="K66" s="183">
        <v>2</v>
      </c>
      <c r="L66" s="193"/>
      <c r="M66" s="193"/>
      <c r="N66" s="183"/>
      <c r="O66" s="183"/>
      <c r="P66" s="183"/>
      <c r="Q66" s="183"/>
      <c r="R66" s="183"/>
      <c r="S66" s="193"/>
      <c r="T66" s="193"/>
      <c r="U66" s="183"/>
      <c r="V66" s="183"/>
      <c r="W66" s="183"/>
      <c r="X66" s="193"/>
      <c r="Y66" s="193"/>
      <c r="Z66" s="193"/>
      <c r="AA66" s="193"/>
      <c r="AB66" s="193"/>
      <c r="AC66" s="183"/>
      <c r="AD66" s="183"/>
      <c r="AE66" s="183"/>
      <c r="AF66" s="183"/>
      <c r="AG66" s="193"/>
      <c r="AH66" s="193"/>
      <c r="AI66" s="52">
        <f>SUM(D66:AH66)</f>
        <v>8</v>
      </c>
      <c r="AJ66" s="73">
        <f>C66*AI66</f>
        <v>128000</v>
      </c>
    </row>
    <row r="67" spans="1:37">
      <c r="A67" s="76"/>
      <c r="B67" s="55" t="s">
        <v>67</v>
      </c>
      <c r="C67" s="56">
        <v>16000</v>
      </c>
      <c r="D67" s="193"/>
      <c r="E67" s="193"/>
      <c r="F67" s="193"/>
      <c r="G67" s="183"/>
      <c r="H67" s="183"/>
      <c r="I67" s="183"/>
      <c r="J67" s="193"/>
      <c r="K67" s="183"/>
      <c r="L67" s="193"/>
      <c r="M67" s="193"/>
      <c r="N67" s="183"/>
      <c r="O67" s="183"/>
      <c r="P67" s="183"/>
      <c r="Q67" s="183"/>
      <c r="R67" s="183"/>
      <c r="S67" s="193"/>
      <c r="T67" s="193"/>
      <c r="U67" s="183"/>
      <c r="V67" s="183"/>
      <c r="W67" s="183"/>
      <c r="X67" s="193"/>
      <c r="Y67" s="193"/>
      <c r="Z67" s="193"/>
      <c r="AA67" s="193"/>
      <c r="AB67" s="193"/>
      <c r="AC67" s="183"/>
      <c r="AD67" s="183"/>
      <c r="AE67" s="183"/>
      <c r="AF67" s="183"/>
      <c r="AG67" s="193"/>
      <c r="AH67" s="193"/>
      <c r="AI67" s="52">
        <f>SUM(D67:AH67)</f>
        <v>0</v>
      </c>
      <c r="AJ67" s="73">
        <f>C67*AI67</f>
        <v>0</v>
      </c>
    </row>
    <row r="68" spans="1:37">
      <c r="A68" s="76"/>
      <c r="B68" s="55" t="s">
        <v>68</v>
      </c>
      <c r="C68" s="56">
        <v>16000</v>
      </c>
      <c r="D68" s="193"/>
      <c r="E68" s="193"/>
      <c r="F68" s="193"/>
      <c r="G68" s="183"/>
      <c r="H68" s="183"/>
      <c r="I68" s="183"/>
      <c r="J68" s="193"/>
      <c r="K68" s="183"/>
      <c r="L68" s="193"/>
      <c r="M68" s="193"/>
      <c r="N68" s="183"/>
      <c r="O68" s="183"/>
      <c r="P68" s="183"/>
      <c r="Q68" s="183"/>
      <c r="R68" s="183"/>
      <c r="S68" s="193"/>
      <c r="T68" s="193"/>
      <c r="U68" s="183"/>
      <c r="V68" s="183"/>
      <c r="W68" s="183"/>
      <c r="X68" s="193"/>
      <c r="Y68" s="193"/>
      <c r="Z68" s="193"/>
      <c r="AA68" s="193"/>
      <c r="AB68" s="193"/>
      <c r="AC68" s="183"/>
      <c r="AD68" s="183"/>
      <c r="AE68" s="183"/>
      <c r="AF68" s="183"/>
      <c r="AG68" s="193"/>
      <c r="AH68" s="193"/>
      <c r="AI68" s="52">
        <f>SUM(D68:AH68)</f>
        <v>0</v>
      </c>
      <c r="AJ68" s="73">
        <f>C68*AI68</f>
        <v>0</v>
      </c>
    </row>
    <row r="69" spans="1:37">
      <c r="A69" s="76"/>
      <c r="B69" s="55" t="s">
        <v>69</v>
      </c>
      <c r="C69" s="56">
        <v>16000</v>
      </c>
      <c r="D69" s="193"/>
      <c r="E69" s="193"/>
      <c r="F69" s="193"/>
      <c r="G69" s="183"/>
      <c r="H69" s="183"/>
      <c r="I69" s="183"/>
      <c r="J69" s="193"/>
      <c r="K69" s="183"/>
      <c r="L69" s="193"/>
      <c r="M69" s="193"/>
      <c r="N69" s="183"/>
      <c r="O69" s="183"/>
      <c r="P69" s="183"/>
      <c r="Q69" s="183"/>
      <c r="R69" s="183"/>
      <c r="S69" s="193"/>
      <c r="T69" s="193"/>
      <c r="U69" s="183"/>
      <c r="V69" s="183"/>
      <c r="W69" s="183"/>
      <c r="X69" s="193"/>
      <c r="Y69" s="193"/>
      <c r="Z69" s="193"/>
      <c r="AA69" s="193"/>
      <c r="AB69" s="193"/>
      <c r="AC69" s="183"/>
      <c r="AD69" s="183"/>
      <c r="AE69" s="183"/>
      <c r="AF69" s="183"/>
      <c r="AG69" s="193"/>
      <c r="AH69" s="193"/>
      <c r="AI69" s="52">
        <f>SUM(D69:AH69)</f>
        <v>0</v>
      </c>
      <c r="AJ69" s="73">
        <f>C69*AI69</f>
        <v>0</v>
      </c>
    </row>
    <row r="70" spans="1:37">
      <c r="A70" s="72">
        <v>6</v>
      </c>
      <c r="B70" s="53" t="s">
        <v>103</v>
      </c>
      <c r="C70" s="54"/>
      <c r="D70" s="193"/>
      <c r="E70" s="193"/>
      <c r="F70" s="193"/>
      <c r="G70" s="183"/>
      <c r="H70" s="183"/>
      <c r="I70" s="183"/>
      <c r="J70" s="193"/>
      <c r="K70" s="183"/>
      <c r="L70" s="193"/>
      <c r="M70" s="193"/>
      <c r="N70" s="183"/>
      <c r="O70" s="183"/>
      <c r="P70" s="183"/>
      <c r="Q70" s="183"/>
      <c r="R70" s="183"/>
      <c r="S70" s="193"/>
      <c r="T70" s="193"/>
      <c r="U70" s="183"/>
      <c r="V70" s="183"/>
      <c r="W70" s="183"/>
      <c r="X70" s="193"/>
      <c r="Y70" s="193"/>
      <c r="Z70" s="193"/>
      <c r="AA70" s="193"/>
      <c r="AB70" s="193"/>
      <c r="AC70" s="183"/>
      <c r="AD70" s="183"/>
      <c r="AE70" s="183"/>
      <c r="AF70" s="183"/>
      <c r="AG70" s="193"/>
      <c r="AH70" s="193"/>
      <c r="AI70" s="52"/>
      <c r="AJ70" s="73"/>
    </row>
    <row r="71" spans="1:37">
      <c r="A71" s="76"/>
      <c r="B71" s="120" t="s">
        <v>98</v>
      </c>
      <c r="C71" s="56">
        <v>45000</v>
      </c>
      <c r="D71" s="193"/>
      <c r="E71" s="193"/>
      <c r="F71" s="193"/>
      <c r="G71" s="183"/>
      <c r="H71" s="183">
        <v>1</v>
      </c>
      <c r="I71" s="183"/>
      <c r="J71" s="193"/>
      <c r="K71" s="183"/>
      <c r="L71" s="193"/>
      <c r="M71" s="193"/>
      <c r="N71" s="183"/>
      <c r="O71" s="183"/>
      <c r="P71" s="183"/>
      <c r="Q71" s="183"/>
      <c r="R71" s="183"/>
      <c r="S71" s="193"/>
      <c r="T71" s="193"/>
      <c r="U71" s="183"/>
      <c r="V71" s="183"/>
      <c r="W71" s="183"/>
      <c r="X71" s="193"/>
      <c r="Y71" s="193"/>
      <c r="Z71" s="193"/>
      <c r="AA71" s="193"/>
      <c r="AB71" s="193"/>
      <c r="AC71" s="183"/>
      <c r="AD71" s="183"/>
      <c r="AE71" s="183"/>
      <c r="AF71" s="183"/>
      <c r="AG71" s="193"/>
      <c r="AH71" s="193"/>
      <c r="AI71" s="52">
        <f>SUM(D71:AH71)</f>
        <v>1</v>
      </c>
      <c r="AJ71" s="73">
        <f>C71*AI71</f>
        <v>45000</v>
      </c>
    </row>
    <row r="72" spans="1:37">
      <c r="A72" s="78"/>
      <c r="B72" s="121" t="s">
        <v>112</v>
      </c>
      <c r="C72" s="70">
        <v>200000</v>
      </c>
      <c r="D72" s="194"/>
      <c r="E72" s="194"/>
      <c r="F72" s="194"/>
      <c r="G72" s="189"/>
      <c r="H72" s="189">
        <v>1</v>
      </c>
      <c r="I72" s="189"/>
      <c r="J72" s="194"/>
      <c r="K72" s="189"/>
      <c r="L72" s="194"/>
      <c r="M72" s="194"/>
      <c r="N72" s="189"/>
      <c r="O72" s="189"/>
      <c r="P72" s="189"/>
      <c r="Q72" s="189"/>
      <c r="R72" s="189"/>
      <c r="S72" s="194"/>
      <c r="T72" s="194"/>
      <c r="U72" s="189"/>
      <c r="V72" s="189"/>
      <c r="W72" s="189"/>
      <c r="X72" s="194"/>
      <c r="Y72" s="194"/>
      <c r="Z72" s="194"/>
      <c r="AA72" s="194"/>
      <c r="AB72" s="194"/>
      <c r="AC72" s="189"/>
      <c r="AD72" s="189"/>
      <c r="AE72" s="189"/>
      <c r="AF72" s="189"/>
      <c r="AG72" s="194"/>
      <c r="AH72" s="194"/>
      <c r="AI72" s="52">
        <f>SUM(D72:AH72)</f>
        <v>1</v>
      </c>
      <c r="AJ72" s="73">
        <f>C72*AI72</f>
        <v>200000</v>
      </c>
    </row>
    <row r="73" spans="1:37" ht="15.75" thickBot="1">
      <c r="A73" s="78"/>
      <c r="B73" s="185" t="s">
        <v>113</v>
      </c>
      <c r="C73" s="70">
        <v>230000</v>
      </c>
      <c r="D73" s="194"/>
      <c r="E73" s="194"/>
      <c r="F73" s="194"/>
      <c r="G73" s="189"/>
      <c r="H73" s="189">
        <v>1</v>
      </c>
      <c r="I73" s="189"/>
      <c r="J73" s="194"/>
      <c r="K73" s="189"/>
      <c r="L73" s="194"/>
      <c r="M73" s="194"/>
      <c r="N73" s="189"/>
      <c r="O73" s="189"/>
      <c r="P73" s="189"/>
      <c r="Q73" s="189"/>
      <c r="R73" s="189"/>
      <c r="S73" s="194"/>
      <c r="T73" s="194"/>
      <c r="U73" s="189"/>
      <c r="V73" s="189"/>
      <c r="W73" s="189"/>
      <c r="X73" s="194"/>
      <c r="Y73" s="194"/>
      <c r="Z73" s="194"/>
      <c r="AA73" s="194"/>
      <c r="AB73" s="194"/>
      <c r="AC73" s="189"/>
      <c r="AD73" s="189"/>
      <c r="AE73" s="189"/>
      <c r="AF73" s="189"/>
      <c r="AG73" s="194"/>
      <c r="AH73" s="194"/>
      <c r="AI73" s="111">
        <f>SUM(D73:AH73)</f>
        <v>1</v>
      </c>
      <c r="AJ73" s="112">
        <f>C73*AI73</f>
        <v>230000</v>
      </c>
    </row>
    <row r="74" spans="1:37" s="165" customFormat="1" ht="25.5" customHeight="1" thickBot="1">
      <c r="A74" s="166"/>
      <c r="B74" s="167" t="s">
        <v>5</v>
      </c>
      <c r="C74" s="168"/>
      <c r="D74" s="195">
        <f t="shared" ref="D74:AJ74" si="4">SUM(D8:D73)</f>
        <v>0</v>
      </c>
      <c r="E74" s="195">
        <f t="shared" si="4"/>
        <v>0</v>
      </c>
      <c r="F74" s="195">
        <f t="shared" si="4"/>
        <v>0</v>
      </c>
      <c r="G74" s="190">
        <f t="shared" si="4"/>
        <v>105</v>
      </c>
      <c r="H74" s="190">
        <f t="shared" si="4"/>
        <v>80</v>
      </c>
      <c r="I74" s="190">
        <f t="shared" si="4"/>
        <v>22</v>
      </c>
      <c r="J74" s="195">
        <f t="shared" si="4"/>
        <v>0</v>
      </c>
      <c r="K74" s="190">
        <f t="shared" si="4"/>
        <v>47</v>
      </c>
      <c r="L74" s="195">
        <f t="shared" si="4"/>
        <v>0</v>
      </c>
      <c r="M74" s="195">
        <f t="shared" si="4"/>
        <v>0</v>
      </c>
      <c r="N74" s="190">
        <f t="shared" si="4"/>
        <v>0</v>
      </c>
      <c r="O74" s="190">
        <f t="shared" si="4"/>
        <v>0</v>
      </c>
      <c r="P74" s="190">
        <f t="shared" si="4"/>
        <v>0</v>
      </c>
      <c r="Q74" s="190">
        <f t="shared" si="4"/>
        <v>0</v>
      </c>
      <c r="R74" s="190">
        <f t="shared" si="4"/>
        <v>0</v>
      </c>
      <c r="S74" s="195">
        <f t="shared" si="4"/>
        <v>0</v>
      </c>
      <c r="T74" s="195">
        <f t="shared" si="4"/>
        <v>0</v>
      </c>
      <c r="U74" s="190">
        <f t="shared" si="4"/>
        <v>0</v>
      </c>
      <c r="V74" s="190">
        <f t="shared" si="4"/>
        <v>0</v>
      </c>
      <c r="W74" s="190">
        <f t="shared" si="4"/>
        <v>0</v>
      </c>
      <c r="X74" s="195">
        <f t="shared" si="4"/>
        <v>0</v>
      </c>
      <c r="Y74" s="195">
        <f t="shared" si="4"/>
        <v>0</v>
      </c>
      <c r="Z74" s="195">
        <f t="shared" si="4"/>
        <v>0</v>
      </c>
      <c r="AA74" s="195">
        <f t="shared" si="4"/>
        <v>0</v>
      </c>
      <c r="AB74" s="195">
        <f t="shared" si="4"/>
        <v>0</v>
      </c>
      <c r="AC74" s="190">
        <f t="shared" si="4"/>
        <v>0</v>
      </c>
      <c r="AD74" s="190">
        <f t="shared" si="4"/>
        <v>0</v>
      </c>
      <c r="AE74" s="190">
        <f t="shared" si="4"/>
        <v>0</v>
      </c>
      <c r="AF74" s="190">
        <f t="shared" si="4"/>
        <v>0</v>
      </c>
      <c r="AG74" s="195">
        <f t="shared" si="4"/>
        <v>0</v>
      </c>
      <c r="AH74" s="195">
        <f t="shared" si="4"/>
        <v>0</v>
      </c>
      <c r="AI74" s="167">
        <f t="shared" si="4"/>
        <v>254</v>
      </c>
      <c r="AJ74" s="177">
        <f t="shared" si="4"/>
        <v>8023000</v>
      </c>
    </row>
    <row r="75" spans="1:37" hidden="1">
      <c r="A75" s="72">
        <v>7</v>
      </c>
      <c r="B75" s="53" t="s">
        <v>101</v>
      </c>
      <c r="C75" s="56"/>
      <c r="D75" s="106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11"/>
      <c r="AJ75" s="112"/>
    </row>
    <row r="76" spans="1:37" ht="27.75" hidden="1" customHeight="1">
      <c r="A76" s="76"/>
      <c r="B76" s="149" t="s">
        <v>111</v>
      </c>
      <c r="C76" s="150">
        <v>60000</v>
      </c>
      <c r="D76" s="106"/>
      <c r="E76" s="183"/>
      <c r="F76" s="183"/>
      <c r="G76" s="183"/>
      <c r="H76" s="183"/>
      <c r="I76" s="183"/>
      <c r="J76" s="183"/>
      <c r="K76" s="183"/>
      <c r="L76" s="182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51">
        <f t="shared" ref="AI76" si="5">SUM(D76:AH76)</f>
        <v>0</v>
      </c>
      <c r="AJ76" s="151">
        <f t="shared" ref="AJ76" si="6">C76*AI76</f>
        <v>0</v>
      </c>
    </row>
    <row r="77" spans="1:37" s="158" customFormat="1" ht="24.75" customHeight="1" thickBot="1">
      <c r="A77" s="153"/>
      <c r="B77" s="154" t="s">
        <v>104</v>
      </c>
      <c r="C77" s="155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7"/>
      <c r="AJ77" s="169">
        <f>FARMASI!$F$26</f>
        <v>2185500</v>
      </c>
    </row>
    <row r="78" spans="1:37" s="164" customFormat="1" ht="30.75" customHeight="1" thickBot="1">
      <c r="A78" s="159"/>
      <c r="B78" s="160" t="s">
        <v>79</v>
      </c>
      <c r="C78" s="161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2"/>
      <c r="AG78" s="162"/>
      <c r="AH78" s="162"/>
      <c r="AI78" s="163"/>
      <c r="AJ78" s="152">
        <f>AJ74+AJ76+AJ77</f>
        <v>10208500</v>
      </c>
    </row>
    <row r="79" spans="1:37">
      <c r="A79" s="60" t="s">
        <v>95</v>
      </c>
      <c r="B79" s="48"/>
      <c r="C79" s="198" t="s">
        <v>116</v>
      </c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109"/>
      <c r="AJ79" s="69"/>
      <c r="AK79" s="62"/>
    </row>
    <row r="80" spans="1:37">
      <c r="A80" s="60"/>
      <c r="B80" s="48"/>
      <c r="C80" s="61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109"/>
      <c r="AJ80" s="144">
        <f>AJ78-'PENDAPATAN MEI 2020'!AH75</f>
        <v>0</v>
      </c>
      <c r="AK80" s="62"/>
    </row>
    <row r="81" spans="1:37">
      <c r="A81" s="60"/>
      <c r="B81" s="48"/>
      <c r="C81" s="61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109"/>
      <c r="AJ81" s="69"/>
      <c r="AK81" s="62"/>
    </row>
    <row r="82" spans="1:37">
      <c r="A82" s="48"/>
      <c r="B82" s="48"/>
      <c r="C82" s="48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109"/>
      <c r="AJ82" s="69"/>
      <c r="AK82" s="62"/>
    </row>
    <row r="83" spans="1:37">
      <c r="A83" s="64"/>
      <c r="C83" s="65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113"/>
      <c r="AJ83" s="69"/>
      <c r="AK83" s="64"/>
    </row>
    <row r="84" spans="1:37">
      <c r="A84" s="64"/>
      <c r="C84" s="65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113"/>
      <c r="AJ84" s="69"/>
      <c r="AK84" s="64"/>
    </row>
    <row r="85" spans="1:37">
      <c r="A85" s="64"/>
      <c r="C85" s="65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113"/>
      <c r="AJ85" s="69"/>
      <c r="AK85" s="64"/>
    </row>
    <row r="86" spans="1:37">
      <c r="A86" s="66"/>
      <c r="C86" s="65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113"/>
      <c r="AJ86" s="113"/>
      <c r="AK86" s="64"/>
    </row>
    <row r="87" spans="1:37" ht="27" customHeight="1">
      <c r="A87" s="64"/>
      <c r="C87" s="65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113"/>
      <c r="AJ87" s="113"/>
      <c r="AK87" s="64"/>
    </row>
    <row r="88" spans="1:37">
      <c r="A88" s="67"/>
      <c r="C88" s="65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113"/>
      <c r="AJ88" s="113"/>
      <c r="AK88" s="64"/>
    </row>
    <row r="89" spans="1:37">
      <c r="A89" s="68"/>
      <c r="C89" s="65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113"/>
      <c r="AJ89" s="113"/>
      <c r="AK89" s="64"/>
    </row>
    <row r="90" spans="1:37">
      <c r="C90" s="65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113"/>
      <c r="AJ90" s="113"/>
      <c r="AK90" s="64"/>
    </row>
  </sheetData>
  <mergeCells count="4">
    <mergeCell ref="A5:A6"/>
    <mergeCell ref="B5:B6"/>
    <mergeCell ref="C5:C6"/>
    <mergeCell ref="D5:AJ5"/>
  </mergeCells>
  <pageMargins left="0.47244094488188981" right="0.15748031496062992" top="0.55118110236220474" bottom="0.47244094488188981" header="0.31496062992125984" footer="0.47244094488188981"/>
  <pageSetup paperSize="5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Z86"/>
  <sheetViews>
    <sheetView tabSelected="1" zoomScale="90" zoomScaleNormal="90" workbookViewId="0">
      <pane xSplit="2" ySplit="3" topLeftCell="F53" activePane="bottomRight" state="frozen"/>
      <selection pane="topRight" activeCell="C1" sqref="C1"/>
      <selection pane="bottomLeft" activeCell="A4" sqref="A4"/>
      <selection pane="bottomRight" activeCell="J78" sqref="J78"/>
    </sheetView>
  </sheetViews>
  <sheetFormatPr defaultRowHeight="15"/>
  <cols>
    <col min="1" max="1" width="27.7109375" customWidth="1"/>
    <col min="2" max="2" width="8.42578125" customWidth="1"/>
    <col min="3" max="3" width="10.42578125" hidden="1" customWidth="1"/>
    <col min="4" max="5" width="9.7109375" hidden="1" customWidth="1"/>
    <col min="6" max="6" width="10" style="1" customWidth="1"/>
    <col min="7" max="7" width="10.140625" style="1" customWidth="1"/>
    <col min="8" max="8" width="9.7109375" style="1" customWidth="1"/>
    <col min="9" max="9" width="10.140625" style="1" customWidth="1"/>
    <col min="10" max="12" width="9.7109375" style="1" customWidth="1"/>
    <col min="13" max="14" width="9.7109375" customWidth="1"/>
    <col min="15" max="15" width="10" customWidth="1"/>
    <col min="16" max="16" width="10.140625" style="1" customWidth="1"/>
    <col min="17" max="24" width="9.7109375" customWidth="1"/>
    <col min="25" max="32" width="9.7109375" style="1" customWidth="1"/>
    <col min="33" max="33" width="9.7109375" customWidth="1"/>
    <col min="34" max="34" width="11.42578125" style="114" customWidth="1"/>
    <col min="35" max="35" width="4.7109375" style="115" customWidth="1"/>
    <col min="36" max="40" width="4.7109375" customWidth="1"/>
  </cols>
  <sheetData>
    <row r="1" spans="1:52" ht="15.75" thickBot="1">
      <c r="A1" s="7" t="s">
        <v>119</v>
      </c>
    </row>
    <row r="2" spans="1:52" ht="11.25" customHeight="1">
      <c r="A2" s="8" t="s">
        <v>78</v>
      </c>
      <c r="B2" s="211" t="s">
        <v>74</v>
      </c>
      <c r="C2" s="213" t="s">
        <v>75</v>
      </c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5"/>
      <c r="AH2" s="216" t="s">
        <v>5</v>
      </c>
      <c r="AI2" s="218" t="s">
        <v>81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3"/>
      <c r="AZ2" s="3"/>
    </row>
    <row r="3" spans="1:52" ht="11.25" customHeight="1" thickBot="1">
      <c r="A3" s="9" t="s">
        <v>77</v>
      </c>
      <c r="B3" s="212"/>
      <c r="C3" s="129">
        <v>1</v>
      </c>
      <c r="D3" s="80">
        <v>2</v>
      </c>
      <c r="E3" s="80">
        <v>3</v>
      </c>
      <c r="F3" s="80">
        <v>4</v>
      </c>
      <c r="G3" s="80">
        <v>5</v>
      </c>
      <c r="H3" s="130">
        <v>6</v>
      </c>
      <c r="I3" s="80">
        <v>7</v>
      </c>
      <c r="J3" s="80">
        <v>8</v>
      </c>
      <c r="K3" s="80">
        <v>9</v>
      </c>
      <c r="L3" s="80">
        <v>10</v>
      </c>
      <c r="M3" s="80">
        <v>11</v>
      </c>
      <c r="N3" s="80">
        <v>12</v>
      </c>
      <c r="O3" s="80">
        <v>13</v>
      </c>
      <c r="P3" s="80">
        <v>14</v>
      </c>
      <c r="Q3" s="131">
        <v>15</v>
      </c>
      <c r="R3" s="80">
        <v>16</v>
      </c>
      <c r="S3" s="80">
        <v>17</v>
      </c>
      <c r="T3" s="80">
        <v>18</v>
      </c>
      <c r="U3" s="80">
        <v>19</v>
      </c>
      <c r="V3" s="80">
        <v>20</v>
      </c>
      <c r="W3" s="80">
        <v>21</v>
      </c>
      <c r="X3" s="80">
        <v>22</v>
      </c>
      <c r="Y3" s="82">
        <v>23</v>
      </c>
      <c r="Z3" s="82">
        <v>24</v>
      </c>
      <c r="AA3" s="82">
        <v>25</v>
      </c>
      <c r="AB3" s="82">
        <v>26</v>
      </c>
      <c r="AC3" s="82">
        <v>27</v>
      </c>
      <c r="AD3" s="82">
        <v>28</v>
      </c>
      <c r="AE3" s="82">
        <v>29</v>
      </c>
      <c r="AF3" s="82">
        <v>30</v>
      </c>
      <c r="AG3" s="81">
        <v>31</v>
      </c>
      <c r="AH3" s="217"/>
      <c r="AI3" s="219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spans="1:52" s="2" customFormat="1" ht="9.75" customHeight="1">
      <c r="A4" s="97" t="s">
        <v>73</v>
      </c>
      <c r="B4" s="90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3"/>
      <c r="Z4" s="83"/>
      <c r="AA4" s="83"/>
      <c r="AB4" s="83"/>
      <c r="AC4" s="83"/>
      <c r="AD4" s="83"/>
      <c r="AE4" s="83"/>
      <c r="AF4" s="83"/>
      <c r="AG4" s="10"/>
      <c r="AH4" s="116"/>
      <c r="AI4" s="117"/>
    </row>
    <row r="5" spans="1:52" s="79" customFormat="1" ht="9.75" customHeight="1">
      <c r="A5" s="99" t="s">
        <v>8</v>
      </c>
      <c r="B5" s="90">
        <v>10000</v>
      </c>
      <c r="C5" s="84">
        <f>kuantitas!D8*B5</f>
        <v>0</v>
      </c>
      <c r="D5" s="84">
        <f>kuantitas!E8*B5</f>
        <v>0</v>
      </c>
      <c r="E5" s="84">
        <f>kuantitas!F8*B5</f>
        <v>0</v>
      </c>
      <c r="F5" s="84">
        <f>kuantitas!G8*B5</f>
        <v>220000</v>
      </c>
      <c r="G5" s="84">
        <f>kuantitas!H8*B5</f>
        <v>150000</v>
      </c>
      <c r="H5" s="84">
        <f>kuantitas!I8*B5</f>
        <v>50000</v>
      </c>
      <c r="I5" s="84">
        <f>kuantitas!J8*B5</f>
        <v>0</v>
      </c>
      <c r="J5" s="84">
        <f>kuantitas!K8*B5</f>
        <v>80000</v>
      </c>
      <c r="K5" s="84">
        <f>kuantitas!L8*B5</f>
        <v>0</v>
      </c>
      <c r="L5" s="84">
        <f>kuantitas!M8*B5</f>
        <v>0</v>
      </c>
      <c r="M5" s="84">
        <f>kuantitas!N8*B5</f>
        <v>0</v>
      </c>
      <c r="N5" s="84">
        <f>kuantitas!O8*B5</f>
        <v>0</v>
      </c>
      <c r="O5" s="84">
        <f>kuantitas!P8*B5</f>
        <v>0</v>
      </c>
      <c r="P5" s="84">
        <f>kuantitas!Q8*B5</f>
        <v>0</v>
      </c>
      <c r="Q5" s="84">
        <f>kuantitas!R8*B5</f>
        <v>0</v>
      </c>
      <c r="R5" s="84">
        <f>kuantitas!S8*B5</f>
        <v>0</v>
      </c>
      <c r="S5" s="84">
        <f>kuantitas!T8*B5</f>
        <v>0</v>
      </c>
      <c r="T5" s="84">
        <f>kuantitas!U8*B5</f>
        <v>0</v>
      </c>
      <c r="U5" s="84">
        <f>kuantitas!V8*B5</f>
        <v>0</v>
      </c>
      <c r="V5" s="84">
        <f>kuantitas!W8*B5</f>
        <v>0</v>
      </c>
      <c r="W5" s="84">
        <f>kuantitas!X8*B5</f>
        <v>0</v>
      </c>
      <c r="X5" s="84">
        <f>kuantitas!Y8*B5</f>
        <v>0</v>
      </c>
      <c r="Y5" s="84">
        <f>kuantitas!Z8*B5</f>
        <v>0</v>
      </c>
      <c r="Z5" s="84">
        <f>kuantitas!AA8*B5</f>
        <v>0</v>
      </c>
      <c r="AA5" s="84">
        <f>kuantitas!AB8*B5</f>
        <v>0</v>
      </c>
      <c r="AB5" s="84">
        <f>kuantitas!AC8*B5</f>
        <v>0</v>
      </c>
      <c r="AC5" s="84">
        <f>kuantitas!AD8*B5</f>
        <v>0</v>
      </c>
      <c r="AD5" s="84">
        <f>kuantitas!AE8*B5</f>
        <v>0</v>
      </c>
      <c r="AE5" s="84">
        <f>kuantitas!AF8*B5</f>
        <v>0</v>
      </c>
      <c r="AF5" s="84">
        <f>kuantitas!AG8*B5</f>
        <v>0</v>
      </c>
      <c r="AG5" s="84">
        <f>kuantitas!AH8*B5</f>
        <v>0</v>
      </c>
      <c r="AH5" s="118">
        <f t="shared" ref="AH5:AH36" si="0">SUM(C5:AG5)</f>
        <v>500000</v>
      </c>
      <c r="AI5" s="117">
        <f>AH5/B5</f>
        <v>50</v>
      </c>
    </row>
    <row r="6" spans="1:52" s="79" customFormat="1" ht="9.75" customHeight="1">
      <c r="A6" s="99" t="s">
        <v>9</v>
      </c>
      <c r="B6" s="90">
        <v>20000</v>
      </c>
      <c r="C6" s="84">
        <f>kuantitas!D9*B6</f>
        <v>0</v>
      </c>
      <c r="D6" s="84">
        <f>kuantitas!E9*B6</f>
        <v>0</v>
      </c>
      <c r="E6" s="84">
        <f>kuantitas!F9*B6</f>
        <v>0</v>
      </c>
      <c r="F6" s="84">
        <f>kuantitas!G9*B6</f>
        <v>260000</v>
      </c>
      <c r="G6" s="84">
        <f>kuantitas!H9*B6</f>
        <v>280000</v>
      </c>
      <c r="H6" s="84">
        <f>kuantitas!I9*B6</f>
        <v>100000</v>
      </c>
      <c r="I6" s="84">
        <f>kuantitas!J9*B6</f>
        <v>0</v>
      </c>
      <c r="J6" s="84">
        <f>kuantitas!K9*B6</f>
        <v>160000</v>
      </c>
      <c r="K6" s="84">
        <f>kuantitas!L9*B6</f>
        <v>0</v>
      </c>
      <c r="L6" s="84">
        <f>kuantitas!M9*B6</f>
        <v>0</v>
      </c>
      <c r="M6" s="84">
        <f>kuantitas!N9*B6</f>
        <v>0</v>
      </c>
      <c r="N6" s="84">
        <f>kuantitas!O9*B6</f>
        <v>0</v>
      </c>
      <c r="O6" s="84">
        <f>kuantitas!P9*B6</f>
        <v>0</v>
      </c>
      <c r="P6" s="84">
        <f>kuantitas!Q9*B6</f>
        <v>0</v>
      </c>
      <c r="Q6" s="84">
        <f>kuantitas!R9*B6</f>
        <v>0</v>
      </c>
      <c r="R6" s="84">
        <f>kuantitas!S9*B6</f>
        <v>0</v>
      </c>
      <c r="S6" s="84">
        <f>kuantitas!T9*B6</f>
        <v>0</v>
      </c>
      <c r="T6" s="84">
        <f>kuantitas!U9*B6</f>
        <v>0</v>
      </c>
      <c r="U6" s="84">
        <f>kuantitas!V9*B6</f>
        <v>0</v>
      </c>
      <c r="V6" s="84">
        <f>kuantitas!W9*B6</f>
        <v>0</v>
      </c>
      <c r="W6" s="84">
        <f>kuantitas!X9*B6</f>
        <v>0</v>
      </c>
      <c r="X6" s="84">
        <f>kuantitas!Y9*B6</f>
        <v>0</v>
      </c>
      <c r="Y6" s="84">
        <f>kuantitas!Z9*B6</f>
        <v>0</v>
      </c>
      <c r="Z6" s="84">
        <f>kuantitas!AA9*B6</f>
        <v>0</v>
      </c>
      <c r="AA6" s="84">
        <f>kuantitas!AB9*B6</f>
        <v>0</v>
      </c>
      <c r="AB6" s="84">
        <f>kuantitas!AC9*B6</f>
        <v>0</v>
      </c>
      <c r="AC6" s="84">
        <f>kuantitas!AD9*B6</f>
        <v>0</v>
      </c>
      <c r="AD6" s="84">
        <f>kuantitas!AE9*B6</f>
        <v>0</v>
      </c>
      <c r="AE6" s="84">
        <f>kuantitas!AF9*B6</f>
        <v>0</v>
      </c>
      <c r="AF6" s="84">
        <f>kuantitas!AG9*B6</f>
        <v>0</v>
      </c>
      <c r="AG6" s="84">
        <f>kuantitas!AH9*B6</f>
        <v>0</v>
      </c>
      <c r="AH6" s="118">
        <f t="shared" si="0"/>
        <v>800000</v>
      </c>
      <c r="AI6" s="117">
        <f>AH6/B6</f>
        <v>40</v>
      </c>
    </row>
    <row r="7" spans="1:52" s="79" customFormat="1" ht="9.75" customHeight="1">
      <c r="A7" s="103" t="s">
        <v>10</v>
      </c>
      <c r="B7" s="104">
        <v>45000</v>
      </c>
      <c r="C7" s="84">
        <f>kuantitas!D10*B7</f>
        <v>0</v>
      </c>
      <c r="D7" s="84">
        <f>kuantitas!E10*B7</f>
        <v>0</v>
      </c>
      <c r="E7" s="84">
        <f>kuantitas!F10*B7</f>
        <v>0</v>
      </c>
      <c r="F7" s="84">
        <f>kuantitas!G10*B7</f>
        <v>450000</v>
      </c>
      <c r="G7" s="84">
        <f>kuantitas!H10*B7</f>
        <v>0</v>
      </c>
      <c r="H7" s="84">
        <f>kuantitas!I10*B7</f>
        <v>0</v>
      </c>
      <c r="I7" s="84">
        <f>kuantitas!J10*B7</f>
        <v>0</v>
      </c>
      <c r="J7" s="84">
        <f>kuantitas!K10*B7</f>
        <v>0</v>
      </c>
      <c r="K7" s="84">
        <f>kuantitas!L10*B7</f>
        <v>0</v>
      </c>
      <c r="L7" s="84">
        <f>kuantitas!M10*B7</f>
        <v>0</v>
      </c>
      <c r="M7" s="84">
        <f>kuantitas!N10*B7</f>
        <v>0</v>
      </c>
      <c r="N7" s="84">
        <f>kuantitas!O10*B7</f>
        <v>0</v>
      </c>
      <c r="O7" s="84">
        <f>kuantitas!P10*B7</f>
        <v>0</v>
      </c>
      <c r="P7" s="84">
        <f>kuantitas!Q10*B7</f>
        <v>0</v>
      </c>
      <c r="Q7" s="84">
        <f>kuantitas!R10*B7</f>
        <v>0</v>
      </c>
      <c r="R7" s="84">
        <f>kuantitas!S10*B7</f>
        <v>0</v>
      </c>
      <c r="S7" s="84">
        <f>kuantitas!T10*B7</f>
        <v>0</v>
      </c>
      <c r="T7" s="84">
        <f>kuantitas!U10*B7</f>
        <v>0</v>
      </c>
      <c r="U7" s="84">
        <f>kuantitas!V10*B7</f>
        <v>0</v>
      </c>
      <c r="V7" s="84">
        <f>kuantitas!W10*B7</f>
        <v>0</v>
      </c>
      <c r="W7" s="84">
        <f>kuantitas!X10*B7</f>
        <v>0</v>
      </c>
      <c r="X7" s="84">
        <f>kuantitas!Y10*B7</f>
        <v>0</v>
      </c>
      <c r="Y7" s="84">
        <f>kuantitas!Z10*B7</f>
        <v>0</v>
      </c>
      <c r="Z7" s="84">
        <f>kuantitas!AA10*B7</f>
        <v>0</v>
      </c>
      <c r="AA7" s="84">
        <f>kuantitas!AB10*B7</f>
        <v>0</v>
      </c>
      <c r="AB7" s="84">
        <f>kuantitas!AC10*B7</f>
        <v>0</v>
      </c>
      <c r="AC7" s="84">
        <f>kuantitas!AD10*B7</f>
        <v>0</v>
      </c>
      <c r="AD7" s="84">
        <f>kuantitas!AE10*B7</f>
        <v>0</v>
      </c>
      <c r="AE7" s="84">
        <f>kuantitas!AF10*B7</f>
        <v>0</v>
      </c>
      <c r="AF7" s="84">
        <f>kuantitas!AG10*B7</f>
        <v>0</v>
      </c>
      <c r="AG7" s="84">
        <f>kuantitas!AH10*B7</f>
        <v>0</v>
      </c>
      <c r="AH7" s="119">
        <f t="shared" si="0"/>
        <v>450000</v>
      </c>
      <c r="AI7" s="117">
        <f t="shared" ref="AI7:AI70" si="1">AH7/B7</f>
        <v>10</v>
      </c>
    </row>
    <row r="8" spans="1:52" s="79" customFormat="1" ht="9.75" customHeight="1">
      <c r="A8" s="97" t="s">
        <v>11</v>
      </c>
      <c r="B8" s="92"/>
      <c r="C8" s="84">
        <f>kuantitas!D11*B8</f>
        <v>0</v>
      </c>
      <c r="D8" s="84"/>
      <c r="E8" s="84">
        <f>kuantitas!F11*B8</f>
        <v>0</v>
      </c>
      <c r="F8" s="84">
        <f>kuantitas!G11*B8</f>
        <v>0</v>
      </c>
      <c r="G8" s="84">
        <f>kuantitas!H11*B8</f>
        <v>0</v>
      </c>
      <c r="H8" s="84">
        <f>kuantitas!I11*B8</f>
        <v>0</v>
      </c>
      <c r="I8" s="84">
        <f>kuantitas!J11*B8</f>
        <v>0</v>
      </c>
      <c r="J8" s="84">
        <f>kuantitas!K11*B8</f>
        <v>0</v>
      </c>
      <c r="K8" s="84">
        <f>kuantitas!L11*B8</f>
        <v>0</v>
      </c>
      <c r="L8" s="84">
        <f>kuantitas!M11*B8</f>
        <v>0</v>
      </c>
      <c r="M8" s="84">
        <f>kuantitas!N11*B8</f>
        <v>0</v>
      </c>
      <c r="N8" s="84">
        <f>kuantitas!O11*B8</f>
        <v>0</v>
      </c>
      <c r="O8" s="84">
        <f>kuantitas!P11*B8</f>
        <v>0</v>
      </c>
      <c r="P8" s="84">
        <f>kuantitas!Q11*B8</f>
        <v>0</v>
      </c>
      <c r="Q8" s="84">
        <f>kuantitas!R11*B8</f>
        <v>0</v>
      </c>
      <c r="R8" s="84">
        <f>kuantitas!S11*B8</f>
        <v>0</v>
      </c>
      <c r="S8" s="84">
        <f>kuantitas!T11*B8</f>
        <v>0</v>
      </c>
      <c r="T8" s="84">
        <f>kuantitas!U11*B8</f>
        <v>0</v>
      </c>
      <c r="U8" s="84">
        <f>kuantitas!V11*B8</f>
        <v>0</v>
      </c>
      <c r="V8" s="84">
        <f>kuantitas!W11*B8</f>
        <v>0</v>
      </c>
      <c r="W8" s="84">
        <f>kuantitas!X11*B8</f>
        <v>0</v>
      </c>
      <c r="X8" s="84">
        <f>kuantitas!Y11*B8</f>
        <v>0</v>
      </c>
      <c r="Y8" s="84">
        <f>kuantitas!Z11*B8</f>
        <v>0</v>
      </c>
      <c r="Z8" s="84">
        <f>kuantitas!AA11*B8</f>
        <v>0</v>
      </c>
      <c r="AA8" s="84">
        <f>kuantitas!AB11*B8</f>
        <v>0</v>
      </c>
      <c r="AB8" s="84">
        <f>kuantitas!AC11*B8</f>
        <v>0</v>
      </c>
      <c r="AC8" s="84">
        <f>kuantitas!AD11*B8</f>
        <v>0</v>
      </c>
      <c r="AD8" s="84">
        <f>kuantitas!AE11*B8</f>
        <v>0</v>
      </c>
      <c r="AE8" s="84">
        <f>kuantitas!AF11*B8</f>
        <v>0</v>
      </c>
      <c r="AF8" s="84">
        <f>kuantitas!AG11*B8</f>
        <v>0</v>
      </c>
      <c r="AG8" s="84">
        <f>kuantitas!AH11*B8</f>
        <v>0</v>
      </c>
      <c r="AH8" s="118">
        <f t="shared" si="0"/>
        <v>0</v>
      </c>
      <c r="AI8" s="117"/>
    </row>
    <row r="9" spans="1:52" s="79" customFormat="1" ht="9.75" customHeight="1">
      <c r="A9" s="98" t="s">
        <v>12</v>
      </c>
      <c r="B9" s="94">
        <v>60000</v>
      </c>
      <c r="C9" s="84">
        <f>kuantitas!D12*B9</f>
        <v>0</v>
      </c>
      <c r="D9" s="84">
        <f>kuantitas!E12*B9</f>
        <v>0</v>
      </c>
      <c r="E9" s="84">
        <f>kuantitas!F12*B9</f>
        <v>0</v>
      </c>
      <c r="F9" s="84">
        <f>kuantitas!G12*B9</f>
        <v>0</v>
      </c>
      <c r="G9" s="84">
        <f>kuantitas!H12*B9</f>
        <v>0</v>
      </c>
      <c r="H9" s="84">
        <f>kuantitas!I12*B9</f>
        <v>0</v>
      </c>
      <c r="I9" s="84">
        <f>kuantitas!J12*B9</f>
        <v>0</v>
      </c>
      <c r="J9" s="84">
        <f>kuantitas!K12*B9</f>
        <v>0</v>
      </c>
      <c r="K9" s="84">
        <f>kuantitas!L12*B9</f>
        <v>0</v>
      </c>
      <c r="L9" s="84">
        <f>kuantitas!M12*B9</f>
        <v>0</v>
      </c>
      <c r="M9" s="84">
        <f>kuantitas!N12*B9</f>
        <v>0</v>
      </c>
      <c r="N9" s="84">
        <f>kuantitas!O12*B9</f>
        <v>0</v>
      </c>
      <c r="O9" s="84">
        <f>kuantitas!P12*B9</f>
        <v>0</v>
      </c>
      <c r="P9" s="84">
        <f>kuantitas!Q12*B9</f>
        <v>0</v>
      </c>
      <c r="Q9" s="84">
        <f>kuantitas!R12*B9</f>
        <v>0</v>
      </c>
      <c r="R9" s="84">
        <f>kuantitas!S12*B9</f>
        <v>0</v>
      </c>
      <c r="S9" s="84">
        <f>kuantitas!T12*B9</f>
        <v>0</v>
      </c>
      <c r="T9" s="84">
        <f>kuantitas!U12*B9</f>
        <v>0</v>
      </c>
      <c r="U9" s="84">
        <f>kuantitas!V12*B9</f>
        <v>0</v>
      </c>
      <c r="V9" s="84">
        <f>kuantitas!W12*B9</f>
        <v>0</v>
      </c>
      <c r="W9" s="84">
        <f>kuantitas!X12*B9</f>
        <v>0</v>
      </c>
      <c r="X9" s="84">
        <f>kuantitas!Y12*B9</f>
        <v>0</v>
      </c>
      <c r="Y9" s="84">
        <f>kuantitas!Z12*B9</f>
        <v>0</v>
      </c>
      <c r="Z9" s="84">
        <f>kuantitas!AA12*B9</f>
        <v>0</v>
      </c>
      <c r="AA9" s="84">
        <f>kuantitas!AB12*B9</f>
        <v>0</v>
      </c>
      <c r="AB9" s="84">
        <f>kuantitas!AC12*B9</f>
        <v>0</v>
      </c>
      <c r="AC9" s="84">
        <f>kuantitas!AD12*B9</f>
        <v>0</v>
      </c>
      <c r="AD9" s="84">
        <f>kuantitas!AE12*B9</f>
        <v>0</v>
      </c>
      <c r="AE9" s="84">
        <f>kuantitas!AF12*B9</f>
        <v>0</v>
      </c>
      <c r="AF9" s="84">
        <f>kuantitas!AG12*B9</f>
        <v>0</v>
      </c>
      <c r="AG9" s="84">
        <f>kuantitas!AH12*B9</f>
        <v>0</v>
      </c>
      <c r="AH9" s="118">
        <f t="shared" si="0"/>
        <v>0</v>
      </c>
      <c r="AI9" s="117">
        <f t="shared" si="1"/>
        <v>0</v>
      </c>
    </row>
    <row r="10" spans="1:52" s="79" customFormat="1" ht="9.75" customHeight="1">
      <c r="A10" s="98" t="s">
        <v>13</v>
      </c>
      <c r="B10" s="93">
        <v>35000</v>
      </c>
      <c r="C10" s="84">
        <f>kuantitas!D13*B10</f>
        <v>0</v>
      </c>
      <c r="D10" s="84">
        <f>kuantitas!E13*B10</f>
        <v>0</v>
      </c>
      <c r="E10" s="84">
        <f>kuantitas!F13*B10</f>
        <v>0</v>
      </c>
      <c r="F10" s="84">
        <f>kuantitas!G13*B10</f>
        <v>0</v>
      </c>
      <c r="G10" s="84">
        <f>kuantitas!H13*B10</f>
        <v>0</v>
      </c>
      <c r="H10" s="84">
        <f>kuantitas!I13*B10</f>
        <v>0</v>
      </c>
      <c r="I10" s="84">
        <f>kuantitas!J13*B10</f>
        <v>0</v>
      </c>
      <c r="J10" s="84">
        <f>kuantitas!K13*B10</f>
        <v>0</v>
      </c>
      <c r="K10" s="84">
        <f>kuantitas!L13*B10</f>
        <v>0</v>
      </c>
      <c r="L10" s="84">
        <f>kuantitas!M13*B10</f>
        <v>0</v>
      </c>
      <c r="M10" s="84">
        <f>kuantitas!N13*B10</f>
        <v>0</v>
      </c>
      <c r="N10" s="84">
        <f>kuantitas!O13*B10</f>
        <v>0</v>
      </c>
      <c r="O10" s="84">
        <f>kuantitas!P13*B10</f>
        <v>0</v>
      </c>
      <c r="P10" s="84">
        <f>kuantitas!Q13*B10</f>
        <v>0</v>
      </c>
      <c r="Q10" s="84">
        <f>kuantitas!R13*B10</f>
        <v>0</v>
      </c>
      <c r="R10" s="84">
        <f>kuantitas!S13*B10</f>
        <v>0</v>
      </c>
      <c r="S10" s="84">
        <f>kuantitas!T13*B10</f>
        <v>0</v>
      </c>
      <c r="T10" s="84">
        <f>kuantitas!U13*B10</f>
        <v>0</v>
      </c>
      <c r="U10" s="84">
        <f>kuantitas!V13*B10</f>
        <v>0</v>
      </c>
      <c r="V10" s="84">
        <f>kuantitas!W13*B10</f>
        <v>0</v>
      </c>
      <c r="W10" s="84">
        <f>kuantitas!X13*B10</f>
        <v>0</v>
      </c>
      <c r="X10" s="84">
        <f>kuantitas!Y13*B10</f>
        <v>0</v>
      </c>
      <c r="Y10" s="84">
        <f>kuantitas!Z13*B10</f>
        <v>0</v>
      </c>
      <c r="Z10" s="84">
        <f>kuantitas!AA13*B10</f>
        <v>0</v>
      </c>
      <c r="AA10" s="84">
        <f>kuantitas!AB13*B10</f>
        <v>0</v>
      </c>
      <c r="AB10" s="84">
        <f>kuantitas!AC13*B10</f>
        <v>0</v>
      </c>
      <c r="AC10" s="84">
        <f>kuantitas!AD13*B10</f>
        <v>0</v>
      </c>
      <c r="AD10" s="84">
        <f>kuantitas!AE13*B10</f>
        <v>0</v>
      </c>
      <c r="AE10" s="84">
        <f>kuantitas!AF13*B10</f>
        <v>0</v>
      </c>
      <c r="AF10" s="84">
        <f>kuantitas!AG13*B10</f>
        <v>0</v>
      </c>
      <c r="AG10" s="84">
        <f>kuantitas!AH13*B10</f>
        <v>0</v>
      </c>
      <c r="AH10" s="118">
        <f t="shared" si="0"/>
        <v>0</v>
      </c>
      <c r="AI10" s="117">
        <f t="shared" si="1"/>
        <v>0</v>
      </c>
    </row>
    <row r="11" spans="1:52" s="79" customFormat="1" ht="9.75" customHeight="1">
      <c r="A11" s="98" t="s">
        <v>14</v>
      </c>
      <c r="B11" s="93">
        <v>45000</v>
      </c>
      <c r="C11" s="84">
        <f>kuantitas!D14*B11</f>
        <v>0</v>
      </c>
      <c r="D11" s="84">
        <f>kuantitas!E14*B11</f>
        <v>0</v>
      </c>
      <c r="E11" s="84">
        <f>kuantitas!F14*B11</f>
        <v>0</v>
      </c>
      <c r="F11" s="84">
        <f>kuantitas!G14*B11</f>
        <v>0</v>
      </c>
      <c r="G11" s="84">
        <f>kuantitas!H14*B11</f>
        <v>0</v>
      </c>
      <c r="H11" s="84">
        <f>kuantitas!I14*B11</f>
        <v>0</v>
      </c>
      <c r="I11" s="84">
        <f>kuantitas!J14*B11</f>
        <v>0</v>
      </c>
      <c r="J11" s="84">
        <f>kuantitas!K14*B11</f>
        <v>0</v>
      </c>
      <c r="K11" s="84">
        <f>kuantitas!L14*B11</f>
        <v>0</v>
      </c>
      <c r="L11" s="84">
        <f>kuantitas!M14*B11</f>
        <v>0</v>
      </c>
      <c r="M11" s="84">
        <f>kuantitas!N14*B11</f>
        <v>0</v>
      </c>
      <c r="N11" s="84">
        <f>kuantitas!O14*B11</f>
        <v>0</v>
      </c>
      <c r="O11" s="84">
        <f>kuantitas!P14*B11</f>
        <v>0</v>
      </c>
      <c r="P11" s="84">
        <f>kuantitas!Q14*B11</f>
        <v>0</v>
      </c>
      <c r="Q11" s="84">
        <f>kuantitas!R14*B11</f>
        <v>0</v>
      </c>
      <c r="R11" s="84">
        <f>kuantitas!S14*B11</f>
        <v>0</v>
      </c>
      <c r="S11" s="84">
        <f>kuantitas!T14*B11</f>
        <v>0</v>
      </c>
      <c r="T11" s="84">
        <f>kuantitas!U14*B11</f>
        <v>0</v>
      </c>
      <c r="U11" s="84">
        <f>kuantitas!V14*B11</f>
        <v>0</v>
      </c>
      <c r="V11" s="84">
        <f>kuantitas!W14*B11</f>
        <v>0</v>
      </c>
      <c r="W11" s="84">
        <f>kuantitas!X14*B11</f>
        <v>0</v>
      </c>
      <c r="X11" s="84">
        <f>kuantitas!Y14*B11</f>
        <v>0</v>
      </c>
      <c r="Y11" s="84">
        <f>kuantitas!Z14*B11</f>
        <v>0</v>
      </c>
      <c r="Z11" s="84">
        <f>kuantitas!AA14*B11</f>
        <v>0</v>
      </c>
      <c r="AA11" s="84">
        <f>kuantitas!AB14*B11</f>
        <v>0</v>
      </c>
      <c r="AB11" s="84">
        <f>kuantitas!AC14*B11</f>
        <v>0</v>
      </c>
      <c r="AC11" s="84">
        <f>kuantitas!AD14*B11</f>
        <v>0</v>
      </c>
      <c r="AD11" s="84">
        <f>kuantitas!AE14*B11</f>
        <v>0</v>
      </c>
      <c r="AE11" s="84">
        <f>kuantitas!AF14*B11</f>
        <v>0</v>
      </c>
      <c r="AF11" s="84">
        <f>kuantitas!AG14*B11</f>
        <v>0</v>
      </c>
      <c r="AG11" s="84">
        <f>kuantitas!AH14*B11</f>
        <v>0</v>
      </c>
      <c r="AH11" s="118">
        <f t="shared" si="0"/>
        <v>0</v>
      </c>
      <c r="AI11" s="117">
        <f t="shared" si="1"/>
        <v>0</v>
      </c>
    </row>
    <row r="12" spans="1:52" s="79" customFormat="1" ht="9.75" customHeight="1">
      <c r="A12" s="97" t="s">
        <v>15</v>
      </c>
      <c r="B12" s="92"/>
      <c r="C12" s="84">
        <f>kuantitas!D15*B12</f>
        <v>0</v>
      </c>
      <c r="D12" s="84"/>
      <c r="E12" s="84">
        <f>kuantitas!F15*B12</f>
        <v>0</v>
      </c>
      <c r="F12" s="84">
        <f>kuantitas!G15*B12</f>
        <v>0</v>
      </c>
      <c r="G12" s="84">
        <f>kuantitas!H15*B12</f>
        <v>0</v>
      </c>
      <c r="H12" s="84">
        <f>kuantitas!I15*B12</f>
        <v>0</v>
      </c>
      <c r="I12" s="84">
        <f>kuantitas!J15*B12</f>
        <v>0</v>
      </c>
      <c r="J12" s="84">
        <f>kuantitas!K15*B12</f>
        <v>0</v>
      </c>
      <c r="K12" s="84">
        <f>kuantitas!L15*B12</f>
        <v>0</v>
      </c>
      <c r="L12" s="84">
        <f>kuantitas!M15*B12</f>
        <v>0</v>
      </c>
      <c r="M12" s="84">
        <f>kuantitas!N15*B12</f>
        <v>0</v>
      </c>
      <c r="N12" s="84">
        <f>kuantitas!O15*B12</f>
        <v>0</v>
      </c>
      <c r="O12" s="84">
        <f>kuantitas!P15*B12</f>
        <v>0</v>
      </c>
      <c r="P12" s="84">
        <f>kuantitas!Q15*B12</f>
        <v>0</v>
      </c>
      <c r="Q12" s="84">
        <f>kuantitas!R15*B12</f>
        <v>0</v>
      </c>
      <c r="R12" s="84">
        <f>kuantitas!S15*B12</f>
        <v>0</v>
      </c>
      <c r="S12" s="84">
        <f>kuantitas!T15*B12</f>
        <v>0</v>
      </c>
      <c r="T12" s="84">
        <f>kuantitas!U15*B12</f>
        <v>0</v>
      </c>
      <c r="U12" s="84">
        <f>kuantitas!V15*B12</f>
        <v>0</v>
      </c>
      <c r="V12" s="84">
        <f>kuantitas!W15*B12</f>
        <v>0</v>
      </c>
      <c r="W12" s="84">
        <f>kuantitas!X15*B12</f>
        <v>0</v>
      </c>
      <c r="X12" s="84">
        <f>kuantitas!Y15*B12</f>
        <v>0</v>
      </c>
      <c r="Y12" s="84">
        <f>kuantitas!Z15*B12</f>
        <v>0</v>
      </c>
      <c r="Z12" s="84">
        <f>kuantitas!AA15*B12</f>
        <v>0</v>
      </c>
      <c r="AA12" s="84">
        <f>kuantitas!AB15*B12</f>
        <v>0</v>
      </c>
      <c r="AB12" s="84">
        <f>kuantitas!AC15*B12</f>
        <v>0</v>
      </c>
      <c r="AC12" s="84">
        <f>kuantitas!AD15*B12</f>
        <v>0</v>
      </c>
      <c r="AD12" s="84">
        <f>kuantitas!AE15*B12</f>
        <v>0</v>
      </c>
      <c r="AE12" s="84">
        <f>kuantitas!AF15*B12</f>
        <v>0</v>
      </c>
      <c r="AF12" s="84">
        <f>kuantitas!AG15*B12</f>
        <v>0</v>
      </c>
      <c r="AG12" s="84">
        <f>kuantitas!AH15*B12</f>
        <v>0</v>
      </c>
      <c r="AH12" s="118">
        <f t="shared" si="0"/>
        <v>0</v>
      </c>
      <c r="AI12" s="117"/>
    </row>
    <row r="13" spans="1:52" s="79" customFormat="1" ht="9.75" customHeight="1">
      <c r="A13" s="97" t="s">
        <v>17</v>
      </c>
      <c r="B13" s="92"/>
      <c r="C13" s="84">
        <f>kuantitas!D16*B13</f>
        <v>0</v>
      </c>
      <c r="D13" s="84"/>
      <c r="E13" s="84">
        <f>kuantitas!F16*B13</f>
        <v>0</v>
      </c>
      <c r="F13" s="84">
        <f>kuantitas!G16*B13</f>
        <v>0</v>
      </c>
      <c r="G13" s="84">
        <f>kuantitas!H16*B13</f>
        <v>0</v>
      </c>
      <c r="H13" s="84">
        <f>kuantitas!I16*B13</f>
        <v>0</v>
      </c>
      <c r="I13" s="84">
        <f>kuantitas!J16*B13</f>
        <v>0</v>
      </c>
      <c r="J13" s="84">
        <f>kuantitas!K16*B13</f>
        <v>0</v>
      </c>
      <c r="K13" s="84">
        <f>kuantitas!L16*B13</f>
        <v>0</v>
      </c>
      <c r="L13" s="84">
        <f>kuantitas!M16*B13</f>
        <v>0</v>
      </c>
      <c r="M13" s="84">
        <f>kuantitas!N16*B13</f>
        <v>0</v>
      </c>
      <c r="N13" s="84">
        <f>kuantitas!O16*B13</f>
        <v>0</v>
      </c>
      <c r="O13" s="84">
        <f>kuantitas!P16*B13</f>
        <v>0</v>
      </c>
      <c r="P13" s="84">
        <f>kuantitas!Q16*B13</f>
        <v>0</v>
      </c>
      <c r="Q13" s="84">
        <f>kuantitas!R16*B13</f>
        <v>0</v>
      </c>
      <c r="R13" s="84">
        <f>kuantitas!S16*B13</f>
        <v>0</v>
      </c>
      <c r="S13" s="84">
        <f>kuantitas!T16*B13</f>
        <v>0</v>
      </c>
      <c r="T13" s="84">
        <f>kuantitas!U16*B13</f>
        <v>0</v>
      </c>
      <c r="U13" s="84">
        <f>kuantitas!V16*B13</f>
        <v>0</v>
      </c>
      <c r="V13" s="84">
        <f>kuantitas!W16*B13</f>
        <v>0</v>
      </c>
      <c r="W13" s="84">
        <f>kuantitas!X16*B13</f>
        <v>0</v>
      </c>
      <c r="X13" s="84">
        <f>kuantitas!Y16*B13</f>
        <v>0</v>
      </c>
      <c r="Y13" s="84">
        <f>kuantitas!Z16*B13</f>
        <v>0</v>
      </c>
      <c r="Z13" s="84">
        <f>kuantitas!AA16*B13</f>
        <v>0</v>
      </c>
      <c r="AA13" s="84">
        <f>kuantitas!AB16*B13</f>
        <v>0</v>
      </c>
      <c r="AB13" s="84">
        <f>kuantitas!AC16*B13</f>
        <v>0</v>
      </c>
      <c r="AC13" s="84">
        <f>kuantitas!AD16*B13</f>
        <v>0</v>
      </c>
      <c r="AD13" s="84">
        <f>kuantitas!AE16*B13</f>
        <v>0</v>
      </c>
      <c r="AE13" s="84">
        <f>kuantitas!AF16*B13</f>
        <v>0</v>
      </c>
      <c r="AF13" s="84">
        <f>kuantitas!AG16*B13</f>
        <v>0</v>
      </c>
      <c r="AG13" s="84">
        <f>kuantitas!AH16*B13</f>
        <v>0</v>
      </c>
      <c r="AH13" s="118">
        <f t="shared" si="0"/>
        <v>0</v>
      </c>
      <c r="AI13" s="117"/>
    </row>
    <row r="14" spans="1:52" s="79" customFormat="1" ht="9.75" customHeight="1">
      <c r="A14" s="99" t="s">
        <v>18</v>
      </c>
      <c r="B14" s="91">
        <v>12000</v>
      </c>
      <c r="C14" s="84">
        <f>kuantitas!D17*B14</f>
        <v>0</v>
      </c>
      <c r="D14" s="84">
        <f>kuantitas!E17*B14</f>
        <v>0</v>
      </c>
      <c r="E14" s="84">
        <f>kuantitas!F17*B14</f>
        <v>0</v>
      </c>
      <c r="F14" s="84">
        <f>kuantitas!G17*B14</f>
        <v>0</v>
      </c>
      <c r="G14" s="84">
        <f>kuantitas!H17*B14</f>
        <v>0</v>
      </c>
      <c r="H14" s="84">
        <f>kuantitas!I17*B14</f>
        <v>0</v>
      </c>
      <c r="I14" s="84">
        <f>kuantitas!J17*B14</f>
        <v>0</v>
      </c>
      <c r="J14" s="84">
        <f>kuantitas!K17*B14</f>
        <v>0</v>
      </c>
      <c r="K14" s="84">
        <f>kuantitas!L17*B14</f>
        <v>0</v>
      </c>
      <c r="L14" s="84">
        <f>kuantitas!M17*B14</f>
        <v>0</v>
      </c>
      <c r="M14" s="84">
        <f>kuantitas!N17*B14</f>
        <v>0</v>
      </c>
      <c r="N14" s="84">
        <f>kuantitas!O17*B14</f>
        <v>0</v>
      </c>
      <c r="O14" s="84">
        <f>kuantitas!P17*B14</f>
        <v>0</v>
      </c>
      <c r="P14" s="84">
        <f>kuantitas!Q17*B14</f>
        <v>0</v>
      </c>
      <c r="Q14" s="84">
        <f>kuantitas!R17*B14</f>
        <v>0</v>
      </c>
      <c r="R14" s="84">
        <f>kuantitas!S17*B14</f>
        <v>0</v>
      </c>
      <c r="S14" s="84">
        <f>kuantitas!T17*B14</f>
        <v>0</v>
      </c>
      <c r="T14" s="84">
        <f>kuantitas!U17*B14</f>
        <v>0</v>
      </c>
      <c r="U14" s="84">
        <f>kuantitas!V17*B14</f>
        <v>0</v>
      </c>
      <c r="V14" s="84">
        <f>kuantitas!W17*B14</f>
        <v>0</v>
      </c>
      <c r="W14" s="84">
        <f>kuantitas!X17*B14</f>
        <v>0</v>
      </c>
      <c r="X14" s="84">
        <f>kuantitas!Y17*B14</f>
        <v>0</v>
      </c>
      <c r="Y14" s="84">
        <f>kuantitas!Z17*B14</f>
        <v>0</v>
      </c>
      <c r="Z14" s="84">
        <f>kuantitas!AA17*B14</f>
        <v>0</v>
      </c>
      <c r="AA14" s="84">
        <f>kuantitas!AB17*B14</f>
        <v>0</v>
      </c>
      <c r="AB14" s="84">
        <f>kuantitas!AC17*B14</f>
        <v>0</v>
      </c>
      <c r="AC14" s="84">
        <f>kuantitas!AD17*B14</f>
        <v>0</v>
      </c>
      <c r="AD14" s="84">
        <f>kuantitas!AE17*B14</f>
        <v>0</v>
      </c>
      <c r="AE14" s="84">
        <f>kuantitas!AF17*B14</f>
        <v>0</v>
      </c>
      <c r="AF14" s="84">
        <f>kuantitas!AG17*B14</f>
        <v>0</v>
      </c>
      <c r="AG14" s="84">
        <f>kuantitas!AH17*B14</f>
        <v>0</v>
      </c>
      <c r="AH14" s="118">
        <f t="shared" si="0"/>
        <v>0</v>
      </c>
      <c r="AI14" s="117">
        <f t="shared" si="1"/>
        <v>0</v>
      </c>
    </row>
    <row r="15" spans="1:52" s="79" customFormat="1" ht="9.75" customHeight="1">
      <c r="A15" s="99" t="s">
        <v>19</v>
      </c>
      <c r="B15" s="91">
        <v>40000</v>
      </c>
      <c r="C15" s="84">
        <f>kuantitas!D18*B15</f>
        <v>0</v>
      </c>
      <c r="D15" s="84">
        <f>kuantitas!E18*B15</f>
        <v>0</v>
      </c>
      <c r="E15" s="84">
        <f>kuantitas!F18*B15</f>
        <v>0</v>
      </c>
      <c r="F15" s="84">
        <f>kuantitas!G18*B15</f>
        <v>0</v>
      </c>
      <c r="G15" s="84">
        <f>kuantitas!H18*B15</f>
        <v>0</v>
      </c>
      <c r="H15" s="84">
        <f>kuantitas!I18*B15</f>
        <v>0</v>
      </c>
      <c r="I15" s="84">
        <f>kuantitas!J18*B15</f>
        <v>0</v>
      </c>
      <c r="J15" s="84">
        <f>kuantitas!K18*B15</f>
        <v>0</v>
      </c>
      <c r="K15" s="84">
        <f>kuantitas!L18*B15</f>
        <v>0</v>
      </c>
      <c r="L15" s="84">
        <f>kuantitas!M18*B15</f>
        <v>0</v>
      </c>
      <c r="M15" s="84">
        <f>kuantitas!N18*B15</f>
        <v>0</v>
      </c>
      <c r="N15" s="84">
        <f>kuantitas!O18*B15</f>
        <v>0</v>
      </c>
      <c r="O15" s="84">
        <f>kuantitas!P18*B15</f>
        <v>0</v>
      </c>
      <c r="P15" s="84">
        <f>kuantitas!Q18*B15</f>
        <v>0</v>
      </c>
      <c r="Q15" s="84">
        <f>kuantitas!R18*B15</f>
        <v>0</v>
      </c>
      <c r="R15" s="84">
        <f>kuantitas!S18*B15</f>
        <v>0</v>
      </c>
      <c r="S15" s="84">
        <f>kuantitas!T18*B15</f>
        <v>0</v>
      </c>
      <c r="T15" s="84">
        <f>kuantitas!U18*B15</f>
        <v>0</v>
      </c>
      <c r="U15" s="84">
        <f>kuantitas!V18*B15</f>
        <v>0</v>
      </c>
      <c r="V15" s="84">
        <f>kuantitas!W18*B15</f>
        <v>0</v>
      </c>
      <c r="W15" s="84">
        <f>kuantitas!X18*B15</f>
        <v>0</v>
      </c>
      <c r="X15" s="84">
        <f>kuantitas!Y18*B15</f>
        <v>0</v>
      </c>
      <c r="Y15" s="84">
        <f>kuantitas!Z18*B15</f>
        <v>0</v>
      </c>
      <c r="Z15" s="84">
        <f>kuantitas!AA18*B15</f>
        <v>0</v>
      </c>
      <c r="AA15" s="84">
        <f>kuantitas!AB18*B15</f>
        <v>0</v>
      </c>
      <c r="AB15" s="84">
        <f>kuantitas!AC18*B15</f>
        <v>0</v>
      </c>
      <c r="AC15" s="84">
        <f>kuantitas!AD18*B15</f>
        <v>0</v>
      </c>
      <c r="AD15" s="84">
        <f>kuantitas!AE18*B15</f>
        <v>0</v>
      </c>
      <c r="AE15" s="84">
        <f>kuantitas!AF18*B15</f>
        <v>0</v>
      </c>
      <c r="AF15" s="84">
        <f>kuantitas!AG18*B15</f>
        <v>0</v>
      </c>
      <c r="AG15" s="84">
        <f>kuantitas!AH18*B15</f>
        <v>0</v>
      </c>
      <c r="AH15" s="118">
        <f t="shared" si="0"/>
        <v>0</v>
      </c>
      <c r="AI15" s="117">
        <f t="shared" si="1"/>
        <v>0</v>
      </c>
    </row>
    <row r="16" spans="1:52" s="79" customFormat="1" ht="9.75" customHeight="1">
      <c r="A16" s="99" t="s">
        <v>20</v>
      </c>
      <c r="B16" s="91">
        <v>80000</v>
      </c>
      <c r="C16" s="84">
        <f>kuantitas!D19*B16</f>
        <v>0</v>
      </c>
      <c r="D16" s="84">
        <f>kuantitas!E19*B16</f>
        <v>0</v>
      </c>
      <c r="E16" s="84">
        <f>kuantitas!F19*B16</f>
        <v>0</v>
      </c>
      <c r="F16" s="84">
        <f>kuantitas!G19*B16</f>
        <v>80000</v>
      </c>
      <c r="G16" s="84">
        <f>kuantitas!H19*B16</f>
        <v>0</v>
      </c>
      <c r="H16" s="84">
        <f>kuantitas!I19*B16</f>
        <v>0</v>
      </c>
      <c r="I16" s="84">
        <f>kuantitas!J19*B16</f>
        <v>0</v>
      </c>
      <c r="J16" s="84">
        <f>kuantitas!K19*B16</f>
        <v>80000</v>
      </c>
      <c r="K16" s="84">
        <f>kuantitas!L19*B16</f>
        <v>0</v>
      </c>
      <c r="L16" s="84">
        <f>kuantitas!M19*B16</f>
        <v>0</v>
      </c>
      <c r="M16" s="84">
        <f>kuantitas!N19*B16</f>
        <v>0</v>
      </c>
      <c r="N16" s="84">
        <f>kuantitas!O19*B16</f>
        <v>0</v>
      </c>
      <c r="O16" s="84">
        <f>kuantitas!P19*B16</f>
        <v>0</v>
      </c>
      <c r="P16" s="84">
        <f>kuantitas!Q19*B16</f>
        <v>0</v>
      </c>
      <c r="Q16" s="84">
        <f>kuantitas!R19*B16</f>
        <v>0</v>
      </c>
      <c r="R16" s="84">
        <f>kuantitas!S19*B16</f>
        <v>0</v>
      </c>
      <c r="S16" s="84">
        <f>kuantitas!T19*B16</f>
        <v>0</v>
      </c>
      <c r="T16" s="84">
        <f>kuantitas!U19*B16</f>
        <v>0</v>
      </c>
      <c r="U16" s="84">
        <f>kuantitas!V19*B16</f>
        <v>0</v>
      </c>
      <c r="V16" s="84">
        <f>kuantitas!W19*B16</f>
        <v>0</v>
      </c>
      <c r="W16" s="84">
        <f>kuantitas!X19*B16</f>
        <v>0</v>
      </c>
      <c r="X16" s="84">
        <f>kuantitas!Y19*B16</f>
        <v>0</v>
      </c>
      <c r="Y16" s="84">
        <f>kuantitas!Z19*B16</f>
        <v>0</v>
      </c>
      <c r="Z16" s="84">
        <f>kuantitas!AA19*B16</f>
        <v>0</v>
      </c>
      <c r="AA16" s="84">
        <f>kuantitas!AB19*B16</f>
        <v>0</v>
      </c>
      <c r="AB16" s="84">
        <f>kuantitas!AC19*B16</f>
        <v>0</v>
      </c>
      <c r="AC16" s="84">
        <f>kuantitas!AD19*B16</f>
        <v>0</v>
      </c>
      <c r="AD16" s="84">
        <f>kuantitas!AE19*B16</f>
        <v>0</v>
      </c>
      <c r="AE16" s="84">
        <f>kuantitas!AF19*B16</f>
        <v>0</v>
      </c>
      <c r="AF16" s="84">
        <f>kuantitas!AG19*B16</f>
        <v>0</v>
      </c>
      <c r="AG16" s="84">
        <f>kuantitas!AH19*B16</f>
        <v>0</v>
      </c>
      <c r="AH16" s="118">
        <f t="shared" si="0"/>
        <v>160000</v>
      </c>
      <c r="AI16" s="117">
        <f t="shared" si="1"/>
        <v>2</v>
      </c>
    </row>
    <row r="17" spans="1:35" s="79" customFormat="1" ht="9.75" customHeight="1">
      <c r="A17" s="99" t="s">
        <v>21</v>
      </c>
      <c r="B17" s="91">
        <v>20000</v>
      </c>
      <c r="C17" s="84">
        <f>kuantitas!D20*B17</f>
        <v>0</v>
      </c>
      <c r="D17" s="84">
        <f>kuantitas!E20*B17</f>
        <v>0</v>
      </c>
      <c r="E17" s="84">
        <f>kuantitas!F20*B17</f>
        <v>0</v>
      </c>
      <c r="F17" s="84">
        <f>kuantitas!G20*B17</f>
        <v>0</v>
      </c>
      <c r="G17" s="84">
        <f>kuantitas!H20*B17</f>
        <v>0</v>
      </c>
      <c r="H17" s="84">
        <f>kuantitas!I20*B17</f>
        <v>0</v>
      </c>
      <c r="I17" s="84">
        <f>kuantitas!J20*B17</f>
        <v>0</v>
      </c>
      <c r="J17" s="84">
        <f>kuantitas!K20*B17</f>
        <v>0</v>
      </c>
      <c r="K17" s="84">
        <f>kuantitas!L20*B17</f>
        <v>0</v>
      </c>
      <c r="L17" s="84">
        <f>kuantitas!M20*B17</f>
        <v>0</v>
      </c>
      <c r="M17" s="84">
        <f>kuantitas!N20*B17</f>
        <v>0</v>
      </c>
      <c r="N17" s="84">
        <f>kuantitas!O20*B17</f>
        <v>0</v>
      </c>
      <c r="O17" s="84">
        <f>kuantitas!P20*B17</f>
        <v>0</v>
      </c>
      <c r="P17" s="84">
        <f>kuantitas!Q20*B17</f>
        <v>0</v>
      </c>
      <c r="Q17" s="84">
        <f>kuantitas!R20*B17</f>
        <v>0</v>
      </c>
      <c r="R17" s="84">
        <f>kuantitas!S20*B17</f>
        <v>0</v>
      </c>
      <c r="S17" s="84">
        <f>kuantitas!T20*B17</f>
        <v>0</v>
      </c>
      <c r="T17" s="84">
        <f>kuantitas!U20*B17</f>
        <v>0</v>
      </c>
      <c r="U17" s="84">
        <f>kuantitas!V20*B17</f>
        <v>0</v>
      </c>
      <c r="V17" s="84">
        <f>kuantitas!W20*B17</f>
        <v>0</v>
      </c>
      <c r="W17" s="84">
        <f>kuantitas!X20*B17</f>
        <v>0</v>
      </c>
      <c r="X17" s="84">
        <f>kuantitas!Y20*B17</f>
        <v>0</v>
      </c>
      <c r="Y17" s="84">
        <f>kuantitas!Z20*B17</f>
        <v>0</v>
      </c>
      <c r="Z17" s="84">
        <f>kuantitas!AA20*B17</f>
        <v>0</v>
      </c>
      <c r="AA17" s="84">
        <f>kuantitas!AB20*B17</f>
        <v>0</v>
      </c>
      <c r="AB17" s="84">
        <f>kuantitas!AC20*B17</f>
        <v>0</v>
      </c>
      <c r="AC17" s="84">
        <f>kuantitas!AD20*B17</f>
        <v>0</v>
      </c>
      <c r="AD17" s="84">
        <f>kuantitas!AE20*B17</f>
        <v>0</v>
      </c>
      <c r="AE17" s="84">
        <f>kuantitas!AF20*B17</f>
        <v>0</v>
      </c>
      <c r="AF17" s="84">
        <f>kuantitas!AG20*B17</f>
        <v>0</v>
      </c>
      <c r="AG17" s="84">
        <f>kuantitas!AH20*B17</f>
        <v>0</v>
      </c>
      <c r="AH17" s="118">
        <f t="shared" si="0"/>
        <v>0</v>
      </c>
      <c r="AI17" s="117">
        <f t="shared" si="1"/>
        <v>0</v>
      </c>
    </row>
    <row r="18" spans="1:35" s="79" customFormat="1" ht="9.75" customHeight="1">
      <c r="A18" s="99" t="s">
        <v>22</v>
      </c>
      <c r="B18" s="91">
        <v>40000</v>
      </c>
      <c r="C18" s="84">
        <f>kuantitas!D21*B18</f>
        <v>0</v>
      </c>
      <c r="D18" s="84">
        <f>kuantitas!E21*B18</f>
        <v>0</v>
      </c>
      <c r="E18" s="84">
        <f>kuantitas!F21*B18</f>
        <v>0</v>
      </c>
      <c r="F18" s="84">
        <f>kuantitas!G21*B18</f>
        <v>0</v>
      </c>
      <c r="G18" s="84">
        <f>kuantitas!H21*B18</f>
        <v>0</v>
      </c>
      <c r="H18" s="84">
        <f>kuantitas!I21*B18</f>
        <v>0</v>
      </c>
      <c r="I18" s="84">
        <f>kuantitas!J21*B18</f>
        <v>0</v>
      </c>
      <c r="J18" s="84">
        <f>kuantitas!K21*B18</f>
        <v>0</v>
      </c>
      <c r="K18" s="84">
        <f>kuantitas!L21*B18</f>
        <v>0</v>
      </c>
      <c r="L18" s="84">
        <f>kuantitas!M21*B18</f>
        <v>0</v>
      </c>
      <c r="M18" s="84">
        <f>kuantitas!N21*B18</f>
        <v>0</v>
      </c>
      <c r="N18" s="84">
        <f>kuantitas!O21*B18</f>
        <v>0</v>
      </c>
      <c r="O18" s="84">
        <f>kuantitas!P21*B18</f>
        <v>0</v>
      </c>
      <c r="P18" s="84">
        <f>kuantitas!Q21*B18</f>
        <v>0</v>
      </c>
      <c r="Q18" s="84">
        <f>kuantitas!R21*B18</f>
        <v>0</v>
      </c>
      <c r="R18" s="84">
        <f>kuantitas!S21*B18</f>
        <v>0</v>
      </c>
      <c r="S18" s="84">
        <f>kuantitas!T21*B18</f>
        <v>0</v>
      </c>
      <c r="T18" s="84">
        <f>kuantitas!U21*B18</f>
        <v>0</v>
      </c>
      <c r="U18" s="84">
        <f>kuantitas!V21*B18</f>
        <v>0</v>
      </c>
      <c r="V18" s="84">
        <f>kuantitas!W21*B18</f>
        <v>0</v>
      </c>
      <c r="W18" s="84">
        <f>kuantitas!X21*B18</f>
        <v>0</v>
      </c>
      <c r="X18" s="84">
        <f>kuantitas!Y21*B18</f>
        <v>0</v>
      </c>
      <c r="Y18" s="84">
        <f>kuantitas!Z21*B18</f>
        <v>0</v>
      </c>
      <c r="Z18" s="84">
        <f>kuantitas!AA21*B18</f>
        <v>0</v>
      </c>
      <c r="AA18" s="84">
        <f>kuantitas!AB21*B18</f>
        <v>0</v>
      </c>
      <c r="AB18" s="84">
        <f>kuantitas!AC21*B18</f>
        <v>0</v>
      </c>
      <c r="AC18" s="84">
        <f>kuantitas!AD21*B18</f>
        <v>0</v>
      </c>
      <c r="AD18" s="84">
        <f>kuantitas!AE21*B18</f>
        <v>0</v>
      </c>
      <c r="AE18" s="84">
        <f>kuantitas!AF21*B18</f>
        <v>0</v>
      </c>
      <c r="AF18" s="84">
        <f>kuantitas!AG21*B18</f>
        <v>0</v>
      </c>
      <c r="AG18" s="84">
        <f>kuantitas!AH21*B18</f>
        <v>0</v>
      </c>
      <c r="AH18" s="118">
        <f t="shared" si="0"/>
        <v>0</v>
      </c>
      <c r="AI18" s="117">
        <f t="shared" si="1"/>
        <v>0</v>
      </c>
    </row>
    <row r="19" spans="1:35" s="79" customFormat="1" ht="9.75" customHeight="1">
      <c r="A19" s="99" t="s">
        <v>23</v>
      </c>
      <c r="B19" s="91">
        <v>230000</v>
      </c>
      <c r="C19" s="84">
        <f>kuantitas!D22*B19</f>
        <v>0</v>
      </c>
      <c r="D19" s="84">
        <f>kuantitas!E22*B19</f>
        <v>0</v>
      </c>
      <c r="E19" s="84">
        <f>kuantitas!F22*B19</f>
        <v>0</v>
      </c>
      <c r="F19" s="84">
        <f>kuantitas!G22*B19</f>
        <v>0</v>
      </c>
      <c r="G19" s="84">
        <f>kuantitas!H22*B19</f>
        <v>0</v>
      </c>
      <c r="H19" s="84">
        <f>kuantitas!I22*B19</f>
        <v>0</v>
      </c>
      <c r="I19" s="84">
        <f>kuantitas!J22*B19</f>
        <v>0</v>
      </c>
      <c r="J19" s="84">
        <f>kuantitas!K22*B19</f>
        <v>0</v>
      </c>
      <c r="K19" s="84">
        <f>kuantitas!L22*B19</f>
        <v>0</v>
      </c>
      <c r="L19" s="84">
        <f>kuantitas!M22*B19</f>
        <v>0</v>
      </c>
      <c r="M19" s="84">
        <f>kuantitas!N22*B19</f>
        <v>0</v>
      </c>
      <c r="N19" s="84">
        <f>kuantitas!O22*B19</f>
        <v>0</v>
      </c>
      <c r="O19" s="84">
        <f>kuantitas!P22*B19</f>
        <v>0</v>
      </c>
      <c r="P19" s="84">
        <f>kuantitas!Q22*B19</f>
        <v>0</v>
      </c>
      <c r="Q19" s="84">
        <f>kuantitas!R22*B19</f>
        <v>0</v>
      </c>
      <c r="R19" s="84">
        <f>kuantitas!S22*B19</f>
        <v>0</v>
      </c>
      <c r="S19" s="84">
        <f>kuantitas!T22*B19</f>
        <v>0</v>
      </c>
      <c r="T19" s="84">
        <f>kuantitas!U22*B19</f>
        <v>0</v>
      </c>
      <c r="U19" s="84">
        <f>kuantitas!V22*B19</f>
        <v>0</v>
      </c>
      <c r="V19" s="84">
        <f>kuantitas!W22*B19</f>
        <v>0</v>
      </c>
      <c r="W19" s="84">
        <f>kuantitas!X22*B19</f>
        <v>0</v>
      </c>
      <c r="X19" s="84">
        <f>kuantitas!Y22*B19</f>
        <v>0</v>
      </c>
      <c r="Y19" s="84">
        <f>kuantitas!Z22*B19</f>
        <v>0</v>
      </c>
      <c r="Z19" s="84">
        <f>kuantitas!AA22*B19</f>
        <v>0</v>
      </c>
      <c r="AA19" s="84">
        <f>kuantitas!AB22*B19</f>
        <v>0</v>
      </c>
      <c r="AB19" s="84">
        <f>kuantitas!AC22*B19</f>
        <v>0</v>
      </c>
      <c r="AC19" s="84">
        <f>kuantitas!AD22*B19</f>
        <v>0</v>
      </c>
      <c r="AD19" s="84">
        <f>kuantitas!AE22*B19</f>
        <v>0</v>
      </c>
      <c r="AE19" s="84">
        <f>kuantitas!AF22*B19</f>
        <v>0</v>
      </c>
      <c r="AF19" s="84">
        <f>kuantitas!AG22*B19</f>
        <v>0</v>
      </c>
      <c r="AG19" s="84">
        <f>kuantitas!AH22*B19</f>
        <v>0</v>
      </c>
      <c r="AH19" s="118">
        <f t="shared" si="0"/>
        <v>0</v>
      </c>
      <c r="AI19" s="117">
        <f t="shared" si="1"/>
        <v>0</v>
      </c>
    </row>
    <row r="20" spans="1:35" s="79" customFormat="1" ht="9.75" customHeight="1">
      <c r="A20" s="100" t="s">
        <v>24</v>
      </c>
      <c r="B20" s="94">
        <v>45000</v>
      </c>
      <c r="C20" s="84">
        <f>kuantitas!D23*B20</f>
        <v>0</v>
      </c>
      <c r="D20" s="84">
        <f>kuantitas!E23*B20</f>
        <v>0</v>
      </c>
      <c r="E20" s="84">
        <f>kuantitas!F23*B20</f>
        <v>0</v>
      </c>
      <c r="F20" s="84">
        <f>kuantitas!G23*B20</f>
        <v>0</v>
      </c>
      <c r="G20" s="84">
        <f>kuantitas!H23*B20</f>
        <v>0</v>
      </c>
      <c r="H20" s="84">
        <f>kuantitas!I23*B20</f>
        <v>0</v>
      </c>
      <c r="I20" s="84">
        <f>kuantitas!J23*B20</f>
        <v>0</v>
      </c>
      <c r="J20" s="84">
        <f>kuantitas!K23*B20</f>
        <v>0</v>
      </c>
      <c r="K20" s="84">
        <f>kuantitas!L23*B20</f>
        <v>0</v>
      </c>
      <c r="L20" s="84">
        <f>kuantitas!M23*B20</f>
        <v>0</v>
      </c>
      <c r="M20" s="84">
        <f>kuantitas!N23*B20</f>
        <v>0</v>
      </c>
      <c r="N20" s="84">
        <f>kuantitas!O23*B20</f>
        <v>0</v>
      </c>
      <c r="O20" s="84">
        <f>kuantitas!P23*B20</f>
        <v>0</v>
      </c>
      <c r="P20" s="84">
        <f>kuantitas!Q23*B20</f>
        <v>0</v>
      </c>
      <c r="Q20" s="84">
        <f>kuantitas!R23*B20</f>
        <v>0</v>
      </c>
      <c r="R20" s="84">
        <f>kuantitas!S23*B20</f>
        <v>0</v>
      </c>
      <c r="S20" s="84">
        <f>kuantitas!T23*B20</f>
        <v>0</v>
      </c>
      <c r="T20" s="84">
        <f>kuantitas!U23*B20</f>
        <v>0</v>
      </c>
      <c r="U20" s="84">
        <f>kuantitas!V23*B20</f>
        <v>0</v>
      </c>
      <c r="V20" s="84">
        <f>kuantitas!W23*B20</f>
        <v>0</v>
      </c>
      <c r="W20" s="84">
        <f>kuantitas!X23*B20</f>
        <v>0</v>
      </c>
      <c r="X20" s="84">
        <f>kuantitas!Y23*B20</f>
        <v>0</v>
      </c>
      <c r="Y20" s="84">
        <f>kuantitas!Z23*B20</f>
        <v>0</v>
      </c>
      <c r="Z20" s="84">
        <f>kuantitas!AA23*B20</f>
        <v>0</v>
      </c>
      <c r="AA20" s="84">
        <f>kuantitas!AB23*B20</f>
        <v>0</v>
      </c>
      <c r="AB20" s="84">
        <f>kuantitas!AC23*B20</f>
        <v>0</v>
      </c>
      <c r="AC20" s="84">
        <f>kuantitas!AD23*B20</f>
        <v>0</v>
      </c>
      <c r="AD20" s="84">
        <f>kuantitas!AE23*B20</f>
        <v>0</v>
      </c>
      <c r="AE20" s="84">
        <f>kuantitas!AF23*B20</f>
        <v>0</v>
      </c>
      <c r="AF20" s="84">
        <f>kuantitas!AG23*B20</f>
        <v>0</v>
      </c>
      <c r="AG20" s="84">
        <f>kuantitas!AH23*B20</f>
        <v>0</v>
      </c>
      <c r="AH20" s="118">
        <f t="shared" si="0"/>
        <v>0</v>
      </c>
      <c r="AI20" s="117">
        <f t="shared" si="1"/>
        <v>0</v>
      </c>
    </row>
    <row r="21" spans="1:35" s="79" customFormat="1" ht="9.75" customHeight="1">
      <c r="A21" s="100" t="s">
        <v>25</v>
      </c>
      <c r="B21" s="95">
        <v>60000</v>
      </c>
      <c r="C21" s="84">
        <f>kuantitas!D24*B21</f>
        <v>0</v>
      </c>
      <c r="D21" s="84">
        <f>kuantitas!E24*B21</f>
        <v>0</v>
      </c>
      <c r="E21" s="84">
        <f>kuantitas!F24*B21</f>
        <v>0</v>
      </c>
      <c r="F21" s="84">
        <f>kuantitas!G24*B21</f>
        <v>0</v>
      </c>
      <c r="G21" s="84">
        <f>kuantitas!H24*B21</f>
        <v>0</v>
      </c>
      <c r="H21" s="84">
        <f>kuantitas!I24*B21</f>
        <v>0</v>
      </c>
      <c r="I21" s="84">
        <f>kuantitas!J24*B21</f>
        <v>0</v>
      </c>
      <c r="J21" s="84">
        <f>kuantitas!K24*B21</f>
        <v>0</v>
      </c>
      <c r="K21" s="84">
        <f>kuantitas!L24*B21</f>
        <v>0</v>
      </c>
      <c r="L21" s="84">
        <f>kuantitas!M24*B21</f>
        <v>0</v>
      </c>
      <c r="M21" s="84">
        <f>kuantitas!N24*B21</f>
        <v>0</v>
      </c>
      <c r="N21" s="84">
        <f>kuantitas!O24*B21</f>
        <v>0</v>
      </c>
      <c r="O21" s="84">
        <f>kuantitas!P24*B21</f>
        <v>0</v>
      </c>
      <c r="P21" s="84">
        <f>kuantitas!Q24*B21</f>
        <v>0</v>
      </c>
      <c r="Q21" s="84">
        <f>kuantitas!R24*B21</f>
        <v>0</v>
      </c>
      <c r="R21" s="84">
        <f>kuantitas!S24*B21</f>
        <v>0</v>
      </c>
      <c r="S21" s="84">
        <f>kuantitas!T24*B21</f>
        <v>0</v>
      </c>
      <c r="T21" s="84">
        <f>kuantitas!U24*B21</f>
        <v>0</v>
      </c>
      <c r="U21" s="84">
        <f>kuantitas!V24*B21</f>
        <v>0</v>
      </c>
      <c r="V21" s="84">
        <f>kuantitas!W24*B21</f>
        <v>0</v>
      </c>
      <c r="W21" s="84">
        <f>kuantitas!X24*B21</f>
        <v>0</v>
      </c>
      <c r="X21" s="84">
        <f>kuantitas!Y24*B21</f>
        <v>0</v>
      </c>
      <c r="Y21" s="84">
        <f>kuantitas!Z24*B21</f>
        <v>0</v>
      </c>
      <c r="Z21" s="84">
        <f>kuantitas!AA24*B21</f>
        <v>0</v>
      </c>
      <c r="AA21" s="84">
        <f>kuantitas!AB24*B21</f>
        <v>0</v>
      </c>
      <c r="AB21" s="84">
        <f>kuantitas!AC24*B21</f>
        <v>0</v>
      </c>
      <c r="AC21" s="84">
        <f>kuantitas!AD24*B21</f>
        <v>0</v>
      </c>
      <c r="AD21" s="84">
        <f>kuantitas!AE24*B21</f>
        <v>0</v>
      </c>
      <c r="AE21" s="84">
        <f>kuantitas!AF24*B21</f>
        <v>0</v>
      </c>
      <c r="AF21" s="84">
        <f>kuantitas!AG24*B21</f>
        <v>0</v>
      </c>
      <c r="AG21" s="84">
        <f>kuantitas!AH24*B21</f>
        <v>0</v>
      </c>
      <c r="AH21" s="118">
        <f t="shared" si="0"/>
        <v>0</v>
      </c>
      <c r="AI21" s="117">
        <f t="shared" si="1"/>
        <v>0</v>
      </c>
    </row>
    <row r="22" spans="1:35" s="79" customFormat="1" ht="9.75" customHeight="1">
      <c r="A22" s="97" t="s">
        <v>27</v>
      </c>
      <c r="B22" s="92"/>
      <c r="C22" s="84">
        <f>kuantitas!D25*B22</f>
        <v>0</v>
      </c>
      <c r="D22" s="84"/>
      <c r="E22" s="84">
        <f>kuantitas!F25*B22</f>
        <v>0</v>
      </c>
      <c r="F22" s="84">
        <f>kuantitas!G25*B22</f>
        <v>0</v>
      </c>
      <c r="G22" s="84">
        <f>kuantitas!H25*B22</f>
        <v>0</v>
      </c>
      <c r="H22" s="84">
        <f>kuantitas!I25*B22</f>
        <v>0</v>
      </c>
      <c r="I22" s="84">
        <f>kuantitas!J25*B22</f>
        <v>0</v>
      </c>
      <c r="J22" s="84">
        <f>kuantitas!K25*B22</f>
        <v>0</v>
      </c>
      <c r="K22" s="84">
        <f>kuantitas!L25*B22</f>
        <v>0</v>
      </c>
      <c r="L22" s="84">
        <f>kuantitas!M25*B22</f>
        <v>0</v>
      </c>
      <c r="M22" s="84">
        <f>kuantitas!N25*B22</f>
        <v>0</v>
      </c>
      <c r="N22" s="84">
        <f>kuantitas!O25*B22</f>
        <v>0</v>
      </c>
      <c r="O22" s="84">
        <f>kuantitas!P25*B22</f>
        <v>0</v>
      </c>
      <c r="P22" s="84">
        <f>kuantitas!Q25*B22</f>
        <v>0</v>
      </c>
      <c r="Q22" s="84">
        <f>kuantitas!R25*B22</f>
        <v>0</v>
      </c>
      <c r="R22" s="84">
        <f>kuantitas!S25*B22</f>
        <v>0</v>
      </c>
      <c r="S22" s="84">
        <f>kuantitas!T25*B22</f>
        <v>0</v>
      </c>
      <c r="T22" s="84">
        <f>kuantitas!U25*B22</f>
        <v>0</v>
      </c>
      <c r="U22" s="84">
        <f>kuantitas!V25*B22</f>
        <v>0</v>
      </c>
      <c r="V22" s="84">
        <f>kuantitas!W25*B22</f>
        <v>0</v>
      </c>
      <c r="W22" s="84">
        <f>kuantitas!X25*B22</f>
        <v>0</v>
      </c>
      <c r="X22" s="84">
        <f>kuantitas!Y25*B22</f>
        <v>0</v>
      </c>
      <c r="Y22" s="84">
        <f>kuantitas!Z25*B22</f>
        <v>0</v>
      </c>
      <c r="Z22" s="84">
        <f>kuantitas!AA25*B22</f>
        <v>0</v>
      </c>
      <c r="AA22" s="84">
        <f>kuantitas!AB25*B22</f>
        <v>0</v>
      </c>
      <c r="AB22" s="84">
        <f>kuantitas!AC25*B22</f>
        <v>0</v>
      </c>
      <c r="AC22" s="84">
        <f>kuantitas!AD25*B22</f>
        <v>0</v>
      </c>
      <c r="AD22" s="84">
        <f>kuantitas!AE25*B22</f>
        <v>0</v>
      </c>
      <c r="AE22" s="84">
        <f>kuantitas!AF25*B22</f>
        <v>0</v>
      </c>
      <c r="AF22" s="84">
        <f>kuantitas!AG25*B22</f>
        <v>0</v>
      </c>
      <c r="AG22" s="84">
        <f>kuantitas!AH25*B22</f>
        <v>0</v>
      </c>
      <c r="AH22" s="118">
        <f t="shared" si="0"/>
        <v>0</v>
      </c>
      <c r="AI22" s="117"/>
    </row>
    <row r="23" spans="1:35" s="79" customFormat="1" ht="9.75" customHeight="1">
      <c r="A23" s="99" t="s">
        <v>28</v>
      </c>
      <c r="B23" s="91">
        <v>60000</v>
      </c>
      <c r="C23" s="84">
        <f>kuantitas!D26*B23</f>
        <v>0</v>
      </c>
      <c r="D23" s="84">
        <f>kuantitas!E26*B23</f>
        <v>0</v>
      </c>
      <c r="E23" s="84">
        <f>kuantitas!F26*B23</f>
        <v>0</v>
      </c>
      <c r="F23" s="84">
        <f>kuantitas!G26*B23</f>
        <v>0</v>
      </c>
      <c r="G23" s="84">
        <f>kuantitas!H26*B23</f>
        <v>0</v>
      </c>
      <c r="H23" s="84">
        <f>kuantitas!I26*B23</f>
        <v>0</v>
      </c>
      <c r="I23" s="84">
        <f>kuantitas!J26*B23</f>
        <v>0</v>
      </c>
      <c r="J23" s="84">
        <f>kuantitas!K26*B23</f>
        <v>0</v>
      </c>
      <c r="K23" s="84">
        <f>kuantitas!L26*B23</f>
        <v>0</v>
      </c>
      <c r="L23" s="84">
        <f>kuantitas!M26*B23</f>
        <v>0</v>
      </c>
      <c r="M23" s="84">
        <f>kuantitas!N26*B23</f>
        <v>0</v>
      </c>
      <c r="N23" s="84">
        <f>kuantitas!O26*B23</f>
        <v>0</v>
      </c>
      <c r="O23" s="84">
        <f>kuantitas!P26*B23</f>
        <v>0</v>
      </c>
      <c r="P23" s="84">
        <f>kuantitas!Q26*B23</f>
        <v>0</v>
      </c>
      <c r="Q23" s="84">
        <f>kuantitas!R26*B23</f>
        <v>0</v>
      </c>
      <c r="R23" s="84">
        <f>kuantitas!S26*B23</f>
        <v>0</v>
      </c>
      <c r="S23" s="84">
        <f>kuantitas!T26*B23</f>
        <v>0</v>
      </c>
      <c r="T23" s="84">
        <f>kuantitas!U26*B23</f>
        <v>0</v>
      </c>
      <c r="U23" s="84">
        <f>kuantitas!V26*B23</f>
        <v>0</v>
      </c>
      <c r="V23" s="84">
        <f>kuantitas!W26*B23</f>
        <v>0</v>
      </c>
      <c r="W23" s="84">
        <f>kuantitas!X26*B23</f>
        <v>0</v>
      </c>
      <c r="X23" s="84">
        <f>kuantitas!Y26*B23</f>
        <v>0</v>
      </c>
      <c r="Y23" s="84">
        <f>kuantitas!Z26*B23</f>
        <v>0</v>
      </c>
      <c r="Z23" s="84">
        <f>kuantitas!AA26*B23</f>
        <v>0</v>
      </c>
      <c r="AA23" s="84">
        <f>kuantitas!AB26*B23</f>
        <v>0</v>
      </c>
      <c r="AB23" s="84">
        <f>kuantitas!AC26*B23</f>
        <v>0</v>
      </c>
      <c r="AC23" s="84">
        <f>kuantitas!AD26*B23</f>
        <v>0</v>
      </c>
      <c r="AD23" s="84">
        <f>kuantitas!AE26*B23</f>
        <v>0</v>
      </c>
      <c r="AE23" s="84">
        <f>kuantitas!AF26*B23</f>
        <v>0</v>
      </c>
      <c r="AF23" s="84">
        <f>kuantitas!AG26*B23</f>
        <v>0</v>
      </c>
      <c r="AG23" s="84">
        <f>kuantitas!AH26*B23</f>
        <v>0</v>
      </c>
      <c r="AH23" s="118">
        <f t="shared" si="0"/>
        <v>0</v>
      </c>
      <c r="AI23" s="117">
        <f t="shared" si="1"/>
        <v>0</v>
      </c>
    </row>
    <row r="24" spans="1:35" s="79" customFormat="1" ht="9.75" customHeight="1">
      <c r="A24" s="98" t="s">
        <v>29</v>
      </c>
      <c r="B24" s="94">
        <v>230000</v>
      </c>
      <c r="C24" s="84">
        <f>kuantitas!D27*B24</f>
        <v>0</v>
      </c>
      <c r="D24" s="84">
        <f>kuantitas!E27*B24</f>
        <v>0</v>
      </c>
      <c r="E24" s="84">
        <f>kuantitas!F27*B24</f>
        <v>0</v>
      </c>
      <c r="F24" s="84">
        <f>kuantitas!G27*B24</f>
        <v>0</v>
      </c>
      <c r="G24" s="84">
        <f>kuantitas!H27*B24</f>
        <v>0</v>
      </c>
      <c r="H24" s="84">
        <f>kuantitas!I27*B24</f>
        <v>0</v>
      </c>
      <c r="I24" s="84">
        <f>kuantitas!J27*B24</f>
        <v>0</v>
      </c>
      <c r="J24" s="84">
        <f>kuantitas!K27*B24</f>
        <v>0</v>
      </c>
      <c r="K24" s="84">
        <f>kuantitas!L27*B24</f>
        <v>0</v>
      </c>
      <c r="L24" s="84">
        <f>kuantitas!M27*B24</f>
        <v>0</v>
      </c>
      <c r="M24" s="84">
        <f>kuantitas!N27*B24</f>
        <v>0</v>
      </c>
      <c r="N24" s="84">
        <f>kuantitas!O27*B24</f>
        <v>0</v>
      </c>
      <c r="O24" s="84">
        <f>kuantitas!P27*B24</f>
        <v>0</v>
      </c>
      <c r="P24" s="84">
        <f>kuantitas!Q27*B24</f>
        <v>0</v>
      </c>
      <c r="Q24" s="84">
        <f>kuantitas!R27*B24</f>
        <v>0</v>
      </c>
      <c r="R24" s="84">
        <f>kuantitas!S27*B24</f>
        <v>0</v>
      </c>
      <c r="S24" s="84">
        <f>kuantitas!T27*B24</f>
        <v>0</v>
      </c>
      <c r="T24" s="84">
        <f>kuantitas!U27*B24</f>
        <v>0</v>
      </c>
      <c r="U24" s="84">
        <f>kuantitas!V27*B24</f>
        <v>0</v>
      </c>
      <c r="V24" s="84">
        <f>kuantitas!W27*B24</f>
        <v>0</v>
      </c>
      <c r="W24" s="84">
        <f>kuantitas!X27*B24</f>
        <v>0</v>
      </c>
      <c r="X24" s="84">
        <f>kuantitas!Y27*B24</f>
        <v>0</v>
      </c>
      <c r="Y24" s="84">
        <f>kuantitas!Z27*B24</f>
        <v>0</v>
      </c>
      <c r="Z24" s="84">
        <f>kuantitas!AA27*B24</f>
        <v>0</v>
      </c>
      <c r="AA24" s="84">
        <f>kuantitas!AB27*B24</f>
        <v>0</v>
      </c>
      <c r="AB24" s="84">
        <f>kuantitas!AC27*B24</f>
        <v>0</v>
      </c>
      <c r="AC24" s="84">
        <f>kuantitas!AD27*B24</f>
        <v>0</v>
      </c>
      <c r="AD24" s="84">
        <f>kuantitas!AE27*B24</f>
        <v>0</v>
      </c>
      <c r="AE24" s="84">
        <f>kuantitas!AF27*B24</f>
        <v>0</v>
      </c>
      <c r="AF24" s="84">
        <f>kuantitas!AG27*B24</f>
        <v>0</v>
      </c>
      <c r="AG24" s="84">
        <f>kuantitas!AH27*B24</f>
        <v>0</v>
      </c>
      <c r="AH24" s="118">
        <f t="shared" si="0"/>
        <v>0</v>
      </c>
      <c r="AI24" s="117">
        <f t="shared" si="1"/>
        <v>0</v>
      </c>
    </row>
    <row r="25" spans="1:35" s="79" customFormat="1" ht="9.75" customHeight="1">
      <c r="A25" s="98" t="s">
        <v>30</v>
      </c>
      <c r="B25" s="94">
        <v>20000</v>
      </c>
      <c r="C25" s="84">
        <f>kuantitas!D28*B25</f>
        <v>0</v>
      </c>
      <c r="D25" s="84">
        <f>kuantitas!E28*B25</f>
        <v>0</v>
      </c>
      <c r="E25" s="84">
        <f>kuantitas!F28*B25</f>
        <v>0</v>
      </c>
      <c r="F25" s="84">
        <f>kuantitas!G28*B25</f>
        <v>0</v>
      </c>
      <c r="G25" s="84">
        <f>kuantitas!H28*B25</f>
        <v>0</v>
      </c>
      <c r="H25" s="84">
        <f>kuantitas!I28*B25</f>
        <v>0</v>
      </c>
      <c r="I25" s="84">
        <f>kuantitas!J28*B25</f>
        <v>0</v>
      </c>
      <c r="J25" s="84">
        <f>kuantitas!K28*B25</f>
        <v>0</v>
      </c>
      <c r="K25" s="84">
        <f>kuantitas!L28*B25</f>
        <v>0</v>
      </c>
      <c r="L25" s="84">
        <f>kuantitas!M28*B25</f>
        <v>0</v>
      </c>
      <c r="M25" s="84">
        <f>kuantitas!N28*B25</f>
        <v>0</v>
      </c>
      <c r="N25" s="84">
        <f>kuantitas!O28*B25</f>
        <v>0</v>
      </c>
      <c r="O25" s="84">
        <f>kuantitas!P28*B25</f>
        <v>0</v>
      </c>
      <c r="P25" s="84">
        <f>kuantitas!Q28*B25</f>
        <v>0</v>
      </c>
      <c r="Q25" s="84">
        <f>kuantitas!R28*B25</f>
        <v>0</v>
      </c>
      <c r="R25" s="84">
        <f>kuantitas!S28*B25</f>
        <v>0</v>
      </c>
      <c r="S25" s="84">
        <f>kuantitas!T28*B25</f>
        <v>0</v>
      </c>
      <c r="T25" s="84">
        <f>kuantitas!U28*B25</f>
        <v>0</v>
      </c>
      <c r="U25" s="84">
        <f>kuantitas!V28*B25</f>
        <v>0</v>
      </c>
      <c r="V25" s="84">
        <f>kuantitas!W28*B25</f>
        <v>0</v>
      </c>
      <c r="W25" s="84">
        <f>kuantitas!X28*B25</f>
        <v>0</v>
      </c>
      <c r="X25" s="84">
        <f>kuantitas!Y28*B25</f>
        <v>0</v>
      </c>
      <c r="Y25" s="84">
        <f>kuantitas!Z28*B25</f>
        <v>0</v>
      </c>
      <c r="Z25" s="84">
        <f>kuantitas!AA28*B25</f>
        <v>0</v>
      </c>
      <c r="AA25" s="84">
        <f>kuantitas!AB28*B25</f>
        <v>0</v>
      </c>
      <c r="AB25" s="84">
        <f>kuantitas!AC28*B25</f>
        <v>0</v>
      </c>
      <c r="AC25" s="84">
        <f>kuantitas!AD28*B25</f>
        <v>0</v>
      </c>
      <c r="AD25" s="84">
        <f>kuantitas!AE28*B25</f>
        <v>0</v>
      </c>
      <c r="AE25" s="84">
        <f>kuantitas!AF28*B25</f>
        <v>0</v>
      </c>
      <c r="AF25" s="84">
        <f>kuantitas!AG28*B25</f>
        <v>0</v>
      </c>
      <c r="AG25" s="84">
        <f>kuantitas!AH28*B25</f>
        <v>0</v>
      </c>
      <c r="AH25" s="118">
        <f t="shared" si="0"/>
        <v>0</v>
      </c>
      <c r="AI25" s="117">
        <f t="shared" si="1"/>
        <v>0</v>
      </c>
    </row>
    <row r="26" spans="1:35" s="79" customFormat="1" ht="9.75" customHeight="1">
      <c r="A26" s="98" t="s">
        <v>31</v>
      </c>
      <c r="B26" s="94">
        <v>20000</v>
      </c>
      <c r="C26" s="84">
        <f>kuantitas!D29*B26</f>
        <v>0</v>
      </c>
      <c r="D26" s="84">
        <f>kuantitas!E29*B26</f>
        <v>0</v>
      </c>
      <c r="E26" s="84">
        <f>kuantitas!F29*B26</f>
        <v>0</v>
      </c>
      <c r="F26" s="84">
        <f>kuantitas!G29*B26</f>
        <v>0</v>
      </c>
      <c r="G26" s="84">
        <f>kuantitas!H29*B26</f>
        <v>0</v>
      </c>
      <c r="H26" s="84">
        <f>kuantitas!I29*B26</f>
        <v>0</v>
      </c>
      <c r="I26" s="84">
        <f>kuantitas!J29*B26</f>
        <v>0</v>
      </c>
      <c r="J26" s="84">
        <f>kuantitas!K29*B26</f>
        <v>0</v>
      </c>
      <c r="K26" s="84">
        <f>kuantitas!L29*B26</f>
        <v>0</v>
      </c>
      <c r="L26" s="84">
        <f>kuantitas!M29*B26</f>
        <v>0</v>
      </c>
      <c r="M26" s="84">
        <f>kuantitas!N29*B26</f>
        <v>0</v>
      </c>
      <c r="N26" s="84">
        <f>kuantitas!O29*B26</f>
        <v>0</v>
      </c>
      <c r="O26" s="84">
        <f>kuantitas!P29*B26</f>
        <v>0</v>
      </c>
      <c r="P26" s="84">
        <f>kuantitas!Q29*B26</f>
        <v>0</v>
      </c>
      <c r="Q26" s="84">
        <f>kuantitas!R29*B26</f>
        <v>0</v>
      </c>
      <c r="R26" s="84">
        <f>kuantitas!S29*B26</f>
        <v>0</v>
      </c>
      <c r="S26" s="84">
        <f>kuantitas!T29*B26</f>
        <v>0</v>
      </c>
      <c r="T26" s="84">
        <f>kuantitas!U29*B26</f>
        <v>0</v>
      </c>
      <c r="U26" s="84">
        <f>kuantitas!V29*B26</f>
        <v>0</v>
      </c>
      <c r="V26" s="84">
        <f>kuantitas!W29*B26</f>
        <v>0</v>
      </c>
      <c r="W26" s="84">
        <f>kuantitas!X29*B26</f>
        <v>0</v>
      </c>
      <c r="X26" s="84">
        <f>kuantitas!Y29*B26</f>
        <v>0</v>
      </c>
      <c r="Y26" s="84">
        <f>kuantitas!Z29*B26</f>
        <v>0</v>
      </c>
      <c r="Z26" s="84">
        <f>kuantitas!AA29*B26</f>
        <v>0</v>
      </c>
      <c r="AA26" s="84">
        <f>kuantitas!AB29*B26</f>
        <v>0</v>
      </c>
      <c r="AB26" s="84">
        <f>kuantitas!AC29*B26</f>
        <v>0</v>
      </c>
      <c r="AC26" s="84">
        <f>kuantitas!AD29*B26</f>
        <v>0</v>
      </c>
      <c r="AD26" s="84">
        <f>kuantitas!AE29*B26</f>
        <v>0</v>
      </c>
      <c r="AE26" s="84">
        <f>kuantitas!AF29*B26</f>
        <v>0</v>
      </c>
      <c r="AF26" s="84">
        <f>kuantitas!AG29*B26</f>
        <v>0</v>
      </c>
      <c r="AG26" s="84">
        <f>kuantitas!AH29*B26</f>
        <v>0</v>
      </c>
      <c r="AH26" s="118">
        <f t="shared" si="0"/>
        <v>0</v>
      </c>
      <c r="AI26" s="117">
        <f t="shared" si="1"/>
        <v>0</v>
      </c>
    </row>
    <row r="27" spans="1:35" s="79" customFormat="1" ht="9.75" customHeight="1">
      <c r="A27" s="101" t="s">
        <v>32</v>
      </c>
      <c r="B27" s="95">
        <v>50000</v>
      </c>
      <c r="C27" s="84">
        <f>kuantitas!D30*B27</f>
        <v>0</v>
      </c>
      <c r="D27" s="84">
        <f>kuantitas!E30*B27</f>
        <v>0</v>
      </c>
      <c r="E27" s="84">
        <f>kuantitas!F30*B27</f>
        <v>0</v>
      </c>
      <c r="F27" s="84">
        <f>kuantitas!G30*B27</f>
        <v>0</v>
      </c>
      <c r="G27" s="84">
        <f>kuantitas!H30*B27</f>
        <v>0</v>
      </c>
      <c r="H27" s="84">
        <f>kuantitas!I30*B27</f>
        <v>0</v>
      </c>
      <c r="I27" s="84">
        <f>kuantitas!J30*B27</f>
        <v>0</v>
      </c>
      <c r="J27" s="84">
        <f>kuantitas!K30*B27</f>
        <v>0</v>
      </c>
      <c r="K27" s="84">
        <f>kuantitas!L30*B27</f>
        <v>0</v>
      </c>
      <c r="L27" s="84">
        <f>kuantitas!M30*B27</f>
        <v>0</v>
      </c>
      <c r="M27" s="84">
        <f>kuantitas!N30*B27</f>
        <v>0</v>
      </c>
      <c r="N27" s="84">
        <f>kuantitas!O30*B27</f>
        <v>0</v>
      </c>
      <c r="O27" s="84">
        <f>kuantitas!P30*B27</f>
        <v>0</v>
      </c>
      <c r="P27" s="84">
        <f>kuantitas!Q30*B27</f>
        <v>0</v>
      </c>
      <c r="Q27" s="84">
        <f>kuantitas!R30*B27</f>
        <v>0</v>
      </c>
      <c r="R27" s="84">
        <f>kuantitas!S30*B27</f>
        <v>0</v>
      </c>
      <c r="S27" s="84">
        <f>kuantitas!T30*B27</f>
        <v>0</v>
      </c>
      <c r="T27" s="84">
        <f>kuantitas!U30*B27</f>
        <v>0</v>
      </c>
      <c r="U27" s="84">
        <f>kuantitas!V30*B27</f>
        <v>0</v>
      </c>
      <c r="V27" s="84">
        <f>kuantitas!W30*B27</f>
        <v>0</v>
      </c>
      <c r="W27" s="84">
        <f>kuantitas!X30*B27</f>
        <v>0</v>
      </c>
      <c r="X27" s="84">
        <f>kuantitas!Y30*B27</f>
        <v>0</v>
      </c>
      <c r="Y27" s="84">
        <f>kuantitas!Z30*B27</f>
        <v>0</v>
      </c>
      <c r="Z27" s="84">
        <f>kuantitas!AA30*B27</f>
        <v>0</v>
      </c>
      <c r="AA27" s="84">
        <f>kuantitas!AB30*B27</f>
        <v>0</v>
      </c>
      <c r="AB27" s="84">
        <f>kuantitas!AC30*B27</f>
        <v>0</v>
      </c>
      <c r="AC27" s="84">
        <f>kuantitas!AD30*B27</f>
        <v>0</v>
      </c>
      <c r="AD27" s="84">
        <f>kuantitas!AE30*B27</f>
        <v>0</v>
      </c>
      <c r="AE27" s="84">
        <f>kuantitas!AF30*B27</f>
        <v>0</v>
      </c>
      <c r="AF27" s="84">
        <f>kuantitas!AG30*B27</f>
        <v>0</v>
      </c>
      <c r="AG27" s="84">
        <f>kuantitas!AH30*B27</f>
        <v>0</v>
      </c>
      <c r="AH27" s="118">
        <f t="shared" si="0"/>
        <v>0</v>
      </c>
      <c r="AI27" s="117">
        <f t="shared" si="1"/>
        <v>0</v>
      </c>
    </row>
    <row r="28" spans="1:35" s="79" customFormat="1" ht="9.75" customHeight="1">
      <c r="A28" s="97" t="s">
        <v>33</v>
      </c>
      <c r="B28" s="92"/>
      <c r="C28" s="84">
        <f>kuantitas!D31*B28</f>
        <v>0</v>
      </c>
      <c r="D28" s="84"/>
      <c r="E28" s="84">
        <f>kuantitas!F31*B28</f>
        <v>0</v>
      </c>
      <c r="F28" s="84">
        <f>kuantitas!G31*B28</f>
        <v>0</v>
      </c>
      <c r="G28" s="84">
        <f>kuantitas!H31*B28</f>
        <v>0</v>
      </c>
      <c r="H28" s="84">
        <f>kuantitas!I31*B28</f>
        <v>0</v>
      </c>
      <c r="I28" s="84">
        <f>kuantitas!J31*B28</f>
        <v>0</v>
      </c>
      <c r="J28" s="84">
        <f>kuantitas!K31*B28</f>
        <v>0</v>
      </c>
      <c r="K28" s="84">
        <f>kuantitas!L31*B28</f>
        <v>0</v>
      </c>
      <c r="L28" s="84">
        <f>kuantitas!M31*B28</f>
        <v>0</v>
      </c>
      <c r="M28" s="84">
        <f>kuantitas!N31*B28</f>
        <v>0</v>
      </c>
      <c r="N28" s="84">
        <f>kuantitas!O31*B28</f>
        <v>0</v>
      </c>
      <c r="O28" s="84">
        <f>kuantitas!P31*B28</f>
        <v>0</v>
      </c>
      <c r="P28" s="84">
        <f>kuantitas!Q31*B28</f>
        <v>0</v>
      </c>
      <c r="Q28" s="84">
        <f>kuantitas!R31*B28</f>
        <v>0</v>
      </c>
      <c r="R28" s="84">
        <f>kuantitas!S31*B28</f>
        <v>0</v>
      </c>
      <c r="S28" s="84">
        <f>kuantitas!T31*B28</f>
        <v>0</v>
      </c>
      <c r="T28" s="84">
        <f>kuantitas!U31*B28</f>
        <v>0</v>
      </c>
      <c r="U28" s="84">
        <f>kuantitas!V31*B28</f>
        <v>0</v>
      </c>
      <c r="V28" s="84">
        <f>kuantitas!W31*B28</f>
        <v>0</v>
      </c>
      <c r="W28" s="84">
        <f>kuantitas!X31*B28</f>
        <v>0</v>
      </c>
      <c r="X28" s="84">
        <f>kuantitas!Y31*B28</f>
        <v>0</v>
      </c>
      <c r="Y28" s="84">
        <f>kuantitas!Z31*B28</f>
        <v>0</v>
      </c>
      <c r="Z28" s="84">
        <f>kuantitas!AA31*B28</f>
        <v>0</v>
      </c>
      <c r="AA28" s="84">
        <f>kuantitas!AB31*B28</f>
        <v>0</v>
      </c>
      <c r="AB28" s="84">
        <f>kuantitas!AC31*B28</f>
        <v>0</v>
      </c>
      <c r="AC28" s="84">
        <f>kuantitas!AD31*B28</f>
        <v>0</v>
      </c>
      <c r="AD28" s="84">
        <f>kuantitas!AE31*B28</f>
        <v>0</v>
      </c>
      <c r="AE28" s="84">
        <f>kuantitas!AF31*B28</f>
        <v>0</v>
      </c>
      <c r="AF28" s="84">
        <f>kuantitas!AG31*B28</f>
        <v>0</v>
      </c>
      <c r="AG28" s="84">
        <f>kuantitas!AH31*B28</f>
        <v>0</v>
      </c>
      <c r="AH28" s="118">
        <f t="shared" si="0"/>
        <v>0</v>
      </c>
      <c r="AI28" s="117"/>
    </row>
    <row r="29" spans="1:35" s="79" customFormat="1" ht="9.75" customHeight="1">
      <c r="A29" s="97" t="s">
        <v>34</v>
      </c>
      <c r="B29" s="92"/>
      <c r="C29" s="84">
        <f>kuantitas!D32*B29</f>
        <v>0</v>
      </c>
      <c r="D29" s="84"/>
      <c r="E29" s="84">
        <f>kuantitas!F32*B29</f>
        <v>0</v>
      </c>
      <c r="F29" s="84">
        <f>kuantitas!G32*B29</f>
        <v>0</v>
      </c>
      <c r="G29" s="84">
        <f>kuantitas!H32*B29</f>
        <v>0</v>
      </c>
      <c r="H29" s="84">
        <f>kuantitas!I32*B29</f>
        <v>0</v>
      </c>
      <c r="I29" s="84">
        <f>kuantitas!J32*B29</f>
        <v>0</v>
      </c>
      <c r="J29" s="84">
        <f>kuantitas!K32*B29</f>
        <v>0</v>
      </c>
      <c r="K29" s="84">
        <f>kuantitas!L32*B29</f>
        <v>0</v>
      </c>
      <c r="L29" s="84">
        <f>kuantitas!M32*B29</f>
        <v>0</v>
      </c>
      <c r="M29" s="84">
        <f>kuantitas!N32*B29</f>
        <v>0</v>
      </c>
      <c r="N29" s="84">
        <f>kuantitas!O32*B29</f>
        <v>0</v>
      </c>
      <c r="O29" s="84">
        <f>kuantitas!P32*B29</f>
        <v>0</v>
      </c>
      <c r="P29" s="84">
        <f>kuantitas!Q32*B29</f>
        <v>0</v>
      </c>
      <c r="Q29" s="84">
        <f>kuantitas!R32*B29</f>
        <v>0</v>
      </c>
      <c r="R29" s="84">
        <f>kuantitas!S32*B29</f>
        <v>0</v>
      </c>
      <c r="S29" s="84">
        <f>kuantitas!T32*B29</f>
        <v>0</v>
      </c>
      <c r="T29" s="84">
        <f>kuantitas!U32*B29</f>
        <v>0</v>
      </c>
      <c r="U29" s="84">
        <f>kuantitas!V32*B29</f>
        <v>0</v>
      </c>
      <c r="V29" s="84">
        <f>kuantitas!W32*B29</f>
        <v>0</v>
      </c>
      <c r="W29" s="84">
        <f>kuantitas!X32*B29</f>
        <v>0</v>
      </c>
      <c r="X29" s="84">
        <f>kuantitas!Y32*B29</f>
        <v>0</v>
      </c>
      <c r="Y29" s="84">
        <f>kuantitas!Z32*B29</f>
        <v>0</v>
      </c>
      <c r="Z29" s="84">
        <f>kuantitas!AA32*B29</f>
        <v>0</v>
      </c>
      <c r="AA29" s="84">
        <f>kuantitas!AB32*B29</f>
        <v>0</v>
      </c>
      <c r="AB29" s="84">
        <f>kuantitas!AC32*B29</f>
        <v>0</v>
      </c>
      <c r="AC29" s="84">
        <f>kuantitas!AD32*B29</f>
        <v>0</v>
      </c>
      <c r="AD29" s="84">
        <f>kuantitas!AE32*B29</f>
        <v>0</v>
      </c>
      <c r="AE29" s="84">
        <f>kuantitas!AF32*B29</f>
        <v>0</v>
      </c>
      <c r="AF29" s="84">
        <f>kuantitas!AG32*B29</f>
        <v>0</v>
      </c>
      <c r="AG29" s="84">
        <f>kuantitas!AH32*B29</f>
        <v>0</v>
      </c>
      <c r="AH29" s="118">
        <f t="shared" si="0"/>
        <v>0</v>
      </c>
      <c r="AI29" s="117"/>
    </row>
    <row r="30" spans="1:35" s="79" customFormat="1" ht="9.75" customHeight="1">
      <c r="A30" s="98" t="s">
        <v>35</v>
      </c>
      <c r="B30" s="94">
        <v>15000</v>
      </c>
      <c r="C30" s="84">
        <f>kuantitas!D33*B30</f>
        <v>0</v>
      </c>
      <c r="D30" s="84">
        <f>kuantitas!E33*B30</f>
        <v>0</v>
      </c>
      <c r="E30" s="84">
        <f>kuantitas!F33*B30</f>
        <v>0</v>
      </c>
      <c r="F30" s="84">
        <f>kuantitas!G33*B30</f>
        <v>45000</v>
      </c>
      <c r="G30" s="84">
        <f>kuantitas!H33*B30</f>
        <v>30000</v>
      </c>
      <c r="H30" s="84">
        <f>kuantitas!I33*B30</f>
        <v>0</v>
      </c>
      <c r="I30" s="84">
        <f>kuantitas!J33*B30</f>
        <v>0</v>
      </c>
      <c r="J30" s="84">
        <f>kuantitas!K33*B30</f>
        <v>45000</v>
      </c>
      <c r="K30" s="84">
        <f>kuantitas!L33*B30</f>
        <v>0</v>
      </c>
      <c r="L30" s="84">
        <f>kuantitas!M33*B30</f>
        <v>0</v>
      </c>
      <c r="M30" s="84">
        <f>kuantitas!N33*B30</f>
        <v>0</v>
      </c>
      <c r="N30" s="84">
        <f>kuantitas!O33*B30</f>
        <v>0</v>
      </c>
      <c r="O30" s="84">
        <f>kuantitas!P33*B30</f>
        <v>0</v>
      </c>
      <c r="P30" s="84">
        <f>kuantitas!Q33*B30</f>
        <v>0</v>
      </c>
      <c r="Q30" s="84">
        <f>kuantitas!R33*B30</f>
        <v>0</v>
      </c>
      <c r="R30" s="84">
        <f>kuantitas!S33*B30</f>
        <v>0</v>
      </c>
      <c r="S30" s="84">
        <f>kuantitas!T33*B30</f>
        <v>0</v>
      </c>
      <c r="T30" s="84">
        <f>kuantitas!U33*B30</f>
        <v>0</v>
      </c>
      <c r="U30" s="84">
        <f>kuantitas!V33*B30</f>
        <v>0</v>
      </c>
      <c r="V30" s="84">
        <f>kuantitas!W33*B30</f>
        <v>0</v>
      </c>
      <c r="W30" s="84">
        <f>kuantitas!X33*B30</f>
        <v>0</v>
      </c>
      <c r="X30" s="84">
        <f>kuantitas!Y33*B30</f>
        <v>0</v>
      </c>
      <c r="Y30" s="84">
        <f>kuantitas!Z33*B30</f>
        <v>0</v>
      </c>
      <c r="Z30" s="84">
        <f>kuantitas!AA33*B30</f>
        <v>0</v>
      </c>
      <c r="AA30" s="84">
        <f>kuantitas!AB33*B30</f>
        <v>0</v>
      </c>
      <c r="AB30" s="84">
        <f>kuantitas!AC33*B30</f>
        <v>0</v>
      </c>
      <c r="AC30" s="84">
        <f>kuantitas!AD33*B30</f>
        <v>0</v>
      </c>
      <c r="AD30" s="84">
        <f>kuantitas!AE33*B30</f>
        <v>0</v>
      </c>
      <c r="AE30" s="84">
        <f>kuantitas!AF33*B30</f>
        <v>0</v>
      </c>
      <c r="AF30" s="84">
        <f>kuantitas!AG33*B30</f>
        <v>0</v>
      </c>
      <c r="AG30" s="84">
        <f>kuantitas!AH33*B30</f>
        <v>0</v>
      </c>
      <c r="AH30" s="118">
        <f t="shared" si="0"/>
        <v>120000</v>
      </c>
      <c r="AI30" s="117">
        <f t="shared" si="1"/>
        <v>8</v>
      </c>
    </row>
    <row r="31" spans="1:35" s="79" customFormat="1" ht="9.75" customHeight="1">
      <c r="A31" s="98" t="s">
        <v>36</v>
      </c>
      <c r="B31" s="94">
        <v>15000</v>
      </c>
      <c r="C31" s="84">
        <f>kuantitas!D34*B31</f>
        <v>0</v>
      </c>
      <c r="D31" s="84">
        <f>kuantitas!E34*B31</f>
        <v>0</v>
      </c>
      <c r="E31" s="84">
        <f>kuantitas!F34*B31</f>
        <v>0</v>
      </c>
      <c r="F31" s="84">
        <f>kuantitas!G34*B31</f>
        <v>0</v>
      </c>
      <c r="G31" s="84">
        <f>kuantitas!H34*B31</f>
        <v>0</v>
      </c>
      <c r="H31" s="84">
        <f>kuantitas!I34*B31</f>
        <v>0</v>
      </c>
      <c r="I31" s="84">
        <f>kuantitas!J34*B31</f>
        <v>0</v>
      </c>
      <c r="J31" s="84">
        <f>kuantitas!K34*B31</f>
        <v>0</v>
      </c>
      <c r="K31" s="84">
        <f>kuantitas!L34*B31</f>
        <v>0</v>
      </c>
      <c r="L31" s="84">
        <f>kuantitas!M34*B31</f>
        <v>0</v>
      </c>
      <c r="M31" s="84">
        <f>kuantitas!N34*B31</f>
        <v>0</v>
      </c>
      <c r="N31" s="84">
        <f>kuantitas!O34*B31</f>
        <v>0</v>
      </c>
      <c r="O31" s="84">
        <f>kuantitas!P34*B31</f>
        <v>0</v>
      </c>
      <c r="P31" s="84">
        <f>kuantitas!Q34*B31</f>
        <v>0</v>
      </c>
      <c r="Q31" s="84">
        <f>kuantitas!R34*B31</f>
        <v>0</v>
      </c>
      <c r="R31" s="84">
        <f>kuantitas!S34*B31</f>
        <v>0</v>
      </c>
      <c r="S31" s="84">
        <f>kuantitas!T34*B31</f>
        <v>0</v>
      </c>
      <c r="T31" s="84">
        <f>kuantitas!U34*B31</f>
        <v>0</v>
      </c>
      <c r="U31" s="84">
        <f>kuantitas!V34*B31</f>
        <v>0</v>
      </c>
      <c r="V31" s="84">
        <f>kuantitas!W34*B31</f>
        <v>0</v>
      </c>
      <c r="W31" s="84">
        <f>kuantitas!X34*B31</f>
        <v>0</v>
      </c>
      <c r="X31" s="84">
        <f>kuantitas!Y34*B31</f>
        <v>0</v>
      </c>
      <c r="Y31" s="84">
        <f>kuantitas!Z34*B31</f>
        <v>0</v>
      </c>
      <c r="Z31" s="84">
        <f>kuantitas!AA34*B31</f>
        <v>0</v>
      </c>
      <c r="AA31" s="84">
        <f>kuantitas!AB34*B31</f>
        <v>0</v>
      </c>
      <c r="AB31" s="84">
        <f>kuantitas!AC34*B31</f>
        <v>0</v>
      </c>
      <c r="AC31" s="84">
        <f>kuantitas!AD34*B31</f>
        <v>0</v>
      </c>
      <c r="AD31" s="84">
        <f>kuantitas!AE34*B31</f>
        <v>0</v>
      </c>
      <c r="AE31" s="84">
        <f>kuantitas!AF34*B31</f>
        <v>0</v>
      </c>
      <c r="AF31" s="84">
        <f>kuantitas!AG34*B31</f>
        <v>0</v>
      </c>
      <c r="AG31" s="84">
        <f>kuantitas!AH34*B31</f>
        <v>0</v>
      </c>
      <c r="AH31" s="118">
        <f t="shared" si="0"/>
        <v>0</v>
      </c>
      <c r="AI31" s="117">
        <f t="shared" si="1"/>
        <v>0</v>
      </c>
    </row>
    <row r="32" spans="1:35" s="79" customFormat="1" ht="9.75" customHeight="1">
      <c r="A32" s="98" t="s">
        <v>37</v>
      </c>
      <c r="B32" s="94">
        <v>15000</v>
      </c>
      <c r="C32" s="84">
        <f>kuantitas!D35*B32</f>
        <v>0</v>
      </c>
      <c r="D32" s="84">
        <f>kuantitas!E35*B32</f>
        <v>0</v>
      </c>
      <c r="E32" s="84">
        <f>kuantitas!F35*B32</f>
        <v>0</v>
      </c>
      <c r="F32" s="84">
        <f>kuantitas!G35*B32</f>
        <v>0</v>
      </c>
      <c r="G32" s="84">
        <f>kuantitas!H35*B32</f>
        <v>0</v>
      </c>
      <c r="H32" s="84">
        <f>kuantitas!I35*B32</f>
        <v>0</v>
      </c>
      <c r="I32" s="84">
        <f>kuantitas!J35*B32</f>
        <v>0</v>
      </c>
      <c r="J32" s="84">
        <f>kuantitas!K35*B32</f>
        <v>0</v>
      </c>
      <c r="K32" s="84">
        <f>kuantitas!L35*B32</f>
        <v>0</v>
      </c>
      <c r="L32" s="84">
        <f>kuantitas!M35*B32</f>
        <v>0</v>
      </c>
      <c r="M32" s="84">
        <f>kuantitas!N35*B32</f>
        <v>0</v>
      </c>
      <c r="N32" s="84">
        <f>kuantitas!O35*B32</f>
        <v>0</v>
      </c>
      <c r="O32" s="84">
        <f>kuantitas!P35*B32</f>
        <v>0</v>
      </c>
      <c r="P32" s="84">
        <f>kuantitas!Q35*B32</f>
        <v>0</v>
      </c>
      <c r="Q32" s="84">
        <f>kuantitas!R35*B32</f>
        <v>0</v>
      </c>
      <c r="R32" s="84">
        <f>kuantitas!S35*B32</f>
        <v>0</v>
      </c>
      <c r="S32" s="84">
        <f>kuantitas!T35*B32</f>
        <v>0</v>
      </c>
      <c r="T32" s="84">
        <f>kuantitas!U35*B32</f>
        <v>0</v>
      </c>
      <c r="U32" s="84">
        <f>kuantitas!V35*B32</f>
        <v>0</v>
      </c>
      <c r="V32" s="84">
        <f>kuantitas!W35*B32</f>
        <v>0</v>
      </c>
      <c r="W32" s="84">
        <f>kuantitas!X35*B32</f>
        <v>0</v>
      </c>
      <c r="X32" s="84">
        <f>kuantitas!Y35*B32</f>
        <v>0</v>
      </c>
      <c r="Y32" s="84">
        <f>kuantitas!Z35*B32</f>
        <v>0</v>
      </c>
      <c r="Z32" s="84">
        <f>kuantitas!AA35*B32</f>
        <v>0</v>
      </c>
      <c r="AA32" s="84">
        <f>kuantitas!AB35*B32</f>
        <v>0</v>
      </c>
      <c r="AB32" s="84">
        <f>kuantitas!AC35*B32</f>
        <v>0</v>
      </c>
      <c r="AC32" s="84">
        <f>kuantitas!AD35*B32</f>
        <v>0</v>
      </c>
      <c r="AD32" s="84">
        <f>kuantitas!AE35*B32</f>
        <v>0</v>
      </c>
      <c r="AE32" s="84">
        <f>kuantitas!AF35*B32</f>
        <v>0</v>
      </c>
      <c r="AF32" s="84">
        <f>kuantitas!AG35*B32</f>
        <v>0</v>
      </c>
      <c r="AG32" s="84">
        <f>kuantitas!AH35*B32</f>
        <v>0</v>
      </c>
      <c r="AH32" s="118">
        <f t="shared" si="0"/>
        <v>0</v>
      </c>
      <c r="AI32" s="117">
        <f t="shared" si="1"/>
        <v>0</v>
      </c>
    </row>
    <row r="33" spans="1:35" s="79" customFormat="1" ht="9.75" customHeight="1">
      <c r="A33" s="98" t="s">
        <v>38</v>
      </c>
      <c r="B33" s="94">
        <v>15000</v>
      </c>
      <c r="C33" s="84">
        <f>kuantitas!D36*B33</f>
        <v>0</v>
      </c>
      <c r="D33" s="84">
        <f>kuantitas!E36*B33</f>
        <v>0</v>
      </c>
      <c r="E33" s="84">
        <f>kuantitas!F36*B33</f>
        <v>0</v>
      </c>
      <c r="F33" s="84">
        <f>kuantitas!G36*B33</f>
        <v>60000</v>
      </c>
      <c r="G33" s="84">
        <f>kuantitas!H36*B33</f>
        <v>75000</v>
      </c>
      <c r="H33" s="84">
        <f>kuantitas!I36*B33</f>
        <v>15000</v>
      </c>
      <c r="I33" s="84">
        <f>kuantitas!J36*B33</f>
        <v>0</v>
      </c>
      <c r="J33" s="84">
        <f>kuantitas!K36*B33</f>
        <v>45000</v>
      </c>
      <c r="K33" s="84">
        <f>kuantitas!L36*B33</f>
        <v>0</v>
      </c>
      <c r="L33" s="84">
        <f>kuantitas!M36*B33</f>
        <v>0</v>
      </c>
      <c r="M33" s="84">
        <f>kuantitas!N36*B33</f>
        <v>0</v>
      </c>
      <c r="N33" s="84">
        <f>kuantitas!O36*B33</f>
        <v>0</v>
      </c>
      <c r="O33" s="84">
        <f>kuantitas!P36*B33</f>
        <v>0</v>
      </c>
      <c r="P33" s="84">
        <f>kuantitas!Q36*B33</f>
        <v>0</v>
      </c>
      <c r="Q33" s="84">
        <f>kuantitas!R36*B33</f>
        <v>0</v>
      </c>
      <c r="R33" s="84">
        <f>kuantitas!S36*B33</f>
        <v>0</v>
      </c>
      <c r="S33" s="84">
        <f>kuantitas!T36*B33</f>
        <v>0</v>
      </c>
      <c r="T33" s="84">
        <f>kuantitas!U36*B33</f>
        <v>0</v>
      </c>
      <c r="U33" s="84">
        <f>kuantitas!V36*B33</f>
        <v>0</v>
      </c>
      <c r="V33" s="84">
        <f>kuantitas!W36*B33</f>
        <v>0</v>
      </c>
      <c r="W33" s="84">
        <f>kuantitas!X36*B33</f>
        <v>0</v>
      </c>
      <c r="X33" s="84">
        <f>kuantitas!Y36*B33</f>
        <v>0</v>
      </c>
      <c r="Y33" s="84">
        <f>kuantitas!Z36*B33</f>
        <v>0</v>
      </c>
      <c r="Z33" s="84">
        <f>kuantitas!AA36*B33</f>
        <v>0</v>
      </c>
      <c r="AA33" s="84">
        <f>kuantitas!AB36*B33</f>
        <v>0</v>
      </c>
      <c r="AB33" s="84">
        <f>kuantitas!AC36*B33</f>
        <v>0</v>
      </c>
      <c r="AC33" s="84">
        <f>kuantitas!AD36*B33</f>
        <v>0</v>
      </c>
      <c r="AD33" s="84">
        <f>kuantitas!AE36*B33</f>
        <v>0</v>
      </c>
      <c r="AE33" s="84">
        <f>kuantitas!AF36*B33</f>
        <v>0</v>
      </c>
      <c r="AF33" s="84">
        <f>kuantitas!AG36*B33</f>
        <v>0</v>
      </c>
      <c r="AG33" s="84">
        <f>kuantitas!AH36*B33</f>
        <v>0</v>
      </c>
      <c r="AH33" s="118">
        <f t="shared" si="0"/>
        <v>195000</v>
      </c>
      <c r="AI33" s="117">
        <f t="shared" si="1"/>
        <v>13</v>
      </c>
    </row>
    <row r="34" spans="1:35" s="79" customFormat="1" ht="9.75" customHeight="1">
      <c r="A34" s="98" t="s">
        <v>39</v>
      </c>
      <c r="B34" s="94">
        <v>15000</v>
      </c>
      <c r="C34" s="84">
        <f>kuantitas!D37*B34</f>
        <v>0</v>
      </c>
      <c r="D34" s="84">
        <f>kuantitas!E37*B34</f>
        <v>0</v>
      </c>
      <c r="E34" s="84">
        <f>kuantitas!F37*B34</f>
        <v>0</v>
      </c>
      <c r="F34" s="84">
        <f>kuantitas!G37*B34</f>
        <v>0</v>
      </c>
      <c r="G34" s="84">
        <f>kuantitas!H37*B34</f>
        <v>0</v>
      </c>
      <c r="H34" s="84">
        <f>kuantitas!I37*B34</f>
        <v>0</v>
      </c>
      <c r="I34" s="84">
        <f>kuantitas!J37*B34</f>
        <v>0</v>
      </c>
      <c r="J34" s="84">
        <f>kuantitas!K37*B34</f>
        <v>0</v>
      </c>
      <c r="K34" s="84">
        <f>kuantitas!L37*B34</f>
        <v>0</v>
      </c>
      <c r="L34" s="84">
        <f>kuantitas!M37*B34</f>
        <v>0</v>
      </c>
      <c r="M34" s="84">
        <f>kuantitas!N37*B34</f>
        <v>0</v>
      </c>
      <c r="N34" s="84">
        <f>kuantitas!O37*B34</f>
        <v>0</v>
      </c>
      <c r="O34" s="84">
        <f>kuantitas!P37*B34</f>
        <v>0</v>
      </c>
      <c r="P34" s="84">
        <f>kuantitas!Q37*B34</f>
        <v>0</v>
      </c>
      <c r="Q34" s="84">
        <f>kuantitas!R37*B34</f>
        <v>0</v>
      </c>
      <c r="R34" s="84">
        <f>kuantitas!S37*B34</f>
        <v>0</v>
      </c>
      <c r="S34" s="84">
        <f>kuantitas!T37*B34</f>
        <v>0</v>
      </c>
      <c r="T34" s="84">
        <f>kuantitas!U37*B34</f>
        <v>0</v>
      </c>
      <c r="U34" s="84">
        <f>kuantitas!V37*B34</f>
        <v>0</v>
      </c>
      <c r="V34" s="84">
        <f>kuantitas!W37*B34</f>
        <v>0</v>
      </c>
      <c r="W34" s="84">
        <f>kuantitas!X37*B34</f>
        <v>0</v>
      </c>
      <c r="X34" s="84">
        <f>kuantitas!Y37*B34</f>
        <v>0</v>
      </c>
      <c r="Y34" s="84">
        <f>kuantitas!Z37*B34</f>
        <v>0</v>
      </c>
      <c r="Z34" s="84">
        <f>kuantitas!AA37*B34</f>
        <v>0</v>
      </c>
      <c r="AA34" s="84">
        <f>kuantitas!AB37*B34</f>
        <v>0</v>
      </c>
      <c r="AB34" s="84">
        <f>kuantitas!AC37*B34</f>
        <v>0</v>
      </c>
      <c r="AC34" s="84">
        <f>kuantitas!AD37*B34</f>
        <v>0</v>
      </c>
      <c r="AD34" s="84">
        <f>kuantitas!AE37*B34</f>
        <v>0</v>
      </c>
      <c r="AE34" s="84">
        <f>kuantitas!AF37*B34</f>
        <v>0</v>
      </c>
      <c r="AF34" s="84">
        <f>kuantitas!AG37*B34</f>
        <v>0</v>
      </c>
      <c r="AG34" s="84">
        <f>kuantitas!AH37*B34</f>
        <v>0</v>
      </c>
      <c r="AH34" s="118">
        <f t="shared" si="0"/>
        <v>0</v>
      </c>
      <c r="AI34" s="117">
        <f t="shared" si="1"/>
        <v>0</v>
      </c>
    </row>
    <row r="35" spans="1:35" s="79" customFormat="1" ht="9.75" customHeight="1">
      <c r="A35" s="100" t="s">
        <v>40</v>
      </c>
      <c r="B35" s="94">
        <v>15000</v>
      </c>
      <c r="C35" s="84">
        <f>kuantitas!D38*B35</f>
        <v>0</v>
      </c>
      <c r="D35" s="84">
        <f>kuantitas!E38*B35</f>
        <v>0</v>
      </c>
      <c r="E35" s="84">
        <f>kuantitas!F38*B35</f>
        <v>0</v>
      </c>
      <c r="F35" s="84">
        <f>kuantitas!G38*B35</f>
        <v>0</v>
      </c>
      <c r="G35" s="84">
        <f>kuantitas!H38*B35</f>
        <v>0</v>
      </c>
      <c r="H35" s="84">
        <f>kuantitas!I38*B35</f>
        <v>0</v>
      </c>
      <c r="I35" s="84">
        <f>kuantitas!J38*B35</f>
        <v>0</v>
      </c>
      <c r="J35" s="84">
        <f>kuantitas!K38*B35</f>
        <v>0</v>
      </c>
      <c r="K35" s="84">
        <f>kuantitas!L38*B35</f>
        <v>0</v>
      </c>
      <c r="L35" s="84">
        <f>kuantitas!M38*B35</f>
        <v>0</v>
      </c>
      <c r="M35" s="84">
        <f>kuantitas!N38*B35</f>
        <v>0</v>
      </c>
      <c r="N35" s="84">
        <f>kuantitas!O38*B35</f>
        <v>0</v>
      </c>
      <c r="O35" s="84">
        <f>kuantitas!P38*B35</f>
        <v>0</v>
      </c>
      <c r="P35" s="84">
        <f>kuantitas!Q38*B35</f>
        <v>0</v>
      </c>
      <c r="Q35" s="84">
        <f>kuantitas!R38*B35</f>
        <v>0</v>
      </c>
      <c r="R35" s="84">
        <f>kuantitas!S38*B35</f>
        <v>0</v>
      </c>
      <c r="S35" s="84">
        <f>kuantitas!T38*B35</f>
        <v>0</v>
      </c>
      <c r="T35" s="84">
        <f>kuantitas!U38*B35</f>
        <v>0</v>
      </c>
      <c r="U35" s="84">
        <f>kuantitas!V38*B35</f>
        <v>0</v>
      </c>
      <c r="V35" s="84">
        <f>kuantitas!W38*B35</f>
        <v>0</v>
      </c>
      <c r="W35" s="84">
        <f>kuantitas!X38*B35</f>
        <v>0</v>
      </c>
      <c r="X35" s="84">
        <f>kuantitas!Y38*B35</f>
        <v>0</v>
      </c>
      <c r="Y35" s="84">
        <f>kuantitas!Z38*B35</f>
        <v>0</v>
      </c>
      <c r="Z35" s="84">
        <f>kuantitas!AA38*B35</f>
        <v>0</v>
      </c>
      <c r="AA35" s="84">
        <f>kuantitas!AB38*B35</f>
        <v>0</v>
      </c>
      <c r="AB35" s="84">
        <f>kuantitas!AC38*B35</f>
        <v>0</v>
      </c>
      <c r="AC35" s="84">
        <f>kuantitas!AD38*B35</f>
        <v>0</v>
      </c>
      <c r="AD35" s="84">
        <f>kuantitas!AE38*B35</f>
        <v>0</v>
      </c>
      <c r="AE35" s="84">
        <f>kuantitas!AF38*B35</f>
        <v>0</v>
      </c>
      <c r="AF35" s="84">
        <f>kuantitas!AG38*B35</f>
        <v>0</v>
      </c>
      <c r="AG35" s="84">
        <f>kuantitas!AH38*B35</f>
        <v>0</v>
      </c>
      <c r="AH35" s="118">
        <f t="shared" si="0"/>
        <v>0</v>
      </c>
      <c r="AI35" s="117">
        <f t="shared" si="1"/>
        <v>0</v>
      </c>
    </row>
    <row r="36" spans="1:35" s="79" customFormat="1" ht="9.75" customHeight="1">
      <c r="A36" s="98" t="s">
        <v>41</v>
      </c>
      <c r="B36" s="94">
        <v>65000</v>
      </c>
      <c r="C36" s="84">
        <f>kuantitas!D39*B36</f>
        <v>0</v>
      </c>
      <c r="D36" s="84">
        <f>kuantitas!E39*B36</f>
        <v>0</v>
      </c>
      <c r="E36" s="84">
        <f>kuantitas!F39*B36</f>
        <v>0</v>
      </c>
      <c r="F36" s="84">
        <f>kuantitas!G39*B36</f>
        <v>260000</v>
      </c>
      <c r="G36" s="84">
        <f>kuantitas!H39*B36</f>
        <v>325000</v>
      </c>
      <c r="H36" s="84">
        <f>kuantitas!I39*B36</f>
        <v>65000</v>
      </c>
      <c r="I36" s="84">
        <f>kuantitas!J39*B36</f>
        <v>0</v>
      </c>
      <c r="J36" s="84">
        <f>kuantitas!K39*B36</f>
        <v>260000</v>
      </c>
      <c r="K36" s="84">
        <f>kuantitas!L39*B36</f>
        <v>0</v>
      </c>
      <c r="L36" s="84">
        <f>kuantitas!M39*B36</f>
        <v>0</v>
      </c>
      <c r="M36" s="84">
        <f>kuantitas!N39*B36</f>
        <v>0</v>
      </c>
      <c r="N36" s="84">
        <f>kuantitas!O39*B36</f>
        <v>0</v>
      </c>
      <c r="O36" s="84">
        <f>kuantitas!P39*B36</f>
        <v>0</v>
      </c>
      <c r="P36" s="84">
        <f>kuantitas!Q39*B36</f>
        <v>0</v>
      </c>
      <c r="Q36" s="84">
        <f>kuantitas!R39*B36</f>
        <v>0</v>
      </c>
      <c r="R36" s="84">
        <f>kuantitas!S39*B36</f>
        <v>0</v>
      </c>
      <c r="S36" s="84">
        <f>kuantitas!T39*B36</f>
        <v>0</v>
      </c>
      <c r="T36" s="84">
        <f>kuantitas!U39*B36</f>
        <v>0</v>
      </c>
      <c r="U36" s="84">
        <f>kuantitas!V39*B36</f>
        <v>0</v>
      </c>
      <c r="V36" s="84">
        <f>kuantitas!W39*B36</f>
        <v>0</v>
      </c>
      <c r="W36" s="84">
        <f>kuantitas!X39*B36</f>
        <v>0</v>
      </c>
      <c r="X36" s="84">
        <f>kuantitas!Y39*B36</f>
        <v>0</v>
      </c>
      <c r="Y36" s="84">
        <f>kuantitas!Z39*B36</f>
        <v>0</v>
      </c>
      <c r="Z36" s="84">
        <f>kuantitas!AA39*B36</f>
        <v>0</v>
      </c>
      <c r="AA36" s="84">
        <f>kuantitas!AB39*B36</f>
        <v>0</v>
      </c>
      <c r="AB36" s="84">
        <f>kuantitas!AC39*B36</f>
        <v>0</v>
      </c>
      <c r="AC36" s="84">
        <f>kuantitas!AD39*B36</f>
        <v>0</v>
      </c>
      <c r="AD36" s="84">
        <f>kuantitas!AE39*B36</f>
        <v>0</v>
      </c>
      <c r="AE36" s="84">
        <f>kuantitas!AF39*B36</f>
        <v>0</v>
      </c>
      <c r="AF36" s="84">
        <f>kuantitas!AG39*B36</f>
        <v>0</v>
      </c>
      <c r="AG36" s="84">
        <f>kuantitas!AH39*B36</f>
        <v>0</v>
      </c>
      <c r="AH36" s="118">
        <f t="shared" si="0"/>
        <v>910000</v>
      </c>
      <c r="AI36" s="117">
        <f t="shared" si="1"/>
        <v>14</v>
      </c>
    </row>
    <row r="37" spans="1:35" s="79" customFormat="1" ht="9.75" customHeight="1">
      <c r="A37" s="100" t="s">
        <v>42</v>
      </c>
      <c r="B37" s="94">
        <v>15000</v>
      </c>
      <c r="C37" s="84">
        <f>kuantitas!D40*B37</f>
        <v>0</v>
      </c>
      <c r="D37" s="84">
        <f>kuantitas!E40*B37</f>
        <v>0</v>
      </c>
      <c r="E37" s="84">
        <f>kuantitas!F40*B37</f>
        <v>0</v>
      </c>
      <c r="F37" s="84">
        <f>kuantitas!G40*B37</f>
        <v>0</v>
      </c>
      <c r="G37" s="84">
        <f>kuantitas!H40*B37</f>
        <v>0</v>
      </c>
      <c r="H37" s="84">
        <f>kuantitas!I40*B37</f>
        <v>0</v>
      </c>
      <c r="I37" s="84">
        <f>kuantitas!J40*B37</f>
        <v>0</v>
      </c>
      <c r="J37" s="84">
        <f>kuantitas!K40*B37</f>
        <v>0</v>
      </c>
      <c r="K37" s="84">
        <f>kuantitas!L40*B37</f>
        <v>0</v>
      </c>
      <c r="L37" s="84">
        <f>kuantitas!M40*B37</f>
        <v>0</v>
      </c>
      <c r="M37" s="84">
        <f>kuantitas!N40*B37</f>
        <v>0</v>
      </c>
      <c r="N37" s="84">
        <f>kuantitas!O40*B37</f>
        <v>0</v>
      </c>
      <c r="O37" s="84">
        <f>kuantitas!P40*B37</f>
        <v>0</v>
      </c>
      <c r="P37" s="84">
        <f>kuantitas!Q40*B37</f>
        <v>0</v>
      </c>
      <c r="Q37" s="84">
        <f>kuantitas!R40*B37</f>
        <v>0</v>
      </c>
      <c r="R37" s="84">
        <f>kuantitas!S40*B37</f>
        <v>0</v>
      </c>
      <c r="S37" s="84">
        <f>kuantitas!T40*B37</f>
        <v>0</v>
      </c>
      <c r="T37" s="84">
        <f>kuantitas!U40*B37</f>
        <v>0</v>
      </c>
      <c r="U37" s="84">
        <f>kuantitas!V40*B37</f>
        <v>0</v>
      </c>
      <c r="V37" s="84">
        <f>kuantitas!W40*B37</f>
        <v>0</v>
      </c>
      <c r="W37" s="84">
        <f>kuantitas!X40*B37</f>
        <v>0</v>
      </c>
      <c r="X37" s="84">
        <f>kuantitas!Y40*B37</f>
        <v>0</v>
      </c>
      <c r="Y37" s="84">
        <f>kuantitas!Z40*B37</f>
        <v>0</v>
      </c>
      <c r="Z37" s="84">
        <f>kuantitas!AA40*B37</f>
        <v>0</v>
      </c>
      <c r="AA37" s="84">
        <f>kuantitas!AB40*B37</f>
        <v>0</v>
      </c>
      <c r="AB37" s="84">
        <f>kuantitas!AC40*B37</f>
        <v>0</v>
      </c>
      <c r="AC37" s="84">
        <f>kuantitas!AD40*B37</f>
        <v>0</v>
      </c>
      <c r="AD37" s="84">
        <f>kuantitas!AE40*B37</f>
        <v>0</v>
      </c>
      <c r="AE37" s="84">
        <f>kuantitas!AF40*B37</f>
        <v>0</v>
      </c>
      <c r="AF37" s="84">
        <f>kuantitas!AG40*B37</f>
        <v>0</v>
      </c>
      <c r="AG37" s="84">
        <f>kuantitas!AH40*B37</f>
        <v>0</v>
      </c>
      <c r="AH37" s="118">
        <f t="shared" ref="AH37:AH70" si="2">SUM(C37:AG37)</f>
        <v>0</v>
      </c>
      <c r="AI37" s="117">
        <f t="shared" si="1"/>
        <v>0</v>
      </c>
    </row>
    <row r="38" spans="1:35" s="79" customFormat="1" ht="9.75" customHeight="1">
      <c r="A38" s="98" t="s">
        <v>43</v>
      </c>
      <c r="B38" s="94">
        <v>35000</v>
      </c>
      <c r="C38" s="84">
        <f>kuantitas!D41*B38</f>
        <v>0</v>
      </c>
      <c r="D38" s="84">
        <f>kuantitas!E41*B38</f>
        <v>0</v>
      </c>
      <c r="E38" s="84">
        <f>kuantitas!F41*B38</f>
        <v>0</v>
      </c>
      <c r="F38" s="84">
        <f>kuantitas!G41*B38</f>
        <v>35000</v>
      </c>
      <c r="G38" s="84">
        <f>kuantitas!H41*B38</f>
        <v>0</v>
      </c>
      <c r="H38" s="84">
        <f>kuantitas!I41*B38</f>
        <v>0</v>
      </c>
      <c r="I38" s="84">
        <f>kuantitas!J41*B38</f>
        <v>0</v>
      </c>
      <c r="J38" s="84">
        <f>kuantitas!K41*B38</f>
        <v>0</v>
      </c>
      <c r="K38" s="84">
        <f>kuantitas!L41*B38</f>
        <v>0</v>
      </c>
      <c r="L38" s="84">
        <f>kuantitas!M41*B38</f>
        <v>0</v>
      </c>
      <c r="M38" s="84">
        <f>kuantitas!N41*B38</f>
        <v>0</v>
      </c>
      <c r="N38" s="84">
        <f>kuantitas!O41*B38</f>
        <v>0</v>
      </c>
      <c r="O38" s="84">
        <f>kuantitas!P41*B38</f>
        <v>0</v>
      </c>
      <c r="P38" s="84">
        <f>kuantitas!Q41*B38</f>
        <v>0</v>
      </c>
      <c r="Q38" s="84">
        <f>kuantitas!R41*B38</f>
        <v>0</v>
      </c>
      <c r="R38" s="84">
        <f>kuantitas!S41*B38</f>
        <v>0</v>
      </c>
      <c r="S38" s="84">
        <f>kuantitas!T41*B38</f>
        <v>0</v>
      </c>
      <c r="T38" s="84">
        <f>kuantitas!U41*B38</f>
        <v>0</v>
      </c>
      <c r="U38" s="84">
        <f>kuantitas!V41*B38</f>
        <v>0</v>
      </c>
      <c r="V38" s="84">
        <f>kuantitas!W41*B38</f>
        <v>0</v>
      </c>
      <c r="W38" s="84">
        <f>kuantitas!X41*B38</f>
        <v>0</v>
      </c>
      <c r="X38" s="84">
        <f>kuantitas!Y41*B38</f>
        <v>0</v>
      </c>
      <c r="Y38" s="84">
        <f>kuantitas!Z41*B38</f>
        <v>0</v>
      </c>
      <c r="Z38" s="84">
        <f>kuantitas!AA41*B38</f>
        <v>0</v>
      </c>
      <c r="AA38" s="84">
        <f>kuantitas!AB41*B38</f>
        <v>0</v>
      </c>
      <c r="AB38" s="84">
        <f>kuantitas!AC41*B38</f>
        <v>0</v>
      </c>
      <c r="AC38" s="84">
        <f>kuantitas!AD41*B38</f>
        <v>0</v>
      </c>
      <c r="AD38" s="84">
        <f>kuantitas!AE41*B38</f>
        <v>0</v>
      </c>
      <c r="AE38" s="84">
        <f>kuantitas!AF41*B38</f>
        <v>0</v>
      </c>
      <c r="AF38" s="84">
        <f>kuantitas!AG41*B38</f>
        <v>0</v>
      </c>
      <c r="AG38" s="84">
        <f>kuantitas!AH41*B38</f>
        <v>0</v>
      </c>
      <c r="AH38" s="118">
        <f t="shared" si="2"/>
        <v>35000</v>
      </c>
      <c r="AI38" s="117">
        <f t="shared" si="1"/>
        <v>1</v>
      </c>
    </row>
    <row r="39" spans="1:35" s="79" customFormat="1" ht="9.75" customHeight="1">
      <c r="A39" s="98" t="s">
        <v>107</v>
      </c>
      <c r="B39" s="94">
        <v>35000</v>
      </c>
      <c r="C39" s="84"/>
      <c r="D39" s="84"/>
      <c r="E39" s="84"/>
      <c r="F39" s="84"/>
      <c r="G39" s="84">
        <f>kuantitas!H42*B39</f>
        <v>0</v>
      </c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>
        <f>kuantitas!AH42*B39</f>
        <v>0</v>
      </c>
      <c r="AH39" s="118">
        <f t="shared" si="2"/>
        <v>0</v>
      </c>
      <c r="AI39" s="117">
        <f t="shared" si="1"/>
        <v>0</v>
      </c>
    </row>
    <row r="40" spans="1:35" s="79" customFormat="1" ht="9.75" customHeight="1">
      <c r="A40" s="98" t="s">
        <v>44</v>
      </c>
      <c r="B40" s="94">
        <v>35000</v>
      </c>
      <c r="C40" s="84">
        <f>kuantitas!D43*B40</f>
        <v>0</v>
      </c>
      <c r="D40" s="84">
        <f>kuantitas!E43*B40</f>
        <v>0</v>
      </c>
      <c r="E40" s="84">
        <f>kuantitas!F43*B40</f>
        <v>0</v>
      </c>
      <c r="F40" s="84">
        <f>kuantitas!G43*B40</f>
        <v>105000</v>
      </c>
      <c r="G40" s="84">
        <f>kuantitas!H43*B40</f>
        <v>70000</v>
      </c>
      <c r="H40" s="84">
        <f>kuantitas!I43*B40</f>
        <v>70000</v>
      </c>
      <c r="I40" s="84">
        <f>kuantitas!J43*B40</f>
        <v>0</v>
      </c>
      <c r="J40" s="84">
        <f>kuantitas!K43*B40</f>
        <v>70000</v>
      </c>
      <c r="K40" s="84">
        <f>kuantitas!L43*B40</f>
        <v>0</v>
      </c>
      <c r="L40" s="84">
        <f>kuantitas!M43*B40</f>
        <v>0</v>
      </c>
      <c r="M40" s="84">
        <f>kuantitas!N43*B40</f>
        <v>0</v>
      </c>
      <c r="N40" s="84">
        <f>kuantitas!O43*B40</f>
        <v>0</v>
      </c>
      <c r="O40" s="84">
        <f>kuantitas!P43*B40</f>
        <v>0</v>
      </c>
      <c r="P40" s="84">
        <f>kuantitas!Q43*B40</f>
        <v>0</v>
      </c>
      <c r="Q40" s="84">
        <f>kuantitas!R43*B40</f>
        <v>0</v>
      </c>
      <c r="R40" s="84">
        <f>kuantitas!S43*B40</f>
        <v>0</v>
      </c>
      <c r="S40" s="84">
        <f>kuantitas!T43*B40</f>
        <v>0</v>
      </c>
      <c r="T40" s="84">
        <f>kuantitas!U43*B40</f>
        <v>0</v>
      </c>
      <c r="U40" s="84">
        <f>kuantitas!V43*B40</f>
        <v>0</v>
      </c>
      <c r="V40" s="84">
        <f>kuantitas!W43*B40</f>
        <v>0</v>
      </c>
      <c r="W40" s="84">
        <f>kuantitas!X43*B40</f>
        <v>0</v>
      </c>
      <c r="X40" s="84">
        <f>kuantitas!Y43*B40</f>
        <v>0</v>
      </c>
      <c r="Y40" s="84">
        <f>kuantitas!Z43*B40</f>
        <v>0</v>
      </c>
      <c r="Z40" s="84">
        <f>kuantitas!AA43*B40</f>
        <v>0</v>
      </c>
      <c r="AA40" s="84">
        <f>kuantitas!AB43*B40</f>
        <v>0</v>
      </c>
      <c r="AB40" s="84">
        <f>kuantitas!AC43*B40</f>
        <v>0</v>
      </c>
      <c r="AC40" s="84">
        <f>kuantitas!AD43*B40</f>
        <v>0</v>
      </c>
      <c r="AD40" s="84">
        <f>kuantitas!AE43*B40</f>
        <v>0</v>
      </c>
      <c r="AE40" s="84">
        <f>kuantitas!AF43*B40</f>
        <v>0</v>
      </c>
      <c r="AF40" s="84">
        <f>kuantitas!AG43*B40</f>
        <v>0</v>
      </c>
      <c r="AG40" s="84">
        <f>kuantitas!AH43*B40</f>
        <v>0</v>
      </c>
      <c r="AH40" s="118">
        <f t="shared" si="2"/>
        <v>315000</v>
      </c>
      <c r="AI40" s="117">
        <f t="shared" si="1"/>
        <v>9</v>
      </c>
    </row>
    <row r="41" spans="1:35" s="79" customFormat="1" ht="9.75" customHeight="1">
      <c r="A41" s="98" t="s">
        <v>45</v>
      </c>
      <c r="B41" s="94">
        <v>35000</v>
      </c>
      <c r="C41" s="84">
        <f>kuantitas!D44*B41</f>
        <v>0</v>
      </c>
      <c r="D41" s="84">
        <f>kuantitas!E44*B41</f>
        <v>0</v>
      </c>
      <c r="E41" s="84">
        <f>kuantitas!F44*B41</f>
        <v>0</v>
      </c>
      <c r="F41" s="84">
        <f>kuantitas!G44*B41</f>
        <v>105000</v>
      </c>
      <c r="G41" s="84">
        <f>kuantitas!H44*B41</f>
        <v>70000</v>
      </c>
      <c r="H41" s="84">
        <f>kuantitas!I44*B41</f>
        <v>70000</v>
      </c>
      <c r="I41" s="84">
        <f>kuantitas!J44*B41</f>
        <v>0</v>
      </c>
      <c r="J41" s="84">
        <f>kuantitas!K44*B41</f>
        <v>70000</v>
      </c>
      <c r="K41" s="84">
        <f>kuantitas!L44*B41</f>
        <v>0</v>
      </c>
      <c r="L41" s="84">
        <f>kuantitas!M44*B41</f>
        <v>0</v>
      </c>
      <c r="M41" s="84">
        <f>kuantitas!N44*B41</f>
        <v>0</v>
      </c>
      <c r="N41" s="84">
        <f>kuantitas!O44*B41</f>
        <v>0</v>
      </c>
      <c r="O41" s="84">
        <f>kuantitas!P44*B41</f>
        <v>0</v>
      </c>
      <c r="P41" s="84">
        <f>kuantitas!Q44*B41</f>
        <v>0</v>
      </c>
      <c r="Q41" s="84">
        <f>kuantitas!R44*B41</f>
        <v>0</v>
      </c>
      <c r="R41" s="84">
        <f>kuantitas!S44*B41</f>
        <v>0</v>
      </c>
      <c r="S41" s="84">
        <f>kuantitas!T44*B41</f>
        <v>0</v>
      </c>
      <c r="T41" s="84">
        <f>kuantitas!U44*B41</f>
        <v>0</v>
      </c>
      <c r="U41" s="84">
        <f>kuantitas!V44*B41</f>
        <v>0</v>
      </c>
      <c r="V41" s="84">
        <f>kuantitas!W44*B41</f>
        <v>0</v>
      </c>
      <c r="W41" s="84">
        <f>kuantitas!X44*B41</f>
        <v>0</v>
      </c>
      <c r="X41" s="84">
        <f>kuantitas!Y44*B41</f>
        <v>0</v>
      </c>
      <c r="Y41" s="84">
        <f>kuantitas!Z44*B41</f>
        <v>0</v>
      </c>
      <c r="Z41" s="84">
        <f>kuantitas!AA44*B41</f>
        <v>0</v>
      </c>
      <c r="AA41" s="84">
        <f>kuantitas!AB44*B41</f>
        <v>0</v>
      </c>
      <c r="AB41" s="84">
        <f>kuantitas!AC44*B41</f>
        <v>0</v>
      </c>
      <c r="AC41" s="84">
        <f>kuantitas!AD44*B41</f>
        <v>0</v>
      </c>
      <c r="AD41" s="84">
        <f>kuantitas!AE44*B41</f>
        <v>0</v>
      </c>
      <c r="AE41" s="84">
        <f>kuantitas!AF44*B41</f>
        <v>0</v>
      </c>
      <c r="AF41" s="84">
        <f>kuantitas!AG44*B41</f>
        <v>0</v>
      </c>
      <c r="AG41" s="84">
        <f>kuantitas!AH44*B41</f>
        <v>0</v>
      </c>
      <c r="AH41" s="118">
        <f t="shared" si="2"/>
        <v>315000</v>
      </c>
      <c r="AI41" s="117">
        <f t="shared" si="1"/>
        <v>9</v>
      </c>
    </row>
    <row r="42" spans="1:35" s="79" customFormat="1" ht="9.75" customHeight="1">
      <c r="A42" s="98" t="s">
        <v>46</v>
      </c>
      <c r="B42" s="94">
        <v>35000</v>
      </c>
      <c r="C42" s="84">
        <f>kuantitas!D45*B42</f>
        <v>0</v>
      </c>
      <c r="D42" s="84">
        <f>kuantitas!E45*B42</f>
        <v>0</v>
      </c>
      <c r="E42" s="84">
        <f>kuantitas!F45*B42</f>
        <v>0</v>
      </c>
      <c r="F42" s="84">
        <f>kuantitas!G45*B42</f>
        <v>0</v>
      </c>
      <c r="G42" s="84">
        <f>kuantitas!H45*B42</f>
        <v>0</v>
      </c>
      <c r="H42" s="84">
        <f>kuantitas!I45*B42</f>
        <v>0</v>
      </c>
      <c r="I42" s="84">
        <f>kuantitas!J45*B42</f>
        <v>0</v>
      </c>
      <c r="J42" s="84">
        <f>kuantitas!K45*B42</f>
        <v>0</v>
      </c>
      <c r="K42" s="84">
        <f>kuantitas!L45*B42</f>
        <v>0</v>
      </c>
      <c r="L42" s="84">
        <f>kuantitas!M45*B42</f>
        <v>0</v>
      </c>
      <c r="M42" s="84">
        <f>kuantitas!N45*B42</f>
        <v>0</v>
      </c>
      <c r="N42" s="84">
        <f>kuantitas!O45*B42</f>
        <v>0</v>
      </c>
      <c r="O42" s="84">
        <f>kuantitas!P45*B42</f>
        <v>0</v>
      </c>
      <c r="P42" s="84">
        <f>kuantitas!Q45*B42</f>
        <v>0</v>
      </c>
      <c r="Q42" s="84">
        <f>kuantitas!R45*B42</f>
        <v>0</v>
      </c>
      <c r="R42" s="84">
        <f>kuantitas!S45*B42</f>
        <v>0</v>
      </c>
      <c r="S42" s="84">
        <f>kuantitas!T45*B42</f>
        <v>0</v>
      </c>
      <c r="T42" s="84">
        <f>kuantitas!U45*B42</f>
        <v>0</v>
      </c>
      <c r="U42" s="84">
        <f>kuantitas!V45*B42</f>
        <v>0</v>
      </c>
      <c r="V42" s="84">
        <f>kuantitas!W45*B42</f>
        <v>0</v>
      </c>
      <c r="W42" s="84">
        <f>kuantitas!X45*B42</f>
        <v>0</v>
      </c>
      <c r="X42" s="84">
        <f>kuantitas!Y45*B42</f>
        <v>0</v>
      </c>
      <c r="Y42" s="84">
        <f>kuantitas!Z45*B42</f>
        <v>0</v>
      </c>
      <c r="Z42" s="84">
        <f>kuantitas!AA45*B42</f>
        <v>0</v>
      </c>
      <c r="AA42" s="84">
        <f>kuantitas!AB45*B42</f>
        <v>0</v>
      </c>
      <c r="AB42" s="84">
        <f>kuantitas!AC45*B42</f>
        <v>0</v>
      </c>
      <c r="AC42" s="84">
        <f>kuantitas!AD45*B42</f>
        <v>0</v>
      </c>
      <c r="AD42" s="84">
        <f>kuantitas!AE45*B42</f>
        <v>0</v>
      </c>
      <c r="AE42" s="84">
        <f>kuantitas!AF45*B42</f>
        <v>0</v>
      </c>
      <c r="AF42" s="84">
        <f>kuantitas!AG45*B42</f>
        <v>0</v>
      </c>
      <c r="AG42" s="84">
        <f>kuantitas!AH45*B42</f>
        <v>0</v>
      </c>
      <c r="AH42" s="118">
        <f t="shared" si="2"/>
        <v>0</v>
      </c>
      <c r="AI42" s="117">
        <f t="shared" si="1"/>
        <v>0</v>
      </c>
    </row>
    <row r="43" spans="1:35" s="79" customFormat="1" ht="9.75" customHeight="1">
      <c r="A43" s="98" t="s">
        <v>47</v>
      </c>
      <c r="B43" s="94">
        <v>35000</v>
      </c>
      <c r="C43" s="84">
        <f>kuantitas!D46*B43</f>
        <v>0</v>
      </c>
      <c r="D43" s="84">
        <f>kuantitas!E46*B43</f>
        <v>0</v>
      </c>
      <c r="E43" s="84">
        <f>kuantitas!F46*B43</f>
        <v>0</v>
      </c>
      <c r="F43" s="84">
        <f>kuantitas!G46*B43</f>
        <v>0</v>
      </c>
      <c r="G43" s="84">
        <f>kuantitas!H46*B43</f>
        <v>0</v>
      </c>
      <c r="H43" s="84">
        <f>kuantitas!I46*B43</f>
        <v>0</v>
      </c>
      <c r="I43" s="84">
        <f>kuantitas!J46*B43</f>
        <v>0</v>
      </c>
      <c r="J43" s="84">
        <f>kuantitas!K46*B43</f>
        <v>0</v>
      </c>
      <c r="K43" s="84">
        <f>kuantitas!L46*B43</f>
        <v>0</v>
      </c>
      <c r="L43" s="84">
        <f>kuantitas!M46*B43</f>
        <v>0</v>
      </c>
      <c r="M43" s="84">
        <f>kuantitas!N46*B43</f>
        <v>0</v>
      </c>
      <c r="N43" s="84">
        <f>kuantitas!O46*B43</f>
        <v>0</v>
      </c>
      <c r="O43" s="84">
        <f>kuantitas!P46*B43</f>
        <v>0</v>
      </c>
      <c r="P43" s="84">
        <f>kuantitas!Q46*B43</f>
        <v>0</v>
      </c>
      <c r="Q43" s="84">
        <f>kuantitas!R46*B43</f>
        <v>0</v>
      </c>
      <c r="R43" s="84">
        <f>kuantitas!S46*B43</f>
        <v>0</v>
      </c>
      <c r="S43" s="84">
        <f>kuantitas!T46*B43</f>
        <v>0</v>
      </c>
      <c r="T43" s="84">
        <f>kuantitas!U46*B43</f>
        <v>0</v>
      </c>
      <c r="U43" s="84">
        <f>kuantitas!V46*B43</f>
        <v>0</v>
      </c>
      <c r="V43" s="84">
        <f>kuantitas!W46*B43</f>
        <v>0</v>
      </c>
      <c r="W43" s="84">
        <f>kuantitas!X46*B43</f>
        <v>0</v>
      </c>
      <c r="X43" s="84">
        <f>kuantitas!Y46*B43</f>
        <v>0</v>
      </c>
      <c r="Y43" s="84">
        <f>kuantitas!Z46*B43</f>
        <v>0</v>
      </c>
      <c r="Z43" s="84">
        <f>kuantitas!AA46*B43</f>
        <v>0</v>
      </c>
      <c r="AA43" s="84">
        <f>kuantitas!AB46*B43</f>
        <v>0</v>
      </c>
      <c r="AB43" s="84">
        <f>kuantitas!AC46*B43</f>
        <v>0</v>
      </c>
      <c r="AC43" s="84">
        <f>kuantitas!AD46*B43</f>
        <v>0</v>
      </c>
      <c r="AD43" s="84">
        <f>kuantitas!AE46*B43</f>
        <v>0</v>
      </c>
      <c r="AE43" s="84">
        <f>kuantitas!AF46*B43</f>
        <v>0</v>
      </c>
      <c r="AF43" s="84">
        <f>kuantitas!AG46*B43</f>
        <v>0</v>
      </c>
      <c r="AG43" s="84">
        <f>kuantitas!AH46*B43</f>
        <v>0</v>
      </c>
      <c r="AH43" s="118">
        <f t="shared" si="2"/>
        <v>0</v>
      </c>
      <c r="AI43" s="117">
        <f t="shared" si="1"/>
        <v>0</v>
      </c>
    </row>
    <row r="44" spans="1:35" s="79" customFormat="1" ht="9.75" customHeight="1">
      <c r="A44" s="98" t="s">
        <v>48</v>
      </c>
      <c r="B44" s="94">
        <v>35000</v>
      </c>
      <c r="C44" s="84">
        <f>kuantitas!D47*B44</f>
        <v>0</v>
      </c>
      <c r="D44" s="84">
        <f>kuantitas!E47*B44</f>
        <v>0</v>
      </c>
      <c r="E44" s="84">
        <f>kuantitas!F47*B44</f>
        <v>0</v>
      </c>
      <c r="F44" s="84">
        <f>kuantitas!G47*B44</f>
        <v>70000</v>
      </c>
      <c r="G44" s="84">
        <f>kuantitas!H47*B44</f>
        <v>70000</v>
      </c>
      <c r="H44" s="84">
        <f>kuantitas!I47*B44</f>
        <v>35000</v>
      </c>
      <c r="I44" s="84">
        <f>kuantitas!J47*B44</f>
        <v>0</v>
      </c>
      <c r="J44" s="84">
        <f>kuantitas!K47*B44</f>
        <v>35000</v>
      </c>
      <c r="K44" s="84">
        <f>kuantitas!L47*B44</f>
        <v>0</v>
      </c>
      <c r="L44" s="84">
        <f>kuantitas!M47*B44</f>
        <v>0</v>
      </c>
      <c r="M44" s="84">
        <f>kuantitas!N47*B44</f>
        <v>0</v>
      </c>
      <c r="N44" s="84">
        <f>kuantitas!O47*B44</f>
        <v>0</v>
      </c>
      <c r="O44" s="84">
        <f>kuantitas!P47*B44</f>
        <v>0</v>
      </c>
      <c r="P44" s="84">
        <f>kuantitas!Q47*B44</f>
        <v>0</v>
      </c>
      <c r="Q44" s="84">
        <f>kuantitas!R47*B44</f>
        <v>0</v>
      </c>
      <c r="R44" s="84">
        <f>kuantitas!S47*B44</f>
        <v>0</v>
      </c>
      <c r="S44" s="84">
        <f>kuantitas!T47*B44</f>
        <v>0</v>
      </c>
      <c r="T44" s="84">
        <f>kuantitas!U47*B44</f>
        <v>0</v>
      </c>
      <c r="U44" s="84">
        <f>kuantitas!V47*B44</f>
        <v>0</v>
      </c>
      <c r="V44" s="84">
        <f>kuantitas!W47*B44</f>
        <v>0</v>
      </c>
      <c r="W44" s="84">
        <f>kuantitas!X47*B44</f>
        <v>0</v>
      </c>
      <c r="X44" s="84">
        <f>kuantitas!Y47*B44</f>
        <v>0</v>
      </c>
      <c r="Y44" s="84">
        <f>kuantitas!Z47*B44</f>
        <v>0</v>
      </c>
      <c r="Z44" s="84">
        <f>kuantitas!AA47*B44</f>
        <v>0</v>
      </c>
      <c r="AA44" s="84">
        <f>kuantitas!AB47*B44</f>
        <v>0</v>
      </c>
      <c r="AB44" s="84">
        <f>kuantitas!AC47*B44</f>
        <v>0</v>
      </c>
      <c r="AC44" s="84">
        <f>kuantitas!AD47*B44</f>
        <v>0</v>
      </c>
      <c r="AD44" s="84">
        <f>kuantitas!AE47*B44</f>
        <v>0</v>
      </c>
      <c r="AE44" s="84">
        <f>kuantitas!AF47*B44</f>
        <v>0</v>
      </c>
      <c r="AF44" s="84">
        <f>kuantitas!AG47*B44</f>
        <v>0</v>
      </c>
      <c r="AG44" s="84">
        <f>kuantitas!AH47*B44</f>
        <v>0</v>
      </c>
      <c r="AH44" s="118">
        <f t="shared" si="2"/>
        <v>210000</v>
      </c>
      <c r="AI44" s="117">
        <f t="shared" si="1"/>
        <v>6</v>
      </c>
    </row>
    <row r="45" spans="1:35" s="79" customFormat="1" ht="9.75" customHeight="1">
      <c r="A45" s="98" t="s">
        <v>49</v>
      </c>
      <c r="B45" s="94">
        <v>35000</v>
      </c>
      <c r="C45" s="84">
        <f>kuantitas!D48*B45</f>
        <v>0</v>
      </c>
      <c r="D45" s="84">
        <f>kuantitas!E48*B45</f>
        <v>0</v>
      </c>
      <c r="E45" s="84">
        <f>kuantitas!F48*B45</f>
        <v>0</v>
      </c>
      <c r="F45" s="84">
        <f>kuantitas!G48*B45</f>
        <v>0</v>
      </c>
      <c r="G45" s="84">
        <f>kuantitas!H48*B45</f>
        <v>0</v>
      </c>
      <c r="H45" s="84">
        <f>kuantitas!I48*B45</f>
        <v>0</v>
      </c>
      <c r="I45" s="84">
        <f>kuantitas!J48*B45</f>
        <v>0</v>
      </c>
      <c r="J45" s="84">
        <f>kuantitas!K48*B45</f>
        <v>0</v>
      </c>
      <c r="K45" s="84">
        <f>kuantitas!L48*B45</f>
        <v>0</v>
      </c>
      <c r="L45" s="84">
        <f>kuantitas!M48*B45</f>
        <v>0</v>
      </c>
      <c r="M45" s="84">
        <f>kuantitas!N48*B45</f>
        <v>0</v>
      </c>
      <c r="N45" s="84">
        <f>kuantitas!O48*B45</f>
        <v>0</v>
      </c>
      <c r="O45" s="84">
        <f>kuantitas!P48*B45</f>
        <v>0</v>
      </c>
      <c r="P45" s="84">
        <f>kuantitas!Q48*B45</f>
        <v>0</v>
      </c>
      <c r="Q45" s="84">
        <f>kuantitas!R48*B45</f>
        <v>0</v>
      </c>
      <c r="R45" s="84">
        <f>kuantitas!S48*B45</f>
        <v>0</v>
      </c>
      <c r="S45" s="84">
        <f>kuantitas!T48*B45</f>
        <v>0</v>
      </c>
      <c r="T45" s="84">
        <f>kuantitas!U48*B45</f>
        <v>0</v>
      </c>
      <c r="U45" s="84">
        <f>kuantitas!V48*B45</f>
        <v>0</v>
      </c>
      <c r="V45" s="84">
        <f>kuantitas!W48*B45</f>
        <v>0</v>
      </c>
      <c r="W45" s="84">
        <f>kuantitas!X48*B45</f>
        <v>0</v>
      </c>
      <c r="X45" s="84">
        <f>kuantitas!Y48*B45</f>
        <v>0</v>
      </c>
      <c r="Y45" s="84">
        <f>kuantitas!Z48*B45</f>
        <v>0</v>
      </c>
      <c r="Z45" s="84">
        <f>kuantitas!AA48*B45</f>
        <v>0</v>
      </c>
      <c r="AA45" s="84">
        <f>kuantitas!AB48*B45</f>
        <v>0</v>
      </c>
      <c r="AB45" s="84">
        <f>kuantitas!AC48*B45</f>
        <v>0</v>
      </c>
      <c r="AC45" s="84">
        <f>kuantitas!AD48*B45</f>
        <v>0</v>
      </c>
      <c r="AD45" s="84">
        <f>kuantitas!AE48*B45</f>
        <v>0</v>
      </c>
      <c r="AE45" s="84">
        <f>kuantitas!AF48*B45</f>
        <v>0</v>
      </c>
      <c r="AF45" s="84">
        <f>kuantitas!AG48*B45</f>
        <v>0</v>
      </c>
      <c r="AG45" s="84">
        <f>kuantitas!AH48*B45</f>
        <v>0</v>
      </c>
      <c r="AH45" s="118">
        <f t="shared" si="2"/>
        <v>0</v>
      </c>
      <c r="AI45" s="117">
        <f t="shared" si="1"/>
        <v>0</v>
      </c>
    </row>
    <row r="46" spans="1:35" s="79" customFormat="1" ht="9.75" customHeight="1">
      <c r="A46" s="98" t="s">
        <v>50</v>
      </c>
      <c r="B46" s="94">
        <v>35000</v>
      </c>
      <c r="C46" s="84">
        <f>kuantitas!D49*B46</f>
        <v>0</v>
      </c>
      <c r="D46" s="84">
        <f>kuantitas!E49*B46</f>
        <v>0</v>
      </c>
      <c r="E46" s="84">
        <f>kuantitas!F49*B46</f>
        <v>0</v>
      </c>
      <c r="F46" s="84">
        <f>kuantitas!G49*B46</f>
        <v>0</v>
      </c>
      <c r="G46" s="84">
        <f>kuantitas!H49*B46</f>
        <v>0</v>
      </c>
      <c r="H46" s="84">
        <f>kuantitas!I49*B46</f>
        <v>0</v>
      </c>
      <c r="I46" s="84">
        <f>kuantitas!J49*B46</f>
        <v>0</v>
      </c>
      <c r="J46" s="84">
        <f>kuantitas!K49*B46</f>
        <v>0</v>
      </c>
      <c r="K46" s="84">
        <f>kuantitas!L49*B46</f>
        <v>0</v>
      </c>
      <c r="L46" s="84">
        <f>kuantitas!M49*B46</f>
        <v>0</v>
      </c>
      <c r="M46" s="84">
        <f>kuantitas!N49*B46</f>
        <v>0</v>
      </c>
      <c r="N46" s="84">
        <f>kuantitas!O49*B46</f>
        <v>0</v>
      </c>
      <c r="O46" s="84">
        <f>kuantitas!P49*B46</f>
        <v>0</v>
      </c>
      <c r="P46" s="84">
        <f>kuantitas!Q49*B46</f>
        <v>0</v>
      </c>
      <c r="Q46" s="84">
        <f>kuantitas!R49*B46</f>
        <v>0</v>
      </c>
      <c r="R46" s="84">
        <f>kuantitas!S49*B46</f>
        <v>0</v>
      </c>
      <c r="S46" s="84">
        <f>kuantitas!T49*B46</f>
        <v>0</v>
      </c>
      <c r="T46" s="84">
        <f>kuantitas!U49*B46</f>
        <v>0</v>
      </c>
      <c r="U46" s="84">
        <f>kuantitas!V49*B46</f>
        <v>0</v>
      </c>
      <c r="V46" s="84">
        <f>kuantitas!W49*B46</f>
        <v>0</v>
      </c>
      <c r="W46" s="84">
        <f>kuantitas!X49*B46</f>
        <v>0</v>
      </c>
      <c r="X46" s="84">
        <f>kuantitas!Y49*B46</f>
        <v>0</v>
      </c>
      <c r="Y46" s="84">
        <f>kuantitas!Z49*B46</f>
        <v>0</v>
      </c>
      <c r="Z46" s="84">
        <f>kuantitas!AA49*B46</f>
        <v>0</v>
      </c>
      <c r="AA46" s="84">
        <f>kuantitas!AB49*B46</f>
        <v>0</v>
      </c>
      <c r="AB46" s="84">
        <f>kuantitas!AC49*B46</f>
        <v>0</v>
      </c>
      <c r="AC46" s="84">
        <f>kuantitas!AD49*B46</f>
        <v>0</v>
      </c>
      <c r="AD46" s="84">
        <f>kuantitas!AE49*B46</f>
        <v>0</v>
      </c>
      <c r="AE46" s="84">
        <f>kuantitas!AF49*B46</f>
        <v>0</v>
      </c>
      <c r="AF46" s="84">
        <f>kuantitas!AG49*B46</f>
        <v>0</v>
      </c>
      <c r="AG46" s="84">
        <f>kuantitas!AH49*B46</f>
        <v>0</v>
      </c>
      <c r="AH46" s="118">
        <f t="shared" si="2"/>
        <v>0</v>
      </c>
      <c r="AI46" s="117">
        <f t="shared" si="1"/>
        <v>0</v>
      </c>
    </row>
    <row r="47" spans="1:35" s="79" customFormat="1" ht="9.75" customHeight="1">
      <c r="A47" s="98" t="s">
        <v>51</v>
      </c>
      <c r="B47" s="94">
        <v>35000</v>
      </c>
      <c r="C47" s="84">
        <f>kuantitas!D50*B47</f>
        <v>0</v>
      </c>
      <c r="D47" s="84">
        <f>kuantitas!E50*B47</f>
        <v>0</v>
      </c>
      <c r="E47" s="84">
        <f>kuantitas!F50*B47</f>
        <v>0</v>
      </c>
      <c r="F47" s="84">
        <f>kuantitas!G50*B47</f>
        <v>0</v>
      </c>
      <c r="G47" s="84">
        <f>kuantitas!H50*B47</f>
        <v>0</v>
      </c>
      <c r="H47" s="84">
        <f>kuantitas!I50*B47</f>
        <v>0</v>
      </c>
      <c r="I47" s="84">
        <f>kuantitas!J50*B47</f>
        <v>0</v>
      </c>
      <c r="J47" s="84">
        <f>kuantitas!K50*B47</f>
        <v>0</v>
      </c>
      <c r="K47" s="84">
        <f>kuantitas!L50*B47</f>
        <v>0</v>
      </c>
      <c r="L47" s="84">
        <f>kuantitas!M50*B47</f>
        <v>0</v>
      </c>
      <c r="M47" s="84">
        <f>kuantitas!N50*B47</f>
        <v>0</v>
      </c>
      <c r="N47" s="84">
        <f>kuantitas!O50*B47</f>
        <v>0</v>
      </c>
      <c r="O47" s="84">
        <f>kuantitas!P50*B47</f>
        <v>0</v>
      </c>
      <c r="P47" s="84">
        <f>kuantitas!Q50*B47</f>
        <v>0</v>
      </c>
      <c r="Q47" s="84">
        <f>kuantitas!R50*B47</f>
        <v>0</v>
      </c>
      <c r="R47" s="84">
        <f>kuantitas!S50*B47</f>
        <v>0</v>
      </c>
      <c r="S47" s="84">
        <f>kuantitas!T50*B47</f>
        <v>0</v>
      </c>
      <c r="T47" s="84">
        <f>kuantitas!U50*B47</f>
        <v>0</v>
      </c>
      <c r="U47" s="84">
        <f>kuantitas!V50*B47</f>
        <v>0</v>
      </c>
      <c r="V47" s="84">
        <f>kuantitas!W50*B47</f>
        <v>0</v>
      </c>
      <c r="W47" s="84">
        <f>kuantitas!X50*B47</f>
        <v>0</v>
      </c>
      <c r="X47" s="84">
        <f>kuantitas!Y50*B47</f>
        <v>0</v>
      </c>
      <c r="Y47" s="84">
        <f>kuantitas!Z50*B47</f>
        <v>0</v>
      </c>
      <c r="Z47" s="84">
        <f>kuantitas!AA50*B47</f>
        <v>0</v>
      </c>
      <c r="AA47" s="84">
        <f>kuantitas!AB50*B47</f>
        <v>0</v>
      </c>
      <c r="AB47" s="84">
        <f>kuantitas!AC50*B47</f>
        <v>0</v>
      </c>
      <c r="AC47" s="84">
        <f>kuantitas!AD50*B47</f>
        <v>0</v>
      </c>
      <c r="AD47" s="84">
        <f>kuantitas!AE50*B47</f>
        <v>0</v>
      </c>
      <c r="AE47" s="84">
        <f>kuantitas!AF50*B47</f>
        <v>0</v>
      </c>
      <c r="AF47" s="84">
        <f>kuantitas!AG50*B47</f>
        <v>0</v>
      </c>
      <c r="AG47" s="84">
        <f>kuantitas!AH50*B47</f>
        <v>0</v>
      </c>
      <c r="AH47" s="118">
        <f t="shared" si="2"/>
        <v>0</v>
      </c>
      <c r="AI47" s="117">
        <f t="shared" si="1"/>
        <v>0</v>
      </c>
    </row>
    <row r="48" spans="1:35" s="79" customFormat="1" ht="9.75" customHeight="1">
      <c r="A48" s="98" t="s">
        <v>52</v>
      </c>
      <c r="B48" s="94">
        <v>35000</v>
      </c>
      <c r="C48" s="84">
        <f>kuantitas!D51*B48</f>
        <v>0</v>
      </c>
      <c r="D48" s="84">
        <f>kuantitas!E51*B48</f>
        <v>0</v>
      </c>
      <c r="E48" s="84">
        <f>kuantitas!F51*B48</f>
        <v>0</v>
      </c>
      <c r="F48" s="84">
        <f>kuantitas!G51*B48</f>
        <v>0</v>
      </c>
      <c r="G48" s="84">
        <f>kuantitas!H51*B48</f>
        <v>0</v>
      </c>
      <c r="H48" s="84">
        <f>kuantitas!I51*B48</f>
        <v>0</v>
      </c>
      <c r="I48" s="84">
        <f>kuantitas!J51*B48</f>
        <v>0</v>
      </c>
      <c r="J48" s="84">
        <f>kuantitas!K51*B48</f>
        <v>0</v>
      </c>
      <c r="K48" s="84">
        <f>kuantitas!L51*B48</f>
        <v>0</v>
      </c>
      <c r="L48" s="84">
        <f>kuantitas!M51*B48</f>
        <v>0</v>
      </c>
      <c r="M48" s="84">
        <f>kuantitas!N51*B48</f>
        <v>0</v>
      </c>
      <c r="N48" s="84">
        <f>kuantitas!O51*B48</f>
        <v>0</v>
      </c>
      <c r="O48" s="84">
        <f>kuantitas!P51*B48</f>
        <v>0</v>
      </c>
      <c r="P48" s="84">
        <f>kuantitas!Q51*B48</f>
        <v>0</v>
      </c>
      <c r="Q48" s="84">
        <f>kuantitas!R51*B48</f>
        <v>0</v>
      </c>
      <c r="R48" s="84">
        <f>kuantitas!S51*B48</f>
        <v>0</v>
      </c>
      <c r="S48" s="84">
        <f>kuantitas!T51*B48</f>
        <v>0</v>
      </c>
      <c r="T48" s="84">
        <f>kuantitas!U51*B48</f>
        <v>0</v>
      </c>
      <c r="U48" s="84">
        <f>kuantitas!V51*B48</f>
        <v>0</v>
      </c>
      <c r="V48" s="84">
        <f>kuantitas!W51*B48</f>
        <v>0</v>
      </c>
      <c r="W48" s="84">
        <f>kuantitas!X51*B48</f>
        <v>0</v>
      </c>
      <c r="X48" s="84">
        <f>kuantitas!Y51*B48</f>
        <v>0</v>
      </c>
      <c r="Y48" s="84">
        <f>kuantitas!Z51*B48</f>
        <v>0</v>
      </c>
      <c r="Z48" s="84">
        <f>kuantitas!AA51*B48</f>
        <v>0</v>
      </c>
      <c r="AA48" s="84">
        <f>kuantitas!AB51*B48</f>
        <v>0</v>
      </c>
      <c r="AB48" s="84">
        <f>kuantitas!AC51*B48</f>
        <v>0</v>
      </c>
      <c r="AC48" s="84">
        <f>kuantitas!AD51*B48</f>
        <v>0</v>
      </c>
      <c r="AD48" s="84">
        <f>kuantitas!AE51*B48</f>
        <v>0</v>
      </c>
      <c r="AE48" s="84">
        <f>kuantitas!AF51*B48</f>
        <v>0</v>
      </c>
      <c r="AF48" s="84">
        <f>kuantitas!AG51*B48</f>
        <v>0</v>
      </c>
      <c r="AG48" s="84">
        <f>kuantitas!AH51*B48</f>
        <v>0</v>
      </c>
      <c r="AH48" s="118">
        <f t="shared" si="2"/>
        <v>0</v>
      </c>
      <c r="AI48" s="117">
        <f t="shared" si="1"/>
        <v>0</v>
      </c>
    </row>
    <row r="49" spans="1:35" s="79" customFormat="1" ht="9.75" customHeight="1">
      <c r="A49" s="98" t="s">
        <v>53</v>
      </c>
      <c r="B49" s="94">
        <v>35000</v>
      </c>
      <c r="C49" s="84">
        <f>kuantitas!D52*B49</f>
        <v>0</v>
      </c>
      <c r="D49" s="84">
        <f>kuantitas!E52*B49</f>
        <v>0</v>
      </c>
      <c r="E49" s="84">
        <f>kuantitas!F52*B49</f>
        <v>0</v>
      </c>
      <c r="F49" s="84">
        <f>kuantitas!G52*B49</f>
        <v>0</v>
      </c>
      <c r="G49" s="84">
        <f>kuantitas!H52*B49</f>
        <v>0</v>
      </c>
      <c r="H49" s="84">
        <f>kuantitas!I52*B49</f>
        <v>0</v>
      </c>
      <c r="I49" s="84">
        <f>kuantitas!J52*B49</f>
        <v>0</v>
      </c>
      <c r="J49" s="84">
        <f>kuantitas!K52*B49</f>
        <v>0</v>
      </c>
      <c r="K49" s="84">
        <f>kuantitas!L52*B49</f>
        <v>0</v>
      </c>
      <c r="L49" s="84">
        <f>kuantitas!M52*B49</f>
        <v>0</v>
      </c>
      <c r="M49" s="84">
        <f>kuantitas!N52*B49</f>
        <v>0</v>
      </c>
      <c r="N49" s="84">
        <f>kuantitas!O52*B49</f>
        <v>0</v>
      </c>
      <c r="O49" s="84">
        <f>kuantitas!P52*B49</f>
        <v>0</v>
      </c>
      <c r="P49" s="84">
        <f>kuantitas!Q52*B49</f>
        <v>0</v>
      </c>
      <c r="Q49" s="84">
        <f>kuantitas!R52*B49</f>
        <v>0</v>
      </c>
      <c r="R49" s="84">
        <f>kuantitas!S52*B49</f>
        <v>0</v>
      </c>
      <c r="S49" s="84">
        <f>kuantitas!T52*B49</f>
        <v>0</v>
      </c>
      <c r="T49" s="84">
        <f>kuantitas!U52*B49</f>
        <v>0</v>
      </c>
      <c r="U49" s="84">
        <f>kuantitas!V52*B49</f>
        <v>0</v>
      </c>
      <c r="V49" s="84">
        <f>kuantitas!W52*B49</f>
        <v>0</v>
      </c>
      <c r="W49" s="84">
        <f>kuantitas!X52*B49</f>
        <v>0</v>
      </c>
      <c r="X49" s="84">
        <f>kuantitas!Y52*B49</f>
        <v>0</v>
      </c>
      <c r="Y49" s="84">
        <f>kuantitas!Z52*B49</f>
        <v>0</v>
      </c>
      <c r="Z49" s="84">
        <f>kuantitas!AA52*B49</f>
        <v>0</v>
      </c>
      <c r="AA49" s="84">
        <f>kuantitas!AB52*B49</f>
        <v>0</v>
      </c>
      <c r="AB49" s="84">
        <f>kuantitas!AC52*B49</f>
        <v>0</v>
      </c>
      <c r="AC49" s="84">
        <f>kuantitas!AD52*B49</f>
        <v>0</v>
      </c>
      <c r="AD49" s="84">
        <f>kuantitas!AE52*B49</f>
        <v>0</v>
      </c>
      <c r="AE49" s="84">
        <f>kuantitas!AF52*B49</f>
        <v>0</v>
      </c>
      <c r="AF49" s="84">
        <f>kuantitas!AG52*B49</f>
        <v>0</v>
      </c>
      <c r="AG49" s="84">
        <f>kuantitas!AH52*B49</f>
        <v>0</v>
      </c>
      <c r="AH49" s="118">
        <f t="shared" si="2"/>
        <v>0</v>
      </c>
      <c r="AI49" s="117">
        <f t="shared" si="1"/>
        <v>0</v>
      </c>
    </row>
    <row r="50" spans="1:35" s="79" customFormat="1" ht="9.75" customHeight="1">
      <c r="A50" s="98" t="s">
        <v>54</v>
      </c>
      <c r="B50" s="94">
        <v>35000</v>
      </c>
      <c r="C50" s="84">
        <f>kuantitas!D53*B50</f>
        <v>0</v>
      </c>
      <c r="D50" s="84">
        <f>kuantitas!E53*B50</f>
        <v>0</v>
      </c>
      <c r="E50" s="84">
        <f>kuantitas!F53*B50</f>
        <v>0</v>
      </c>
      <c r="F50" s="84">
        <f>kuantitas!G53*B50</f>
        <v>0</v>
      </c>
      <c r="G50" s="84">
        <f>kuantitas!H53*B50</f>
        <v>0</v>
      </c>
      <c r="H50" s="84">
        <f>kuantitas!I53*B50</f>
        <v>0</v>
      </c>
      <c r="I50" s="84">
        <f>kuantitas!J53*B50</f>
        <v>0</v>
      </c>
      <c r="J50" s="84">
        <f>kuantitas!K53*B50</f>
        <v>0</v>
      </c>
      <c r="K50" s="84">
        <f>kuantitas!L53*B50</f>
        <v>0</v>
      </c>
      <c r="L50" s="84">
        <f>kuantitas!M53*B50</f>
        <v>0</v>
      </c>
      <c r="M50" s="84">
        <f>kuantitas!N53*B50</f>
        <v>0</v>
      </c>
      <c r="N50" s="84">
        <f>kuantitas!O53*B50</f>
        <v>0</v>
      </c>
      <c r="O50" s="84">
        <f>kuantitas!P53*B50</f>
        <v>0</v>
      </c>
      <c r="P50" s="84">
        <f>kuantitas!Q53*B50</f>
        <v>0</v>
      </c>
      <c r="Q50" s="84">
        <f>kuantitas!R53*B50</f>
        <v>0</v>
      </c>
      <c r="R50" s="84">
        <f>kuantitas!S53*B50</f>
        <v>0</v>
      </c>
      <c r="S50" s="84">
        <f>kuantitas!T53*B50</f>
        <v>0</v>
      </c>
      <c r="T50" s="84">
        <f>kuantitas!U53*B50</f>
        <v>0</v>
      </c>
      <c r="U50" s="84">
        <f>kuantitas!V53*B50</f>
        <v>0</v>
      </c>
      <c r="V50" s="84">
        <f>kuantitas!W53*B50</f>
        <v>0</v>
      </c>
      <c r="W50" s="84">
        <f>kuantitas!X53*B50</f>
        <v>0</v>
      </c>
      <c r="X50" s="84">
        <f>kuantitas!Y53*B50</f>
        <v>0</v>
      </c>
      <c r="Y50" s="84">
        <f>kuantitas!Z53*B50</f>
        <v>0</v>
      </c>
      <c r="Z50" s="84">
        <f>kuantitas!AA53*B50</f>
        <v>0</v>
      </c>
      <c r="AA50" s="84">
        <f>kuantitas!AB53*B50</f>
        <v>0</v>
      </c>
      <c r="AB50" s="84">
        <f>kuantitas!AC53*B50</f>
        <v>0</v>
      </c>
      <c r="AC50" s="84">
        <f>kuantitas!AD53*B50</f>
        <v>0</v>
      </c>
      <c r="AD50" s="84">
        <f>kuantitas!AE53*B50</f>
        <v>0</v>
      </c>
      <c r="AE50" s="84">
        <f>kuantitas!AF53*B50</f>
        <v>0</v>
      </c>
      <c r="AF50" s="84">
        <f>kuantitas!AG53*B50</f>
        <v>0</v>
      </c>
      <c r="AG50" s="84">
        <f>kuantitas!AH53*B50</f>
        <v>0</v>
      </c>
      <c r="AH50" s="118">
        <f t="shared" si="2"/>
        <v>0</v>
      </c>
      <c r="AI50" s="117">
        <f t="shared" si="1"/>
        <v>0</v>
      </c>
    </row>
    <row r="51" spans="1:35" s="79" customFormat="1" ht="9.75" customHeight="1">
      <c r="A51" s="98" t="s">
        <v>55</v>
      </c>
      <c r="B51" s="94">
        <v>35000</v>
      </c>
      <c r="C51" s="84">
        <f>kuantitas!D54*B51</f>
        <v>0</v>
      </c>
      <c r="D51" s="84">
        <f>kuantitas!E54*B51</f>
        <v>0</v>
      </c>
      <c r="E51" s="84">
        <f>kuantitas!F54*B51</f>
        <v>0</v>
      </c>
      <c r="F51" s="84">
        <f>kuantitas!G54*B51</f>
        <v>0</v>
      </c>
      <c r="G51" s="84">
        <f>kuantitas!H54*B51</f>
        <v>0</v>
      </c>
      <c r="H51" s="84">
        <f>kuantitas!I54*B51</f>
        <v>0</v>
      </c>
      <c r="I51" s="84">
        <f>kuantitas!J54*B51</f>
        <v>0</v>
      </c>
      <c r="J51" s="84">
        <f>kuantitas!K54*B51</f>
        <v>0</v>
      </c>
      <c r="K51" s="84">
        <f>kuantitas!L54*B51</f>
        <v>0</v>
      </c>
      <c r="L51" s="84">
        <f>kuantitas!M54*B51</f>
        <v>0</v>
      </c>
      <c r="M51" s="84">
        <f>kuantitas!N54*B51</f>
        <v>0</v>
      </c>
      <c r="N51" s="84">
        <f>kuantitas!O54*B51</f>
        <v>0</v>
      </c>
      <c r="O51" s="84">
        <f>kuantitas!P54*B51</f>
        <v>0</v>
      </c>
      <c r="P51" s="84">
        <f>kuantitas!Q54*B51</f>
        <v>0</v>
      </c>
      <c r="Q51" s="84">
        <f>kuantitas!R54*B51</f>
        <v>0</v>
      </c>
      <c r="R51" s="84">
        <f>kuantitas!S54*B51</f>
        <v>0</v>
      </c>
      <c r="S51" s="84">
        <f>kuantitas!T54*B51</f>
        <v>0</v>
      </c>
      <c r="T51" s="84">
        <f>kuantitas!U54*B51</f>
        <v>0</v>
      </c>
      <c r="U51" s="84">
        <f>kuantitas!V54*B51</f>
        <v>0</v>
      </c>
      <c r="V51" s="84">
        <f>kuantitas!W54*B51</f>
        <v>0</v>
      </c>
      <c r="W51" s="84">
        <f>kuantitas!X54*B51</f>
        <v>0</v>
      </c>
      <c r="X51" s="84">
        <f>kuantitas!Y54*B51</f>
        <v>0</v>
      </c>
      <c r="Y51" s="84">
        <f>kuantitas!Z54*B51</f>
        <v>0</v>
      </c>
      <c r="Z51" s="84">
        <f>kuantitas!AA54*B51</f>
        <v>0</v>
      </c>
      <c r="AA51" s="84">
        <f>kuantitas!AB54*B51</f>
        <v>0</v>
      </c>
      <c r="AB51" s="84">
        <f>kuantitas!AC54*B51</f>
        <v>0</v>
      </c>
      <c r="AC51" s="84">
        <f>kuantitas!AD54*B51</f>
        <v>0</v>
      </c>
      <c r="AD51" s="84">
        <f>kuantitas!AE54*B51</f>
        <v>0</v>
      </c>
      <c r="AE51" s="84">
        <f>kuantitas!AF54*B51</f>
        <v>0</v>
      </c>
      <c r="AF51" s="84">
        <f>kuantitas!AG54*B51</f>
        <v>0</v>
      </c>
      <c r="AG51" s="84">
        <f>kuantitas!AH54*B51</f>
        <v>0</v>
      </c>
      <c r="AH51" s="118">
        <f t="shared" si="2"/>
        <v>0</v>
      </c>
      <c r="AI51" s="117">
        <f t="shared" si="1"/>
        <v>0</v>
      </c>
    </row>
    <row r="52" spans="1:35" s="79" customFormat="1" ht="9.75" customHeight="1">
      <c r="A52" s="98" t="s">
        <v>56</v>
      </c>
      <c r="B52" s="94">
        <v>50000</v>
      </c>
      <c r="C52" s="84">
        <f>kuantitas!D55*B52</f>
        <v>0</v>
      </c>
      <c r="D52" s="84">
        <f>kuantitas!E55*B52</f>
        <v>0</v>
      </c>
      <c r="E52" s="84">
        <f>kuantitas!F55*B52</f>
        <v>0</v>
      </c>
      <c r="F52" s="84">
        <f>kuantitas!G55*B52</f>
        <v>150000</v>
      </c>
      <c r="G52" s="84">
        <f>kuantitas!H55*B52</f>
        <v>0</v>
      </c>
      <c r="H52" s="84">
        <f>kuantitas!I55*B52</f>
        <v>0</v>
      </c>
      <c r="I52" s="84">
        <f>kuantitas!J55*B52</f>
        <v>0</v>
      </c>
      <c r="J52" s="84">
        <f>kuantitas!K55*B52</f>
        <v>50000</v>
      </c>
      <c r="K52" s="84">
        <f>kuantitas!L55*B52</f>
        <v>0</v>
      </c>
      <c r="L52" s="84">
        <f>kuantitas!M55*B52</f>
        <v>0</v>
      </c>
      <c r="M52" s="84">
        <f>kuantitas!N55*B52</f>
        <v>0</v>
      </c>
      <c r="N52" s="84">
        <f>kuantitas!O55*B52</f>
        <v>0</v>
      </c>
      <c r="O52" s="84">
        <f>kuantitas!P55*B52</f>
        <v>0</v>
      </c>
      <c r="P52" s="84">
        <f>kuantitas!Q55*B52</f>
        <v>0</v>
      </c>
      <c r="Q52" s="84">
        <f>kuantitas!R55*B52</f>
        <v>0</v>
      </c>
      <c r="R52" s="84">
        <f>kuantitas!S55*B52</f>
        <v>0</v>
      </c>
      <c r="S52" s="84">
        <f>kuantitas!T55*B52</f>
        <v>0</v>
      </c>
      <c r="T52" s="84">
        <f>kuantitas!U55*B52</f>
        <v>0</v>
      </c>
      <c r="U52" s="84">
        <f>kuantitas!V55*B52</f>
        <v>0</v>
      </c>
      <c r="V52" s="84">
        <f>kuantitas!W55*B52</f>
        <v>0</v>
      </c>
      <c r="W52" s="84">
        <f>kuantitas!X55*B52</f>
        <v>0</v>
      </c>
      <c r="X52" s="84">
        <f>kuantitas!Y55*B52</f>
        <v>0</v>
      </c>
      <c r="Y52" s="84">
        <f>kuantitas!Z55*B52</f>
        <v>0</v>
      </c>
      <c r="Z52" s="84">
        <f>kuantitas!AA55*B52</f>
        <v>0</v>
      </c>
      <c r="AA52" s="84">
        <f>kuantitas!AB55*B52</f>
        <v>0</v>
      </c>
      <c r="AB52" s="84">
        <f>kuantitas!AC55*B52</f>
        <v>0</v>
      </c>
      <c r="AC52" s="84">
        <f>kuantitas!AD55*B52</f>
        <v>0</v>
      </c>
      <c r="AD52" s="84">
        <f>kuantitas!AE55*B52</f>
        <v>0</v>
      </c>
      <c r="AE52" s="84">
        <f>kuantitas!AF55*B52</f>
        <v>0</v>
      </c>
      <c r="AF52" s="84">
        <f>kuantitas!AG55*B52</f>
        <v>0</v>
      </c>
      <c r="AG52" s="84">
        <f>kuantitas!AH55*B52</f>
        <v>0</v>
      </c>
      <c r="AH52" s="118">
        <f t="shared" si="2"/>
        <v>200000</v>
      </c>
      <c r="AI52" s="117">
        <f t="shared" si="1"/>
        <v>4</v>
      </c>
    </row>
    <row r="53" spans="1:35" s="79" customFormat="1" ht="9.75" customHeight="1">
      <c r="A53" s="97" t="s">
        <v>57</v>
      </c>
      <c r="B53" s="92"/>
      <c r="C53" s="84">
        <f>kuantitas!D56*B53</f>
        <v>0</v>
      </c>
      <c r="D53" s="84"/>
      <c r="E53" s="84">
        <f>kuantitas!F56*B53</f>
        <v>0</v>
      </c>
      <c r="F53" s="84">
        <f>kuantitas!G56*B53</f>
        <v>0</v>
      </c>
      <c r="G53" s="84">
        <f>kuantitas!H56*B53</f>
        <v>0</v>
      </c>
      <c r="H53" s="84">
        <f>kuantitas!I56*B53</f>
        <v>0</v>
      </c>
      <c r="I53" s="84">
        <f>kuantitas!J56*B53</f>
        <v>0</v>
      </c>
      <c r="J53" s="84">
        <f>kuantitas!K56*B53</f>
        <v>0</v>
      </c>
      <c r="K53" s="84">
        <f>kuantitas!L56*B53</f>
        <v>0</v>
      </c>
      <c r="L53" s="84">
        <f>kuantitas!M56*B53</f>
        <v>0</v>
      </c>
      <c r="M53" s="84">
        <f>kuantitas!N56*B53</f>
        <v>0</v>
      </c>
      <c r="N53" s="84">
        <f>kuantitas!O56*B53</f>
        <v>0</v>
      </c>
      <c r="O53" s="84">
        <f>kuantitas!P56*B53</f>
        <v>0</v>
      </c>
      <c r="P53" s="84">
        <f>kuantitas!Q56*B53</f>
        <v>0</v>
      </c>
      <c r="Q53" s="84">
        <f>kuantitas!R56*B53</f>
        <v>0</v>
      </c>
      <c r="R53" s="84">
        <f>kuantitas!S56*B53</f>
        <v>0</v>
      </c>
      <c r="S53" s="84">
        <f>kuantitas!T56*B53</f>
        <v>0</v>
      </c>
      <c r="T53" s="84">
        <f>kuantitas!U56*B53</f>
        <v>0</v>
      </c>
      <c r="U53" s="84">
        <f>kuantitas!V56*B53</f>
        <v>0</v>
      </c>
      <c r="V53" s="84">
        <f>kuantitas!W56*B53</f>
        <v>0</v>
      </c>
      <c r="W53" s="84">
        <f>kuantitas!X56*B53</f>
        <v>0</v>
      </c>
      <c r="X53" s="84">
        <f>kuantitas!Y56*B53</f>
        <v>0</v>
      </c>
      <c r="Y53" s="84">
        <f>kuantitas!Z56*B53</f>
        <v>0</v>
      </c>
      <c r="Z53" s="84">
        <f>kuantitas!AA56*B53</f>
        <v>0</v>
      </c>
      <c r="AA53" s="84">
        <f>kuantitas!AB56*B53</f>
        <v>0</v>
      </c>
      <c r="AB53" s="84">
        <f>kuantitas!AC56*B53</f>
        <v>0</v>
      </c>
      <c r="AC53" s="84">
        <f>kuantitas!AD56*B53</f>
        <v>0</v>
      </c>
      <c r="AD53" s="84">
        <f>kuantitas!AE56*B53</f>
        <v>0</v>
      </c>
      <c r="AE53" s="84">
        <f>kuantitas!AF56*B53</f>
        <v>0</v>
      </c>
      <c r="AF53" s="84">
        <f>kuantitas!AG56*B53</f>
        <v>0</v>
      </c>
      <c r="AG53" s="84">
        <f>kuantitas!AH56*B53</f>
        <v>0</v>
      </c>
      <c r="AH53" s="118">
        <f t="shared" si="2"/>
        <v>0</v>
      </c>
      <c r="AI53" s="117"/>
    </row>
    <row r="54" spans="1:35" s="79" customFormat="1" ht="9.75" customHeight="1">
      <c r="A54" s="98" t="s">
        <v>58</v>
      </c>
      <c r="B54" s="94">
        <v>15000</v>
      </c>
      <c r="C54" s="84">
        <f>kuantitas!D57*B54</f>
        <v>0</v>
      </c>
      <c r="D54" s="84">
        <f>kuantitas!E57*B54</f>
        <v>0</v>
      </c>
      <c r="E54" s="84">
        <f>kuantitas!F57*B54</f>
        <v>0</v>
      </c>
      <c r="F54" s="84">
        <f>kuantitas!G57*B54</f>
        <v>240000</v>
      </c>
      <c r="G54" s="84">
        <f>kuantitas!H57*B54</f>
        <v>330000</v>
      </c>
      <c r="H54" s="84">
        <f>kuantitas!I57*B54</f>
        <v>60000</v>
      </c>
      <c r="I54" s="84">
        <f>kuantitas!J57*B54</f>
        <v>0</v>
      </c>
      <c r="J54" s="84">
        <f>kuantitas!K57*B54</f>
        <v>120000</v>
      </c>
      <c r="K54" s="84">
        <f>kuantitas!L57*B54</f>
        <v>0</v>
      </c>
      <c r="L54" s="84">
        <f>kuantitas!M57*B54</f>
        <v>0</v>
      </c>
      <c r="M54" s="84">
        <f>kuantitas!N57*B54</f>
        <v>0</v>
      </c>
      <c r="N54" s="84">
        <f>kuantitas!O57*B54</f>
        <v>0</v>
      </c>
      <c r="O54" s="84">
        <f>kuantitas!P57*B54</f>
        <v>0</v>
      </c>
      <c r="P54" s="84">
        <f>kuantitas!Q57*B54</f>
        <v>0</v>
      </c>
      <c r="Q54" s="84">
        <f>kuantitas!R57*B54</f>
        <v>0</v>
      </c>
      <c r="R54" s="84">
        <f>kuantitas!S57*B54</f>
        <v>0</v>
      </c>
      <c r="S54" s="84">
        <f>kuantitas!T57*B54</f>
        <v>0</v>
      </c>
      <c r="T54" s="84">
        <f>kuantitas!U57*B54</f>
        <v>0</v>
      </c>
      <c r="U54" s="84">
        <f>kuantitas!V57*B54</f>
        <v>0</v>
      </c>
      <c r="V54" s="84">
        <f>kuantitas!W57*B54</f>
        <v>0</v>
      </c>
      <c r="W54" s="84">
        <f>kuantitas!X57*B54</f>
        <v>0</v>
      </c>
      <c r="X54" s="84">
        <f>kuantitas!Y57*B54</f>
        <v>0</v>
      </c>
      <c r="Y54" s="84">
        <f>kuantitas!Z57*B54</f>
        <v>0</v>
      </c>
      <c r="Z54" s="84">
        <f>kuantitas!AA57*B54</f>
        <v>0</v>
      </c>
      <c r="AA54" s="84">
        <f>kuantitas!AB57*B54</f>
        <v>0</v>
      </c>
      <c r="AB54" s="84">
        <f>kuantitas!AC57*B54</f>
        <v>0</v>
      </c>
      <c r="AC54" s="84">
        <f>kuantitas!AD57*B54</f>
        <v>0</v>
      </c>
      <c r="AD54" s="84">
        <f>kuantitas!AE57*B54</f>
        <v>0</v>
      </c>
      <c r="AE54" s="84">
        <f>kuantitas!AF57*B54</f>
        <v>0</v>
      </c>
      <c r="AF54" s="84">
        <f>kuantitas!AG57*B54</f>
        <v>0</v>
      </c>
      <c r="AG54" s="84">
        <f>kuantitas!AH57*B54</f>
        <v>0</v>
      </c>
      <c r="AH54" s="118">
        <f t="shared" si="2"/>
        <v>750000</v>
      </c>
      <c r="AI54" s="117">
        <f t="shared" si="1"/>
        <v>50</v>
      </c>
    </row>
    <row r="55" spans="1:35" s="79" customFormat="1" ht="9.75" customHeight="1">
      <c r="A55" s="98" t="s">
        <v>59</v>
      </c>
      <c r="B55" s="94">
        <v>35000</v>
      </c>
      <c r="C55" s="84">
        <f>kuantitas!D58*B55</f>
        <v>0</v>
      </c>
      <c r="D55" s="84">
        <f>kuantitas!E58*B55</f>
        <v>0</v>
      </c>
      <c r="E55" s="84">
        <f>kuantitas!F58*B55</f>
        <v>0</v>
      </c>
      <c r="F55" s="84">
        <f>kuantitas!G58*B55</f>
        <v>140000</v>
      </c>
      <c r="G55" s="84">
        <f>kuantitas!H58*B55</f>
        <v>0</v>
      </c>
      <c r="H55" s="84">
        <f>kuantitas!I58*B55</f>
        <v>0</v>
      </c>
      <c r="I55" s="84">
        <f>kuantitas!J58*B55</f>
        <v>0</v>
      </c>
      <c r="J55" s="84">
        <f>kuantitas!K58*B55</f>
        <v>0</v>
      </c>
      <c r="K55" s="84">
        <f>kuantitas!L58*B55</f>
        <v>0</v>
      </c>
      <c r="L55" s="84">
        <f>kuantitas!M58*B55</f>
        <v>0</v>
      </c>
      <c r="M55" s="84">
        <f>kuantitas!N58*B55</f>
        <v>0</v>
      </c>
      <c r="N55" s="84">
        <f>kuantitas!O58*B55</f>
        <v>0</v>
      </c>
      <c r="O55" s="84">
        <f>kuantitas!P58*B55</f>
        <v>0</v>
      </c>
      <c r="P55" s="84">
        <f>kuantitas!Q58*B55</f>
        <v>0</v>
      </c>
      <c r="Q55" s="84">
        <f>kuantitas!R58*B55</f>
        <v>0</v>
      </c>
      <c r="R55" s="84">
        <f>kuantitas!S58*B55</f>
        <v>0</v>
      </c>
      <c r="S55" s="84">
        <f>kuantitas!T58*B55</f>
        <v>0</v>
      </c>
      <c r="T55" s="84">
        <f>kuantitas!U58*B55</f>
        <v>0</v>
      </c>
      <c r="U55" s="84">
        <f>kuantitas!V58*B55</f>
        <v>0</v>
      </c>
      <c r="V55" s="84">
        <f>kuantitas!W58*B55</f>
        <v>0</v>
      </c>
      <c r="W55" s="84">
        <f>kuantitas!X58*B55</f>
        <v>0</v>
      </c>
      <c r="X55" s="84">
        <f>kuantitas!Y58*B55</f>
        <v>0</v>
      </c>
      <c r="Y55" s="84">
        <f>kuantitas!Z58*B55</f>
        <v>0</v>
      </c>
      <c r="Z55" s="84">
        <f>kuantitas!AA58*B55</f>
        <v>0</v>
      </c>
      <c r="AA55" s="84">
        <f>kuantitas!AB58*B55</f>
        <v>0</v>
      </c>
      <c r="AB55" s="84">
        <f>kuantitas!AC58*B55</f>
        <v>0</v>
      </c>
      <c r="AC55" s="84">
        <f>kuantitas!AD58*B55</f>
        <v>0</v>
      </c>
      <c r="AD55" s="84">
        <f>kuantitas!AE58*B55</f>
        <v>0</v>
      </c>
      <c r="AE55" s="84">
        <f>kuantitas!AF58*B55</f>
        <v>0</v>
      </c>
      <c r="AF55" s="84">
        <f>kuantitas!AG58*B55</f>
        <v>0</v>
      </c>
      <c r="AG55" s="84">
        <f>kuantitas!AH58*B55</f>
        <v>0</v>
      </c>
      <c r="AH55" s="118">
        <f t="shared" si="2"/>
        <v>140000</v>
      </c>
      <c r="AI55" s="117">
        <f t="shared" si="1"/>
        <v>4</v>
      </c>
    </row>
    <row r="56" spans="1:35" s="79" customFormat="1" ht="9.75" customHeight="1">
      <c r="A56" s="98" t="s">
        <v>76</v>
      </c>
      <c r="B56" s="94">
        <v>200000</v>
      </c>
      <c r="C56" s="84">
        <f>kuantitas!D59*B56</f>
        <v>0</v>
      </c>
      <c r="D56" s="84">
        <f>kuantitas!E59*B56</f>
        <v>0</v>
      </c>
      <c r="E56" s="84">
        <f>kuantitas!F59*B56</f>
        <v>0</v>
      </c>
      <c r="F56" s="84">
        <f>kuantitas!G59*B56</f>
        <v>800000</v>
      </c>
      <c r="G56" s="84">
        <f>kuantitas!H59*B56</f>
        <v>0</v>
      </c>
      <c r="H56" s="84">
        <f>kuantitas!I59*B56</f>
        <v>0</v>
      </c>
      <c r="I56" s="84">
        <f>kuantitas!J59*B56</f>
        <v>0</v>
      </c>
      <c r="J56" s="84">
        <f>kuantitas!K59*B56</f>
        <v>0</v>
      </c>
      <c r="K56" s="84">
        <f>kuantitas!L59*B56</f>
        <v>0</v>
      </c>
      <c r="L56" s="84">
        <f>kuantitas!M59*B56</f>
        <v>0</v>
      </c>
      <c r="M56" s="84">
        <f>kuantitas!N59*B56</f>
        <v>0</v>
      </c>
      <c r="N56" s="84">
        <f>kuantitas!O59*B56</f>
        <v>0</v>
      </c>
      <c r="O56" s="84">
        <f>kuantitas!P59*B56</f>
        <v>0</v>
      </c>
      <c r="P56" s="84">
        <f>kuantitas!Q59*B56</f>
        <v>0</v>
      </c>
      <c r="Q56" s="84">
        <f>kuantitas!R59*B56</f>
        <v>0</v>
      </c>
      <c r="R56" s="84">
        <f>kuantitas!S59*B56</f>
        <v>0</v>
      </c>
      <c r="S56" s="84">
        <f>kuantitas!T59*B56</f>
        <v>0</v>
      </c>
      <c r="T56" s="84">
        <f>kuantitas!U59*B56</f>
        <v>0</v>
      </c>
      <c r="U56" s="84">
        <f>kuantitas!V59*B56</f>
        <v>0</v>
      </c>
      <c r="V56" s="84">
        <f>kuantitas!W59*B56</f>
        <v>0</v>
      </c>
      <c r="W56" s="84">
        <f>kuantitas!X59*B56</f>
        <v>0</v>
      </c>
      <c r="X56" s="84">
        <f>kuantitas!Y59*B56</f>
        <v>0</v>
      </c>
      <c r="Y56" s="84">
        <f>kuantitas!Z59*B56</f>
        <v>0</v>
      </c>
      <c r="Z56" s="84">
        <f>kuantitas!AA59*B56</f>
        <v>0</v>
      </c>
      <c r="AA56" s="84">
        <f>kuantitas!AB59*B56</f>
        <v>0</v>
      </c>
      <c r="AB56" s="84">
        <f>kuantitas!AC59*B56</f>
        <v>0</v>
      </c>
      <c r="AC56" s="84">
        <f>kuantitas!AD59*B56</f>
        <v>0</v>
      </c>
      <c r="AD56" s="84">
        <f>kuantitas!AE59*B56</f>
        <v>0</v>
      </c>
      <c r="AE56" s="84">
        <f>kuantitas!AF59*B56</f>
        <v>0</v>
      </c>
      <c r="AF56" s="84">
        <f>kuantitas!AG59*B56</f>
        <v>0</v>
      </c>
      <c r="AG56" s="84">
        <f>kuantitas!AH59*B56</f>
        <v>0</v>
      </c>
      <c r="AH56" s="118">
        <f t="shared" si="2"/>
        <v>800000</v>
      </c>
      <c r="AI56" s="117">
        <f t="shared" si="1"/>
        <v>4</v>
      </c>
    </row>
    <row r="57" spans="1:35" s="79" customFormat="1" ht="9.75" customHeight="1">
      <c r="A57" s="97" t="s">
        <v>61</v>
      </c>
      <c r="B57" s="92"/>
      <c r="C57" s="84">
        <f>kuantitas!D60*B57</f>
        <v>0</v>
      </c>
      <c r="D57" s="84"/>
      <c r="E57" s="84">
        <f>kuantitas!F60*B57</f>
        <v>0</v>
      </c>
      <c r="F57" s="84">
        <f>kuantitas!G60*B57</f>
        <v>0</v>
      </c>
      <c r="G57" s="84">
        <f>kuantitas!H60*B57</f>
        <v>0</v>
      </c>
      <c r="H57" s="84">
        <f>kuantitas!I60*B57</f>
        <v>0</v>
      </c>
      <c r="I57" s="84">
        <f>kuantitas!J60*B57</f>
        <v>0</v>
      </c>
      <c r="J57" s="84">
        <f>kuantitas!K60*B57</f>
        <v>0</v>
      </c>
      <c r="K57" s="84">
        <f>kuantitas!L60*B57</f>
        <v>0</v>
      </c>
      <c r="L57" s="84">
        <f>kuantitas!M60*B57</f>
        <v>0</v>
      </c>
      <c r="M57" s="84">
        <f>kuantitas!N60*B57</f>
        <v>0</v>
      </c>
      <c r="N57" s="84">
        <f>kuantitas!O60*B57</f>
        <v>0</v>
      </c>
      <c r="O57" s="84">
        <f>kuantitas!P60*B57</f>
        <v>0</v>
      </c>
      <c r="P57" s="84">
        <f>kuantitas!Q60*B57</f>
        <v>0</v>
      </c>
      <c r="Q57" s="84">
        <f>kuantitas!R60*B57</f>
        <v>0</v>
      </c>
      <c r="R57" s="84">
        <f>kuantitas!S60*B57</f>
        <v>0</v>
      </c>
      <c r="S57" s="84">
        <f>kuantitas!T60*B57</f>
        <v>0</v>
      </c>
      <c r="T57" s="84">
        <f>kuantitas!U60*B57</f>
        <v>0</v>
      </c>
      <c r="U57" s="84">
        <f>kuantitas!V60*B57</f>
        <v>0</v>
      </c>
      <c r="V57" s="84">
        <f>kuantitas!W60*B57</f>
        <v>0</v>
      </c>
      <c r="W57" s="84">
        <f>kuantitas!X60*B57</f>
        <v>0</v>
      </c>
      <c r="X57" s="84">
        <f>kuantitas!Y60*B57</f>
        <v>0</v>
      </c>
      <c r="Y57" s="84">
        <f>kuantitas!Z60*B57</f>
        <v>0</v>
      </c>
      <c r="Z57" s="84">
        <f>kuantitas!AA60*B57</f>
        <v>0</v>
      </c>
      <c r="AA57" s="84">
        <f>kuantitas!AB60*B57</f>
        <v>0</v>
      </c>
      <c r="AB57" s="84">
        <f>kuantitas!AC60*B57</f>
        <v>0</v>
      </c>
      <c r="AC57" s="84">
        <f>kuantitas!AD60*B57</f>
        <v>0</v>
      </c>
      <c r="AD57" s="84">
        <f>kuantitas!AE60*B57</f>
        <v>0</v>
      </c>
      <c r="AE57" s="84">
        <f>kuantitas!AF60*B57</f>
        <v>0</v>
      </c>
      <c r="AF57" s="84">
        <f>kuantitas!AG60*B57</f>
        <v>0</v>
      </c>
      <c r="AG57" s="84">
        <f>kuantitas!AH60*B57</f>
        <v>0</v>
      </c>
      <c r="AH57" s="118">
        <f t="shared" si="2"/>
        <v>0</v>
      </c>
      <c r="AI57" s="117"/>
    </row>
    <row r="58" spans="1:35" s="79" customFormat="1" ht="9.75" customHeight="1">
      <c r="A58" s="98" t="s">
        <v>62</v>
      </c>
      <c r="B58" s="93">
        <v>80000</v>
      </c>
      <c r="C58" s="84">
        <f>kuantitas!D61*B58</f>
        <v>0</v>
      </c>
      <c r="D58" s="84">
        <f>kuantitas!E61*B58</f>
        <v>0</v>
      </c>
      <c r="E58" s="84">
        <f>kuantitas!F61*B58</f>
        <v>0</v>
      </c>
      <c r="F58" s="84">
        <f>kuantitas!G61*B58</f>
        <v>0</v>
      </c>
      <c r="G58" s="84">
        <f>kuantitas!H61*B58</f>
        <v>0</v>
      </c>
      <c r="H58" s="84">
        <f>kuantitas!I61*B58</f>
        <v>0</v>
      </c>
      <c r="I58" s="84">
        <f>kuantitas!J61*B58</f>
        <v>0</v>
      </c>
      <c r="J58" s="84">
        <f>kuantitas!K61*B58</f>
        <v>0</v>
      </c>
      <c r="K58" s="84">
        <f>kuantitas!L61*B58</f>
        <v>0</v>
      </c>
      <c r="L58" s="84">
        <f>kuantitas!M61*B58</f>
        <v>0</v>
      </c>
      <c r="M58" s="84">
        <f>kuantitas!N61*B58</f>
        <v>0</v>
      </c>
      <c r="N58" s="84">
        <f>kuantitas!O61*B58</f>
        <v>0</v>
      </c>
      <c r="O58" s="84">
        <f>kuantitas!P61*B58</f>
        <v>0</v>
      </c>
      <c r="P58" s="84">
        <f>kuantitas!Q61*B58</f>
        <v>0</v>
      </c>
      <c r="Q58" s="84">
        <f>kuantitas!R61*B58</f>
        <v>0</v>
      </c>
      <c r="R58" s="84">
        <f>kuantitas!S61*B58</f>
        <v>0</v>
      </c>
      <c r="S58" s="84">
        <f>kuantitas!T61*B58</f>
        <v>0</v>
      </c>
      <c r="T58" s="84">
        <f>kuantitas!U61*B58</f>
        <v>0</v>
      </c>
      <c r="U58" s="84">
        <f>kuantitas!V61*B58</f>
        <v>0</v>
      </c>
      <c r="V58" s="84">
        <f>kuantitas!W61*B58</f>
        <v>0</v>
      </c>
      <c r="W58" s="84">
        <f>kuantitas!X61*B58</f>
        <v>0</v>
      </c>
      <c r="X58" s="84">
        <f>kuantitas!Y61*B58</f>
        <v>0</v>
      </c>
      <c r="Y58" s="84">
        <f>kuantitas!Z61*B58</f>
        <v>0</v>
      </c>
      <c r="Z58" s="84">
        <f>kuantitas!AA61*B58</f>
        <v>0</v>
      </c>
      <c r="AA58" s="84">
        <f>kuantitas!AB61*B58</f>
        <v>0</v>
      </c>
      <c r="AB58" s="84">
        <f>kuantitas!AC61*B58</f>
        <v>0</v>
      </c>
      <c r="AC58" s="84">
        <f>kuantitas!AD61*B58</f>
        <v>0</v>
      </c>
      <c r="AD58" s="84">
        <f>kuantitas!AE61*B58</f>
        <v>0</v>
      </c>
      <c r="AE58" s="84">
        <f>kuantitas!AF61*B58</f>
        <v>0</v>
      </c>
      <c r="AF58" s="84">
        <f>kuantitas!AG61*B58</f>
        <v>0</v>
      </c>
      <c r="AG58" s="84">
        <f>kuantitas!AH61*B58</f>
        <v>0</v>
      </c>
      <c r="AH58" s="118">
        <f t="shared" si="2"/>
        <v>0</v>
      </c>
      <c r="AI58" s="117"/>
    </row>
    <row r="59" spans="1:35" s="79" customFormat="1" ht="9.75" customHeight="1">
      <c r="A59" s="98" t="s">
        <v>63</v>
      </c>
      <c r="B59" s="94">
        <v>80000</v>
      </c>
      <c r="C59" s="84">
        <f>kuantitas!D62*B59</f>
        <v>0</v>
      </c>
      <c r="D59" s="84">
        <f>kuantitas!E62*B59</f>
        <v>0</v>
      </c>
      <c r="E59" s="84">
        <f>kuantitas!F62*B59</f>
        <v>0</v>
      </c>
      <c r="F59" s="84">
        <f>kuantitas!G62*B59</f>
        <v>560000</v>
      </c>
      <c r="G59" s="84">
        <f>kuantitas!H62*B59</f>
        <v>560000</v>
      </c>
      <c r="H59" s="84">
        <f>kuantitas!I62*B59</f>
        <v>80000</v>
      </c>
      <c r="I59" s="84">
        <f>kuantitas!J62*B59</f>
        <v>0</v>
      </c>
      <c r="J59" s="84">
        <f>kuantitas!K62*B59</f>
        <v>320000</v>
      </c>
      <c r="K59" s="84">
        <f>kuantitas!L62*B59</f>
        <v>0</v>
      </c>
      <c r="L59" s="84">
        <f>kuantitas!M62*B59</f>
        <v>0</v>
      </c>
      <c r="M59" s="84">
        <f>kuantitas!N62*B59</f>
        <v>0</v>
      </c>
      <c r="N59" s="84">
        <f>kuantitas!O62*B59</f>
        <v>0</v>
      </c>
      <c r="O59" s="84">
        <f>kuantitas!P62*B59</f>
        <v>0</v>
      </c>
      <c r="P59" s="84">
        <f>kuantitas!Q62*B59</f>
        <v>0</v>
      </c>
      <c r="Q59" s="84">
        <f>kuantitas!R62*B59</f>
        <v>0</v>
      </c>
      <c r="R59" s="84">
        <f>kuantitas!S62*B59</f>
        <v>0</v>
      </c>
      <c r="S59" s="84">
        <f>kuantitas!T62*B59</f>
        <v>0</v>
      </c>
      <c r="T59" s="84">
        <f>kuantitas!U62*B59</f>
        <v>0</v>
      </c>
      <c r="U59" s="84">
        <f>kuantitas!V62*B59</f>
        <v>0</v>
      </c>
      <c r="V59" s="84">
        <f>kuantitas!W62*B59</f>
        <v>0</v>
      </c>
      <c r="W59" s="84">
        <f>kuantitas!X62*B59</f>
        <v>0</v>
      </c>
      <c r="X59" s="84">
        <f>kuantitas!Y62*B59</f>
        <v>0</v>
      </c>
      <c r="Y59" s="84">
        <f>kuantitas!Z62*B59</f>
        <v>0</v>
      </c>
      <c r="Z59" s="84">
        <f>kuantitas!AA62*B59</f>
        <v>0</v>
      </c>
      <c r="AA59" s="84">
        <f>kuantitas!AB62*B59</f>
        <v>0</v>
      </c>
      <c r="AB59" s="84">
        <f>kuantitas!AC62*B59</f>
        <v>0</v>
      </c>
      <c r="AC59" s="84">
        <f>kuantitas!AD62*B59</f>
        <v>0</v>
      </c>
      <c r="AD59" s="84">
        <f>kuantitas!AE62*B59</f>
        <v>0</v>
      </c>
      <c r="AE59" s="84">
        <f>kuantitas!AF62*B59</f>
        <v>0</v>
      </c>
      <c r="AF59" s="84">
        <f>kuantitas!AG62*B59</f>
        <v>0</v>
      </c>
      <c r="AG59" s="84">
        <f>kuantitas!AH62*B59</f>
        <v>0</v>
      </c>
      <c r="AH59" s="118">
        <f t="shared" si="2"/>
        <v>1520000</v>
      </c>
      <c r="AI59" s="117">
        <f t="shared" si="1"/>
        <v>19</v>
      </c>
    </row>
    <row r="60" spans="1:35" s="79" customFormat="1" ht="9.75" customHeight="1">
      <c r="A60" s="98" t="s">
        <v>96</v>
      </c>
      <c r="B60" s="94">
        <v>110000</v>
      </c>
      <c r="C60" s="84">
        <f>kuantitas!D63*B60</f>
        <v>0</v>
      </c>
      <c r="D60" s="84">
        <f>kuantitas!E63*B60</f>
        <v>0</v>
      </c>
      <c r="E60" s="84">
        <f>kuantitas!F63*B60</f>
        <v>0</v>
      </c>
      <c r="F60" s="84">
        <f>kuantitas!G63*B60</f>
        <v>0</v>
      </c>
      <c r="G60" s="84">
        <f>kuantitas!H63*B60</f>
        <v>0</v>
      </c>
      <c r="H60" s="84">
        <f>kuantitas!I63*B60</f>
        <v>0</v>
      </c>
      <c r="I60" s="84">
        <f>kuantitas!J63*B60</f>
        <v>0</v>
      </c>
      <c r="J60" s="84">
        <f>kuantitas!K63*B60</f>
        <v>0</v>
      </c>
      <c r="K60" s="84">
        <f>kuantitas!L63*B60</f>
        <v>0</v>
      </c>
      <c r="L60" s="84">
        <f>kuantitas!M63*B60</f>
        <v>0</v>
      </c>
      <c r="M60" s="84">
        <f>kuantitas!N63*B60</f>
        <v>0</v>
      </c>
      <c r="N60" s="84">
        <f>kuantitas!O63*B60</f>
        <v>0</v>
      </c>
      <c r="O60" s="84">
        <f>kuantitas!P63*B60</f>
        <v>0</v>
      </c>
      <c r="P60" s="84">
        <f>kuantitas!Q63*B60</f>
        <v>0</v>
      </c>
      <c r="Q60" s="84">
        <f>kuantitas!R63*B60</f>
        <v>0</v>
      </c>
      <c r="R60" s="84">
        <f>kuantitas!S63*B60</f>
        <v>0</v>
      </c>
      <c r="S60" s="84">
        <f>kuantitas!T63*B60</f>
        <v>0</v>
      </c>
      <c r="T60" s="84">
        <f>kuantitas!U63*B60</f>
        <v>0</v>
      </c>
      <c r="U60" s="84">
        <f>kuantitas!V63*B60</f>
        <v>0</v>
      </c>
      <c r="V60" s="84">
        <f>kuantitas!W63*B60</f>
        <v>0</v>
      </c>
      <c r="W60" s="84">
        <f>kuantitas!X63*B60</f>
        <v>0</v>
      </c>
      <c r="X60" s="84">
        <f>kuantitas!Y63*B60</f>
        <v>0</v>
      </c>
      <c r="Y60" s="84">
        <f>kuantitas!Z63*B60</f>
        <v>0</v>
      </c>
      <c r="Z60" s="84">
        <f>kuantitas!AA63*B60</f>
        <v>0</v>
      </c>
      <c r="AA60" s="84">
        <f>kuantitas!AB63*B60</f>
        <v>0</v>
      </c>
      <c r="AB60" s="84">
        <f>kuantitas!AC63*B60</f>
        <v>0</v>
      </c>
      <c r="AC60" s="84">
        <f>kuantitas!AD63*B60</f>
        <v>0</v>
      </c>
      <c r="AD60" s="84">
        <f>kuantitas!AE63*B60</f>
        <v>0</v>
      </c>
      <c r="AE60" s="84">
        <f>kuantitas!AF63*B60</f>
        <v>0</v>
      </c>
      <c r="AF60" s="84">
        <f>kuantitas!AG63*B60</f>
        <v>0</v>
      </c>
      <c r="AG60" s="84">
        <f>kuantitas!AH63*B60</f>
        <v>0</v>
      </c>
      <c r="AH60" s="118">
        <f t="shared" si="2"/>
        <v>0</v>
      </c>
      <c r="AI60" s="117">
        <f t="shared" si="1"/>
        <v>0</v>
      </c>
    </row>
    <row r="61" spans="1:35" s="79" customFormat="1" ht="9.75" customHeight="1">
      <c r="A61" s="98" t="s">
        <v>64</v>
      </c>
      <c r="B61" s="94">
        <v>140000</v>
      </c>
      <c r="C61" s="84">
        <f>kuantitas!D64*B61</f>
        <v>0</v>
      </c>
      <c r="D61" s="84">
        <f>kuantitas!E64*B61</f>
        <v>0</v>
      </c>
      <c r="E61" s="84">
        <f>kuantitas!F64*B61</f>
        <v>0</v>
      </c>
      <c r="F61" s="84">
        <f>kuantitas!G64*B61</f>
        <v>0</v>
      </c>
      <c r="G61" s="84">
        <f>kuantitas!H64*B61</f>
        <v>0</v>
      </c>
      <c r="H61" s="84">
        <f>kuantitas!I64*B61</f>
        <v>0</v>
      </c>
      <c r="I61" s="84">
        <f>kuantitas!J64*B61</f>
        <v>0</v>
      </c>
      <c r="J61" s="84">
        <f>kuantitas!K64*B61</f>
        <v>0</v>
      </c>
      <c r="K61" s="84">
        <f>kuantitas!L64*B61</f>
        <v>0</v>
      </c>
      <c r="L61" s="84">
        <f>kuantitas!M64*B61</f>
        <v>0</v>
      </c>
      <c r="M61" s="84">
        <f>kuantitas!N64*B61</f>
        <v>0</v>
      </c>
      <c r="N61" s="84">
        <f>kuantitas!O64*B61</f>
        <v>0</v>
      </c>
      <c r="O61" s="84">
        <f>kuantitas!P64*B61</f>
        <v>0</v>
      </c>
      <c r="P61" s="84">
        <f>kuantitas!Q64*B61</f>
        <v>0</v>
      </c>
      <c r="Q61" s="84">
        <f>kuantitas!R64*B61</f>
        <v>0</v>
      </c>
      <c r="R61" s="84">
        <f>kuantitas!S64*B61</f>
        <v>0</v>
      </c>
      <c r="S61" s="84">
        <f>kuantitas!T64*B61</f>
        <v>0</v>
      </c>
      <c r="T61" s="84">
        <f>kuantitas!U64*B61</f>
        <v>0</v>
      </c>
      <c r="U61" s="84">
        <f>kuantitas!V64*B61</f>
        <v>0</v>
      </c>
      <c r="V61" s="84">
        <f>kuantitas!W64*B61</f>
        <v>0</v>
      </c>
      <c r="W61" s="84">
        <f>kuantitas!X64*B61</f>
        <v>0</v>
      </c>
      <c r="X61" s="84">
        <f>kuantitas!Y64*B61</f>
        <v>0</v>
      </c>
      <c r="Y61" s="84">
        <f>kuantitas!Z64*B61</f>
        <v>0</v>
      </c>
      <c r="Z61" s="84">
        <f>kuantitas!AA64*B61</f>
        <v>0</v>
      </c>
      <c r="AA61" s="84">
        <f>kuantitas!AB64*B61</f>
        <v>0</v>
      </c>
      <c r="AB61" s="84">
        <f>kuantitas!AC64*B61</f>
        <v>0</v>
      </c>
      <c r="AC61" s="84">
        <f>kuantitas!AD64*B61</f>
        <v>0</v>
      </c>
      <c r="AD61" s="84">
        <f>kuantitas!AE64*B61</f>
        <v>0</v>
      </c>
      <c r="AE61" s="84">
        <f>kuantitas!AF64*B61</f>
        <v>0</v>
      </c>
      <c r="AF61" s="84">
        <f>kuantitas!AG64*B61</f>
        <v>0</v>
      </c>
      <c r="AG61" s="84">
        <f>kuantitas!AH64*B61</f>
        <v>0</v>
      </c>
      <c r="AH61" s="118">
        <f t="shared" si="2"/>
        <v>0</v>
      </c>
      <c r="AI61" s="117">
        <f t="shared" si="1"/>
        <v>0</v>
      </c>
    </row>
    <row r="62" spans="1:35" s="79" customFormat="1" ht="9.75" customHeight="1">
      <c r="A62" s="97" t="s">
        <v>65</v>
      </c>
      <c r="B62" s="92"/>
      <c r="C62" s="84">
        <f>kuantitas!D65*B62</f>
        <v>0</v>
      </c>
      <c r="D62" s="84"/>
      <c r="E62" s="84">
        <f>kuantitas!F65*B62</f>
        <v>0</v>
      </c>
      <c r="F62" s="84">
        <f>kuantitas!G65*B62</f>
        <v>0</v>
      </c>
      <c r="G62" s="84">
        <f>kuantitas!H65*B62</f>
        <v>0</v>
      </c>
      <c r="H62" s="84">
        <f>kuantitas!I65*B62</f>
        <v>0</v>
      </c>
      <c r="I62" s="84">
        <f>kuantitas!J65*B62</f>
        <v>0</v>
      </c>
      <c r="J62" s="84">
        <f>kuantitas!K65*B62</f>
        <v>0</v>
      </c>
      <c r="K62" s="84">
        <f>kuantitas!L65*B62</f>
        <v>0</v>
      </c>
      <c r="L62" s="84">
        <f>kuantitas!M65*B62</f>
        <v>0</v>
      </c>
      <c r="M62" s="84">
        <f>kuantitas!N65*B62</f>
        <v>0</v>
      </c>
      <c r="N62" s="84">
        <f>kuantitas!O65*B62</f>
        <v>0</v>
      </c>
      <c r="O62" s="84">
        <f>kuantitas!P65*B62</f>
        <v>0</v>
      </c>
      <c r="P62" s="84">
        <f>kuantitas!Q65*B62</f>
        <v>0</v>
      </c>
      <c r="Q62" s="84">
        <f>kuantitas!R65*B62</f>
        <v>0</v>
      </c>
      <c r="R62" s="84">
        <f>kuantitas!S65*B62</f>
        <v>0</v>
      </c>
      <c r="S62" s="84">
        <f>kuantitas!T65*B62</f>
        <v>0</v>
      </c>
      <c r="T62" s="84">
        <f>kuantitas!U65*B62</f>
        <v>0</v>
      </c>
      <c r="U62" s="84">
        <f>kuantitas!V65*B62</f>
        <v>0</v>
      </c>
      <c r="V62" s="84">
        <f>kuantitas!W65*B62</f>
        <v>0</v>
      </c>
      <c r="W62" s="84">
        <f>kuantitas!X65*B62</f>
        <v>0</v>
      </c>
      <c r="X62" s="84">
        <f>kuantitas!Y65*B62</f>
        <v>0</v>
      </c>
      <c r="Y62" s="84">
        <f>kuantitas!Z65*B62</f>
        <v>0</v>
      </c>
      <c r="Z62" s="84">
        <f>kuantitas!AA65*B62</f>
        <v>0</v>
      </c>
      <c r="AA62" s="84">
        <f>kuantitas!AB65*B62</f>
        <v>0</v>
      </c>
      <c r="AB62" s="84">
        <f>kuantitas!AC65*B62</f>
        <v>0</v>
      </c>
      <c r="AC62" s="84">
        <f>kuantitas!AD65*B62</f>
        <v>0</v>
      </c>
      <c r="AD62" s="84">
        <f>kuantitas!AE65*B62</f>
        <v>0</v>
      </c>
      <c r="AE62" s="84">
        <f>kuantitas!AF65*B62</f>
        <v>0</v>
      </c>
      <c r="AF62" s="84">
        <f>kuantitas!AG65*B62</f>
        <v>0</v>
      </c>
      <c r="AG62" s="84">
        <f>kuantitas!AH65*B62</f>
        <v>0</v>
      </c>
      <c r="AH62" s="118">
        <f t="shared" si="2"/>
        <v>0</v>
      </c>
      <c r="AI62" s="117"/>
    </row>
    <row r="63" spans="1:35" s="79" customFormat="1" ht="9.75" customHeight="1">
      <c r="A63" s="98" t="s">
        <v>66</v>
      </c>
      <c r="B63" s="94">
        <v>16000</v>
      </c>
      <c r="C63" s="84">
        <f>kuantitas!D66*B63</f>
        <v>0</v>
      </c>
      <c r="D63" s="84">
        <f>kuantitas!E66*B63</f>
        <v>0</v>
      </c>
      <c r="E63" s="84">
        <f>kuantitas!F66*B63</f>
        <v>0</v>
      </c>
      <c r="F63" s="84">
        <f>kuantitas!G66*B63</f>
        <v>80000</v>
      </c>
      <c r="G63" s="84">
        <f>kuantitas!H66*B63</f>
        <v>16000</v>
      </c>
      <c r="H63" s="84">
        <f>kuantitas!I66*B63</f>
        <v>0</v>
      </c>
      <c r="I63" s="84">
        <f>kuantitas!J66*B63</f>
        <v>0</v>
      </c>
      <c r="J63" s="84">
        <f>kuantitas!K66*B63</f>
        <v>32000</v>
      </c>
      <c r="K63" s="84">
        <f>kuantitas!L66*B63</f>
        <v>0</v>
      </c>
      <c r="L63" s="84">
        <f>kuantitas!M66*B63</f>
        <v>0</v>
      </c>
      <c r="M63" s="84">
        <f>kuantitas!N66*B63</f>
        <v>0</v>
      </c>
      <c r="N63" s="84">
        <f>kuantitas!O66*B63</f>
        <v>0</v>
      </c>
      <c r="O63" s="84">
        <f>kuantitas!P66*B63</f>
        <v>0</v>
      </c>
      <c r="P63" s="84">
        <f>kuantitas!Q66*B63</f>
        <v>0</v>
      </c>
      <c r="Q63" s="84">
        <f>kuantitas!R66*B63</f>
        <v>0</v>
      </c>
      <c r="R63" s="84">
        <f>kuantitas!S66*B63</f>
        <v>0</v>
      </c>
      <c r="S63" s="84">
        <f>kuantitas!T66*B63</f>
        <v>0</v>
      </c>
      <c r="T63" s="84">
        <f>kuantitas!U66*B63</f>
        <v>0</v>
      </c>
      <c r="U63" s="84">
        <f>kuantitas!V66*B63</f>
        <v>0</v>
      </c>
      <c r="V63" s="84">
        <f>kuantitas!W66*B63</f>
        <v>0</v>
      </c>
      <c r="W63" s="84">
        <f>kuantitas!X66*B63</f>
        <v>0</v>
      </c>
      <c r="X63" s="84">
        <f>kuantitas!Y66*B63</f>
        <v>0</v>
      </c>
      <c r="Y63" s="84">
        <f>kuantitas!Z66*B63</f>
        <v>0</v>
      </c>
      <c r="Z63" s="84">
        <f>kuantitas!AA66*B63</f>
        <v>0</v>
      </c>
      <c r="AA63" s="84">
        <f>kuantitas!AB66*B63</f>
        <v>0</v>
      </c>
      <c r="AB63" s="84">
        <f>kuantitas!AC66*B63</f>
        <v>0</v>
      </c>
      <c r="AC63" s="84">
        <f>kuantitas!AD66*B63</f>
        <v>0</v>
      </c>
      <c r="AD63" s="84">
        <f>kuantitas!AE66*B63</f>
        <v>0</v>
      </c>
      <c r="AE63" s="84">
        <f>kuantitas!AF66*B63</f>
        <v>0</v>
      </c>
      <c r="AF63" s="84">
        <f>kuantitas!AG66*B63</f>
        <v>0</v>
      </c>
      <c r="AG63" s="84">
        <f>kuantitas!AH66*B63</f>
        <v>0</v>
      </c>
      <c r="AH63" s="118">
        <f t="shared" si="2"/>
        <v>128000</v>
      </c>
      <c r="AI63" s="117">
        <f t="shared" si="1"/>
        <v>8</v>
      </c>
    </row>
    <row r="64" spans="1:35" s="79" customFormat="1" ht="9.75" customHeight="1">
      <c r="A64" s="98" t="s">
        <v>67</v>
      </c>
      <c r="B64" s="94">
        <v>16000</v>
      </c>
      <c r="C64" s="84">
        <f>kuantitas!D67*B64</f>
        <v>0</v>
      </c>
      <c r="D64" s="84">
        <f>kuantitas!E67*B64</f>
        <v>0</v>
      </c>
      <c r="E64" s="84">
        <f>kuantitas!F67*B64</f>
        <v>0</v>
      </c>
      <c r="F64" s="84">
        <f>kuantitas!G67*B64</f>
        <v>0</v>
      </c>
      <c r="G64" s="84">
        <f>kuantitas!H67*B64</f>
        <v>0</v>
      </c>
      <c r="H64" s="84">
        <f>kuantitas!I67*B64</f>
        <v>0</v>
      </c>
      <c r="I64" s="84">
        <f>kuantitas!J67*B64</f>
        <v>0</v>
      </c>
      <c r="J64" s="84">
        <f>kuantitas!K67*B64</f>
        <v>0</v>
      </c>
      <c r="K64" s="84">
        <f>kuantitas!L67*B64</f>
        <v>0</v>
      </c>
      <c r="L64" s="84">
        <f>kuantitas!M67*B64</f>
        <v>0</v>
      </c>
      <c r="M64" s="84">
        <f>kuantitas!N67*B64</f>
        <v>0</v>
      </c>
      <c r="N64" s="84">
        <f>kuantitas!O67*B64</f>
        <v>0</v>
      </c>
      <c r="O64" s="84">
        <f>kuantitas!P67*B64</f>
        <v>0</v>
      </c>
      <c r="P64" s="84">
        <f>kuantitas!Q67*B64</f>
        <v>0</v>
      </c>
      <c r="Q64" s="84">
        <f>kuantitas!R67*B64</f>
        <v>0</v>
      </c>
      <c r="R64" s="84">
        <f>kuantitas!S67*B64</f>
        <v>0</v>
      </c>
      <c r="S64" s="84">
        <f>kuantitas!T67*B64</f>
        <v>0</v>
      </c>
      <c r="T64" s="84">
        <f>kuantitas!U67*B64</f>
        <v>0</v>
      </c>
      <c r="U64" s="84">
        <f>kuantitas!V67*B64</f>
        <v>0</v>
      </c>
      <c r="V64" s="84">
        <f>kuantitas!W67*B64</f>
        <v>0</v>
      </c>
      <c r="W64" s="84">
        <f>kuantitas!X67*B64</f>
        <v>0</v>
      </c>
      <c r="X64" s="84">
        <f>kuantitas!Y67*B64</f>
        <v>0</v>
      </c>
      <c r="Y64" s="84">
        <f>kuantitas!Z67*B64</f>
        <v>0</v>
      </c>
      <c r="Z64" s="84">
        <f>kuantitas!AA67*B64</f>
        <v>0</v>
      </c>
      <c r="AA64" s="84">
        <f>kuantitas!AB67*B64</f>
        <v>0</v>
      </c>
      <c r="AB64" s="84">
        <f>kuantitas!AC67*B64</f>
        <v>0</v>
      </c>
      <c r="AC64" s="84">
        <f>kuantitas!AD67*B64</f>
        <v>0</v>
      </c>
      <c r="AD64" s="84">
        <f>kuantitas!AE67*B64</f>
        <v>0</v>
      </c>
      <c r="AE64" s="84">
        <f>kuantitas!AF67*B64</f>
        <v>0</v>
      </c>
      <c r="AF64" s="84">
        <f>kuantitas!AG67*B64</f>
        <v>0</v>
      </c>
      <c r="AG64" s="84">
        <f>kuantitas!AH67*B64</f>
        <v>0</v>
      </c>
      <c r="AH64" s="118">
        <f t="shared" si="2"/>
        <v>0</v>
      </c>
      <c r="AI64" s="117">
        <f t="shared" si="1"/>
        <v>0</v>
      </c>
    </row>
    <row r="65" spans="1:50" s="79" customFormat="1" ht="9.75" customHeight="1">
      <c r="A65" s="98" t="s">
        <v>68</v>
      </c>
      <c r="B65" s="94">
        <v>16000</v>
      </c>
      <c r="C65" s="84">
        <f>kuantitas!D68*B65</f>
        <v>0</v>
      </c>
      <c r="D65" s="84">
        <f>kuantitas!E68*B65</f>
        <v>0</v>
      </c>
      <c r="E65" s="84">
        <f>kuantitas!F68*B65</f>
        <v>0</v>
      </c>
      <c r="F65" s="84">
        <f>kuantitas!G68*B65</f>
        <v>0</v>
      </c>
      <c r="G65" s="84">
        <f>kuantitas!H68*B65</f>
        <v>0</v>
      </c>
      <c r="H65" s="84">
        <f>kuantitas!I68*B65</f>
        <v>0</v>
      </c>
      <c r="I65" s="84">
        <f>kuantitas!J68*B65</f>
        <v>0</v>
      </c>
      <c r="J65" s="84">
        <f>kuantitas!K68*B65</f>
        <v>0</v>
      </c>
      <c r="K65" s="84">
        <f>kuantitas!L68*B65</f>
        <v>0</v>
      </c>
      <c r="L65" s="84">
        <f>kuantitas!M68*B65</f>
        <v>0</v>
      </c>
      <c r="M65" s="84">
        <f>kuantitas!N68*B65</f>
        <v>0</v>
      </c>
      <c r="N65" s="84">
        <f>kuantitas!O68*B65</f>
        <v>0</v>
      </c>
      <c r="O65" s="84">
        <f>kuantitas!P68*B65</f>
        <v>0</v>
      </c>
      <c r="P65" s="84">
        <f>kuantitas!Q68*B65</f>
        <v>0</v>
      </c>
      <c r="Q65" s="84">
        <f>kuantitas!R68*B65</f>
        <v>0</v>
      </c>
      <c r="R65" s="84">
        <f>kuantitas!S68*B65</f>
        <v>0</v>
      </c>
      <c r="S65" s="84">
        <f>kuantitas!T68*B65</f>
        <v>0</v>
      </c>
      <c r="T65" s="84">
        <f>kuantitas!U68*B65</f>
        <v>0</v>
      </c>
      <c r="U65" s="84">
        <f>kuantitas!V68*B65</f>
        <v>0</v>
      </c>
      <c r="V65" s="84">
        <f>kuantitas!W68*B65</f>
        <v>0</v>
      </c>
      <c r="W65" s="84">
        <f>kuantitas!X68*B65</f>
        <v>0</v>
      </c>
      <c r="X65" s="84">
        <f>kuantitas!Y68*B65</f>
        <v>0</v>
      </c>
      <c r="Y65" s="84">
        <f>kuantitas!Z68*B65</f>
        <v>0</v>
      </c>
      <c r="Z65" s="84">
        <f>kuantitas!AA68*B65</f>
        <v>0</v>
      </c>
      <c r="AA65" s="84">
        <f>kuantitas!AB68*B65</f>
        <v>0</v>
      </c>
      <c r="AB65" s="84">
        <f>kuantitas!AC68*B65</f>
        <v>0</v>
      </c>
      <c r="AC65" s="84">
        <f>kuantitas!AD68*B65</f>
        <v>0</v>
      </c>
      <c r="AD65" s="84">
        <f>kuantitas!AE68*B65</f>
        <v>0</v>
      </c>
      <c r="AE65" s="84">
        <f>kuantitas!AF68*B65</f>
        <v>0</v>
      </c>
      <c r="AF65" s="84">
        <f>kuantitas!AG68*B65</f>
        <v>0</v>
      </c>
      <c r="AG65" s="84">
        <f>kuantitas!AH68*B65</f>
        <v>0</v>
      </c>
      <c r="AH65" s="118">
        <f t="shared" si="2"/>
        <v>0</v>
      </c>
      <c r="AI65" s="117">
        <f t="shared" si="1"/>
        <v>0</v>
      </c>
    </row>
    <row r="66" spans="1:50" s="79" customFormat="1" ht="9.75" customHeight="1">
      <c r="A66" s="98" t="s">
        <v>69</v>
      </c>
      <c r="B66" s="94">
        <v>16000</v>
      </c>
      <c r="C66" s="84">
        <f>kuantitas!D69*B66</f>
        <v>0</v>
      </c>
      <c r="D66" s="84">
        <f>kuantitas!E69*B66</f>
        <v>0</v>
      </c>
      <c r="E66" s="84">
        <f>kuantitas!F69*B66</f>
        <v>0</v>
      </c>
      <c r="F66" s="84">
        <f>kuantitas!G69*B66</f>
        <v>0</v>
      </c>
      <c r="G66" s="84">
        <f>kuantitas!H69*B66</f>
        <v>0</v>
      </c>
      <c r="H66" s="84">
        <f>kuantitas!I69*B66</f>
        <v>0</v>
      </c>
      <c r="I66" s="84">
        <f>kuantitas!J69*B66</f>
        <v>0</v>
      </c>
      <c r="J66" s="84">
        <f>kuantitas!K69*B66</f>
        <v>0</v>
      </c>
      <c r="K66" s="84">
        <f>kuantitas!L69*B66</f>
        <v>0</v>
      </c>
      <c r="L66" s="84">
        <f>kuantitas!M69*B66</f>
        <v>0</v>
      </c>
      <c r="M66" s="84">
        <f>kuantitas!N69*B66</f>
        <v>0</v>
      </c>
      <c r="N66" s="84">
        <f>kuantitas!O69*B66</f>
        <v>0</v>
      </c>
      <c r="O66" s="84">
        <f>kuantitas!P69*B66</f>
        <v>0</v>
      </c>
      <c r="P66" s="84">
        <f>kuantitas!Q69*B66</f>
        <v>0</v>
      </c>
      <c r="Q66" s="84">
        <f>kuantitas!R69*B66</f>
        <v>0</v>
      </c>
      <c r="R66" s="84">
        <f>kuantitas!S69*B66</f>
        <v>0</v>
      </c>
      <c r="S66" s="84">
        <f>kuantitas!T69*B66</f>
        <v>0</v>
      </c>
      <c r="T66" s="84">
        <f>kuantitas!U69*B66</f>
        <v>0</v>
      </c>
      <c r="U66" s="84">
        <f>kuantitas!V69*B66</f>
        <v>0</v>
      </c>
      <c r="V66" s="84">
        <f>kuantitas!W69*B66</f>
        <v>0</v>
      </c>
      <c r="W66" s="84">
        <f>kuantitas!X69*B66</f>
        <v>0</v>
      </c>
      <c r="X66" s="84">
        <f>kuantitas!Y69*B66</f>
        <v>0</v>
      </c>
      <c r="Y66" s="84">
        <f>kuantitas!Z69*B66</f>
        <v>0</v>
      </c>
      <c r="Z66" s="84">
        <f>kuantitas!AA69*B66</f>
        <v>0</v>
      </c>
      <c r="AA66" s="84">
        <f>kuantitas!AB69*B66</f>
        <v>0</v>
      </c>
      <c r="AB66" s="84">
        <f>kuantitas!AC69*B66</f>
        <v>0</v>
      </c>
      <c r="AC66" s="84">
        <f>kuantitas!AD69*B66</f>
        <v>0</v>
      </c>
      <c r="AD66" s="84">
        <f>kuantitas!AE69*B66</f>
        <v>0</v>
      </c>
      <c r="AE66" s="84">
        <f>kuantitas!AF69*B66</f>
        <v>0</v>
      </c>
      <c r="AF66" s="84">
        <f>kuantitas!AG69*B66</f>
        <v>0</v>
      </c>
      <c r="AG66" s="84">
        <f>kuantitas!AH69*B66</f>
        <v>0</v>
      </c>
      <c r="AH66" s="118">
        <f t="shared" si="2"/>
        <v>0</v>
      </c>
      <c r="AI66" s="117">
        <f t="shared" si="1"/>
        <v>0</v>
      </c>
    </row>
    <row r="67" spans="1:50" s="79" customFormat="1" ht="9.75" customHeight="1">
      <c r="A67" s="134" t="s">
        <v>103</v>
      </c>
      <c r="B67" s="91"/>
      <c r="C67" s="84">
        <f>kuantitas!D70*B67</f>
        <v>0</v>
      </c>
      <c r="D67" s="84">
        <f>kuantitas!E70*B67</f>
        <v>0</v>
      </c>
      <c r="E67" s="84">
        <f>kuantitas!F70*B67</f>
        <v>0</v>
      </c>
      <c r="F67" s="84">
        <f>kuantitas!G70*B67</f>
        <v>0</v>
      </c>
      <c r="G67" s="84">
        <f>kuantitas!H70*B67</f>
        <v>0</v>
      </c>
      <c r="H67" s="84">
        <f>kuantitas!I70*B67</f>
        <v>0</v>
      </c>
      <c r="I67" s="84">
        <f>kuantitas!J70*B67</f>
        <v>0</v>
      </c>
      <c r="J67" s="84">
        <f>kuantitas!K70*B67</f>
        <v>0</v>
      </c>
      <c r="K67" s="84">
        <f>kuantitas!L70*B67</f>
        <v>0</v>
      </c>
      <c r="L67" s="84">
        <f>kuantitas!M70*B67</f>
        <v>0</v>
      </c>
      <c r="M67" s="84">
        <f>kuantitas!N70*B67</f>
        <v>0</v>
      </c>
      <c r="N67" s="84">
        <f>kuantitas!O70*B67</f>
        <v>0</v>
      </c>
      <c r="O67" s="84">
        <f>kuantitas!P70*B67</f>
        <v>0</v>
      </c>
      <c r="P67" s="84">
        <f>kuantitas!Q70*B67</f>
        <v>0</v>
      </c>
      <c r="Q67" s="84">
        <f>kuantitas!R70*B67</f>
        <v>0</v>
      </c>
      <c r="R67" s="84">
        <f>kuantitas!S70*B67</f>
        <v>0</v>
      </c>
      <c r="S67" s="84">
        <f>kuantitas!T70*B67</f>
        <v>0</v>
      </c>
      <c r="T67" s="84">
        <f>kuantitas!U70*B67</f>
        <v>0</v>
      </c>
      <c r="U67" s="84">
        <f>kuantitas!V70*B67</f>
        <v>0</v>
      </c>
      <c r="V67" s="84">
        <f>kuantitas!W70*B67</f>
        <v>0</v>
      </c>
      <c r="W67" s="84">
        <f>kuantitas!X70*B67</f>
        <v>0</v>
      </c>
      <c r="X67" s="84">
        <f>kuantitas!Y70*B67</f>
        <v>0</v>
      </c>
      <c r="Y67" s="84">
        <f>kuantitas!Z70*B67</f>
        <v>0</v>
      </c>
      <c r="Z67" s="84">
        <f>kuantitas!AA70*B67</f>
        <v>0</v>
      </c>
      <c r="AA67" s="84">
        <f>kuantitas!AB70*B67</f>
        <v>0</v>
      </c>
      <c r="AB67" s="84">
        <f>kuantitas!AC70*B67</f>
        <v>0</v>
      </c>
      <c r="AC67" s="84">
        <f>kuantitas!AD70*B67</f>
        <v>0</v>
      </c>
      <c r="AD67" s="84">
        <f>kuantitas!AE70*B67</f>
        <v>0</v>
      </c>
      <c r="AE67" s="84">
        <f>kuantitas!AF70*B67</f>
        <v>0</v>
      </c>
      <c r="AF67" s="84">
        <f>kuantitas!AG70*B67</f>
        <v>0</v>
      </c>
      <c r="AG67" s="84">
        <f>kuantitas!AH70*B67</f>
        <v>0</v>
      </c>
      <c r="AH67" s="118">
        <f t="shared" si="2"/>
        <v>0</v>
      </c>
      <c r="AI67" s="117"/>
    </row>
    <row r="68" spans="1:50" s="79" customFormat="1" ht="9.75" customHeight="1">
      <c r="A68" s="135" t="s">
        <v>99</v>
      </c>
      <c r="B68" s="94">
        <v>45000</v>
      </c>
      <c r="C68" s="84">
        <f>kuantitas!D71*B68</f>
        <v>0</v>
      </c>
      <c r="D68" s="84">
        <f>kuantitas!E71*B68</f>
        <v>0</v>
      </c>
      <c r="E68" s="84">
        <f>kuantitas!F71*B68</f>
        <v>0</v>
      </c>
      <c r="F68" s="84">
        <f>kuantitas!G71*B68</f>
        <v>0</v>
      </c>
      <c r="G68" s="84">
        <f>kuantitas!H71*B68</f>
        <v>45000</v>
      </c>
      <c r="H68" s="84">
        <f>kuantitas!I71*B68</f>
        <v>0</v>
      </c>
      <c r="I68" s="84">
        <f>kuantitas!J71*B68</f>
        <v>0</v>
      </c>
      <c r="J68" s="84">
        <f>kuantitas!K71*B68</f>
        <v>0</v>
      </c>
      <c r="K68" s="84">
        <f>kuantitas!L71*B68</f>
        <v>0</v>
      </c>
      <c r="L68" s="84">
        <f>kuantitas!M71*B68</f>
        <v>0</v>
      </c>
      <c r="M68" s="84">
        <f>kuantitas!N71*B68</f>
        <v>0</v>
      </c>
      <c r="N68" s="84">
        <f>kuantitas!O71*B68</f>
        <v>0</v>
      </c>
      <c r="O68" s="84">
        <f>kuantitas!P71*B68</f>
        <v>0</v>
      </c>
      <c r="P68" s="84">
        <f>kuantitas!Q71*B68</f>
        <v>0</v>
      </c>
      <c r="Q68" s="84">
        <f>kuantitas!R71*B68</f>
        <v>0</v>
      </c>
      <c r="R68" s="84">
        <f>kuantitas!S71*B68</f>
        <v>0</v>
      </c>
      <c r="S68" s="84">
        <f>kuantitas!T71*B68</f>
        <v>0</v>
      </c>
      <c r="T68" s="84">
        <f>kuantitas!U71*B68</f>
        <v>0</v>
      </c>
      <c r="U68" s="84">
        <f>kuantitas!V71*B68</f>
        <v>0</v>
      </c>
      <c r="V68" s="84">
        <f>kuantitas!W71*B68</f>
        <v>0</v>
      </c>
      <c r="W68" s="84">
        <f>kuantitas!X71*B68</f>
        <v>0</v>
      </c>
      <c r="X68" s="84">
        <f>kuantitas!Y71*B68</f>
        <v>0</v>
      </c>
      <c r="Y68" s="84">
        <f>kuantitas!Z71*B68</f>
        <v>0</v>
      </c>
      <c r="Z68" s="84">
        <f>kuantitas!AA71*B68</f>
        <v>0</v>
      </c>
      <c r="AA68" s="84">
        <f>kuantitas!AB71*B68</f>
        <v>0</v>
      </c>
      <c r="AB68" s="84">
        <f>kuantitas!AC71*B68</f>
        <v>0</v>
      </c>
      <c r="AC68" s="84">
        <f>kuantitas!AD71*B68</f>
        <v>0</v>
      </c>
      <c r="AD68" s="84">
        <f>kuantitas!AE71*B68</f>
        <v>0</v>
      </c>
      <c r="AE68" s="84">
        <f>kuantitas!AF71*B68</f>
        <v>0</v>
      </c>
      <c r="AF68" s="84">
        <f>kuantitas!AG71*B68</f>
        <v>0</v>
      </c>
      <c r="AG68" s="84">
        <f>kuantitas!AH71*B68</f>
        <v>0</v>
      </c>
      <c r="AH68" s="118">
        <f t="shared" si="2"/>
        <v>45000</v>
      </c>
      <c r="AI68" s="117">
        <f t="shared" si="1"/>
        <v>1</v>
      </c>
    </row>
    <row r="69" spans="1:50" s="79" customFormat="1" ht="9.75" customHeight="1">
      <c r="A69" s="136" t="s">
        <v>105</v>
      </c>
      <c r="B69" s="96">
        <v>200000</v>
      </c>
      <c r="C69" s="84">
        <f>kuantitas!D72*B69</f>
        <v>0</v>
      </c>
      <c r="D69" s="84">
        <f>kuantitas!E72*B69</f>
        <v>0</v>
      </c>
      <c r="E69" s="84">
        <f>kuantitas!F72*B69</f>
        <v>0</v>
      </c>
      <c r="F69" s="84">
        <f>kuantitas!G72*B69</f>
        <v>0</v>
      </c>
      <c r="G69" s="84">
        <f>kuantitas!H72*B69</f>
        <v>200000</v>
      </c>
      <c r="H69" s="84">
        <f>kuantitas!I72*B69</f>
        <v>0</v>
      </c>
      <c r="I69" s="84">
        <f>kuantitas!J72*B69</f>
        <v>0</v>
      </c>
      <c r="J69" s="84">
        <f>kuantitas!K72*B69</f>
        <v>0</v>
      </c>
      <c r="K69" s="84">
        <f>kuantitas!L72*B69</f>
        <v>0</v>
      </c>
      <c r="L69" s="84">
        <f>kuantitas!M72*B69</f>
        <v>0</v>
      </c>
      <c r="M69" s="84">
        <f>kuantitas!N72*B69</f>
        <v>0</v>
      </c>
      <c r="N69" s="84">
        <f>kuantitas!O72*B69</f>
        <v>0</v>
      </c>
      <c r="O69" s="84">
        <f>kuantitas!P72*B69</f>
        <v>0</v>
      </c>
      <c r="P69" s="84">
        <f>kuantitas!Q72*B69</f>
        <v>0</v>
      </c>
      <c r="Q69" s="84">
        <f>kuantitas!R72*B69</f>
        <v>0</v>
      </c>
      <c r="R69" s="84">
        <f>kuantitas!S72*B69</f>
        <v>0</v>
      </c>
      <c r="S69" s="84">
        <f>kuantitas!T72*B69</f>
        <v>0</v>
      </c>
      <c r="T69" s="84">
        <f>kuantitas!U72*B69</f>
        <v>0</v>
      </c>
      <c r="U69" s="84">
        <f>kuantitas!V72*B69</f>
        <v>0</v>
      </c>
      <c r="V69" s="84">
        <f>kuantitas!W72*B69</f>
        <v>0</v>
      </c>
      <c r="W69" s="84">
        <f>kuantitas!X72*B69</f>
        <v>0</v>
      </c>
      <c r="X69" s="84">
        <f>kuantitas!Y72*B69</f>
        <v>0</v>
      </c>
      <c r="Y69" s="84">
        <f>kuantitas!Z72*B69</f>
        <v>0</v>
      </c>
      <c r="Z69" s="84">
        <f>kuantitas!AA72*B69</f>
        <v>0</v>
      </c>
      <c r="AA69" s="84">
        <f>kuantitas!AB72*B69</f>
        <v>0</v>
      </c>
      <c r="AB69" s="84">
        <f>kuantitas!AC72*B69</f>
        <v>0</v>
      </c>
      <c r="AC69" s="84">
        <f>kuantitas!AD72*B69</f>
        <v>0</v>
      </c>
      <c r="AD69" s="84">
        <f>kuantitas!AE72*B69</f>
        <v>0</v>
      </c>
      <c r="AE69" s="84">
        <f>kuantitas!AF72*B69</f>
        <v>0</v>
      </c>
      <c r="AF69" s="84">
        <f>kuantitas!AG72*B69</f>
        <v>0</v>
      </c>
      <c r="AG69" s="84">
        <f>kuantitas!AH72*B69</f>
        <v>0</v>
      </c>
      <c r="AH69" s="118">
        <f t="shared" si="2"/>
        <v>200000</v>
      </c>
      <c r="AI69" s="117">
        <f t="shared" si="1"/>
        <v>1</v>
      </c>
    </row>
    <row r="70" spans="1:50" s="79" customFormat="1" ht="9.75" customHeight="1">
      <c r="A70" s="136" t="s">
        <v>106</v>
      </c>
      <c r="B70" s="96">
        <v>230000</v>
      </c>
      <c r="C70" s="84">
        <f>kuantitas!D73*B70</f>
        <v>0</v>
      </c>
      <c r="D70" s="84">
        <f>kuantitas!E73*B70</f>
        <v>0</v>
      </c>
      <c r="E70" s="84">
        <f>kuantitas!F73*B70</f>
        <v>0</v>
      </c>
      <c r="F70" s="84">
        <f>kuantitas!G73*B70</f>
        <v>0</v>
      </c>
      <c r="G70" s="84">
        <f>kuantitas!H73*B70</f>
        <v>230000</v>
      </c>
      <c r="H70" s="84">
        <f>kuantitas!I73*B70</f>
        <v>0</v>
      </c>
      <c r="I70" s="84">
        <f>kuantitas!J73*B70</f>
        <v>0</v>
      </c>
      <c r="J70" s="84">
        <f>kuantitas!K73*B70</f>
        <v>0</v>
      </c>
      <c r="K70" s="84">
        <f>kuantitas!L73*B70</f>
        <v>0</v>
      </c>
      <c r="L70" s="84">
        <f>kuantitas!M73*B70</f>
        <v>0</v>
      </c>
      <c r="M70" s="84">
        <f>kuantitas!N73*B70</f>
        <v>0</v>
      </c>
      <c r="N70" s="84">
        <f>kuantitas!O73*B70</f>
        <v>0</v>
      </c>
      <c r="O70" s="84">
        <f>kuantitas!P73*B70</f>
        <v>0</v>
      </c>
      <c r="P70" s="84">
        <f>kuantitas!Q73*B70</f>
        <v>0</v>
      </c>
      <c r="Q70" s="84">
        <f>kuantitas!R73*B70</f>
        <v>0</v>
      </c>
      <c r="R70" s="84">
        <f>kuantitas!S73*B70</f>
        <v>0</v>
      </c>
      <c r="S70" s="84">
        <f>kuantitas!T73*B70</f>
        <v>0</v>
      </c>
      <c r="T70" s="84">
        <f>kuantitas!U73*B70</f>
        <v>0</v>
      </c>
      <c r="U70" s="84">
        <f>kuantitas!V73*B70</f>
        <v>0</v>
      </c>
      <c r="V70" s="84">
        <f>kuantitas!W73*B70</f>
        <v>0</v>
      </c>
      <c r="W70" s="84">
        <f>kuantitas!X73*B70</f>
        <v>0</v>
      </c>
      <c r="X70" s="84">
        <f>kuantitas!Y73*B70</f>
        <v>0</v>
      </c>
      <c r="Y70" s="84">
        <f>kuantitas!Z73*B70</f>
        <v>0</v>
      </c>
      <c r="Z70" s="84">
        <f>kuantitas!AA73*B70</f>
        <v>0</v>
      </c>
      <c r="AA70" s="84">
        <f>kuantitas!AB73*B70</f>
        <v>0</v>
      </c>
      <c r="AB70" s="84">
        <f>kuantitas!AC73*B70</f>
        <v>0</v>
      </c>
      <c r="AC70" s="84">
        <f>kuantitas!AD73*B70</f>
        <v>0</v>
      </c>
      <c r="AD70" s="84">
        <f>kuantitas!AE73*B70</f>
        <v>0</v>
      </c>
      <c r="AE70" s="84">
        <f>kuantitas!AF73*B70</f>
        <v>0</v>
      </c>
      <c r="AF70" s="84">
        <f>kuantitas!AG73*B70</f>
        <v>0</v>
      </c>
      <c r="AG70" s="84">
        <f>kuantitas!AH73*B70</f>
        <v>0</v>
      </c>
      <c r="AH70" s="118">
        <f t="shared" si="2"/>
        <v>230000</v>
      </c>
      <c r="AI70" s="117">
        <f t="shared" si="1"/>
        <v>1</v>
      </c>
    </row>
    <row r="71" spans="1:50" s="176" customFormat="1" ht="25.5" customHeight="1">
      <c r="A71" s="170" t="s">
        <v>5</v>
      </c>
      <c r="B71" s="171"/>
      <c r="C71" s="172">
        <f t="shared" ref="C71:K71" si="3">SUM(C5:C70)</f>
        <v>0</v>
      </c>
      <c r="D71" s="172">
        <f t="shared" si="3"/>
        <v>0</v>
      </c>
      <c r="E71" s="173">
        <f t="shared" si="3"/>
        <v>0</v>
      </c>
      <c r="F71" s="173">
        <f t="shared" si="3"/>
        <v>3660000</v>
      </c>
      <c r="G71" s="172">
        <f t="shared" si="3"/>
        <v>2451000</v>
      </c>
      <c r="H71" s="172">
        <f t="shared" si="3"/>
        <v>545000</v>
      </c>
      <c r="I71" s="172">
        <f t="shared" si="3"/>
        <v>0</v>
      </c>
      <c r="J71" s="172">
        <f t="shared" si="3"/>
        <v>1367000</v>
      </c>
      <c r="K71" s="172">
        <f t="shared" si="3"/>
        <v>0</v>
      </c>
      <c r="L71" s="173">
        <f t="shared" ref="L71:M71" si="4">SUM(L5:L70)</f>
        <v>0</v>
      </c>
      <c r="M71" s="173">
        <f t="shared" si="4"/>
        <v>0</v>
      </c>
      <c r="N71" s="172">
        <f>SUM(N5:N70)</f>
        <v>0</v>
      </c>
      <c r="O71" s="172">
        <f>SUM(O5:O70)</f>
        <v>0</v>
      </c>
      <c r="P71" s="172">
        <f>SUM(P5:P70)</f>
        <v>0</v>
      </c>
      <c r="Q71" s="172">
        <f>SUM(Q5:Q70)</f>
        <v>0</v>
      </c>
      <c r="R71" s="173">
        <f t="shared" ref="R71:Z71" si="5">SUM(R5:R70)</f>
        <v>0</v>
      </c>
      <c r="S71" s="172">
        <f t="shared" si="5"/>
        <v>0</v>
      </c>
      <c r="T71" s="172">
        <f t="shared" si="5"/>
        <v>0</v>
      </c>
      <c r="U71" s="172">
        <f>SUM(U5:U70)</f>
        <v>0</v>
      </c>
      <c r="V71" s="172">
        <f>SUM(V5:V70)</f>
        <v>0</v>
      </c>
      <c r="W71" s="172">
        <f>SUM(W5:W70)</f>
        <v>0</v>
      </c>
      <c r="X71" s="172">
        <f>SUM(X5:X70)</f>
        <v>0</v>
      </c>
      <c r="Y71" s="172">
        <f>SUM(Y5:Y70)</f>
        <v>0</v>
      </c>
      <c r="Z71" s="172">
        <f t="shared" si="5"/>
        <v>0</v>
      </c>
      <c r="AA71" s="172">
        <f t="shared" ref="AA71:AF71" si="6">SUM(AA5:AA70)</f>
        <v>0</v>
      </c>
      <c r="AB71" s="172">
        <f t="shared" si="6"/>
        <v>0</v>
      </c>
      <c r="AC71" s="172">
        <f t="shared" si="6"/>
        <v>0</v>
      </c>
      <c r="AD71" s="172">
        <f t="shared" si="6"/>
        <v>0</v>
      </c>
      <c r="AE71" s="172">
        <f t="shared" si="6"/>
        <v>0</v>
      </c>
      <c r="AF71" s="172">
        <f t="shared" si="6"/>
        <v>0</v>
      </c>
      <c r="AG71" s="174">
        <f>SUM(AG5:AG70)</f>
        <v>0</v>
      </c>
      <c r="AH71" s="178">
        <f>SUM(AH5:AH70)</f>
        <v>8023000</v>
      </c>
      <c r="AI71" s="175"/>
    </row>
    <row r="72" spans="1:50" s="79" customFormat="1" ht="12.75" hidden="1" customHeight="1">
      <c r="A72" s="97" t="s">
        <v>102</v>
      </c>
      <c r="B72" s="132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133"/>
      <c r="AI72" s="117"/>
    </row>
    <row r="73" spans="1:50" s="79" customFormat="1" ht="27.75" hidden="1" customHeight="1">
      <c r="A73" s="148" t="s">
        <v>110</v>
      </c>
      <c r="B73" s="147">
        <v>60000</v>
      </c>
      <c r="C73" s="84">
        <f>kuantitas!D76*'PENDAPATAN MEI 2020'!B73</f>
        <v>0</v>
      </c>
      <c r="D73" s="84">
        <v>0</v>
      </c>
      <c r="E73" s="84">
        <f>kuantitas!F76*B73</f>
        <v>0</v>
      </c>
      <c r="F73" s="84">
        <f>kuantitas!G76*B73</f>
        <v>0</v>
      </c>
      <c r="G73" s="84"/>
      <c r="H73" s="84">
        <v>0</v>
      </c>
      <c r="I73" s="84">
        <v>0</v>
      </c>
      <c r="J73" s="84">
        <v>0</v>
      </c>
      <c r="K73" s="146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  <c r="S73" s="84">
        <v>0</v>
      </c>
      <c r="T73" s="84">
        <v>0</v>
      </c>
      <c r="U73" s="84">
        <v>0</v>
      </c>
      <c r="V73" s="84">
        <v>0</v>
      </c>
      <c r="W73" s="84">
        <v>0</v>
      </c>
      <c r="X73" s="84">
        <v>0</v>
      </c>
      <c r="Y73" s="84">
        <v>0</v>
      </c>
      <c r="Z73" s="84">
        <v>0</v>
      </c>
      <c r="AA73" s="84">
        <v>0</v>
      </c>
      <c r="AB73" s="84">
        <v>0</v>
      </c>
      <c r="AC73" s="84">
        <v>0</v>
      </c>
      <c r="AD73" s="84">
        <v>0</v>
      </c>
      <c r="AE73" s="84">
        <v>0</v>
      </c>
      <c r="AF73" s="84">
        <v>0</v>
      </c>
      <c r="AG73" s="84">
        <v>0</v>
      </c>
      <c r="AH73" s="133">
        <f>SUM(C73:AG73)</f>
        <v>0</v>
      </c>
      <c r="AI73" s="117"/>
    </row>
    <row r="74" spans="1:50" s="79" customFormat="1" ht="18.75" customHeight="1" thickBot="1">
      <c r="A74" s="179" t="s">
        <v>72</v>
      </c>
      <c r="B74" s="122"/>
      <c r="C74" s="145"/>
      <c r="D74" s="123"/>
      <c r="E74" s="123"/>
      <c r="F74" s="123">
        <v>925000</v>
      </c>
      <c r="G74" s="123">
        <v>540000</v>
      </c>
      <c r="H74" s="123">
        <v>203000</v>
      </c>
      <c r="I74" s="123"/>
      <c r="J74" s="123">
        <v>517500</v>
      </c>
      <c r="K74" s="123"/>
      <c r="L74" s="123"/>
      <c r="M74" s="123"/>
      <c r="N74" s="123"/>
      <c r="O74" s="145"/>
      <c r="P74" s="145"/>
      <c r="Q74" s="123"/>
      <c r="R74" s="123"/>
      <c r="S74" s="123"/>
      <c r="T74" s="123"/>
      <c r="U74" s="123"/>
      <c r="V74" s="123"/>
      <c r="W74" s="123"/>
      <c r="X74" s="123"/>
      <c r="Y74" s="124"/>
      <c r="Z74" s="124"/>
      <c r="AA74" s="124"/>
      <c r="AB74" s="124"/>
      <c r="AC74" s="124"/>
      <c r="AD74" s="124"/>
      <c r="AE74" s="124"/>
      <c r="AF74" s="124"/>
      <c r="AG74" s="125"/>
      <c r="AH74" s="102">
        <f>SUM(C74:AG74)</f>
        <v>2185500</v>
      </c>
      <c r="AI74" s="117"/>
    </row>
    <row r="75" spans="1:50" s="79" customFormat="1" ht="21.75" customHeight="1" thickBot="1">
      <c r="A75" s="180" t="s">
        <v>79</v>
      </c>
      <c r="B75" s="126"/>
      <c r="C75" s="127">
        <f>C71+C73+C74</f>
        <v>0</v>
      </c>
      <c r="D75" s="127">
        <f>D71+D73+D74</f>
        <v>0</v>
      </c>
      <c r="E75" s="127">
        <f>E71+E73+E74</f>
        <v>0</v>
      </c>
      <c r="F75" s="127">
        <f>F71+F74</f>
        <v>4585000</v>
      </c>
      <c r="G75" s="127">
        <f>G71+G73+G74</f>
        <v>2991000</v>
      </c>
      <c r="H75" s="127">
        <f>H71+H73+H74</f>
        <v>748000</v>
      </c>
      <c r="I75" s="127">
        <f>I71+I73+I74</f>
        <v>0</v>
      </c>
      <c r="J75" s="127">
        <f>J71+J73+J74</f>
        <v>1884500</v>
      </c>
      <c r="K75" s="127">
        <f>K71+K73+K74</f>
        <v>0</v>
      </c>
      <c r="L75" s="127">
        <f>L71+L74</f>
        <v>0</v>
      </c>
      <c r="M75" s="127">
        <f>M71+M74</f>
        <v>0</v>
      </c>
      <c r="N75" s="127">
        <f>N71+N73+N74</f>
        <v>0</v>
      </c>
      <c r="O75" s="127">
        <f>O71+O73+O74</f>
        <v>0</v>
      </c>
      <c r="P75" s="127">
        <f>P71+P73+P74</f>
        <v>0</v>
      </c>
      <c r="Q75" s="127">
        <f>Q71+Q73+Q74</f>
        <v>0</v>
      </c>
      <c r="R75" s="127">
        <f>R71+R74</f>
        <v>0</v>
      </c>
      <c r="S75" s="127">
        <f>S71+S74</f>
        <v>0</v>
      </c>
      <c r="T75" s="127">
        <f>T71+T74</f>
        <v>0</v>
      </c>
      <c r="U75" s="127">
        <f>U71+U73+U74</f>
        <v>0</v>
      </c>
      <c r="V75" s="127">
        <f>V71+V73+V74</f>
        <v>0</v>
      </c>
      <c r="W75" s="127">
        <f>W71+W73+W74</f>
        <v>0</v>
      </c>
      <c r="X75" s="127">
        <f>X71+X73+X74</f>
        <v>0</v>
      </c>
      <c r="Y75" s="127">
        <f>Y71+Y73+Y74</f>
        <v>0</v>
      </c>
      <c r="Z75" s="127">
        <f>Z71+Z74</f>
        <v>0</v>
      </c>
      <c r="AA75" s="127">
        <f>AA71+AA74</f>
        <v>0</v>
      </c>
      <c r="AB75" s="127">
        <f>AB71+AB73+AB74</f>
        <v>0</v>
      </c>
      <c r="AC75" s="127">
        <f>AC71+AC73+AC74</f>
        <v>0</v>
      </c>
      <c r="AD75" s="127">
        <f>AD71+AD73+AD74</f>
        <v>0</v>
      </c>
      <c r="AE75" s="127">
        <f>AE71+AE74</f>
        <v>0</v>
      </c>
      <c r="AF75" s="127">
        <f>AF71+AF74</f>
        <v>0</v>
      </c>
      <c r="AG75" s="128">
        <f>AG71+AG74</f>
        <v>0</v>
      </c>
      <c r="AH75" s="127">
        <f>AH71+AH73+AH74</f>
        <v>10208500</v>
      </c>
      <c r="AI75" s="117"/>
    </row>
    <row r="76" spans="1:50" s="79" customFormat="1" ht="12.75" thickBot="1">
      <c r="C76" s="141"/>
      <c r="D76" s="141"/>
      <c r="E76" s="141"/>
      <c r="F76" s="141"/>
      <c r="G76" s="141"/>
      <c r="H76" s="142"/>
      <c r="I76" s="141"/>
      <c r="J76" s="141"/>
      <c r="K76" s="141"/>
      <c r="L76" s="188"/>
      <c r="M76" s="188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17"/>
    </row>
    <row r="77" spans="1:50" s="79" customFormat="1" ht="17.25" customHeight="1" thickBot="1">
      <c r="B77" s="79" t="s">
        <v>80</v>
      </c>
      <c r="C77" s="85"/>
      <c r="D77" s="86"/>
      <c r="E77" s="86"/>
      <c r="F77" s="86">
        <v>4585000</v>
      </c>
      <c r="G77" s="86">
        <v>2991000</v>
      </c>
      <c r="H77" s="87">
        <v>748000</v>
      </c>
      <c r="I77" s="86"/>
      <c r="J77" s="86">
        <v>1884500</v>
      </c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8"/>
      <c r="AA77" s="88"/>
      <c r="AB77" s="88"/>
      <c r="AC77" s="88"/>
      <c r="AD77" s="88"/>
      <c r="AE77" s="88"/>
      <c r="AF77" s="88"/>
      <c r="AG77" s="89"/>
      <c r="AH77" s="143">
        <f>SUM(C77:AG77)</f>
        <v>10208500</v>
      </c>
      <c r="AI77" s="117"/>
    </row>
    <row r="78" spans="1:50" s="47" customFormat="1">
      <c r="A78" s="60" t="s">
        <v>95</v>
      </c>
      <c r="B78" s="197" t="str">
        <f>kuantitas!$C$79</f>
        <v># Empat puluh enam juta tujuh ratus lima puluh empat ribu rupiah #</v>
      </c>
      <c r="C78" s="6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181"/>
      <c r="X78" s="181"/>
      <c r="Y78" s="62"/>
      <c r="Z78" s="62"/>
      <c r="AA78" s="62"/>
      <c r="AB78" s="62"/>
      <c r="AC78" s="62"/>
      <c r="AD78" s="62"/>
      <c r="AE78" s="62"/>
      <c r="AF78" s="62"/>
      <c r="AG78" s="62"/>
      <c r="AH78" s="105">
        <f>AH75-AH77</f>
        <v>0</v>
      </c>
      <c r="AI78" s="109"/>
      <c r="AJ78" s="62"/>
      <c r="AK78" s="62"/>
      <c r="AL78" s="62"/>
      <c r="AM78" s="62"/>
      <c r="AN78" s="62"/>
      <c r="AO78" s="62"/>
      <c r="AP78" s="62"/>
      <c r="AQ78" s="62"/>
      <c r="AR78" s="63"/>
      <c r="AS78" s="62"/>
      <c r="AT78" s="62"/>
      <c r="AU78" s="62"/>
      <c r="AV78" s="62"/>
      <c r="AW78" s="62"/>
      <c r="AX78" s="62"/>
    </row>
    <row r="79" spans="1:50" s="47" customFormat="1">
      <c r="A79" s="60"/>
      <c r="B79" s="48"/>
      <c r="C79" s="61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105"/>
      <c r="AI79" s="109"/>
      <c r="AJ79" s="62"/>
      <c r="AK79" s="62"/>
      <c r="AL79" s="62"/>
      <c r="AM79" s="62"/>
      <c r="AN79" s="62"/>
      <c r="AO79" s="62"/>
      <c r="AP79" s="62"/>
      <c r="AQ79" s="62"/>
      <c r="AR79" s="63"/>
      <c r="AS79" s="62"/>
      <c r="AT79" s="62"/>
      <c r="AU79" s="62"/>
      <c r="AV79" s="62"/>
      <c r="AW79" s="62"/>
      <c r="AX79" s="62"/>
    </row>
    <row r="80" spans="1:50" s="47" customFormat="1">
      <c r="A80" s="60"/>
      <c r="B80" s="48"/>
      <c r="C80" s="61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109"/>
      <c r="AI80" s="109"/>
      <c r="AJ80" s="62"/>
      <c r="AK80" s="62"/>
      <c r="AL80" s="62"/>
      <c r="AM80" s="62"/>
      <c r="AN80" s="62"/>
      <c r="AO80" s="62"/>
      <c r="AP80" s="62"/>
      <c r="AQ80" s="62"/>
      <c r="AR80" s="63"/>
      <c r="AS80" s="62"/>
      <c r="AT80" s="62"/>
      <c r="AU80" s="62"/>
      <c r="AV80" s="62"/>
      <c r="AW80" s="62"/>
      <c r="AX80" s="62"/>
    </row>
    <row r="81" spans="1:50" s="47" customFormat="1">
      <c r="A81" s="48"/>
      <c r="B81" s="48"/>
      <c r="C81" s="48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109"/>
      <c r="AI81" s="109"/>
      <c r="AJ81" s="62"/>
      <c r="AK81" s="62"/>
      <c r="AL81" s="62"/>
      <c r="AM81" s="62"/>
      <c r="AN81" s="62"/>
      <c r="AO81" s="62"/>
      <c r="AP81" s="62"/>
      <c r="AQ81" s="62"/>
      <c r="AR81" s="63"/>
      <c r="AS81" s="62"/>
      <c r="AT81" s="62"/>
      <c r="AU81" s="62"/>
      <c r="AV81" s="62"/>
      <c r="AW81" s="62"/>
      <c r="AX81" s="62"/>
    </row>
    <row r="82" spans="1:50" s="47" customFormat="1">
      <c r="A82" s="64"/>
      <c r="C82" s="65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113"/>
      <c r="AI82" s="113"/>
      <c r="AJ82" s="64"/>
      <c r="AK82" s="64"/>
      <c r="AL82" s="64"/>
      <c r="AM82" s="64"/>
      <c r="AN82" s="64"/>
      <c r="AO82" s="64"/>
      <c r="AP82" s="64"/>
      <c r="AQ82" s="64"/>
      <c r="AR82" s="63"/>
      <c r="AS82" s="64"/>
      <c r="AT82" s="64"/>
      <c r="AU82" s="64"/>
      <c r="AV82" s="64"/>
      <c r="AW82" s="64"/>
      <c r="AX82" s="64"/>
    </row>
    <row r="83" spans="1:50" s="47" customFormat="1">
      <c r="A83" s="64"/>
      <c r="C83" s="65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113"/>
      <c r="AI83" s="113"/>
      <c r="AJ83" s="64"/>
      <c r="AK83" s="64"/>
      <c r="AL83" s="64"/>
      <c r="AM83" s="64"/>
      <c r="AN83" s="64"/>
      <c r="AO83" s="64"/>
      <c r="AP83" s="64"/>
      <c r="AQ83" s="64"/>
      <c r="AR83" s="63"/>
      <c r="AS83" s="64"/>
      <c r="AT83" s="64"/>
      <c r="AU83" s="64"/>
      <c r="AV83" s="64"/>
      <c r="AW83" s="64"/>
      <c r="AX83" s="64"/>
    </row>
    <row r="84" spans="1:50" s="47" customFormat="1">
      <c r="A84" s="64"/>
      <c r="C84" s="65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113"/>
      <c r="AI84" s="113"/>
      <c r="AJ84" s="64"/>
      <c r="AK84" s="64"/>
      <c r="AL84" s="64"/>
      <c r="AM84" s="64"/>
      <c r="AN84" s="64"/>
      <c r="AO84" s="64"/>
      <c r="AP84" s="64"/>
      <c r="AQ84" s="64"/>
      <c r="AR84" s="63"/>
      <c r="AS84" s="64"/>
      <c r="AT84" s="64"/>
      <c r="AU84" s="64"/>
      <c r="AV84" s="64"/>
      <c r="AW84" s="64"/>
      <c r="AX84" s="64"/>
    </row>
    <row r="85" spans="1:50" s="47" customFormat="1">
      <c r="A85" s="66"/>
      <c r="C85" s="65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113"/>
      <c r="AI85" s="113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</row>
    <row r="86" spans="1:50" s="47" customFormat="1">
      <c r="A86" s="64"/>
      <c r="C86" s="65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113"/>
      <c r="AI86" s="113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</row>
  </sheetData>
  <mergeCells count="4">
    <mergeCell ref="B2:B3"/>
    <mergeCell ref="C2:AG2"/>
    <mergeCell ref="AH2:AH3"/>
    <mergeCell ref="AI2:AI3"/>
  </mergeCells>
  <pageMargins left="0.31496062992125984" right="0.15748031496062992" top="0.27559055118110237" bottom="0.11811023622047245" header="0.19685039370078741" footer="0.11811023622047245"/>
  <pageSetup paperSize="5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FARMASI</vt:lpstr>
      <vt:lpstr>kuantitas</vt:lpstr>
      <vt:lpstr>PENDAPATAN MEI 2020</vt:lpstr>
      <vt:lpstr>FARMASI!Print_Area</vt:lpstr>
      <vt:lpstr>kuantitas!Print_Area</vt:lpstr>
      <vt:lpstr>'PENDAPATAN MEI 2020'!Print_Area</vt:lpstr>
      <vt:lpstr>kuantitas!Print_Titles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Wulan</cp:lastModifiedBy>
  <cp:lastPrinted>2020-04-30T06:29:42Z</cp:lastPrinted>
  <dcterms:created xsi:type="dcterms:W3CDTF">2015-09-01T01:34:14Z</dcterms:created>
  <dcterms:modified xsi:type="dcterms:W3CDTF">2020-05-08T06:55:43Z</dcterms:modified>
</cp:coreProperties>
</file>