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bandteccom-my.sharepoint.com/personal/samuel_barros_sptech_school/Documents/Documentos/Algoritmo/Aula 3/SPtech/Projeto-pessoal/Documentação/"/>
    </mc:Choice>
  </mc:AlternateContent>
  <xr:revisionPtr revIDLastSave="472" documentId="11_AD4D361C20488DEA4E38A0F40C5A5BD05ADEDD78" xr6:coauthVersionLast="47" xr6:coauthVersionMax="47" xr10:uidLastSave="{EACEA9FE-4EC0-4D26-B628-2D4F24C19837}"/>
  <bookViews>
    <workbookView xWindow="0" yWindow="0" windowWidth="9600" windowHeight="1080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I26" i="1"/>
  <c r="H25" i="1"/>
  <c r="I25" i="1"/>
  <c r="H23" i="1"/>
  <c r="I23" i="1"/>
  <c r="M7" i="1"/>
  <c r="M6" i="1"/>
  <c r="H30" i="1"/>
  <c r="H31" i="1"/>
  <c r="H3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7" i="1"/>
  <c r="I28" i="1"/>
  <c r="I29" i="1"/>
  <c r="I30" i="1"/>
  <c r="I31" i="1"/>
  <c r="I32" i="1"/>
  <c r="H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M5" i="1" s="1"/>
  <c r="H17" i="1"/>
  <c r="H18" i="1"/>
  <c r="H19" i="1"/>
  <c r="H20" i="1"/>
  <c r="H21" i="1"/>
  <c r="H22" i="1"/>
  <c r="H27" i="1"/>
  <c r="H28" i="1"/>
  <c r="H29" i="1"/>
  <c r="H2" i="1"/>
  <c r="M8" i="1" l="1"/>
  <c r="M4" i="1"/>
</calcChain>
</file>

<file path=xl/sharedStrings.xml><?xml version="1.0" encoding="utf-8"?>
<sst xmlns="http://schemas.openxmlformats.org/spreadsheetml/2006/main" count="195" uniqueCount="102">
  <si>
    <t>Categoria</t>
  </si>
  <si>
    <t>Identificador</t>
  </si>
  <si>
    <t>Requisito</t>
  </si>
  <si>
    <t>Descrição</t>
  </si>
  <si>
    <t>Classificação</t>
  </si>
  <si>
    <t>Prioridade</t>
  </si>
  <si>
    <t>Tamanho</t>
  </si>
  <si>
    <t>Tam(#)</t>
  </si>
  <si>
    <t>Sprint</t>
  </si>
  <si>
    <t>Sprint semanal</t>
  </si>
  <si>
    <t>Funcional</t>
  </si>
  <si>
    <t>Tela de login</t>
  </si>
  <si>
    <t>Essencial</t>
  </si>
  <si>
    <t>Pequeno</t>
  </si>
  <si>
    <t>Semana 1</t>
  </si>
  <si>
    <t>RF 1</t>
  </si>
  <si>
    <t>Tela de cadastro</t>
  </si>
  <si>
    <t>Página dedicada para realizar o cadastro de um nova conta.</t>
  </si>
  <si>
    <t>Regra de cadastro</t>
  </si>
  <si>
    <t>Tipos de contas</t>
  </si>
  <si>
    <t>Regra de tipo de contas administradores</t>
  </si>
  <si>
    <t xml:space="preserve">Validação de login </t>
  </si>
  <si>
    <t xml:space="preserve">Para realizar o cadastro devera ser requerido os dados: nome do usuário, senha, continente e cargo. </t>
  </si>
  <si>
    <t xml:space="preserve">Ao realizar o login com sucesso o usuário terá acesso aos recursos do site </t>
  </si>
  <si>
    <t>Página destinada para realizar o login com as credencias cadastradas.</t>
  </si>
  <si>
    <t>Contas administrativas</t>
  </si>
  <si>
    <t>Contas comuns</t>
  </si>
  <si>
    <t>Configuração da API</t>
  </si>
  <si>
    <t>Dashboard</t>
  </si>
  <si>
    <t>Criação de novos post</t>
  </si>
  <si>
    <t>Sistema de visibilidade</t>
  </si>
  <si>
    <t>Importante</t>
  </si>
  <si>
    <t>Médio</t>
  </si>
  <si>
    <t>Estrutura do site</t>
  </si>
  <si>
    <t>O site deve ser estruturado em HTML, CSS e java.</t>
  </si>
  <si>
    <t>O site deve ter um headear para conseguir navegar entre as páginas.</t>
  </si>
  <si>
    <t>Banco de dados</t>
  </si>
  <si>
    <t>Devera ser montado uma Dashboard para exibir os dados de acordo com a KPI escolhido.</t>
  </si>
  <si>
    <t>Devera ser montado um campo para a criação de novos post.</t>
  </si>
  <si>
    <t>Regra de criação de post</t>
  </si>
  <si>
    <t>Grande</t>
  </si>
  <si>
    <t>No campo avistamento poderá ser colocado uma imagem em até 50 MB.</t>
  </si>
  <si>
    <t>Contas comuns terá acesso ao conteúdo padrão.</t>
  </si>
  <si>
    <t>Regra de contas comuns</t>
  </si>
  <si>
    <t>Contas comuns podem criar post no site.</t>
  </si>
  <si>
    <t>Contas comuns podem comentar em post de outros usuário.</t>
  </si>
  <si>
    <t>O sistema tem 2 tipos de contas: contas comuns e contas administrativa.</t>
  </si>
  <si>
    <t>Contas administrativas terá acesso a recursos de dasboards.</t>
  </si>
  <si>
    <t>Modelagem de um banco de dados para armazenar os comentarios</t>
  </si>
  <si>
    <t>Modelagem de um banco de dados para a estruturação dos post.</t>
  </si>
  <si>
    <t>RF 1.1</t>
  </si>
  <si>
    <t>RF 2</t>
  </si>
  <si>
    <t>RF 2.1</t>
  </si>
  <si>
    <t xml:space="preserve"> RF 3</t>
  </si>
  <si>
    <t xml:space="preserve"> RF 4</t>
  </si>
  <si>
    <t>RF 4.1</t>
  </si>
  <si>
    <t>RF 4.2</t>
  </si>
  <si>
    <t>RF 5</t>
  </si>
  <si>
    <t>RF 5.1</t>
  </si>
  <si>
    <t>RF 5.2</t>
  </si>
  <si>
    <t>RF 6</t>
  </si>
  <si>
    <t>RF 6.1</t>
  </si>
  <si>
    <t>RF 7</t>
  </si>
  <si>
    <t>RF 7.1</t>
  </si>
  <si>
    <t>RF 7.2</t>
  </si>
  <si>
    <t>RF 8</t>
  </si>
  <si>
    <t>RF 9</t>
  </si>
  <si>
    <t>RF 10</t>
  </si>
  <si>
    <t>RF 10.1</t>
  </si>
  <si>
    <t xml:space="preserve"> RF 11</t>
  </si>
  <si>
    <t>Modelagem de um banco de dados destinado aos dados de cadastro e login</t>
  </si>
  <si>
    <t>Muito Pequeno</t>
  </si>
  <si>
    <t>Muito Grande</t>
  </si>
  <si>
    <t>Somente contas administrativas podem promover contas comuns para administrativa.</t>
  </si>
  <si>
    <t>Somente contas administrativas podem criar contas administrativa.</t>
  </si>
  <si>
    <t>A API devera ser configurada para conectar o banco de dados com as dashboards no site.</t>
  </si>
  <si>
    <t>Os dados para criar novos post deve ser preenchido: Relato, titulo, descrição, continente e data.</t>
  </si>
  <si>
    <t>Não funcional</t>
  </si>
  <si>
    <t>Na estrutura do post deve ter marcadores referente se a postagem deve ser elevada ou mantida.</t>
  </si>
  <si>
    <t>No campo descrição será até 200 caracteres.</t>
  </si>
  <si>
    <t>No campo relato poderá ser colocado um relato em até 300 caracteres.</t>
  </si>
  <si>
    <t>Site</t>
  </si>
  <si>
    <t>Semana</t>
  </si>
  <si>
    <t>Pontos</t>
  </si>
  <si>
    <t>Semana 2</t>
  </si>
  <si>
    <t>Semana 3</t>
  </si>
  <si>
    <t>Semana 4</t>
  </si>
  <si>
    <t>O site deve ser serviço web</t>
  </si>
  <si>
    <t>Total</t>
  </si>
  <si>
    <t>RF 11.1</t>
  </si>
  <si>
    <t>Regra de visibilidade</t>
  </si>
  <si>
    <t>Os marcadores so podem ser marcados apenas uma vez ou desmarcados apenas uma vez</t>
  </si>
  <si>
    <t>médio</t>
  </si>
  <si>
    <t>RNF 1</t>
  </si>
  <si>
    <t>RNF 2</t>
  </si>
  <si>
    <t>Design</t>
  </si>
  <si>
    <t>RNF 3</t>
  </si>
  <si>
    <t>Deve ter prototipo dos seguintes itens: site institucional e suas páginas e banco de dados.</t>
  </si>
  <si>
    <t>Semana  2</t>
  </si>
  <si>
    <t>Protótipo</t>
  </si>
  <si>
    <t>O site devera ter um design limpo e atrativo</t>
  </si>
  <si>
    <t>Muito pequeno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</si>
</sst>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Aptos Display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numFmt numFmtId="0" formatCode="General"/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border outline="0">
        <top style="thin">
          <color theme="5" tint="0.39997558519241921"/>
        </top>
      </border>
    </dxf>
    <dxf>
      <font>
        <strike val="0"/>
        <outline val="0"/>
        <shadow val="0"/>
        <u val="none"/>
        <vertAlign val="baseline"/>
        <sz val="11"/>
        <color theme="1"/>
        <name val="Aptos Display"/>
        <family val="2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theme="5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B462BB-5B87-483D-98E3-29AB6CAFCDBD}" name="Tabela1" displayName="Tabela1" ref="A1:J32" totalsRowShown="0" headerRowDxfId="13" dataDxfId="11" headerRowBorderDxfId="12" tableBorderDxfId="10">
  <autoFilter ref="A1:J32" xr:uid="{45B462BB-5B87-483D-98E3-29AB6CAFCDBD}"/>
  <tableColumns count="10">
    <tableColumn id="1" xr3:uid="{B1D35C00-40CB-4287-9052-ECF958F0F43F}" name="Categoria" dataDxfId="9"/>
    <tableColumn id="2" xr3:uid="{EB622D7D-86A0-4DD4-8D1C-EFC82501F5A5}" name="Identificador" dataDxfId="8"/>
    <tableColumn id="3" xr3:uid="{4B1B2B78-0175-40E3-AC49-6130BD4227F5}" name="Requisito" dataDxfId="7"/>
    <tableColumn id="4" xr3:uid="{4444A28C-03A6-48F4-8185-64B74A19E0DA}" name="Descrição" dataDxfId="6"/>
    <tableColumn id="5" xr3:uid="{A5415156-814A-4A74-841D-EB90D0E36EAB}" name="Classificação" dataDxfId="5"/>
    <tableColumn id="6" xr3:uid="{79D5F198-B0B9-47A9-8BFC-4DD417D1892D}" name="Prioridade" dataDxfId="4"/>
    <tableColumn id="7" xr3:uid="{E8CE3A1E-3908-4C81-864D-EAB0164AEB04}" name="Tamanho" dataDxfId="3"/>
    <tableColumn id="8" xr3:uid="{E55713D6-BEF4-4E2B-A894-0176E4987129}" name="Tam(#)" dataDxfId="2">
      <calculatedColumnFormula>IF(Tabela1[[#This Row],[Tamanho]] = "Muito Pequeno", 3,IF(Tabela1[[#This Row],[Tamanho]] = "Pequeno", 5,IF(Tabela1[[#This Row],[Tamanho]] = "Médio", 8,IF(Tabela1[[#This Row],[Tamanho]] = "Grande", 13,IF(Tabela1[[#This Row],[Tamanho]] = "Muito Grande", 21,"")))))</calculatedColumnFormula>
    </tableColumn>
    <tableColumn id="9" xr3:uid="{53EA01A0-EC01-402F-BA49-1E4B7904D7B8}" name="Sprint" dataDxfId="1">
      <calculatedColumnFormula>IF(Tabela1[[#This Row],[Categoria]] = "Funcional", "Sprint 1",IF(Tabela1[[#This Row],[Categoria]] = "Não funcional","Sprint 1",""))</calculatedColumnFormula>
    </tableColumn>
    <tableColumn id="10" xr3:uid="{D68286FD-EF48-4F7F-B2D3-35D2D998121E}" name="Sprint seman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B20" zoomScale="70" zoomScaleNormal="70" workbookViewId="0">
      <selection activeCell="G25" sqref="G25"/>
    </sheetView>
  </sheetViews>
  <sheetFormatPr defaultRowHeight="15" x14ac:dyDescent="0.25"/>
  <cols>
    <col min="1" max="1" width="14.42578125" customWidth="1"/>
    <col min="2" max="2" width="15.7109375" customWidth="1"/>
    <col min="3" max="3" width="24.28515625" style="8" customWidth="1"/>
    <col min="4" max="4" width="33.85546875" bestFit="1" customWidth="1"/>
    <col min="5" max="5" width="15.140625" customWidth="1"/>
    <col min="6" max="6" width="13.42578125" customWidth="1"/>
    <col min="7" max="7" width="14.28515625" bestFit="1" customWidth="1"/>
    <col min="8" max="8" width="9.85546875" customWidth="1"/>
    <col min="9" max="9" width="9.140625" customWidth="1"/>
    <col min="10" max="10" width="17.7109375" customWidth="1"/>
    <col min="12" max="12" width="14.28515625" customWidth="1"/>
    <col min="13" max="13" width="15" customWidth="1"/>
  </cols>
  <sheetData>
    <row r="1" spans="1:13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</row>
    <row r="2" spans="1:13" ht="42.75" customHeight="1" x14ac:dyDescent="0.25">
      <c r="A2" s="6" t="s">
        <v>10</v>
      </c>
      <c r="B2" s="6" t="s">
        <v>15</v>
      </c>
      <c r="C2" s="7" t="s">
        <v>11</v>
      </c>
      <c r="D2" s="7" t="s">
        <v>24</v>
      </c>
      <c r="E2" s="6" t="s">
        <v>12</v>
      </c>
      <c r="F2" s="6">
        <v>1</v>
      </c>
      <c r="G2" s="6" t="s">
        <v>13</v>
      </c>
      <c r="H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" s="6" t="str">
        <f>IF(Tabela1[[#This Row],[Categoria]] = "Funcional", "Sprint 1",IF(Tabela1[[#This Row],[Categoria]] = "Não funcional","Sprint 1",""))</f>
        <v>Sprint 1</v>
      </c>
      <c r="J2" s="6" t="s">
        <v>14</v>
      </c>
      <c r="L2" s="13" t="s">
        <v>8</v>
      </c>
      <c r="M2" s="14"/>
    </row>
    <row r="3" spans="1:13" ht="42.75" customHeight="1" x14ac:dyDescent="0.25">
      <c r="A3" s="6" t="s">
        <v>10</v>
      </c>
      <c r="B3" s="6" t="s">
        <v>50</v>
      </c>
      <c r="C3" s="7" t="s">
        <v>21</v>
      </c>
      <c r="D3" s="7" t="s">
        <v>23</v>
      </c>
      <c r="E3" s="6" t="s">
        <v>12</v>
      </c>
      <c r="F3" s="6">
        <v>2</v>
      </c>
      <c r="G3" s="6" t="s">
        <v>32</v>
      </c>
      <c r="H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3" s="6" t="str">
        <f>IF(Tabela1[[#This Row],[Categoria]] = "Funcional", "Sprint 1",IF(Tabela1[[#This Row],[Categoria]] = "Não funcional","Sprint 1",""))</f>
        <v>Sprint 1</v>
      </c>
      <c r="J3" s="6"/>
      <c r="L3" s="9" t="s">
        <v>82</v>
      </c>
      <c r="M3" s="10" t="s">
        <v>83</v>
      </c>
    </row>
    <row r="4" spans="1:13" ht="30" x14ac:dyDescent="0.25">
      <c r="A4" s="6" t="s">
        <v>10</v>
      </c>
      <c r="B4" s="6" t="s">
        <v>51</v>
      </c>
      <c r="C4" s="7" t="s">
        <v>16</v>
      </c>
      <c r="D4" s="7" t="s">
        <v>17</v>
      </c>
      <c r="E4" s="6" t="s">
        <v>12</v>
      </c>
      <c r="F4" s="6">
        <v>1</v>
      </c>
      <c r="G4" s="6" t="s">
        <v>13</v>
      </c>
      <c r="H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4" s="6" t="str">
        <f>IF(Tabela1[[#This Row],[Categoria]] = "Funcional", "Sprint 1",IF(Tabela1[[#This Row],[Categoria]] = "Não funcional","Sprint 1",""))</f>
        <v>Sprint 1</v>
      </c>
      <c r="J4" s="6" t="s">
        <v>14</v>
      </c>
      <c r="L4" s="9" t="s">
        <v>14</v>
      </c>
      <c r="M4" s="10">
        <f>SUMIF(J:J,"Semana 1",H:H)</f>
        <v>24</v>
      </c>
    </row>
    <row r="5" spans="1:13" ht="45" x14ac:dyDescent="0.25">
      <c r="A5" s="6" t="s">
        <v>10</v>
      </c>
      <c r="B5" s="6" t="s">
        <v>52</v>
      </c>
      <c r="C5" s="7" t="s">
        <v>18</v>
      </c>
      <c r="D5" s="7" t="s">
        <v>22</v>
      </c>
      <c r="E5" s="6" t="s">
        <v>12</v>
      </c>
      <c r="F5" s="6">
        <v>2</v>
      </c>
      <c r="G5" s="6" t="s">
        <v>13</v>
      </c>
      <c r="H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5" s="6" t="str">
        <f>IF(Tabela1[[#This Row],[Categoria]] = "Funcional", "Sprint 1",IF(Tabela1[[#This Row],[Categoria]] = "Não funcional","Sprint 1",""))</f>
        <v>Sprint 1</v>
      </c>
      <c r="J5" s="6" t="s">
        <v>14</v>
      </c>
      <c r="L5" s="9" t="s">
        <v>84</v>
      </c>
      <c r="M5" s="10">
        <f>SUMIF(J:J,"Semana 2",H:H)</f>
        <v>24</v>
      </c>
    </row>
    <row r="6" spans="1:13" ht="45" x14ac:dyDescent="0.25">
      <c r="A6" s="6" t="s">
        <v>10</v>
      </c>
      <c r="B6" s="6" t="s">
        <v>53</v>
      </c>
      <c r="C6" s="7" t="s">
        <v>19</v>
      </c>
      <c r="D6" s="7" t="s">
        <v>46</v>
      </c>
      <c r="E6" s="6" t="s">
        <v>12</v>
      </c>
      <c r="F6" s="6">
        <v>2</v>
      </c>
      <c r="G6" s="6" t="s">
        <v>32</v>
      </c>
      <c r="H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6" s="6" t="str">
        <f>IF(Tabela1[[#This Row],[Categoria]] = "Funcional", "Sprint 1",IF(Tabela1[[#This Row],[Categoria]] = "Não funcional","Sprint 1",""))</f>
        <v>Sprint 1</v>
      </c>
      <c r="J6" s="6"/>
      <c r="L6" s="9" t="s">
        <v>85</v>
      </c>
      <c r="M6" s="10">
        <f>SUMIF(J:J,"Semana 3",H:H)</f>
        <v>0</v>
      </c>
    </row>
    <row r="7" spans="1:13" ht="30" x14ac:dyDescent="0.25">
      <c r="A7" s="6" t="s">
        <v>10</v>
      </c>
      <c r="B7" s="6" t="s">
        <v>54</v>
      </c>
      <c r="C7" s="7" t="s">
        <v>25</v>
      </c>
      <c r="D7" s="7" t="s">
        <v>47</v>
      </c>
      <c r="E7" s="6" t="s">
        <v>12</v>
      </c>
      <c r="F7" s="6">
        <v>1</v>
      </c>
      <c r="G7" s="6" t="s">
        <v>32</v>
      </c>
      <c r="H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7" s="6" t="str">
        <f>IF(Tabela1[[#This Row],[Categoria]] = "Funcional", "Sprint 1",IF(Tabela1[[#This Row],[Categoria]] = "Não funcional","Sprint 1",""))</f>
        <v>Sprint 1</v>
      </c>
      <c r="J7" s="6"/>
      <c r="L7" s="11" t="s">
        <v>86</v>
      </c>
      <c r="M7" s="12">
        <f>SUMIF(J:J,"Semana 4",H:H)</f>
        <v>0</v>
      </c>
    </row>
    <row r="8" spans="1:13" ht="45" x14ac:dyDescent="0.25">
      <c r="A8" s="6" t="s">
        <v>10</v>
      </c>
      <c r="B8" s="6" t="s">
        <v>55</v>
      </c>
      <c r="C8" s="7" t="s">
        <v>20</v>
      </c>
      <c r="D8" s="7" t="s">
        <v>73</v>
      </c>
      <c r="E8" s="6" t="s">
        <v>12</v>
      </c>
      <c r="F8" s="6">
        <v>1</v>
      </c>
      <c r="G8" s="6" t="s">
        <v>32</v>
      </c>
      <c r="H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8" s="6" t="str">
        <f>IF(Tabela1[[#This Row],[Categoria]] = "Funcional", "Sprint 1",IF(Tabela1[[#This Row],[Categoria]] = "Não funcional","Sprint 1",""))</f>
        <v>Sprint 1</v>
      </c>
      <c r="J8" s="6"/>
      <c r="L8" s="15" t="s">
        <v>88</v>
      </c>
      <c r="M8" s="16">
        <f>SUM(H:H)</f>
        <v>216</v>
      </c>
    </row>
    <row r="9" spans="1:13" ht="30" x14ac:dyDescent="0.25">
      <c r="A9" s="6" t="s">
        <v>10</v>
      </c>
      <c r="B9" s="6" t="s">
        <v>56</v>
      </c>
      <c r="C9" s="7" t="s">
        <v>20</v>
      </c>
      <c r="D9" s="7" t="s">
        <v>74</v>
      </c>
      <c r="E9" s="6" t="s">
        <v>12</v>
      </c>
      <c r="F9" s="6">
        <v>2</v>
      </c>
      <c r="G9" s="6" t="s">
        <v>32</v>
      </c>
      <c r="H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9" s="6" t="str">
        <f>IF(Tabela1[[#This Row],[Categoria]] = "Funcional", "Sprint 1",IF(Tabela1[[#This Row],[Categoria]] = "Não funcional","Sprint 1",""))</f>
        <v>Sprint 1</v>
      </c>
      <c r="J9" s="6"/>
    </row>
    <row r="10" spans="1:13" ht="30" x14ac:dyDescent="0.25">
      <c r="A10" s="6" t="s">
        <v>10</v>
      </c>
      <c r="B10" s="6" t="s">
        <v>57</v>
      </c>
      <c r="C10" s="7" t="s">
        <v>26</v>
      </c>
      <c r="D10" s="7" t="s">
        <v>42</v>
      </c>
      <c r="E10" s="6" t="s">
        <v>12</v>
      </c>
      <c r="F10" s="6">
        <v>1</v>
      </c>
      <c r="G10" s="6" t="s">
        <v>32</v>
      </c>
      <c r="H1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0" s="6" t="str">
        <f>IF(Tabela1[[#This Row],[Categoria]] = "Funcional", "Sprint 1",IF(Tabela1[[#This Row],[Categoria]] = "Não funcional","Sprint 1",""))</f>
        <v>Sprint 1</v>
      </c>
      <c r="J10" s="6"/>
    </row>
    <row r="11" spans="1:13" ht="30" x14ac:dyDescent="0.25">
      <c r="A11" s="6" t="s">
        <v>10</v>
      </c>
      <c r="B11" s="6" t="s">
        <v>58</v>
      </c>
      <c r="C11" s="7" t="s">
        <v>43</v>
      </c>
      <c r="D11" s="7" t="s">
        <v>44</v>
      </c>
      <c r="E11" s="6" t="s">
        <v>12</v>
      </c>
      <c r="F11" s="6">
        <v>1</v>
      </c>
      <c r="G11" s="6" t="s">
        <v>13</v>
      </c>
      <c r="H1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11" s="6" t="str">
        <f>IF(Tabela1[[#This Row],[Categoria]] = "Funcional", "Sprint 1",IF(Tabela1[[#This Row],[Categoria]] = "Não funcional","Sprint 1",""))</f>
        <v>Sprint 1</v>
      </c>
      <c r="J11" s="6"/>
    </row>
    <row r="12" spans="1:13" ht="30" x14ac:dyDescent="0.25">
      <c r="A12" s="6" t="s">
        <v>10</v>
      </c>
      <c r="B12" s="6" t="s">
        <v>59</v>
      </c>
      <c r="C12" s="7" t="s">
        <v>43</v>
      </c>
      <c r="D12" s="7" t="s">
        <v>45</v>
      </c>
      <c r="E12" s="6" t="s">
        <v>12</v>
      </c>
      <c r="F12" s="6">
        <v>1</v>
      </c>
      <c r="G12" s="6" t="s">
        <v>13</v>
      </c>
      <c r="H1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12" s="6" t="str">
        <f>IF(Tabela1[[#This Row],[Categoria]] = "Funcional", "Sprint 1",IF(Tabela1[[#This Row],[Categoria]] = "Não funcional","Sprint 1",""))</f>
        <v>Sprint 1</v>
      </c>
      <c r="J12" s="6"/>
    </row>
    <row r="13" spans="1:13" ht="30" x14ac:dyDescent="0.25">
      <c r="A13" s="6" t="s">
        <v>10</v>
      </c>
      <c r="B13" s="6" t="s">
        <v>60</v>
      </c>
      <c r="C13" s="7" t="s">
        <v>33</v>
      </c>
      <c r="D13" s="7" t="s">
        <v>34</v>
      </c>
      <c r="E13" s="6" t="s">
        <v>12</v>
      </c>
      <c r="F13" s="6">
        <v>2</v>
      </c>
      <c r="G13" s="6" t="s">
        <v>71</v>
      </c>
      <c r="H13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13" s="6" t="str">
        <f>IF(Tabela1[[#This Row],[Categoria]] = "Funcional", "Sprint 1",IF(Tabela1[[#This Row],[Categoria]] = "Não funcional","Sprint 1",""))</f>
        <v>Sprint 1</v>
      </c>
      <c r="J13" s="6" t="s">
        <v>14</v>
      </c>
    </row>
    <row r="14" spans="1:13" ht="30" x14ac:dyDescent="0.25">
      <c r="A14" s="6" t="s">
        <v>10</v>
      </c>
      <c r="B14" s="6" t="s">
        <v>61</v>
      </c>
      <c r="C14" s="7" t="s">
        <v>33</v>
      </c>
      <c r="D14" s="7" t="s">
        <v>35</v>
      </c>
      <c r="E14" s="6" t="s">
        <v>12</v>
      </c>
      <c r="F14" s="6">
        <v>2</v>
      </c>
      <c r="G14" s="6" t="s">
        <v>71</v>
      </c>
      <c r="H1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14" s="6" t="str">
        <f>IF(Tabela1[[#This Row],[Categoria]] = "Funcional", "Sprint 1",IF(Tabela1[[#This Row],[Categoria]] = "Não funcional","Sprint 1",""))</f>
        <v>Sprint 1</v>
      </c>
      <c r="J14" s="6" t="s">
        <v>14</v>
      </c>
    </row>
    <row r="15" spans="1:13" ht="45" x14ac:dyDescent="0.25">
      <c r="A15" s="6" t="s">
        <v>10</v>
      </c>
      <c r="B15" s="6" t="s">
        <v>62</v>
      </c>
      <c r="C15" s="7" t="s">
        <v>36</v>
      </c>
      <c r="D15" s="7" t="s">
        <v>70</v>
      </c>
      <c r="E15" s="6" t="s">
        <v>12</v>
      </c>
      <c r="F15" s="6">
        <v>1</v>
      </c>
      <c r="G15" s="6" t="s">
        <v>32</v>
      </c>
      <c r="H15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5" s="6" t="str">
        <f>IF(Tabela1[[#This Row],[Categoria]] = "Funcional", "Sprint 1",IF(Tabela1[[#This Row],[Categoria]] = "Não funcional","Sprint 1",""))</f>
        <v>Sprint 1</v>
      </c>
      <c r="J15" s="6" t="s">
        <v>84</v>
      </c>
    </row>
    <row r="16" spans="1:13" ht="30" x14ac:dyDescent="0.25">
      <c r="A16" s="6" t="s">
        <v>10</v>
      </c>
      <c r="B16" s="6" t="s">
        <v>63</v>
      </c>
      <c r="C16" s="7" t="s">
        <v>36</v>
      </c>
      <c r="D16" s="7" t="s">
        <v>48</v>
      </c>
      <c r="E16" s="6" t="s">
        <v>12</v>
      </c>
      <c r="F16" s="6">
        <v>1</v>
      </c>
      <c r="G16" s="6" t="s">
        <v>32</v>
      </c>
      <c r="H16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6" s="6" t="str">
        <f>IF(Tabela1[[#This Row],[Categoria]] = "Funcional", "Sprint 1",IF(Tabela1[[#This Row],[Categoria]] = "Não funcional","Sprint 1",""))</f>
        <v>Sprint 1</v>
      </c>
      <c r="J16" s="6" t="s">
        <v>84</v>
      </c>
    </row>
    <row r="17" spans="1:10" ht="30" x14ac:dyDescent="0.25">
      <c r="A17" s="6" t="s">
        <v>10</v>
      </c>
      <c r="B17" s="6" t="s">
        <v>64</v>
      </c>
      <c r="C17" s="7" t="s">
        <v>36</v>
      </c>
      <c r="D17" s="7" t="s">
        <v>49</v>
      </c>
      <c r="E17" s="6" t="s">
        <v>12</v>
      </c>
      <c r="F17" s="6">
        <v>1</v>
      </c>
      <c r="G17" s="6" t="s">
        <v>32</v>
      </c>
      <c r="H1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17" s="6" t="str">
        <f>IF(Tabela1[[#This Row],[Categoria]] = "Funcional", "Sprint 1",IF(Tabela1[[#This Row],[Categoria]] = "Não funcional","Sprint 1",""))</f>
        <v>Sprint 1</v>
      </c>
      <c r="J17" s="6" t="s">
        <v>84</v>
      </c>
    </row>
    <row r="18" spans="1:10" ht="45" x14ac:dyDescent="0.25">
      <c r="A18" s="6" t="s">
        <v>10</v>
      </c>
      <c r="B18" s="6" t="s">
        <v>65</v>
      </c>
      <c r="C18" s="7" t="s">
        <v>27</v>
      </c>
      <c r="D18" s="7" t="s">
        <v>75</v>
      </c>
      <c r="E18" s="6" t="s">
        <v>12</v>
      </c>
      <c r="F18" s="6">
        <v>2</v>
      </c>
      <c r="G18" s="6" t="s">
        <v>40</v>
      </c>
      <c r="H1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I18" s="6" t="str">
        <f>IF(Tabela1[[#This Row],[Categoria]] = "Funcional", "Sprint 1",IF(Tabela1[[#This Row],[Categoria]] = "Não funcional","Sprint 1",""))</f>
        <v>Sprint 1</v>
      </c>
      <c r="J18" s="6"/>
    </row>
    <row r="19" spans="1:10" ht="45" x14ac:dyDescent="0.25">
      <c r="A19" s="6" t="s">
        <v>10</v>
      </c>
      <c r="B19" s="6" t="s">
        <v>66</v>
      </c>
      <c r="C19" s="7" t="s">
        <v>28</v>
      </c>
      <c r="D19" s="7" t="s">
        <v>37</v>
      </c>
      <c r="E19" s="6" t="s">
        <v>12</v>
      </c>
      <c r="F19" s="6">
        <v>2</v>
      </c>
      <c r="G19" s="6" t="s">
        <v>72</v>
      </c>
      <c r="H1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21</v>
      </c>
      <c r="I19" s="6" t="str">
        <f>IF(Tabela1[[#This Row],[Categoria]] = "Funcional", "Sprint 1",IF(Tabela1[[#This Row],[Categoria]] = "Não funcional","Sprint 1",""))</f>
        <v>Sprint 1</v>
      </c>
      <c r="J19" s="6"/>
    </row>
    <row r="20" spans="1:10" ht="30" x14ac:dyDescent="0.25">
      <c r="A20" s="6" t="s">
        <v>10</v>
      </c>
      <c r="B20" s="6" t="s">
        <v>67</v>
      </c>
      <c r="C20" s="7" t="s">
        <v>29</v>
      </c>
      <c r="D20" s="7" t="s">
        <v>38</v>
      </c>
      <c r="E20" s="6" t="s">
        <v>12</v>
      </c>
      <c r="F20" s="6">
        <v>1</v>
      </c>
      <c r="G20" s="6" t="s">
        <v>32</v>
      </c>
      <c r="H2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0" s="6" t="str">
        <f>IF(Tabela1[[#This Row],[Categoria]] = "Funcional", "Sprint 1",IF(Tabela1[[#This Row],[Categoria]] = "Não funcional","Sprint 1",""))</f>
        <v>Sprint 1</v>
      </c>
      <c r="J20" s="6"/>
    </row>
    <row r="21" spans="1:10" ht="45" x14ac:dyDescent="0.25">
      <c r="A21" s="6" t="s">
        <v>10</v>
      </c>
      <c r="B21" s="6" t="s">
        <v>68</v>
      </c>
      <c r="C21" s="7" t="s">
        <v>39</v>
      </c>
      <c r="D21" s="7" t="s">
        <v>76</v>
      </c>
      <c r="E21" s="6" t="s">
        <v>12</v>
      </c>
      <c r="F21" s="6">
        <v>2</v>
      </c>
      <c r="G21" s="6" t="s">
        <v>32</v>
      </c>
      <c r="H21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1" s="6" t="str">
        <f>IF(Tabela1[[#This Row],[Categoria]] = "Funcional", "Sprint 1",IF(Tabela1[[#This Row],[Categoria]] = "Não funcional","Sprint 1",""))</f>
        <v>Sprint 1</v>
      </c>
      <c r="J21" s="6"/>
    </row>
    <row r="22" spans="1:10" ht="45" x14ac:dyDescent="0.25">
      <c r="A22" s="6" t="s">
        <v>10</v>
      </c>
      <c r="B22" s="6" t="s">
        <v>69</v>
      </c>
      <c r="C22" s="7" t="s">
        <v>30</v>
      </c>
      <c r="D22" s="7" t="s">
        <v>78</v>
      </c>
      <c r="E22" s="6" t="s">
        <v>31</v>
      </c>
      <c r="F22" s="6">
        <v>2</v>
      </c>
      <c r="G22" s="6" t="s">
        <v>13</v>
      </c>
      <c r="H22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2" s="6" t="str">
        <f>IF(Tabela1[[#This Row],[Categoria]] = "Funcional", "Sprint 1",IF(Tabela1[[#This Row],[Categoria]] = "Não funcional","Sprint 1",""))</f>
        <v>Sprint 1</v>
      </c>
      <c r="J22" s="6"/>
    </row>
    <row r="23" spans="1:10" ht="45" x14ac:dyDescent="0.25">
      <c r="A23" s="6" t="s">
        <v>10</v>
      </c>
      <c r="B23" s="6" t="s">
        <v>89</v>
      </c>
      <c r="C23" s="7" t="s">
        <v>90</v>
      </c>
      <c r="D23" s="7" t="s">
        <v>91</v>
      </c>
      <c r="E23" s="6" t="s">
        <v>31</v>
      </c>
      <c r="F23" s="6">
        <v>2</v>
      </c>
      <c r="G23" s="6" t="s">
        <v>92</v>
      </c>
      <c r="H23" s="17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3" s="17" t="str">
        <f>IF(Tabela1[[#This Row],[Categoria]] = "Funcional", "Sprint 1",IF(Tabela1[[#This Row],[Categoria]] = "Não funcional","Sprint 1",""))</f>
        <v>Sprint 1</v>
      </c>
      <c r="J23" s="6"/>
    </row>
    <row r="24" spans="1:10" x14ac:dyDescent="0.25">
      <c r="A24" s="6" t="s">
        <v>77</v>
      </c>
      <c r="B24" s="6" t="s">
        <v>93</v>
      </c>
      <c r="C24" s="7" t="s">
        <v>81</v>
      </c>
      <c r="D24" s="7" t="s">
        <v>87</v>
      </c>
      <c r="E24" s="6" t="s">
        <v>12</v>
      </c>
      <c r="F24" s="6">
        <v>1</v>
      </c>
      <c r="G24" s="6" t="s">
        <v>101</v>
      </c>
      <c r="H24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3</v>
      </c>
      <c r="I24" s="6" t="str">
        <f>IF(Tabela1[[#This Row],[Categoria]] = "Funcional", "Sprint 1",IF(Tabela1[[#This Row],[Categoria]] = "Não funcional","Sprint 1",""))</f>
        <v>Sprint 1</v>
      </c>
      <c r="J24" s="6" t="s">
        <v>14</v>
      </c>
    </row>
    <row r="25" spans="1:10" ht="30" x14ac:dyDescent="0.25">
      <c r="A25" s="6" t="s">
        <v>77</v>
      </c>
      <c r="B25" s="6" t="s">
        <v>94</v>
      </c>
      <c r="C25" s="7" t="s">
        <v>95</v>
      </c>
      <c r="D25" s="7" t="s">
        <v>100</v>
      </c>
      <c r="E25" s="6" t="s">
        <v>31</v>
      </c>
      <c r="F25" s="6">
        <v>2</v>
      </c>
      <c r="G25" s="6" t="s">
        <v>32</v>
      </c>
      <c r="H25" s="17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5" s="17" t="str">
        <f>IF(Tabela1[[#This Row],[Categoria]] = "Funcional", "Sprint 1",IF(Tabela1[[#This Row],[Categoria]] = "Não funcional","Sprint 1",""))</f>
        <v>Sprint 1</v>
      </c>
      <c r="J25" s="6"/>
    </row>
    <row r="26" spans="1:10" ht="45" x14ac:dyDescent="0.25">
      <c r="A26" s="6" t="s">
        <v>77</v>
      </c>
      <c r="B26" s="6" t="s">
        <v>96</v>
      </c>
      <c r="C26" s="7" t="s">
        <v>99</v>
      </c>
      <c r="D26" s="7" t="s">
        <v>97</v>
      </c>
      <c r="E26" s="6" t="s">
        <v>12</v>
      </c>
      <c r="F26" s="6">
        <v>2</v>
      </c>
      <c r="G26" s="6" t="s">
        <v>13</v>
      </c>
      <c r="H26" s="17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26" s="17" t="str">
        <f>IF(Tabela1[[#This Row],[Categoria]] = "Funcional", "Sprint 1",IF(Tabela1[[#This Row],[Categoria]] = "Não funcional","Sprint 1",""))</f>
        <v>Sprint 1</v>
      </c>
      <c r="J26" s="6" t="s">
        <v>98</v>
      </c>
    </row>
    <row r="27" spans="1:10" ht="30" x14ac:dyDescent="0.25">
      <c r="A27" s="6" t="s">
        <v>77</v>
      </c>
      <c r="B27" s="6"/>
      <c r="C27" s="7" t="s">
        <v>39</v>
      </c>
      <c r="D27" s="7" t="s">
        <v>79</v>
      </c>
      <c r="E27" s="6" t="s">
        <v>31</v>
      </c>
      <c r="F27" s="6">
        <v>2</v>
      </c>
      <c r="G27" s="6" t="s">
        <v>32</v>
      </c>
      <c r="H27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7" s="6" t="str">
        <f>IF(Tabela1[[#This Row],[Categoria]] = "Funcional", "Sprint 1",IF(Tabela1[[#This Row],[Categoria]] = "Não funcional","Sprint 1",""))</f>
        <v>Sprint 1</v>
      </c>
      <c r="J27" s="6"/>
    </row>
    <row r="28" spans="1:10" ht="45" x14ac:dyDescent="0.25">
      <c r="A28" s="6" t="s">
        <v>77</v>
      </c>
      <c r="B28" s="6"/>
      <c r="C28" s="7" t="s">
        <v>39</v>
      </c>
      <c r="D28" s="7" t="s">
        <v>80</v>
      </c>
      <c r="E28" s="6" t="s">
        <v>31</v>
      </c>
      <c r="F28" s="6">
        <v>2</v>
      </c>
      <c r="G28" s="6" t="s">
        <v>32</v>
      </c>
      <c r="H28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8</v>
      </c>
      <c r="I28" s="6" t="str">
        <f>IF(Tabela1[[#This Row],[Categoria]] = "Funcional", "Sprint 1",IF(Tabela1[[#This Row],[Categoria]] = "Não funcional","Sprint 1",""))</f>
        <v>Sprint 1</v>
      </c>
      <c r="J28" s="6"/>
    </row>
    <row r="29" spans="1:10" ht="45" x14ac:dyDescent="0.25">
      <c r="A29" s="6" t="s">
        <v>77</v>
      </c>
      <c r="B29" s="6"/>
      <c r="C29" s="7" t="s">
        <v>39</v>
      </c>
      <c r="D29" s="7" t="s">
        <v>41</v>
      </c>
      <c r="E29" s="6" t="s">
        <v>31</v>
      </c>
      <c r="F29" s="6">
        <v>3</v>
      </c>
      <c r="G29" s="6" t="s">
        <v>40</v>
      </c>
      <c r="H29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13</v>
      </c>
      <c r="I29" s="6" t="str">
        <f>IF(Tabela1[[#This Row],[Categoria]] = "Funcional", "Sprint 1",IF(Tabela1[[#This Row],[Categoria]] = "Não funcional","Sprint 1",""))</f>
        <v>Sprint 1</v>
      </c>
      <c r="J29" s="6"/>
    </row>
    <row r="30" spans="1:10" x14ac:dyDescent="0.25">
      <c r="A30" s="6" t="s">
        <v>77</v>
      </c>
      <c r="B30" s="6"/>
      <c r="C30" s="7"/>
      <c r="D30" s="7"/>
      <c r="E30" s="6"/>
      <c r="F30" s="6"/>
      <c r="G30" s="6" t="s">
        <v>13</v>
      </c>
      <c r="H30" s="6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>5</v>
      </c>
      <c r="I30" s="6" t="str">
        <f>IF(Tabela1[[#This Row],[Categoria]] = "Funcional", "Sprint 1",IF(Tabela1[[#This Row],[Categoria]] = "Não funcional","Sprint 1",""))</f>
        <v>Sprint 1</v>
      </c>
      <c r="J30" s="6"/>
    </row>
    <row r="31" spans="1:10" x14ac:dyDescent="0.25">
      <c r="A31" s="6"/>
      <c r="B31" s="6"/>
      <c r="C31" s="7"/>
      <c r="D31" s="7"/>
      <c r="E31" s="6"/>
      <c r="F31" s="6"/>
      <c r="G31" s="6"/>
      <c r="H31" s="17" t="str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/>
      </c>
      <c r="I31" s="17" t="str">
        <f>IF(Tabela1[[#This Row],[Categoria]] = "Funcional", "Sprint 1",IF(Tabela1[[#This Row],[Categoria]] = "Não funcional","Sprint 1",""))</f>
        <v/>
      </c>
      <c r="J31" s="6"/>
    </row>
    <row r="32" spans="1:10" x14ac:dyDescent="0.25">
      <c r="A32" s="6"/>
      <c r="B32" s="6"/>
      <c r="C32" s="7"/>
      <c r="D32" s="7"/>
      <c r="E32" s="6"/>
      <c r="F32" s="6"/>
      <c r="G32" s="6"/>
      <c r="H32" s="17" t="str">
        <f>IF(Tabela1[[#This Row],[Tamanho]] = "Muito Pequeno", 3,IF(Tabela1[[#This Row],[Tamanho]] = "Pequeno", 5,IF(Tabela1[[#This Row],[Tamanho]] = "Médio", 8,IF(Tabela1[[#This Row],[Tamanho]] = "Grande", 13,IF(Tabela1[[#This Row],[Tamanho]] = "Muito Grande", 21,"")))))</f>
        <v/>
      </c>
      <c r="I32" s="17" t="str">
        <f>IF(Tabela1[[#This Row],[Categoria]] = "Funcional", "Sprint 1",IF(Tabela1[[#This Row],[Categoria]] = "Não funcional","Sprint 1",""))</f>
        <v/>
      </c>
      <c r="J32" s="6"/>
    </row>
  </sheetData>
  <mergeCells count="1">
    <mergeCell ref="L2:M2"/>
  </mergeCells>
  <phoneticPr fontId="3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SAMUEL GONÇALVES BARROS .</cp:lastModifiedBy>
  <dcterms:created xsi:type="dcterms:W3CDTF">2015-06-05T18:19:34Z</dcterms:created>
  <dcterms:modified xsi:type="dcterms:W3CDTF">2025-04-25T14:32:15Z</dcterms:modified>
</cp:coreProperties>
</file>