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ssumptions" sheetId="2" r:id="rId4"/>
    <sheet state="hidden" name="Calculations" sheetId="3" r:id="rId5"/>
    <sheet state="hidden" name="Variables" sheetId="4" r:id="rId6"/>
    <sheet state="visible" name="Compute" sheetId="5" r:id="rId7"/>
    <sheet state="visible" name="Storage" sheetId="6" r:id="rId8"/>
    <sheet state="visible" name="Network" sheetId="7" r:id="rId9"/>
    <sheet state="visible" name="Support" sheetId="8" r:id="rId10"/>
    <sheet state="visible" name="Reference" sheetId="9" r:id="rId11"/>
  </sheets>
  <definedNames>
    <definedName name="Node_Shape">Reference!$A$1:$I$15</definedName>
    <definedName name="storage">Reference!$A$19:$C$20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9">
      <text>
        <t xml:space="preserve">Nick Carter:
not being used at the moment</t>
      </text>
    </comment>
    <comment authorId="0" ref="D69">
      <text>
        <t xml:space="preserve">Nick Carter:
not being used at the moment</t>
      </text>
    </comment>
    <comment authorId="0" ref="E69">
      <text>
        <t xml:space="preserve">Nick Carter:
not being used at the moment</t>
      </text>
    </comment>
    <comment authorId="0" ref="C70">
      <text>
        <t xml:space="preserve">Nick Carter:
not being used at the moment</t>
      </text>
    </comment>
    <comment authorId="0" ref="D70">
      <text>
        <t xml:space="preserve">Nick Carter:
not being used at the moment</t>
      </text>
    </comment>
    <comment authorId="0" ref="E70">
      <text>
        <t xml:space="preserve">Nick Carter:
not being used at the moment</t>
      </text>
    </comment>
    <comment authorId="0" ref="C71">
      <text>
        <t xml:space="preserve">Nick Carter:
not being used at the moment</t>
      </text>
    </comment>
    <comment authorId="0" ref="D71">
      <text>
        <t xml:space="preserve">Nick Carter:
not being used at the moment</t>
      </text>
    </comment>
    <comment authorId="0" ref="E71">
      <text>
        <t xml:space="preserve">Nick Carter:
not being used at the moment</t>
      </text>
    </comment>
    <comment authorId="0" ref="C72">
      <text>
        <t xml:space="preserve">Nick Carter:
not being used at the moment</t>
      </text>
    </comment>
    <comment authorId="0" ref="D72">
      <text>
        <t xml:space="preserve">Nick Carter:
not being used at the moment</t>
      </text>
    </comment>
    <comment authorId="0" ref="E72">
      <text>
        <t xml:space="preserve">Nick Carter:
not being used at the moment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AAron's perf tests currently nosedive at 50 users on a medium spec environment
	-Nick Carter
https://olmgroup.atlassian.net/wiki/spaces/OLM/pages/17944309/Eclipse+Performance+Test+Results
	-Nick Carter</t>
      </text>
    </comment>
    <comment authorId="0" ref="A28">
      <text>
        <t xml:space="preserve">We do not have any support arrangements in place - may want to consider business support
	-Nick Carter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Nick Carter:
difficult to quantify per customer</t>
      </text>
    </comment>
    <comment authorId="0" ref="A22">
      <text>
        <t xml:space="preserve">Nick Carter:
difficult to quantify per customer</t>
      </text>
    </comment>
    <comment authorId="0" ref="A35">
      <text>
        <t xml:space="preserve">Nick Carter:
difficult to quantify per customer</t>
      </text>
    </comment>
  </commentList>
</comments>
</file>

<file path=xl/sharedStrings.xml><?xml version="1.0" encoding="utf-8"?>
<sst xmlns="http://schemas.openxmlformats.org/spreadsheetml/2006/main" count="531" uniqueCount="292">
  <si>
    <t>Component</t>
  </si>
  <si>
    <t>ASSUMPTION</t>
  </si>
  <si>
    <t>Notes</t>
  </si>
  <si>
    <t>Small Customer</t>
  </si>
  <si>
    <t>Medium Customer</t>
  </si>
  <si>
    <t>Large Customer</t>
  </si>
  <si>
    <t>Number of Prod instances</t>
  </si>
  <si>
    <t>Number of Non Prod instances</t>
  </si>
  <si>
    <t>Maximum Active Users</t>
  </si>
  <si>
    <t>0-50</t>
  </si>
  <si>
    <t>Description</t>
  </si>
  <si>
    <t>SMALL</t>
  </si>
  <si>
    <t>51-150</t>
  </si>
  <si>
    <t>151-250</t>
  </si>
  <si>
    <t>Compute &amp; Disk Spec</t>
  </si>
  <si>
    <t>https://cloud.google.com/products/calculator/#id=7dbe50ea-0db7-4555-9dd3-656e96c3388a</t>
  </si>
  <si>
    <t>Unit</t>
  </si>
  <si>
    <t>Value</t>
  </si>
  <si>
    <t>Customer</t>
  </si>
  <si>
    <t>Eclipse</t>
  </si>
  <si>
    <t>https://cloud.google.com/products/calculator/#id=5c861564-af78-41b9-9d4c-79dc3ee81444</t>
  </si>
  <si>
    <t>Total licensed users</t>
  </si>
  <si>
    <t>users</t>
  </si>
  <si>
    <t>https://cloud.google.com/products/calculator/#id=8cd6ef34-272b-4787-a636-01479b919c22</t>
  </si>
  <si>
    <t>MEDIUM</t>
  </si>
  <si>
    <t>DB spec</t>
  </si>
  <si>
    <t>https://cloud.google.com/products/calculator/#id=da41a1c7-eed2-45c4-aace-0c2975cef450</t>
  </si>
  <si>
    <t>LARGE</t>
  </si>
  <si>
    <t>https://cloud.google.com/products/calculator/#id=d0852bae-cac4-4056-aeb4-a9234e0bf2e0</t>
  </si>
  <si>
    <t>Licensed Users</t>
  </si>
  <si>
    <t>https://cloud.google.com/products/calculator/#id=72cf9570-ea53-403f-b87b-f3bfd406245a</t>
  </si>
  <si>
    <t>Disk</t>
  </si>
  <si>
    <t>1Tb persistent storage assumed
100Gb snapshot storage</t>
  </si>
  <si>
    <t>Compute</t>
  </si>
  <si>
    <t>raw cost per year in £</t>
  </si>
  <si>
    <t>% of licensed users who are active users</t>
  </si>
  <si>
    <t>%</t>
  </si>
  <si>
    <t>Networking</t>
  </si>
  <si>
    <t>Assume 10Gb download per user per year</t>
  </si>
  <si>
    <t>Database</t>
  </si>
  <si>
    <t>Cloud PostgreSQL</t>
  </si>
  <si>
    <t>TOTAL PER YEAR</t>
  </si>
  <si>
    <t>Cost per month</t>
  </si>
  <si>
    <t>Cost per year</t>
  </si>
  <si>
    <t>Total active users</t>
  </si>
  <si>
    <t>GCP Compute payaway</t>
  </si>
  <si>
    <t>Support</t>
  </si>
  <si>
    <t>Cost in hours per year
1725 hours available per person per year 
(46 weeks x 37.5 hours per week)</t>
  </si>
  <si>
    <t xml:space="preserve">Ops support </t>
  </si>
  <si>
    <t>~75 environments per Ops person</t>
  </si>
  <si>
    <t>1st line support</t>
  </si>
  <si>
    <t>~20 environments per 1st line person</t>
  </si>
  <si>
    <t>2nd line support</t>
  </si>
  <si>
    <t>~40 environments per 2nd line person</t>
  </si>
  <si>
    <t>3rd line support</t>
  </si>
  <si>
    <t>~75 environments per 3rd line person</t>
  </si>
  <si>
    <t>TOTAL</t>
  </si>
  <si>
    <t>% concurrency of active users</t>
  </si>
  <si>
    <t>Total concurrent users</t>
  </si>
  <si>
    <t>Average cost per hour</t>
  </si>
  <si>
    <t>Average FTE £50k / 52w / 37.5h = ~£25</t>
  </si>
  <si>
    <t>% number mobile users</t>
  </si>
  <si>
    <t>number active mobile seats</t>
  </si>
  <si>
    <t>% users active during business hours</t>
  </si>
  <si>
    <t>% users active outside business hours</t>
  </si>
  <si>
    <t>Number of business hours per week</t>
  </si>
  <si>
    <t>hours</t>
  </si>
  <si>
    <t>Number of non business hours per week</t>
  </si>
  <si>
    <t>On-call support</t>
  </si>
  <si>
    <t>average cost = £16,000 per engineer per year
2 engineers per 100 environments</t>
  </si>
  <si>
    <t xml:space="preserve">On-call incidents </t>
  </si>
  <si>
    <t xml:space="preserve">Average incident cost = £1000
2 incidents per 50 environments per year </t>
  </si>
  <si>
    <t>GCP Storage payaway</t>
  </si>
  <si>
    <t>Number of working days per week</t>
  </si>
  <si>
    <t>days</t>
  </si>
  <si>
    <t>Number of non-working days per week</t>
  </si>
  <si>
    <t>GRAND TOTAL</t>
  </si>
  <si>
    <t>GCP Network payaway</t>
  </si>
  <si>
    <t>Number of working days per year</t>
  </si>
  <si>
    <t>OLM Support internal cost</t>
  </si>
  <si>
    <t>Active Users per container</t>
  </si>
  <si>
    <t>Required number of containers</t>
  </si>
  <si>
    <t>containers</t>
  </si>
  <si>
    <t>Container memory</t>
  </si>
  <si>
    <t>GB</t>
  </si>
  <si>
    <t>Containers per node (rounded down)</t>
  </si>
  <si>
    <t>Number of Production Clusters</t>
  </si>
  <si>
    <t>cluster</t>
  </si>
  <si>
    <t>Number of Non prod Clusters</t>
  </si>
  <si>
    <t>Required mumber of nodes per prod cluster</t>
  </si>
  <si>
    <t>node</t>
  </si>
  <si>
    <t>Number of nodes per non prod cluster</t>
  </si>
  <si>
    <t>Prod cluster node type</t>
  </si>
  <si>
    <t>n1-standard-2 - COS / Ubuntu</t>
  </si>
  <si>
    <t>Non prod cluster node type</t>
  </si>
  <si>
    <t>Number of nodes for integration</t>
  </si>
  <si>
    <t>Integration node type</t>
  </si>
  <si>
    <t>n1-standard-2 - Windows</t>
  </si>
  <si>
    <t>Prod cluster running hours per day</t>
  </si>
  <si>
    <t>Non-prod cluster running hours per day</t>
  </si>
  <si>
    <t>Integration nodes running hours per day</t>
  </si>
  <si>
    <t>Storage</t>
  </si>
  <si>
    <t>text casenotes per active user per day</t>
  </si>
  <si>
    <t>text case note</t>
  </si>
  <si>
    <t>text case note size</t>
  </si>
  <si>
    <t>MB</t>
  </si>
  <si>
    <t>image casenotes per active user per day</t>
  </si>
  <si>
    <t>image</t>
  </si>
  <si>
    <t>image casenote size</t>
  </si>
  <si>
    <t>video casenotes per active user per day</t>
  </si>
  <si>
    <t>video</t>
  </si>
  <si>
    <t>video case note size</t>
  </si>
  <si>
    <t>forms per active user per day</t>
  </si>
  <si>
    <t>form</t>
  </si>
  <si>
    <t>form size</t>
  </si>
  <si>
    <t>Size of imported legacy data</t>
  </si>
  <si>
    <t>Default Storage Type</t>
  </si>
  <si>
    <t>Multi Region Storage - EU</t>
  </si>
  <si>
    <t>Eclipse Early Help</t>
  </si>
  <si>
    <t>Eclipse Childrens</t>
  </si>
  <si>
    <t>Eclipse Adults</t>
  </si>
  <si>
    <t>Fiscal</t>
  </si>
  <si>
    <t>Storage Cost per GB per month</t>
  </si>
  <si>
    <t>CareFirst</t>
  </si>
  <si>
    <t>GB per month</t>
  </si>
  <si>
    <t>CareFinance</t>
  </si>
  <si>
    <t>Swift</t>
  </si>
  <si>
    <t>Customer user base</t>
  </si>
  <si>
    <t>number total user seats</t>
  </si>
  <si>
    <t>assumed average active seats</t>
  </si>
  <si>
    <t>number mobile seats</t>
  </si>
  <si>
    <t>Storage cost drivers</t>
  </si>
  <si>
    <t>text casenotes per day</t>
  </si>
  <si>
    <t>image casenotes per day</t>
  </si>
  <si>
    <t>video casenotes per day</t>
  </si>
  <si>
    <t>Compute cost drivers</t>
  </si>
  <si>
    <t>number of forms</t>
  </si>
  <si>
    <t>number of worklists</t>
  </si>
  <si>
    <t>number of events</t>
  </si>
  <si>
    <t>user working hours</t>
  </si>
  <si>
    <t>user working days</t>
  </si>
  <si>
    <t>OLM staff cost drivers</t>
  </si>
  <si>
    <t>ops support hours per day</t>
  </si>
  <si>
    <t>ops support days per week</t>
  </si>
  <si>
    <t>firstline support hours per day</t>
  </si>
  <si>
    <t>firstline support days per week</t>
  </si>
  <si>
    <t>secondline support hours per day</t>
  </si>
  <si>
    <t>secondline support days per week</t>
  </si>
  <si>
    <t>Storage Cost per GB per year</t>
  </si>
  <si>
    <t>GB per year</t>
  </si>
  <si>
    <t>thirdline support hours per day</t>
  </si>
  <si>
    <t>thirdline support days per week</t>
  </si>
  <si>
    <t>Initial database Storage per registered user</t>
  </si>
  <si>
    <t>MB per user</t>
  </si>
  <si>
    <t>Database growth per year</t>
  </si>
  <si>
    <t>Network</t>
  </si>
  <si>
    <t>Page views per user per day</t>
  </si>
  <si>
    <t>pages</t>
  </si>
  <si>
    <t>Page note size</t>
  </si>
  <si>
    <t>KB</t>
  </si>
  <si>
    <t>case note views per user per day</t>
  </si>
  <si>
    <t>case note size</t>
  </si>
  <si>
    <t>image views per person per day</t>
  </si>
  <si>
    <t>images</t>
  </si>
  <si>
    <t>image view size</t>
  </si>
  <si>
    <t>video views per person per day</t>
  </si>
  <si>
    <t>videos</t>
  </si>
  <si>
    <t>video stream size</t>
  </si>
  <si>
    <t>Form view per user per day</t>
  </si>
  <si>
    <t>forms</t>
  </si>
  <si>
    <t>Form view size</t>
  </si>
  <si>
    <t>Business Hours Support</t>
  </si>
  <si>
    <t>Number of environments per Tech Ops person</t>
  </si>
  <si>
    <t>environments</t>
  </si>
  <si>
    <t>Number of environments per 1st line support person</t>
  </si>
  <si>
    <t>Number of environments per 2nd line support person</t>
  </si>
  <si>
    <t>Number of environments per 3rd line support person</t>
  </si>
  <si>
    <t>1st line - Product Support incidents per month</t>
  </si>
  <si>
    <t>2nd line - Operations incidents per month</t>
  </si>
  <si>
    <t>3rd line - development support incidents per month</t>
  </si>
  <si>
    <t>Tech-Ops Support incidents per month</t>
  </si>
  <si>
    <t>1st line - Product Support incident average TTR</t>
  </si>
  <si>
    <t>minutes</t>
  </si>
  <si>
    <t>2nd line - Operations incident average TTR</t>
  </si>
  <si>
    <t>3rd line - development support incident average TTR</t>
  </si>
  <si>
    <t>Tech-Ops Support incident average TTR</t>
  </si>
  <si>
    <t>FTE cost</t>
  </si>
  <si>
    <t>£</t>
  </si>
  <si>
    <t>FTE working weeks per year</t>
  </si>
  <si>
    <t>weeks</t>
  </si>
  <si>
    <t>Cluster</t>
  </si>
  <si>
    <t>Cluster Node Type</t>
  </si>
  <si>
    <t>vCPU</t>
  </si>
  <si>
    <t>FTE working hours per week</t>
  </si>
  <si>
    <t>RAM</t>
  </si>
  <si>
    <t>QTY</t>
  </si>
  <si>
    <t>Total vCPU</t>
  </si>
  <si>
    <t>Total RAM</t>
  </si>
  <si>
    <t>Total Cost per hour</t>
  </si>
  <si>
    <t>Operating Hours per Day</t>
  </si>
  <si>
    <t>PROD</t>
  </si>
  <si>
    <t>FTE cost per working hour</t>
  </si>
  <si>
    <t>Out of Hours Support</t>
  </si>
  <si>
    <t>Cost for OOH work per hour</t>
  </si>
  <si>
    <t>NON-PROD</t>
  </si>
  <si>
    <t>OOH incidents per month</t>
  </si>
  <si>
    <t>incidents</t>
  </si>
  <si>
    <t>OOH support incident average TTR</t>
  </si>
  <si>
    <t>On call support cost per engineer per week</t>
  </si>
  <si>
    <t>On call support cost per engineer per month</t>
  </si>
  <si>
    <t>On call support weeks per year</t>
  </si>
  <si>
    <t>INTEGRATION</t>
  </si>
  <si>
    <t>Number of engineers on call</t>
  </si>
  <si>
    <t>engineer</t>
  </si>
  <si>
    <t>Miscelleanous</t>
  </si>
  <si>
    <t>$ Exchange rate</t>
  </si>
  <si>
    <t>Number of licensed users:</t>
  </si>
  <si>
    <t>Size (MB)</t>
  </si>
  <si>
    <t>per user per day</t>
  </si>
  <si>
    <t>Total per day (MB)</t>
  </si>
  <si>
    <t>Total per year (GB)</t>
  </si>
  <si>
    <t>Storage Type</t>
  </si>
  <si>
    <t>Storage Cost per year</t>
  </si>
  <si>
    <t>Number of active users:</t>
  </si>
  <si>
    <t>Number of working days per week:</t>
  </si>
  <si>
    <t>Migrated data</t>
  </si>
  <si>
    <t>n/a</t>
  </si>
  <si>
    <t>Number of working days per year:</t>
  </si>
  <si>
    <t>Total per day</t>
  </si>
  <si>
    <t>Total per year</t>
  </si>
  <si>
    <t>Total egress per year (GB)</t>
  </si>
  <si>
    <t>Text Case Notes</t>
  </si>
  <si>
    <t>Page views</t>
  </si>
  <si>
    <t>Images</t>
  </si>
  <si>
    <t>Videos</t>
  </si>
  <si>
    <t>Forms</t>
  </si>
  <si>
    <t>Initial Database size</t>
  </si>
  <si>
    <t>Database growth</t>
  </si>
  <si>
    <t>Total</t>
  </si>
  <si>
    <t>Reporting</t>
  </si>
  <si>
    <t>Exports</t>
  </si>
  <si>
    <t>Integration</t>
  </si>
  <si>
    <t>Support per customer</t>
  </si>
  <si>
    <t>Number of incidents per month</t>
  </si>
  <si>
    <t>Average time to resolve (mins)</t>
  </si>
  <si>
    <t>Total time required (Hrs)</t>
  </si>
  <si>
    <t>1st line - Product Support</t>
  </si>
  <si>
    <t>2nd line - Operations</t>
  </si>
  <si>
    <t>3rd line - development support</t>
  </si>
  <si>
    <t>Tech-Ops Support</t>
  </si>
  <si>
    <t>OOH support incidents</t>
  </si>
  <si>
    <t>OOH support on-call</t>
  </si>
  <si>
    <t>Node Shape</t>
  </si>
  <si>
    <t>Memory</t>
  </si>
  <si>
    <t>Compute Cost per Hour ($)</t>
  </si>
  <si>
    <t>Compute Cost per Hour (£)</t>
  </si>
  <si>
    <t>Compute pre-emptible cost per hour ($)</t>
  </si>
  <si>
    <t>OS cost per hour ($)</t>
  </si>
  <si>
    <t>OS cost per hour (£)</t>
  </si>
  <si>
    <t>Total Cost per hour (£)</t>
  </si>
  <si>
    <t>n1-standard-1 - COS / Ubuntu</t>
  </si>
  <si>
    <t>$0.01230</t>
  </si>
  <si>
    <t>$0.02460</t>
  </si>
  <si>
    <t>n1-standard-4 - COS / Ubuntu</t>
  </si>
  <si>
    <t>$0.04920</t>
  </si>
  <si>
    <t>n1-standard-8 - COS / Ubuntu</t>
  </si>
  <si>
    <t>$0.09840</t>
  </si>
  <si>
    <t>n1-standard-16 - COS / Ubuntu</t>
  </si>
  <si>
    <t>$0.19680</t>
  </si>
  <si>
    <t>n1-standard-32 - COS / Ubuntu</t>
  </si>
  <si>
    <t>$0.39360</t>
  </si>
  <si>
    <t>n1-standard-64 - COS / Ubuntu</t>
  </si>
  <si>
    <t>$0.78720</t>
  </si>
  <si>
    <t>n1-standard-1 - Windows</t>
  </si>
  <si>
    <t>n1-standard-4 - Windows</t>
  </si>
  <si>
    <t>n1-standard-8 - Windows</t>
  </si>
  <si>
    <t>n1-standard-16 - Windows</t>
  </si>
  <si>
    <t>n1-standard-32 - Windows</t>
  </si>
  <si>
    <t>n1-standard-64 - Windows</t>
  </si>
  <si>
    <t>per GB per month ($)</t>
  </si>
  <si>
    <t>per GB per month (£)</t>
  </si>
  <si>
    <t>Regional Storage - London</t>
  </si>
  <si>
    <t>Egress</t>
  </si>
  <si>
    <t>Per GB ($)</t>
  </si>
  <si>
    <t>per GB (£)</t>
  </si>
  <si>
    <t xml:space="preserve">to Worldwide Destinations </t>
  </si>
  <si>
    <t>Storage Operations</t>
  </si>
  <si>
    <t>per 10k operations ($)</t>
  </si>
  <si>
    <t>per 10k operations (£)</t>
  </si>
  <si>
    <t>Multi-Regional and Regional</t>
  </si>
  <si>
    <t>Nearline and Durable Reduced Availability</t>
  </si>
  <si>
    <t>Coldline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</si>
</sst>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£]#,##0"/>
    <numFmt numFmtId="165" formatCode="&quot;£&quot;#,##0"/>
    <numFmt numFmtId="166" formatCode="&quot;£&quot;#,##0.00"/>
    <numFmt numFmtId="167" formatCode="_-* #,##0_-;\-* #,##0_-;_-* &quot;-&quot;??_-;_-@"/>
    <numFmt numFmtId="168" formatCode="_-* #,##0.00_-;\-* #,##0.00_-;_-* &quot;-&quot;??_-;_-@"/>
    <numFmt numFmtId="169" formatCode="0.00000"/>
  </numFmts>
  <fonts count="8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sz val="11.0"/>
      <color rgb="FF3F3F76"/>
      <name val="Calibri"/>
    </font>
    <font>
      <b/>
      <sz val="10.0"/>
      <name val="Arial"/>
    </font>
    <font/>
    <font>
      <i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B6D7A8"/>
        <bgColor rgb="FFB6D7A8"/>
      </patternFill>
    </fill>
    <fill>
      <patternFill patternType="solid">
        <fgColor rgb="FFAEABAB"/>
        <bgColor rgb="FFAEABAB"/>
      </patternFill>
    </fill>
    <fill>
      <patternFill patternType="solid">
        <fgColor rgb="FFF4CCCC"/>
        <bgColor rgb="FFF4CCCC"/>
      </patternFill>
    </fill>
  </fills>
  <borders count="11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/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Font="1"/>
    <xf borderId="0" fillId="0" fontId="2" numFmtId="0" xfId="0" applyAlignment="1" applyFont="1">
      <alignment horizontal="center"/>
    </xf>
    <xf borderId="1" fillId="2" fontId="4" numFmtId="0" xfId="0" applyBorder="1" applyFill="1" applyFont="1"/>
    <xf borderId="0" fillId="0" fontId="1" numFmtId="164" xfId="0" applyFont="1" applyNumberFormat="1"/>
    <xf borderId="2" fillId="3" fontId="2" numFmtId="0" xfId="0" applyAlignment="1" applyBorder="1" applyFill="1" applyFont="1">
      <alignment horizontal="center" readingOrder="0"/>
    </xf>
    <xf borderId="0" fillId="0" fontId="5" numFmtId="0" xfId="0" applyFont="1"/>
    <xf borderId="3" fillId="0" fontId="6" numFmtId="0" xfId="0" applyBorder="1" applyFont="1"/>
    <xf borderId="0" fillId="0" fontId="5" numFmtId="0" xfId="0" applyAlignment="1" applyFont="1">
      <alignment horizontal="right"/>
    </xf>
    <xf borderId="1" fillId="2" fontId="4" numFmtId="9" xfId="0" applyBorder="1" applyFont="1" applyNumberFormat="1"/>
    <xf borderId="0" fillId="0" fontId="2" numFmtId="165" xfId="0" applyFont="1" applyNumberFormat="1"/>
    <xf borderId="0" fillId="0" fontId="5" numFmtId="164" xfId="0" applyFont="1" applyNumberFormat="1"/>
    <xf borderId="0" fillId="0" fontId="0" numFmtId="0" xfId="0" applyAlignment="1" applyFont="1">
      <alignment readingOrder="0"/>
    </xf>
    <xf borderId="4" fillId="4" fontId="0" numFmtId="0" xfId="0" applyBorder="1" applyFill="1" applyFont="1"/>
    <xf borderId="0" fillId="0" fontId="0" numFmtId="165" xfId="0" applyFont="1" applyNumberFormat="1"/>
    <xf borderId="0" fillId="0" fontId="1" numFmtId="0" xfId="0" applyAlignment="1" applyFont="1">
      <alignment readingOrder="0"/>
    </xf>
    <xf borderId="1" fillId="4" fontId="4" numFmtId="0" xfId="0" applyBorder="1" applyFont="1"/>
    <xf borderId="0" fillId="5" fontId="0" numFmtId="165" xfId="0" applyFill="1" applyFont="1" applyNumberFormat="1"/>
    <xf borderId="0" fillId="5" fontId="2" numFmtId="165" xfId="0" applyFont="1" applyNumberFormat="1"/>
    <xf borderId="1" fillId="4" fontId="4" numFmtId="166" xfId="0" applyBorder="1" applyFont="1" applyNumberFormat="1"/>
    <xf borderId="5" fillId="2" fontId="4" numFmtId="0" xfId="0" applyAlignment="1" applyBorder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5" fillId="2" fontId="4" numFmtId="165" xfId="0" applyAlignment="1" applyBorder="1" applyFont="1" applyNumberFormat="1">
      <alignment horizontal="center"/>
    </xf>
    <xf borderId="0" fillId="0" fontId="0" numFmtId="166" xfId="0" applyFont="1" applyNumberFormat="1"/>
    <xf borderId="8" fillId="4" fontId="0" numFmtId="165" xfId="0" applyAlignment="1" applyBorder="1" applyFont="1" applyNumberFormat="1">
      <alignment horizontal="center"/>
    </xf>
    <xf borderId="9" fillId="0" fontId="6" numFmtId="0" xfId="0" applyBorder="1" applyFont="1"/>
    <xf borderId="4" fillId="4" fontId="0" numFmtId="166" xfId="0" applyBorder="1" applyFont="1" applyNumberFormat="1"/>
    <xf borderId="10" fillId="0" fontId="6" numFmtId="0" xfId="0" applyBorder="1" applyFont="1"/>
    <xf borderId="1" fillId="2" fontId="4" numFmtId="165" xfId="0" applyBorder="1" applyFont="1" applyNumberFormat="1"/>
    <xf borderId="0" fillId="0" fontId="2" numFmtId="166" xfId="0" applyFont="1" applyNumberFormat="1"/>
    <xf borderId="0" fillId="0" fontId="0" numFmtId="1" xfId="0" applyFont="1" applyNumberFormat="1"/>
    <xf borderId="0" fillId="0" fontId="7" numFmtId="0" xfId="0" applyAlignment="1" applyFont="1">
      <alignment horizontal="center"/>
    </xf>
    <xf borderId="4" fillId="4" fontId="0" numFmtId="1" xfId="0" applyBorder="1" applyFont="1" applyNumberFormat="1"/>
    <xf borderId="0" fillId="0" fontId="0" numFmtId="167" xfId="0" applyFont="1" applyNumberFormat="1"/>
    <xf borderId="4" fillId="4" fontId="0" numFmtId="165" xfId="0" applyBorder="1" applyFont="1" applyNumberFormat="1"/>
    <xf borderId="4" fillId="4" fontId="0" numFmtId="167" xfId="0" applyBorder="1" applyFont="1" applyNumberFormat="1"/>
    <xf borderId="0" fillId="0" fontId="2" numFmtId="167" xfId="0" applyFont="1" applyNumberFormat="1"/>
    <xf borderId="4" fillId="4" fontId="2" numFmtId="167" xfId="0" applyBorder="1" applyFont="1" applyNumberFormat="1"/>
    <xf borderId="4" fillId="4" fontId="2" numFmtId="165" xfId="0" applyBorder="1" applyFont="1" applyNumberFormat="1"/>
    <xf borderId="4" fillId="4" fontId="0" numFmtId="168" xfId="0" applyBorder="1" applyFont="1" applyNumberFormat="1"/>
    <xf borderId="0" fillId="0" fontId="0" numFmtId="0" xfId="0" applyAlignment="1" applyFont="1">
      <alignment shrinkToFit="0" wrapText="1"/>
    </xf>
    <xf borderId="0" fillId="0" fontId="0" numFmtId="165" xfId="0" applyAlignment="1" applyFont="1" applyNumberForma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169" xfId="0" applyAlignment="1" applyFont="1" applyNumberFormat="1">
      <alignment shrinkToFit="0" wrapText="1"/>
    </xf>
    <xf borderId="0" fillId="0" fontId="0" numFmtId="166" xfId="0" applyAlignment="1" applyFont="1" applyNumberFormat="1">
      <alignment shrinkToFit="0" wrapText="1"/>
    </xf>
    <xf borderId="4" fillId="4" fontId="0" numFmtId="0" xfId="0" applyAlignment="1" applyBorder="1" applyFont="1">
      <alignment horizontal="center"/>
    </xf>
    <xf borderId="1" fillId="2" fontId="4" numFmtId="169" xfId="0" applyBorder="1" applyFont="1" applyNumberFormat="1"/>
    <xf borderId="0" fillId="0" fontId="0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cloud.google.com/products/calculator/" TargetMode="External"/><Relationship Id="rId3" Type="http://schemas.openxmlformats.org/officeDocument/2006/relationships/hyperlink" Target="https://cloud.google.com/products/calculator/" TargetMode="External"/><Relationship Id="rId4" Type="http://schemas.openxmlformats.org/officeDocument/2006/relationships/hyperlink" Target="https://cloud.google.com/products/calculator/" TargetMode="External"/><Relationship Id="rId9" Type="http://schemas.openxmlformats.org/officeDocument/2006/relationships/vmlDrawing" Target="../drawings/vmlDrawing2.vml"/><Relationship Id="rId5" Type="http://schemas.openxmlformats.org/officeDocument/2006/relationships/hyperlink" Target="https://cloud.google.com/products/calculator/" TargetMode="External"/><Relationship Id="rId6" Type="http://schemas.openxmlformats.org/officeDocument/2006/relationships/hyperlink" Target="https://cloud.google.com/products/calculator/" TargetMode="External"/><Relationship Id="rId7" Type="http://schemas.openxmlformats.org/officeDocument/2006/relationships/hyperlink" Target="https://cloud.google.com/products/calculator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71"/>
    <col customWidth="1" min="2" max="2" width="26.57"/>
    <col customWidth="1" min="3" max="4" width="15.29"/>
    <col customWidth="1" min="5" max="8" width="14.43"/>
  </cols>
  <sheetData>
    <row r="1" ht="15.75" customHeight="1">
      <c r="A1" s="2" t="s">
        <v>0</v>
      </c>
      <c r="B1" s="2" t="s">
        <v>10</v>
      </c>
      <c r="C1" s="5" t="s">
        <v>11</v>
      </c>
      <c r="E1" s="5" t="s">
        <v>24</v>
      </c>
      <c r="G1" s="5" t="s">
        <v>27</v>
      </c>
    </row>
    <row r="2" ht="15.75" customHeight="1">
      <c r="C2" s="5"/>
      <c r="D2" s="5"/>
      <c r="E2" s="5"/>
      <c r="F2" s="5"/>
      <c r="G2" s="5"/>
      <c r="H2" s="5"/>
    </row>
    <row r="3" ht="15.75" customHeight="1">
      <c r="A3" s="3" t="s">
        <v>29</v>
      </c>
      <c r="C3" s="8">
        <v>400.0</v>
      </c>
      <c r="D3" s="10"/>
      <c r="E3" s="8">
        <v>800.0</v>
      </c>
      <c r="F3" s="10"/>
      <c r="G3" s="8">
        <v>1200.0</v>
      </c>
      <c r="H3" s="10"/>
    </row>
    <row r="4" ht="15.75" customHeight="1">
      <c r="C4" s="5"/>
      <c r="D4" s="5"/>
      <c r="E4" s="5"/>
      <c r="F4" s="5"/>
      <c r="G4" s="5"/>
      <c r="H4" s="5"/>
    </row>
    <row r="5" ht="15.75" customHeight="1">
      <c r="C5" s="3" t="s">
        <v>42</v>
      </c>
      <c r="D5" s="13" t="s">
        <v>43</v>
      </c>
      <c r="E5" s="3" t="s">
        <v>42</v>
      </c>
      <c r="F5" s="13" t="s">
        <v>43</v>
      </c>
      <c r="G5" s="3" t="s">
        <v>42</v>
      </c>
      <c r="H5" s="13" t="s">
        <v>43</v>
      </c>
    </row>
    <row r="6" ht="15.75" customHeight="1">
      <c r="D6" s="13"/>
    </row>
    <row r="7" ht="15.75" customHeight="1">
      <c r="A7" s="15" t="s">
        <v>45</v>
      </c>
      <c r="C7" s="17">
        <f t="shared" ref="C7:C10" si="1">D7/12</f>
        <v>570.95928</v>
      </c>
      <c r="D7" s="13">
        <f>Compute!J9</f>
        <v>6851.51136</v>
      </c>
      <c r="E7" s="17">
        <f t="shared" ref="E7:E10" si="2">F7/12</f>
        <v>888.15888</v>
      </c>
      <c r="F7" s="13">
        <f>Compute!J20</f>
        <v>10657.90656</v>
      </c>
      <c r="G7" s="17">
        <f t="shared" ref="G7:G10" si="3">H7/12</f>
        <v>1205.35848</v>
      </c>
      <c r="H7" s="13">
        <f>Compute!J31</f>
        <v>14464.30176</v>
      </c>
    </row>
    <row r="8" ht="15.75" customHeight="1">
      <c r="A8" s="18" t="s">
        <v>72</v>
      </c>
      <c r="C8" s="17">
        <f t="shared" si="1"/>
        <v>23.91146875</v>
      </c>
      <c r="D8" s="13">
        <f>Storage!G13</f>
        <v>286.937625</v>
      </c>
      <c r="E8" s="17">
        <f t="shared" si="2"/>
        <v>46.92157031</v>
      </c>
      <c r="F8" s="13">
        <f>Storage!G28</f>
        <v>563.0588438</v>
      </c>
      <c r="G8" s="17">
        <f t="shared" si="3"/>
        <v>69.93167188</v>
      </c>
      <c r="H8" s="13">
        <f>Storage!G43</f>
        <v>839.1800625</v>
      </c>
    </row>
    <row r="9" ht="15.75" customHeight="1">
      <c r="A9" s="15" t="s">
        <v>77</v>
      </c>
      <c r="C9" s="17">
        <f t="shared" si="1"/>
        <v>8.239059448</v>
      </c>
      <c r="D9" s="13">
        <f>Network!F14</f>
        <v>98.86871338</v>
      </c>
      <c r="E9" s="17">
        <f t="shared" si="2"/>
        <v>16.4781189</v>
      </c>
      <c r="F9" s="13">
        <f>Network!F30</f>
        <v>197.7374268</v>
      </c>
      <c r="G9" s="17">
        <f t="shared" si="3"/>
        <v>24.71717834</v>
      </c>
      <c r="H9" s="13">
        <f>Network!F46</f>
        <v>296.6061401</v>
      </c>
    </row>
    <row r="10" ht="15.75" customHeight="1">
      <c r="A10" s="18" t="s">
        <v>79</v>
      </c>
      <c r="C10" s="17">
        <f t="shared" si="1"/>
        <v>567.2150411</v>
      </c>
      <c r="D10" s="13">
        <f>Support!F11</f>
        <v>6806.580494</v>
      </c>
      <c r="E10" s="17">
        <f t="shared" si="2"/>
        <v>816.9212691</v>
      </c>
      <c r="F10" s="13">
        <f>Support!F24</f>
        <v>9803.055229</v>
      </c>
      <c r="G10" s="17">
        <f t="shared" si="3"/>
        <v>1066.627497</v>
      </c>
      <c r="H10" s="13">
        <f>Support!F37</f>
        <v>12799.52996</v>
      </c>
    </row>
    <row r="11" ht="15.75" customHeight="1">
      <c r="C11" s="17"/>
      <c r="D11" s="13"/>
      <c r="E11" s="17"/>
      <c r="F11" s="13"/>
      <c r="G11" s="17"/>
      <c r="H11" s="13"/>
    </row>
    <row r="12" ht="15.75" customHeight="1">
      <c r="A12" s="9" t="s">
        <v>56</v>
      </c>
      <c r="B12" s="2"/>
      <c r="C12" s="20">
        <f t="shared" ref="C12:H12" si="4">SUM(C7:C10)</f>
        <v>1170.324849</v>
      </c>
      <c r="D12" s="21">
        <f t="shared" si="4"/>
        <v>14043.89819</v>
      </c>
      <c r="E12" s="20">
        <f t="shared" si="4"/>
        <v>1768.479838</v>
      </c>
      <c r="F12" s="21">
        <f t="shared" si="4"/>
        <v>21221.75806</v>
      </c>
      <c r="G12" s="20">
        <f t="shared" si="4"/>
        <v>2366.634827</v>
      </c>
      <c r="H12" s="21">
        <f t="shared" si="4"/>
        <v>28399.61793</v>
      </c>
    </row>
    <row r="13" ht="15.75" customHeight="1">
      <c r="D13" s="13"/>
    </row>
    <row r="14" ht="15.75" customHeight="1">
      <c r="D14" s="13"/>
    </row>
    <row r="15" ht="15.75" customHeight="1">
      <c r="A15" s="5"/>
    </row>
    <row r="16" ht="15.75" customHeight="1">
      <c r="A16" s="3"/>
      <c r="B16" s="3"/>
      <c r="C16" s="3"/>
      <c r="D16" s="13"/>
    </row>
    <row r="17" ht="15.75" customHeight="1">
      <c r="D17" s="13"/>
    </row>
    <row r="18" ht="15.75" customHeight="1">
      <c r="A18" s="3"/>
      <c r="C18" s="17"/>
      <c r="D18" s="13"/>
    </row>
    <row r="19" ht="15.75" customHeight="1">
      <c r="A19" s="1"/>
      <c r="C19" s="17"/>
      <c r="D19" s="13"/>
    </row>
    <row r="20" ht="15.75" customHeight="1">
      <c r="A20" s="3"/>
      <c r="C20" s="17"/>
      <c r="D20" s="13"/>
    </row>
    <row r="21" ht="15.75" customHeight="1">
      <c r="A21" s="1"/>
      <c r="C21" s="17"/>
      <c r="D21" s="13"/>
    </row>
    <row r="22" ht="15.75" customHeight="1">
      <c r="C22" s="17"/>
      <c r="D22" s="13"/>
    </row>
    <row r="23" ht="15.75" customHeight="1">
      <c r="A23" s="9"/>
      <c r="B23" s="2"/>
      <c r="C23" s="17"/>
      <c r="D23" s="13"/>
    </row>
    <row r="24" ht="15.75" customHeight="1">
      <c r="D24" s="13"/>
    </row>
    <row r="25" ht="15.75" customHeight="1">
      <c r="D25" s="13"/>
    </row>
    <row r="26" ht="15.75" customHeight="1">
      <c r="A26" s="5"/>
    </row>
    <row r="27" ht="15.75" customHeight="1">
      <c r="A27" s="3"/>
      <c r="B27" s="3"/>
      <c r="C27" s="3"/>
      <c r="D27" s="13"/>
    </row>
    <row r="28" ht="15.75" customHeight="1">
      <c r="D28" s="13"/>
    </row>
    <row r="29" ht="15.75" customHeight="1">
      <c r="A29" s="3"/>
      <c r="C29" s="17"/>
      <c r="D29" s="13"/>
    </row>
    <row r="30" ht="15.75" customHeight="1">
      <c r="A30" s="1"/>
      <c r="C30" s="17"/>
      <c r="D30" s="13"/>
    </row>
    <row r="31" ht="15.75" customHeight="1">
      <c r="A31" s="3"/>
      <c r="C31" s="17"/>
      <c r="D31" s="13"/>
    </row>
    <row r="32" ht="15.75" customHeight="1">
      <c r="A32" s="1"/>
      <c r="C32" s="17"/>
      <c r="D32" s="13"/>
    </row>
    <row r="33" ht="15.75" customHeight="1">
      <c r="C33" s="17"/>
      <c r="D33" s="13"/>
    </row>
    <row r="34" ht="15.75" customHeight="1">
      <c r="A34" s="9"/>
      <c r="B34" s="2"/>
      <c r="C34" s="17"/>
      <c r="D34" s="13"/>
    </row>
    <row r="35" ht="15.75" customHeight="1">
      <c r="D35" s="13"/>
    </row>
    <row r="36" ht="15.75" customHeight="1">
      <c r="D36" s="13"/>
    </row>
    <row r="37" ht="15.75" customHeight="1">
      <c r="D37" s="13"/>
    </row>
    <row r="38" ht="15.75" customHeight="1">
      <c r="D38" s="13"/>
    </row>
    <row r="39" ht="15.75" customHeight="1">
      <c r="D39" s="13"/>
    </row>
    <row r="40" ht="15.75" customHeight="1">
      <c r="D40" s="13"/>
    </row>
    <row r="41" ht="15.75" customHeight="1">
      <c r="D41" s="13"/>
    </row>
    <row r="42" ht="15.75" customHeight="1">
      <c r="D42" s="13"/>
    </row>
    <row r="43" ht="15.75" customHeight="1">
      <c r="D43" s="13"/>
    </row>
    <row r="44" ht="15.75" customHeight="1">
      <c r="D44" s="13"/>
    </row>
    <row r="45" ht="15.75" customHeight="1">
      <c r="D45" s="13"/>
    </row>
    <row r="46" ht="15.75" customHeight="1">
      <c r="D46" s="13"/>
    </row>
    <row r="47" ht="15.75" customHeight="1">
      <c r="D47" s="13"/>
    </row>
    <row r="48" ht="15.75" customHeight="1">
      <c r="D48" s="13"/>
    </row>
    <row r="49" ht="15.75" customHeight="1">
      <c r="D49" s="13"/>
    </row>
    <row r="50" ht="15.75" customHeight="1">
      <c r="D50" s="13"/>
    </row>
    <row r="51" ht="15.75" customHeight="1">
      <c r="D51" s="13"/>
    </row>
    <row r="52" ht="15.75" customHeight="1">
      <c r="D52" s="13"/>
    </row>
    <row r="53" ht="15.75" customHeight="1">
      <c r="D53" s="13"/>
    </row>
    <row r="54" ht="15.75" customHeight="1">
      <c r="D54" s="13"/>
    </row>
    <row r="55" ht="15.75" customHeight="1">
      <c r="D55" s="13"/>
    </row>
    <row r="56" ht="15.75" customHeight="1">
      <c r="D56" s="13"/>
    </row>
    <row r="57" ht="15.75" customHeight="1">
      <c r="D57" s="13"/>
    </row>
    <row r="58" ht="15.75" customHeight="1">
      <c r="D58" s="13"/>
    </row>
    <row r="59" ht="15.75" customHeight="1">
      <c r="D59" s="13"/>
    </row>
    <row r="60" ht="15.75" customHeight="1">
      <c r="D60" s="13"/>
    </row>
    <row r="61" ht="15.75" customHeight="1">
      <c r="D61" s="13"/>
    </row>
    <row r="62" ht="15.75" customHeight="1">
      <c r="D62" s="13"/>
    </row>
    <row r="63" ht="15.75" customHeight="1">
      <c r="D63" s="13"/>
    </row>
    <row r="64" ht="15.75" customHeight="1">
      <c r="D64" s="13"/>
    </row>
    <row r="65" ht="15.75" customHeight="1">
      <c r="D65" s="13"/>
    </row>
    <row r="66" ht="15.75" customHeight="1">
      <c r="D66" s="13"/>
    </row>
    <row r="67" ht="15.75" customHeight="1">
      <c r="D67" s="13"/>
    </row>
    <row r="68" ht="15.75" customHeight="1">
      <c r="D68" s="13"/>
    </row>
    <row r="69" ht="15.75" customHeight="1">
      <c r="D69" s="13"/>
    </row>
    <row r="70" ht="15.75" customHeight="1">
      <c r="D70" s="13"/>
    </row>
    <row r="71" ht="15.75" customHeight="1">
      <c r="D71" s="13"/>
    </row>
    <row r="72" ht="15.75" customHeight="1">
      <c r="D72" s="13"/>
    </row>
    <row r="73" ht="15.75" customHeight="1">
      <c r="D73" s="13"/>
    </row>
    <row r="74" ht="15.75" customHeight="1">
      <c r="D74" s="13"/>
    </row>
    <row r="75" ht="15.75" customHeight="1">
      <c r="D75" s="13"/>
    </row>
    <row r="76" ht="15.75" customHeight="1">
      <c r="D76" s="13"/>
    </row>
    <row r="77" ht="15.75" customHeight="1">
      <c r="D77" s="13"/>
    </row>
    <row r="78" ht="15.75" customHeight="1">
      <c r="D78" s="13"/>
    </row>
    <row r="79" ht="15.75" customHeight="1">
      <c r="D79" s="13"/>
    </row>
    <row r="80" ht="15.75" customHeight="1">
      <c r="D80" s="13"/>
    </row>
    <row r="81" ht="15.75" customHeight="1">
      <c r="D81" s="13"/>
    </row>
    <row r="82" ht="15.75" customHeight="1">
      <c r="D82" s="13"/>
    </row>
    <row r="83" ht="15.75" customHeight="1">
      <c r="D83" s="13"/>
    </row>
    <row r="84" ht="15.75" customHeight="1">
      <c r="D84" s="13"/>
    </row>
    <row r="85" ht="15.75" customHeight="1">
      <c r="D85" s="13"/>
    </row>
    <row r="86" ht="15.75" customHeight="1">
      <c r="D86" s="13"/>
    </row>
    <row r="87" ht="15.75" customHeight="1">
      <c r="D87" s="13"/>
    </row>
    <row r="88" ht="15.75" customHeight="1">
      <c r="D88" s="13"/>
    </row>
    <row r="89" ht="15.75" customHeight="1">
      <c r="D89" s="13"/>
    </row>
    <row r="90" ht="15.75" customHeight="1">
      <c r="D90" s="13"/>
    </row>
    <row r="91" ht="15.75" customHeight="1">
      <c r="D91" s="13"/>
    </row>
    <row r="92" ht="15.75" customHeight="1">
      <c r="D92" s="13"/>
    </row>
    <row r="93" ht="15.75" customHeight="1">
      <c r="D93" s="13"/>
    </row>
    <row r="94" ht="15.75" customHeight="1">
      <c r="D94" s="13"/>
    </row>
    <row r="95" ht="15.75" customHeight="1">
      <c r="D95" s="13"/>
    </row>
    <row r="96" ht="15.75" customHeight="1">
      <c r="D96" s="13"/>
    </row>
    <row r="97" ht="15.75" customHeight="1">
      <c r="D97" s="13"/>
    </row>
    <row r="98" ht="15.75" customHeight="1">
      <c r="D98" s="13"/>
    </row>
    <row r="99" ht="15.75" customHeight="1">
      <c r="D99" s="13"/>
    </row>
    <row r="100" ht="15.75" customHeight="1">
      <c r="D100" s="13"/>
    </row>
    <row r="101" ht="15.75" customHeight="1">
      <c r="D101" s="13"/>
    </row>
    <row r="102" ht="15.75" customHeight="1">
      <c r="D102" s="13"/>
    </row>
    <row r="103" ht="15.75" customHeight="1">
      <c r="D103" s="13"/>
    </row>
    <row r="104" ht="15.75" customHeight="1">
      <c r="D104" s="13"/>
    </row>
    <row r="105" ht="15.75" customHeight="1">
      <c r="D105" s="13"/>
    </row>
    <row r="106" ht="15.75" customHeight="1">
      <c r="D106" s="13"/>
    </row>
    <row r="107" ht="15.75" customHeight="1">
      <c r="D107" s="13"/>
    </row>
    <row r="108" ht="15.75" customHeight="1">
      <c r="D108" s="13"/>
    </row>
    <row r="109" ht="15.75" customHeight="1">
      <c r="D109" s="13"/>
    </row>
    <row r="110" ht="15.75" customHeight="1">
      <c r="D110" s="13"/>
    </row>
    <row r="111" ht="15.75" customHeight="1">
      <c r="D111" s="13"/>
    </row>
    <row r="112" ht="15.75" customHeight="1">
      <c r="D112" s="13"/>
    </row>
    <row r="113" ht="15.75" customHeight="1">
      <c r="D113" s="13"/>
    </row>
    <row r="114" ht="15.75" customHeight="1">
      <c r="D114" s="13"/>
    </row>
    <row r="115" ht="15.75" customHeight="1">
      <c r="D115" s="13"/>
    </row>
    <row r="116" ht="15.75" customHeight="1">
      <c r="D116" s="13"/>
    </row>
    <row r="117" ht="15.75" customHeight="1">
      <c r="D117" s="13"/>
    </row>
    <row r="118" ht="15.75" customHeight="1">
      <c r="D118" s="13"/>
    </row>
    <row r="119" ht="15.75" customHeight="1">
      <c r="D119" s="13"/>
    </row>
    <row r="120" ht="15.75" customHeight="1">
      <c r="D120" s="13"/>
    </row>
    <row r="121" ht="15.75" customHeight="1">
      <c r="D121" s="13"/>
    </row>
    <row r="122" ht="15.75" customHeight="1">
      <c r="D122" s="13"/>
    </row>
    <row r="123" ht="15.75" customHeight="1">
      <c r="D123" s="13"/>
    </row>
    <row r="124" ht="15.75" customHeight="1">
      <c r="D124" s="13"/>
    </row>
    <row r="125" ht="15.75" customHeight="1">
      <c r="D125" s="13"/>
    </row>
    <row r="126" ht="15.75" customHeight="1">
      <c r="D126" s="13"/>
    </row>
    <row r="127" ht="15.75" customHeight="1">
      <c r="D127" s="13"/>
    </row>
    <row r="128" ht="15.75" customHeight="1">
      <c r="D128" s="13"/>
    </row>
    <row r="129" ht="15.75" customHeight="1">
      <c r="D129" s="13"/>
    </row>
    <row r="130" ht="15.75" customHeight="1">
      <c r="D130" s="13"/>
    </row>
    <row r="131" ht="15.75" customHeight="1">
      <c r="D131" s="13"/>
    </row>
    <row r="132" ht="15.75" customHeight="1">
      <c r="D132" s="13"/>
    </row>
    <row r="133" ht="15.75" customHeight="1">
      <c r="D133" s="13"/>
    </row>
    <row r="134" ht="15.75" customHeight="1">
      <c r="D134" s="13"/>
    </row>
    <row r="135" ht="15.75" customHeight="1">
      <c r="D135" s="13"/>
    </row>
    <row r="136" ht="15.75" customHeight="1">
      <c r="D136" s="13"/>
    </row>
    <row r="137" ht="15.75" customHeight="1">
      <c r="D137" s="13"/>
    </row>
    <row r="138" ht="15.75" customHeight="1">
      <c r="D138" s="13"/>
    </row>
    <row r="139" ht="15.75" customHeight="1">
      <c r="D139" s="13"/>
    </row>
    <row r="140" ht="15.75" customHeight="1">
      <c r="D140" s="13"/>
    </row>
    <row r="141" ht="15.75" customHeight="1">
      <c r="D141" s="13"/>
    </row>
    <row r="142" ht="15.75" customHeight="1">
      <c r="D142" s="13"/>
    </row>
    <row r="143" ht="15.75" customHeight="1">
      <c r="D143" s="13"/>
    </row>
    <row r="144" ht="15.75" customHeight="1">
      <c r="D144" s="13"/>
    </row>
    <row r="145" ht="15.75" customHeight="1">
      <c r="D145" s="13"/>
    </row>
    <row r="146" ht="15.75" customHeight="1">
      <c r="D146" s="13"/>
    </row>
    <row r="147" ht="15.75" customHeight="1">
      <c r="D147" s="13"/>
    </row>
    <row r="148" ht="15.75" customHeight="1">
      <c r="D148" s="13"/>
    </row>
    <row r="149" ht="15.75" customHeight="1">
      <c r="D149" s="13"/>
    </row>
    <row r="150" ht="15.75" customHeight="1">
      <c r="D150" s="13"/>
    </row>
    <row r="151" ht="15.75" customHeight="1">
      <c r="D151" s="13"/>
    </row>
    <row r="152" ht="15.75" customHeight="1">
      <c r="D152" s="13"/>
    </row>
    <row r="153" ht="15.75" customHeight="1">
      <c r="D153" s="13"/>
    </row>
    <row r="154" ht="15.75" customHeight="1">
      <c r="D154" s="13"/>
    </row>
    <row r="155" ht="15.75" customHeight="1">
      <c r="D155" s="13"/>
    </row>
    <row r="156" ht="15.75" customHeight="1">
      <c r="D156" s="13"/>
    </row>
    <row r="157" ht="15.75" customHeight="1">
      <c r="D157" s="13"/>
    </row>
    <row r="158" ht="15.75" customHeight="1">
      <c r="D158" s="13"/>
    </row>
    <row r="159" ht="15.75" customHeight="1">
      <c r="D159" s="13"/>
    </row>
    <row r="160" ht="15.75" customHeight="1">
      <c r="D160" s="13"/>
    </row>
    <row r="161" ht="15.75" customHeight="1">
      <c r="D161" s="13"/>
    </row>
    <row r="162" ht="15.75" customHeight="1">
      <c r="D162" s="13"/>
    </row>
    <row r="163" ht="15.75" customHeight="1">
      <c r="D163" s="13"/>
    </row>
    <row r="164" ht="15.75" customHeight="1">
      <c r="D164" s="13"/>
    </row>
    <row r="165" ht="15.75" customHeight="1">
      <c r="D165" s="13"/>
    </row>
    <row r="166" ht="15.75" customHeight="1">
      <c r="D166" s="13"/>
    </row>
    <row r="167" ht="15.75" customHeight="1">
      <c r="D167" s="13"/>
    </row>
    <row r="168" ht="15.75" customHeight="1">
      <c r="D168" s="13"/>
    </row>
    <row r="169" ht="15.75" customHeight="1">
      <c r="D169" s="13"/>
    </row>
    <row r="170" ht="15.75" customHeight="1">
      <c r="D170" s="13"/>
    </row>
    <row r="171" ht="15.75" customHeight="1">
      <c r="D171" s="13"/>
    </row>
    <row r="172" ht="15.75" customHeight="1">
      <c r="D172" s="13"/>
    </row>
    <row r="173" ht="15.75" customHeight="1">
      <c r="D173" s="13"/>
    </row>
    <row r="174" ht="15.75" customHeight="1">
      <c r="D174" s="13"/>
    </row>
    <row r="175" ht="15.75" customHeight="1">
      <c r="D175" s="13"/>
    </row>
    <row r="176" ht="15.75" customHeight="1">
      <c r="D176" s="13"/>
    </row>
    <row r="177" ht="15.75" customHeight="1">
      <c r="D177" s="13"/>
    </row>
    <row r="178" ht="15.75" customHeight="1">
      <c r="D178" s="13"/>
    </row>
    <row r="179" ht="15.75" customHeight="1">
      <c r="D179" s="13"/>
    </row>
    <row r="180" ht="15.75" customHeight="1">
      <c r="D180" s="13"/>
    </row>
    <row r="181" ht="15.75" customHeight="1">
      <c r="D181" s="13"/>
    </row>
    <row r="182" ht="15.75" customHeight="1">
      <c r="D182" s="13"/>
    </row>
    <row r="183" ht="15.75" customHeight="1">
      <c r="D183" s="13"/>
    </row>
    <row r="184" ht="15.75" customHeight="1">
      <c r="D184" s="13"/>
    </row>
    <row r="185" ht="15.75" customHeight="1">
      <c r="D185" s="13"/>
    </row>
    <row r="186" ht="15.75" customHeight="1">
      <c r="D186" s="13"/>
    </row>
    <row r="187" ht="15.75" customHeight="1">
      <c r="D187" s="13"/>
    </row>
    <row r="188" ht="15.75" customHeight="1">
      <c r="D188" s="13"/>
    </row>
    <row r="189" ht="15.75" customHeight="1">
      <c r="D189" s="13"/>
    </row>
    <row r="190" ht="15.75" customHeight="1">
      <c r="D190" s="13"/>
    </row>
    <row r="191" ht="15.75" customHeight="1">
      <c r="D191" s="13"/>
    </row>
    <row r="192" ht="15.75" customHeight="1">
      <c r="D192" s="13"/>
    </row>
    <row r="193" ht="15.75" customHeight="1">
      <c r="D193" s="13"/>
    </row>
    <row r="194" ht="15.75" customHeight="1">
      <c r="D194" s="13"/>
    </row>
    <row r="195" ht="15.75" customHeight="1">
      <c r="D195" s="13"/>
    </row>
    <row r="196" ht="15.75" customHeight="1">
      <c r="D196" s="13"/>
    </row>
    <row r="197" ht="15.75" customHeight="1">
      <c r="D197" s="13"/>
    </row>
    <row r="198" ht="15.75" customHeight="1">
      <c r="D198" s="13"/>
    </row>
    <row r="199" ht="15.75" customHeight="1">
      <c r="D199" s="13"/>
    </row>
    <row r="200" ht="15.75" customHeight="1">
      <c r="D200" s="13"/>
    </row>
    <row r="201" ht="15.75" customHeight="1">
      <c r="D201" s="13"/>
    </row>
    <row r="202" ht="15.75" customHeight="1">
      <c r="D202" s="13"/>
    </row>
    <row r="203" ht="15.75" customHeight="1">
      <c r="D203" s="13"/>
    </row>
    <row r="204" ht="15.75" customHeight="1">
      <c r="D204" s="13"/>
    </row>
    <row r="205" ht="15.75" customHeight="1">
      <c r="D205" s="13"/>
    </row>
    <row r="206" ht="15.75" customHeight="1">
      <c r="D206" s="13"/>
    </row>
    <row r="207" ht="15.75" customHeight="1">
      <c r="D207" s="13"/>
    </row>
    <row r="208" ht="15.75" customHeight="1">
      <c r="D208" s="13"/>
    </row>
    <row r="209" ht="15.75" customHeight="1">
      <c r="D209" s="13"/>
    </row>
    <row r="210" ht="15.75" customHeight="1">
      <c r="D210" s="13"/>
    </row>
    <row r="211" ht="15.75" customHeight="1">
      <c r="D211" s="13"/>
    </row>
    <row r="212" ht="15.75" customHeight="1">
      <c r="D212" s="13"/>
    </row>
    <row r="213" ht="15.75" customHeight="1">
      <c r="D213" s="13"/>
    </row>
    <row r="214" ht="15.75" customHeight="1">
      <c r="D214" s="13"/>
    </row>
    <row r="215" ht="15.75" customHeight="1">
      <c r="D215" s="13"/>
    </row>
    <row r="216" ht="15.75" customHeight="1">
      <c r="D216" s="13"/>
    </row>
    <row r="217" ht="15.75" customHeight="1">
      <c r="D217" s="13"/>
    </row>
    <row r="218" ht="15.75" customHeight="1">
      <c r="D218" s="13"/>
    </row>
    <row r="219" ht="15.75" customHeight="1">
      <c r="D219" s="13"/>
    </row>
    <row r="220" ht="15.75" customHeight="1">
      <c r="D220" s="13"/>
    </row>
    <row r="221" ht="15.75" customHeight="1">
      <c r="D221" s="13"/>
    </row>
    <row r="222" ht="15.75" customHeight="1">
      <c r="D222" s="13"/>
    </row>
    <row r="223" ht="15.75" customHeight="1">
      <c r="D223" s="13"/>
    </row>
    <row r="224" ht="15.75" customHeight="1">
      <c r="D224" s="13"/>
    </row>
    <row r="225" ht="15.75" customHeight="1">
      <c r="D225" s="13"/>
    </row>
    <row r="226" ht="15.75" customHeight="1">
      <c r="D226" s="13"/>
    </row>
    <row r="227" ht="15.75" customHeight="1">
      <c r="D227" s="13"/>
    </row>
    <row r="228" ht="15.75" customHeight="1">
      <c r="D228" s="13"/>
    </row>
    <row r="229" ht="15.75" customHeight="1">
      <c r="D229" s="13"/>
    </row>
    <row r="230" ht="15.75" customHeight="1">
      <c r="D230" s="13"/>
    </row>
    <row r="231" ht="15.75" customHeight="1">
      <c r="D231" s="13"/>
    </row>
    <row r="232" ht="15.75" customHeight="1">
      <c r="D232" s="13"/>
    </row>
    <row r="233" ht="15.75" customHeight="1">
      <c r="D233" s="13"/>
    </row>
    <row r="234" ht="15.75" customHeight="1">
      <c r="D234" s="13"/>
    </row>
    <row r="235" ht="15.75" customHeight="1">
      <c r="D235" s="13"/>
    </row>
    <row r="236" ht="15.75" customHeight="1">
      <c r="D236" s="13"/>
    </row>
    <row r="237" ht="15.75" customHeight="1">
      <c r="D237" s="13"/>
    </row>
    <row r="238" ht="15.75" customHeight="1">
      <c r="D238" s="13"/>
    </row>
    <row r="239" ht="15.75" customHeight="1">
      <c r="D239" s="13"/>
    </row>
    <row r="240" ht="15.75" customHeight="1">
      <c r="D240" s="13"/>
    </row>
    <row r="241" ht="15.75" customHeight="1">
      <c r="D241" s="13"/>
    </row>
    <row r="242" ht="15.75" customHeight="1">
      <c r="D242" s="13"/>
    </row>
    <row r="243" ht="15.75" customHeight="1">
      <c r="D243" s="13"/>
    </row>
    <row r="244" ht="15.75" customHeight="1">
      <c r="D244" s="13"/>
    </row>
    <row r="245" ht="15.75" customHeight="1">
      <c r="D245" s="13"/>
    </row>
    <row r="246" ht="15.75" customHeight="1">
      <c r="D246" s="13"/>
    </row>
    <row r="247" ht="15.75" customHeight="1">
      <c r="D247" s="13"/>
    </row>
    <row r="248" ht="15.75" customHeight="1">
      <c r="D248" s="13"/>
    </row>
    <row r="249" ht="15.75" customHeight="1">
      <c r="D249" s="13"/>
    </row>
    <row r="250" ht="15.75" customHeight="1">
      <c r="D250" s="13"/>
    </row>
    <row r="251" ht="15.75" customHeight="1">
      <c r="D251" s="13"/>
    </row>
    <row r="252" ht="15.75" customHeight="1">
      <c r="D252" s="13"/>
    </row>
    <row r="253" ht="15.75" customHeight="1">
      <c r="D253" s="13"/>
    </row>
    <row r="254" ht="15.75" customHeight="1">
      <c r="D254" s="13"/>
    </row>
    <row r="255" ht="15.75" customHeight="1">
      <c r="D255" s="13"/>
    </row>
    <row r="256" ht="15.75" customHeight="1">
      <c r="D256" s="13"/>
    </row>
    <row r="257" ht="15.75" customHeight="1">
      <c r="D257" s="13"/>
    </row>
    <row r="258" ht="15.75" customHeight="1">
      <c r="D258" s="13"/>
    </row>
    <row r="259" ht="15.75" customHeight="1">
      <c r="D259" s="13"/>
    </row>
    <row r="260" ht="15.75" customHeight="1">
      <c r="D260" s="13"/>
    </row>
    <row r="261" ht="15.75" customHeight="1">
      <c r="D261" s="13"/>
    </row>
    <row r="262" ht="15.75" customHeight="1">
      <c r="D262" s="13"/>
    </row>
    <row r="263" ht="15.75" customHeight="1">
      <c r="D263" s="13"/>
    </row>
    <row r="264" ht="15.75" customHeight="1">
      <c r="D264" s="13"/>
    </row>
    <row r="265" ht="15.75" customHeight="1">
      <c r="D265" s="13"/>
    </row>
    <row r="266" ht="15.75" customHeight="1">
      <c r="D266" s="13"/>
    </row>
    <row r="267" ht="15.75" customHeight="1">
      <c r="D267" s="13"/>
    </row>
    <row r="268" ht="15.75" customHeight="1">
      <c r="D268" s="13"/>
    </row>
    <row r="269" ht="15.75" customHeight="1">
      <c r="D269" s="13"/>
    </row>
    <row r="270" ht="15.75" customHeight="1">
      <c r="D270" s="13"/>
    </row>
    <row r="271" ht="15.75" customHeight="1">
      <c r="D271" s="13"/>
    </row>
    <row r="272" ht="15.75" customHeight="1">
      <c r="D272" s="13"/>
    </row>
    <row r="273" ht="15.75" customHeight="1">
      <c r="D273" s="13"/>
    </row>
    <row r="274" ht="15.75" customHeight="1">
      <c r="D274" s="13"/>
    </row>
    <row r="275" ht="15.75" customHeight="1">
      <c r="D275" s="13"/>
    </row>
    <row r="276" ht="15.75" customHeight="1">
      <c r="D276" s="13"/>
    </row>
    <row r="277" ht="15.75" customHeight="1">
      <c r="D277" s="13"/>
    </row>
    <row r="278" ht="15.75" customHeight="1">
      <c r="D278" s="13"/>
    </row>
    <row r="279" ht="15.75" customHeight="1">
      <c r="D279" s="13"/>
    </row>
    <row r="280" ht="15.75" customHeight="1">
      <c r="D280" s="13"/>
    </row>
    <row r="281" ht="15.75" customHeight="1">
      <c r="D281" s="13"/>
    </row>
    <row r="282" ht="15.75" customHeight="1">
      <c r="D282" s="13"/>
    </row>
    <row r="283" ht="15.75" customHeight="1">
      <c r="D283" s="13"/>
    </row>
    <row r="284" ht="15.75" customHeight="1">
      <c r="D284" s="13"/>
    </row>
    <row r="285" ht="15.75" customHeight="1">
      <c r="D285" s="13"/>
    </row>
    <row r="286" ht="15.75" customHeight="1">
      <c r="D286" s="13"/>
    </row>
    <row r="287" ht="15.75" customHeight="1">
      <c r="D287" s="13"/>
    </row>
    <row r="288" ht="15.75" customHeight="1">
      <c r="D288" s="13"/>
    </row>
    <row r="289" ht="15.75" customHeight="1">
      <c r="D289" s="13"/>
    </row>
    <row r="290" ht="15.75" customHeight="1">
      <c r="D290" s="13"/>
    </row>
    <row r="291" ht="15.75" customHeight="1">
      <c r="D291" s="13"/>
    </row>
    <row r="292" ht="15.75" customHeight="1">
      <c r="D292" s="13"/>
    </row>
    <row r="293" ht="15.75" customHeight="1">
      <c r="D293" s="13"/>
    </row>
    <row r="294" ht="15.75" customHeight="1">
      <c r="D294" s="13"/>
    </row>
    <row r="295" ht="15.75" customHeight="1">
      <c r="D295" s="13"/>
    </row>
    <row r="296" ht="15.75" customHeight="1">
      <c r="D296" s="13"/>
    </row>
    <row r="297" ht="15.75" customHeight="1">
      <c r="D297" s="13"/>
    </row>
    <row r="298" ht="15.75" customHeight="1">
      <c r="D298" s="13"/>
    </row>
    <row r="299" ht="15.75" customHeight="1">
      <c r="D299" s="13"/>
    </row>
    <row r="300" ht="15.75" customHeight="1">
      <c r="D300" s="13"/>
    </row>
    <row r="301" ht="15.75" customHeight="1">
      <c r="D301" s="13"/>
    </row>
    <row r="302" ht="15.75" customHeight="1">
      <c r="D302" s="13"/>
    </row>
    <row r="303" ht="15.75" customHeight="1">
      <c r="D303" s="13"/>
    </row>
    <row r="304" ht="15.75" customHeight="1">
      <c r="D304" s="13"/>
    </row>
    <row r="305" ht="15.75" customHeight="1">
      <c r="D305" s="13"/>
    </row>
    <row r="306" ht="15.75" customHeight="1">
      <c r="D306" s="13"/>
    </row>
    <row r="307" ht="15.75" customHeight="1">
      <c r="D307" s="13"/>
    </row>
    <row r="308" ht="15.75" customHeight="1">
      <c r="D308" s="13"/>
    </row>
    <row r="309" ht="15.75" customHeight="1">
      <c r="D309" s="13"/>
    </row>
    <row r="310" ht="15.75" customHeight="1">
      <c r="D310" s="13"/>
    </row>
    <row r="311" ht="15.75" customHeight="1">
      <c r="D311" s="13"/>
    </row>
    <row r="312" ht="15.75" customHeight="1">
      <c r="D312" s="13"/>
    </row>
    <row r="313" ht="15.75" customHeight="1">
      <c r="D313" s="13"/>
    </row>
    <row r="314" ht="15.75" customHeight="1">
      <c r="D314" s="13"/>
    </row>
    <row r="315" ht="15.75" customHeight="1">
      <c r="D315" s="13"/>
    </row>
    <row r="316" ht="15.75" customHeight="1">
      <c r="D316" s="13"/>
    </row>
    <row r="317" ht="15.75" customHeight="1">
      <c r="D317" s="13"/>
    </row>
    <row r="318" ht="15.75" customHeight="1">
      <c r="D318" s="13"/>
    </row>
    <row r="319" ht="15.75" customHeight="1">
      <c r="D319" s="13"/>
    </row>
    <row r="320" ht="15.75" customHeight="1">
      <c r="D320" s="13"/>
    </row>
    <row r="321" ht="15.75" customHeight="1">
      <c r="D321" s="13"/>
    </row>
    <row r="322" ht="15.75" customHeight="1">
      <c r="D322" s="13"/>
    </row>
    <row r="323" ht="15.75" customHeight="1">
      <c r="D323" s="13"/>
    </row>
    <row r="324" ht="15.75" customHeight="1">
      <c r="D324" s="13"/>
    </row>
    <row r="325" ht="15.75" customHeight="1">
      <c r="D325" s="13"/>
    </row>
    <row r="326" ht="15.75" customHeight="1">
      <c r="D326" s="13"/>
    </row>
    <row r="327" ht="15.75" customHeight="1">
      <c r="D327" s="13"/>
    </row>
    <row r="328" ht="15.75" customHeight="1">
      <c r="D328" s="13"/>
    </row>
    <row r="329" ht="15.75" customHeight="1">
      <c r="D329" s="13"/>
    </row>
    <row r="330" ht="15.75" customHeight="1">
      <c r="D330" s="13"/>
    </row>
    <row r="331" ht="15.75" customHeight="1">
      <c r="D331" s="13"/>
    </row>
    <row r="332" ht="15.75" customHeight="1">
      <c r="D332" s="13"/>
    </row>
    <row r="333" ht="15.75" customHeight="1">
      <c r="D333" s="13"/>
    </row>
    <row r="334" ht="15.75" customHeight="1">
      <c r="D334" s="13"/>
    </row>
    <row r="335" ht="15.75" customHeight="1">
      <c r="D335" s="13"/>
    </row>
    <row r="336" ht="15.75" customHeight="1">
      <c r="D336" s="13"/>
    </row>
    <row r="337" ht="15.75" customHeight="1">
      <c r="D337" s="13"/>
    </row>
    <row r="338" ht="15.75" customHeight="1">
      <c r="D338" s="13"/>
    </row>
    <row r="339" ht="15.75" customHeight="1">
      <c r="D339" s="13"/>
    </row>
    <row r="340" ht="15.75" customHeight="1">
      <c r="D340" s="13"/>
    </row>
    <row r="341" ht="15.75" customHeight="1">
      <c r="D341" s="13"/>
    </row>
    <row r="342" ht="15.75" customHeight="1">
      <c r="D342" s="13"/>
    </row>
    <row r="343" ht="15.75" customHeight="1">
      <c r="D343" s="13"/>
    </row>
    <row r="344" ht="15.75" customHeight="1">
      <c r="D344" s="13"/>
    </row>
    <row r="345" ht="15.75" customHeight="1">
      <c r="D345" s="13"/>
    </row>
    <row r="346" ht="15.75" customHeight="1">
      <c r="D346" s="13"/>
    </row>
    <row r="347" ht="15.75" customHeight="1">
      <c r="D347" s="13"/>
    </row>
    <row r="348" ht="15.75" customHeight="1">
      <c r="D348" s="13"/>
    </row>
    <row r="349" ht="15.75" customHeight="1">
      <c r="D349" s="13"/>
    </row>
    <row r="350" ht="15.75" customHeight="1">
      <c r="D350" s="13"/>
    </row>
    <row r="351" ht="15.75" customHeight="1">
      <c r="D351" s="13"/>
    </row>
    <row r="352" ht="15.75" customHeight="1">
      <c r="D352" s="13"/>
    </row>
    <row r="353" ht="15.75" customHeight="1">
      <c r="D353" s="13"/>
    </row>
    <row r="354" ht="15.75" customHeight="1">
      <c r="D354" s="13"/>
    </row>
    <row r="355" ht="15.75" customHeight="1">
      <c r="D355" s="13"/>
    </row>
    <row r="356" ht="15.75" customHeight="1">
      <c r="D356" s="13"/>
    </row>
    <row r="357" ht="15.75" customHeight="1">
      <c r="D357" s="13"/>
    </row>
    <row r="358" ht="15.75" customHeight="1">
      <c r="D358" s="13"/>
    </row>
    <row r="359" ht="15.75" customHeight="1">
      <c r="D359" s="13"/>
    </row>
    <row r="360" ht="15.75" customHeight="1">
      <c r="D360" s="13"/>
    </row>
    <row r="361" ht="15.75" customHeight="1">
      <c r="D361" s="13"/>
    </row>
    <row r="362" ht="15.75" customHeight="1">
      <c r="D362" s="13"/>
    </row>
    <row r="363" ht="15.75" customHeight="1">
      <c r="D363" s="13"/>
    </row>
    <row r="364" ht="15.75" customHeight="1">
      <c r="D364" s="13"/>
    </row>
    <row r="365" ht="15.75" customHeight="1">
      <c r="D365" s="13"/>
    </row>
    <row r="366" ht="15.75" customHeight="1">
      <c r="D366" s="13"/>
    </row>
    <row r="367" ht="15.75" customHeight="1">
      <c r="D367" s="13"/>
    </row>
    <row r="368" ht="15.75" customHeight="1">
      <c r="D368" s="13"/>
    </row>
    <row r="369" ht="15.75" customHeight="1">
      <c r="D369" s="13"/>
    </row>
    <row r="370" ht="15.75" customHeight="1">
      <c r="D370" s="13"/>
    </row>
    <row r="371" ht="15.75" customHeight="1">
      <c r="D371" s="13"/>
    </row>
    <row r="372" ht="15.75" customHeight="1">
      <c r="D372" s="13"/>
    </row>
    <row r="373" ht="15.75" customHeight="1">
      <c r="D373" s="13"/>
    </row>
    <row r="374" ht="15.75" customHeight="1">
      <c r="D374" s="13"/>
    </row>
    <row r="375" ht="15.75" customHeight="1">
      <c r="D375" s="13"/>
    </row>
    <row r="376" ht="15.75" customHeight="1">
      <c r="D376" s="13"/>
    </row>
    <row r="377" ht="15.75" customHeight="1">
      <c r="D377" s="13"/>
    </row>
    <row r="378" ht="15.75" customHeight="1">
      <c r="D378" s="13"/>
    </row>
    <row r="379" ht="15.75" customHeight="1">
      <c r="D379" s="13"/>
    </row>
    <row r="380" ht="15.75" customHeight="1">
      <c r="D380" s="13"/>
    </row>
    <row r="381" ht="15.75" customHeight="1">
      <c r="D381" s="13"/>
    </row>
    <row r="382" ht="15.75" customHeight="1">
      <c r="D382" s="13"/>
    </row>
    <row r="383" ht="15.75" customHeight="1">
      <c r="D383" s="13"/>
    </row>
    <row r="384" ht="15.75" customHeight="1">
      <c r="D384" s="13"/>
    </row>
    <row r="385" ht="15.75" customHeight="1">
      <c r="D385" s="13"/>
    </row>
    <row r="386" ht="15.75" customHeight="1">
      <c r="D386" s="13"/>
    </row>
    <row r="387" ht="15.75" customHeight="1">
      <c r="D387" s="13"/>
    </row>
    <row r="388" ht="15.75" customHeight="1">
      <c r="D388" s="13"/>
    </row>
    <row r="389" ht="15.75" customHeight="1">
      <c r="D389" s="13"/>
    </row>
    <row r="390" ht="15.75" customHeight="1">
      <c r="D390" s="13"/>
    </row>
    <row r="391" ht="15.75" customHeight="1">
      <c r="D391" s="13"/>
    </row>
    <row r="392" ht="15.75" customHeight="1">
      <c r="D392" s="13"/>
    </row>
    <row r="393" ht="15.75" customHeight="1">
      <c r="D393" s="13"/>
    </row>
    <row r="394" ht="15.75" customHeight="1">
      <c r="D394" s="13"/>
    </row>
    <row r="395" ht="15.75" customHeight="1">
      <c r="D395" s="13"/>
    </row>
    <row r="396" ht="15.75" customHeight="1">
      <c r="D396" s="13"/>
    </row>
    <row r="397" ht="15.75" customHeight="1">
      <c r="D397" s="13"/>
    </row>
    <row r="398" ht="15.75" customHeight="1">
      <c r="D398" s="13"/>
    </row>
    <row r="399" ht="15.75" customHeight="1">
      <c r="D399" s="13"/>
    </row>
    <row r="400" ht="15.75" customHeight="1">
      <c r="D400" s="13"/>
    </row>
    <row r="401" ht="15.75" customHeight="1">
      <c r="D401" s="13"/>
    </row>
    <row r="402" ht="15.75" customHeight="1">
      <c r="D402" s="13"/>
    </row>
    <row r="403" ht="15.75" customHeight="1">
      <c r="D403" s="13"/>
    </row>
    <row r="404" ht="15.75" customHeight="1">
      <c r="D404" s="13"/>
    </row>
    <row r="405" ht="15.75" customHeight="1">
      <c r="D405" s="13"/>
    </row>
    <row r="406" ht="15.75" customHeight="1">
      <c r="D406" s="13"/>
    </row>
    <row r="407" ht="15.75" customHeight="1">
      <c r="D407" s="13"/>
    </row>
    <row r="408" ht="15.75" customHeight="1">
      <c r="D408" s="13"/>
    </row>
    <row r="409" ht="15.75" customHeight="1">
      <c r="D409" s="13"/>
    </row>
    <row r="410" ht="15.75" customHeight="1">
      <c r="D410" s="13"/>
    </row>
    <row r="411" ht="15.75" customHeight="1">
      <c r="D411" s="13"/>
    </row>
    <row r="412" ht="15.75" customHeight="1">
      <c r="D412" s="13"/>
    </row>
    <row r="413" ht="15.75" customHeight="1">
      <c r="D413" s="13"/>
    </row>
    <row r="414" ht="15.75" customHeight="1">
      <c r="D414" s="13"/>
    </row>
    <row r="415" ht="15.75" customHeight="1">
      <c r="D415" s="13"/>
    </row>
    <row r="416" ht="15.75" customHeight="1">
      <c r="D416" s="13"/>
    </row>
    <row r="417" ht="15.75" customHeight="1">
      <c r="D417" s="13"/>
    </row>
    <row r="418" ht="15.75" customHeight="1">
      <c r="D418" s="13"/>
    </row>
    <row r="419" ht="15.75" customHeight="1">
      <c r="D419" s="13"/>
    </row>
    <row r="420" ht="15.75" customHeight="1">
      <c r="D420" s="13"/>
    </row>
    <row r="421" ht="15.75" customHeight="1">
      <c r="D421" s="13"/>
    </row>
    <row r="422" ht="15.75" customHeight="1">
      <c r="D422" s="13"/>
    </row>
    <row r="423" ht="15.75" customHeight="1">
      <c r="D423" s="13"/>
    </row>
    <row r="424" ht="15.75" customHeight="1">
      <c r="D424" s="13"/>
    </row>
    <row r="425" ht="15.75" customHeight="1">
      <c r="D425" s="13"/>
    </row>
    <row r="426" ht="15.75" customHeight="1">
      <c r="D426" s="13"/>
    </row>
    <row r="427" ht="15.75" customHeight="1">
      <c r="D427" s="13"/>
    </row>
    <row r="428" ht="15.75" customHeight="1">
      <c r="D428" s="13"/>
    </row>
    <row r="429" ht="15.75" customHeight="1">
      <c r="D429" s="13"/>
    </row>
    <row r="430" ht="15.75" customHeight="1">
      <c r="D430" s="13"/>
    </row>
    <row r="431" ht="15.75" customHeight="1">
      <c r="D431" s="13"/>
    </row>
    <row r="432" ht="15.75" customHeight="1">
      <c r="D432" s="13"/>
    </row>
    <row r="433" ht="15.75" customHeight="1">
      <c r="D433" s="13"/>
    </row>
    <row r="434" ht="15.75" customHeight="1">
      <c r="D434" s="13"/>
    </row>
    <row r="435" ht="15.75" customHeight="1">
      <c r="D435" s="13"/>
    </row>
    <row r="436" ht="15.75" customHeight="1">
      <c r="D436" s="13"/>
    </row>
    <row r="437" ht="15.75" customHeight="1">
      <c r="D437" s="13"/>
    </row>
    <row r="438" ht="15.75" customHeight="1">
      <c r="D438" s="13"/>
    </row>
    <row r="439" ht="15.75" customHeight="1">
      <c r="D439" s="13"/>
    </row>
    <row r="440" ht="15.75" customHeight="1">
      <c r="D440" s="13"/>
    </row>
    <row r="441" ht="15.75" customHeight="1">
      <c r="D441" s="13"/>
    </row>
    <row r="442" ht="15.75" customHeight="1">
      <c r="D442" s="13"/>
    </row>
    <row r="443" ht="15.75" customHeight="1">
      <c r="D443" s="13"/>
    </row>
    <row r="444" ht="15.75" customHeight="1">
      <c r="D444" s="13"/>
    </row>
    <row r="445" ht="15.75" customHeight="1">
      <c r="D445" s="13"/>
    </row>
    <row r="446" ht="15.75" customHeight="1">
      <c r="D446" s="13"/>
    </row>
    <row r="447" ht="15.75" customHeight="1">
      <c r="D447" s="13"/>
    </row>
    <row r="448" ht="15.75" customHeight="1">
      <c r="D448" s="13"/>
    </row>
    <row r="449" ht="15.75" customHeight="1">
      <c r="D449" s="13"/>
    </row>
    <row r="450" ht="15.75" customHeight="1">
      <c r="D450" s="13"/>
    </row>
    <row r="451" ht="15.75" customHeight="1">
      <c r="D451" s="13"/>
    </row>
    <row r="452" ht="15.75" customHeight="1">
      <c r="D452" s="13"/>
    </row>
    <row r="453" ht="15.75" customHeight="1">
      <c r="D453" s="13"/>
    </row>
    <row r="454" ht="15.75" customHeight="1">
      <c r="D454" s="13"/>
    </row>
    <row r="455" ht="15.75" customHeight="1">
      <c r="D455" s="13"/>
    </row>
    <row r="456" ht="15.75" customHeight="1">
      <c r="D456" s="13"/>
    </row>
    <row r="457" ht="15.75" customHeight="1">
      <c r="D457" s="13"/>
    </row>
    <row r="458" ht="15.75" customHeight="1">
      <c r="D458" s="13"/>
    </row>
    <row r="459" ht="15.75" customHeight="1">
      <c r="D459" s="13"/>
    </row>
    <row r="460" ht="15.75" customHeight="1">
      <c r="D460" s="13"/>
    </row>
    <row r="461" ht="15.75" customHeight="1">
      <c r="D461" s="13"/>
    </row>
    <row r="462" ht="15.75" customHeight="1">
      <c r="D462" s="13"/>
    </row>
    <row r="463" ht="15.75" customHeight="1">
      <c r="D463" s="13"/>
    </row>
    <row r="464" ht="15.75" customHeight="1">
      <c r="D464" s="13"/>
    </row>
    <row r="465" ht="15.75" customHeight="1">
      <c r="D465" s="13"/>
    </row>
    <row r="466" ht="15.75" customHeight="1">
      <c r="D466" s="13"/>
    </row>
    <row r="467" ht="15.75" customHeight="1">
      <c r="D467" s="13"/>
    </row>
    <row r="468" ht="15.75" customHeight="1">
      <c r="D468" s="13"/>
    </row>
    <row r="469" ht="15.75" customHeight="1">
      <c r="D469" s="13"/>
    </row>
    <row r="470" ht="15.75" customHeight="1">
      <c r="D470" s="13"/>
    </row>
    <row r="471" ht="15.75" customHeight="1">
      <c r="D471" s="13"/>
    </row>
    <row r="472" ht="15.75" customHeight="1">
      <c r="D472" s="13"/>
    </row>
    <row r="473" ht="15.75" customHeight="1">
      <c r="D473" s="13"/>
    </row>
    <row r="474" ht="15.75" customHeight="1">
      <c r="D474" s="13"/>
    </row>
    <row r="475" ht="15.75" customHeight="1">
      <c r="D475" s="13"/>
    </row>
    <row r="476" ht="15.75" customHeight="1">
      <c r="D476" s="13"/>
    </row>
    <row r="477" ht="15.75" customHeight="1">
      <c r="D477" s="13"/>
    </row>
    <row r="478" ht="15.75" customHeight="1">
      <c r="D478" s="13"/>
    </row>
    <row r="479" ht="15.75" customHeight="1">
      <c r="D479" s="13"/>
    </row>
    <row r="480" ht="15.75" customHeight="1">
      <c r="D480" s="13"/>
    </row>
    <row r="481" ht="15.75" customHeight="1">
      <c r="D481" s="13"/>
    </row>
    <row r="482" ht="15.75" customHeight="1">
      <c r="D482" s="13"/>
    </row>
    <row r="483" ht="15.75" customHeight="1">
      <c r="D483" s="13"/>
    </row>
    <row r="484" ht="15.75" customHeight="1">
      <c r="D484" s="13"/>
    </row>
    <row r="485" ht="15.75" customHeight="1">
      <c r="D485" s="13"/>
    </row>
    <row r="486" ht="15.75" customHeight="1">
      <c r="D486" s="13"/>
    </row>
    <row r="487" ht="15.75" customHeight="1">
      <c r="D487" s="13"/>
    </row>
    <row r="488" ht="15.75" customHeight="1">
      <c r="D488" s="13"/>
    </row>
    <row r="489" ht="15.75" customHeight="1">
      <c r="D489" s="13"/>
    </row>
    <row r="490" ht="15.75" customHeight="1">
      <c r="D490" s="13"/>
    </row>
    <row r="491" ht="15.75" customHeight="1">
      <c r="D491" s="13"/>
    </row>
    <row r="492" ht="15.75" customHeight="1">
      <c r="D492" s="13"/>
    </row>
    <row r="493" ht="15.75" customHeight="1">
      <c r="D493" s="13"/>
    </row>
    <row r="494" ht="15.75" customHeight="1">
      <c r="D494" s="13"/>
    </row>
    <row r="495" ht="15.75" customHeight="1">
      <c r="D495" s="13"/>
    </row>
    <row r="496" ht="15.75" customHeight="1">
      <c r="D496" s="13"/>
    </row>
    <row r="497" ht="15.75" customHeight="1">
      <c r="D497" s="13"/>
    </row>
    <row r="498" ht="15.75" customHeight="1">
      <c r="D498" s="13"/>
    </row>
    <row r="499" ht="15.75" customHeight="1">
      <c r="D499" s="13"/>
    </row>
    <row r="500" ht="15.75" customHeight="1">
      <c r="D500" s="13"/>
    </row>
    <row r="501" ht="15.75" customHeight="1">
      <c r="D501" s="13"/>
    </row>
    <row r="502" ht="15.75" customHeight="1">
      <c r="D502" s="13"/>
    </row>
    <row r="503" ht="15.75" customHeight="1">
      <c r="D503" s="13"/>
    </row>
    <row r="504" ht="15.75" customHeight="1">
      <c r="D504" s="13"/>
    </row>
    <row r="505" ht="15.75" customHeight="1">
      <c r="D505" s="13"/>
    </row>
    <row r="506" ht="15.75" customHeight="1">
      <c r="D506" s="13"/>
    </row>
    <row r="507" ht="15.75" customHeight="1">
      <c r="D507" s="13"/>
    </row>
    <row r="508" ht="15.75" customHeight="1">
      <c r="D508" s="13"/>
    </row>
    <row r="509" ht="15.75" customHeight="1">
      <c r="D509" s="13"/>
    </row>
    <row r="510" ht="15.75" customHeight="1">
      <c r="D510" s="13"/>
    </row>
    <row r="511" ht="15.75" customHeight="1">
      <c r="D511" s="13"/>
    </row>
    <row r="512" ht="15.75" customHeight="1">
      <c r="D512" s="13"/>
    </row>
    <row r="513" ht="15.75" customHeight="1">
      <c r="D513" s="13"/>
    </row>
    <row r="514" ht="15.75" customHeight="1">
      <c r="D514" s="13"/>
    </row>
    <row r="515" ht="15.75" customHeight="1">
      <c r="D515" s="13"/>
    </row>
    <row r="516" ht="15.75" customHeight="1">
      <c r="D516" s="13"/>
    </row>
    <row r="517" ht="15.75" customHeight="1">
      <c r="D517" s="13"/>
    </row>
    <row r="518" ht="15.75" customHeight="1">
      <c r="D518" s="13"/>
    </row>
    <row r="519" ht="15.75" customHeight="1">
      <c r="D519" s="13"/>
    </row>
    <row r="520" ht="15.75" customHeight="1">
      <c r="D520" s="13"/>
    </row>
    <row r="521" ht="15.75" customHeight="1">
      <c r="D521" s="13"/>
    </row>
    <row r="522" ht="15.75" customHeight="1">
      <c r="D522" s="13"/>
    </row>
    <row r="523" ht="15.75" customHeight="1">
      <c r="D523" s="13"/>
    </row>
    <row r="524" ht="15.75" customHeight="1">
      <c r="D524" s="13"/>
    </row>
    <row r="525" ht="15.75" customHeight="1">
      <c r="D525" s="13"/>
    </row>
    <row r="526" ht="15.75" customHeight="1">
      <c r="D526" s="13"/>
    </row>
    <row r="527" ht="15.75" customHeight="1">
      <c r="D527" s="13"/>
    </row>
    <row r="528" ht="15.75" customHeight="1">
      <c r="D528" s="13"/>
    </row>
    <row r="529" ht="15.75" customHeight="1">
      <c r="D529" s="13"/>
    </row>
    <row r="530" ht="15.75" customHeight="1">
      <c r="D530" s="13"/>
    </row>
    <row r="531" ht="15.75" customHeight="1">
      <c r="D531" s="13"/>
    </row>
    <row r="532" ht="15.75" customHeight="1">
      <c r="D532" s="13"/>
    </row>
    <row r="533" ht="15.75" customHeight="1">
      <c r="D533" s="13"/>
    </row>
    <row r="534" ht="15.75" customHeight="1">
      <c r="D534" s="13"/>
    </row>
    <row r="535" ht="15.75" customHeight="1">
      <c r="D535" s="13"/>
    </row>
    <row r="536" ht="15.75" customHeight="1">
      <c r="D536" s="13"/>
    </row>
    <row r="537" ht="15.75" customHeight="1">
      <c r="D537" s="13"/>
    </row>
    <row r="538" ht="15.75" customHeight="1">
      <c r="D538" s="13"/>
    </row>
    <row r="539" ht="15.75" customHeight="1">
      <c r="D539" s="13"/>
    </row>
    <row r="540" ht="15.75" customHeight="1">
      <c r="D540" s="13"/>
    </row>
    <row r="541" ht="15.75" customHeight="1">
      <c r="D541" s="13"/>
    </row>
    <row r="542" ht="15.75" customHeight="1">
      <c r="D542" s="13"/>
    </row>
    <row r="543" ht="15.75" customHeight="1">
      <c r="D543" s="13"/>
    </row>
    <row r="544" ht="15.75" customHeight="1">
      <c r="D544" s="13"/>
    </row>
    <row r="545" ht="15.75" customHeight="1">
      <c r="D545" s="13"/>
    </row>
    <row r="546" ht="15.75" customHeight="1">
      <c r="D546" s="13"/>
    </row>
    <row r="547" ht="15.75" customHeight="1">
      <c r="D547" s="13"/>
    </row>
    <row r="548" ht="15.75" customHeight="1">
      <c r="D548" s="13"/>
    </row>
    <row r="549" ht="15.75" customHeight="1">
      <c r="D549" s="13"/>
    </row>
    <row r="550" ht="15.75" customHeight="1">
      <c r="D550" s="13"/>
    </row>
    <row r="551" ht="15.75" customHeight="1">
      <c r="D551" s="13"/>
    </row>
    <row r="552" ht="15.75" customHeight="1">
      <c r="D552" s="13"/>
    </row>
    <row r="553" ht="15.75" customHeight="1">
      <c r="D553" s="13"/>
    </row>
    <row r="554" ht="15.75" customHeight="1">
      <c r="D554" s="13"/>
    </row>
    <row r="555" ht="15.75" customHeight="1">
      <c r="D555" s="13"/>
    </row>
    <row r="556" ht="15.75" customHeight="1">
      <c r="D556" s="13"/>
    </row>
    <row r="557" ht="15.75" customHeight="1">
      <c r="D557" s="13"/>
    </row>
    <row r="558" ht="15.75" customHeight="1">
      <c r="D558" s="13"/>
    </row>
    <row r="559" ht="15.75" customHeight="1">
      <c r="D559" s="13"/>
    </row>
    <row r="560" ht="15.75" customHeight="1">
      <c r="D560" s="13"/>
    </row>
    <row r="561" ht="15.75" customHeight="1">
      <c r="D561" s="13"/>
    </row>
    <row r="562" ht="15.75" customHeight="1">
      <c r="D562" s="13"/>
    </row>
    <row r="563" ht="15.75" customHeight="1">
      <c r="D563" s="13"/>
    </row>
    <row r="564" ht="15.75" customHeight="1">
      <c r="D564" s="13"/>
    </row>
    <row r="565" ht="15.75" customHeight="1">
      <c r="D565" s="13"/>
    </row>
    <row r="566" ht="15.75" customHeight="1">
      <c r="D566" s="13"/>
    </row>
    <row r="567" ht="15.75" customHeight="1">
      <c r="D567" s="13"/>
    </row>
    <row r="568" ht="15.75" customHeight="1">
      <c r="D568" s="13"/>
    </row>
    <row r="569" ht="15.75" customHeight="1">
      <c r="D569" s="13"/>
    </row>
    <row r="570" ht="15.75" customHeight="1">
      <c r="D570" s="13"/>
    </row>
    <row r="571" ht="15.75" customHeight="1">
      <c r="D571" s="13"/>
    </row>
    <row r="572" ht="15.75" customHeight="1">
      <c r="D572" s="13"/>
    </row>
    <row r="573" ht="15.75" customHeight="1">
      <c r="D573" s="13"/>
    </row>
    <row r="574" ht="15.75" customHeight="1">
      <c r="D574" s="13"/>
    </row>
    <row r="575" ht="15.75" customHeight="1">
      <c r="D575" s="13"/>
    </row>
    <row r="576" ht="15.75" customHeight="1">
      <c r="D576" s="13"/>
    </row>
    <row r="577" ht="15.75" customHeight="1">
      <c r="D577" s="13"/>
    </row>
    <row r="578" ht="15.75" customHeight="1">
      <c r="D578" s="13"/>
    </row>
    <row r="579" ht="15.75" customHeight="1">
      <c r="D579" s="13"/>
    </row>
    <row r="580" ht="15.75" customHeight="1">
      <c r="D580" s="13"/>
    </row>
    <row r="581" ht="15.75" customHeight="1">
      <c r="D581" s="13"/>
    </row>
    <row r="582" ht="15.75" customHeight="1">
      <c r="D582" s="13"/>
    </row>
    <row r="583" ht="15.75" customHeight="1">
      <c r="D583" s="13"/>
    </row>
    <row r="584" ht="15.75" customHeight="1">
      <c r="D584" s="13"/>
    </row>
    <row r="585" ht="15.75" customHeight="1">
      <c r="D585" s="13"/>
    </row>
    <row r="586" ht="15.75" customHeight="1">
      <c r="D586" s="13"/>
    </row>
    <row r="587" ht="15.75" customHeight="1">
      <c r="D587" s="13"/>
    </row>
    <row r="588" ht="15.75" customHeight="1">
      <c r="D588" s="13"/>
    </row>
    <row r="589" ht="15.75" customHeight="1">
      <c r="D589" s="13"/>
    </row>
    <row r="590" ht="15.75" customHeight="1">
      <c r="D590" s="13"/>
    </row>
    <row r="591" ht="15.75" customHeight="1">
      <c r="D591" s="13"/>
    </row>
    <row r="592" ht="15.75" customHeight="1">
      <c r="D592" s="13"/>
    </row>
    <row r="593" ht="15.75" customHeight="1">
      <c r="D593" s="13"/>
    </row>
    <row r="594" ht="15.75" customHeight="1">
      <c r="D594" s="13"/>
    </row>
    <row r="595" ht="15.75" customHeight="1">
      <c r="D595" s="13"/>
    </row>
    <row r="596" ht="15.75" customHeight="1">
      <c r="D596" s="13"/>
    </row>
    <row r="597" ht="15.75" customHeight="1">
      <c r="D597" s="13"/>
    </row>
    <row r="598" ht="15.75" customHeight="1">
      <c r="D598" s="13"/>
    </row>
    <row r="599" ht="15.75" customHeight="1">
      <c r="D599" s="13"/>
    </row>
    <row r="600" ht="15.75" customHeight="1">
      <c r="D600" s="13"/>
    </row>
    <row r="601" ht="15.75" customHeight="1">
      <c r="D601" s="13"/>
    </row>
    <row r="602" ht="15.75" customHeight="1">
      <c r="D602" s="13"/>
    </row>
    <row r="603" ht="15.75" customHeight="1">
      <c r="D603" s="13"/>
    </row>
    <row r="604" ht="15.75" customHeight="1">
      <c r="D604" s="13"/>
    </row>
    <row r="605" ht="15.75" customHeight="1">
      <c r="D605" s="13"/>
    </row>
    <row r="606" ht="15.75" customHeight="1">
      <c r="D606" s="13"/>
    </row>
    <row r="607" ht="15.75" customHeight="1">
      <c r="D607" s="13"/>
    </row>
    <row r="608" ht="15.75" customHeight="1">
      <c r="D608" s="13"/>
    </row>
    <row r="609" ht="15.75" customHeight="1">
      <c r="D609" s="13"/>
    </row>
    <row r="610" ht="15.75" customHeight="1">
      <c r="D610" s="13"/>
    </row>
    <row r="611" ht="15.75" customHeight="1">
      <c r="D611" s="13"/>
    </row>
    <row r="612" ht="15.75" customHeight="1">
      <c r="D612" s="13"/>
    </row>
    <row r="613" ht="15.75" customHeight="1">
      <c r="D613" s="13"/>
    </row>
    <row r="614" ht="15.75" customHeight="1">
      <c r="D614" s="13"/>
    </row>
    <row r="615" ht="15.75" customHeight="1">
      <c r="D615" s="13"/>
    </row>
    <row r="616" ht="15.75" customHeight="1">
      <c r="D616" s="13"/>
    </row>
    <row r="617" ht="15.75" customHeight="1">
      <c r="D617" s="13"/>
    </row>
    <row r="618" ht="15.75" customHeight="1">
      <c r="D618" s="13"/>
    </row>
    <row r="619" ht="15.75" customHeight="1">
      <c r="D619" s="13"/>
    </row>
    <row r="620" ht="15.75" customHeight="1">
      <c r="D620" s="13"/>
    </row>
    <row r="621" ht="15.75" customHeight="1">
      <c r="D621" s="13"/>
    </row>
    <row r="622" ht="15.75" customHeight="1">
      <c r="D622" s="13"/>
    </row>
    <row r="623" ht="15.75" customHeight="1">
      <c r="D623" s="13"/>
    </row>
    <row r="624" ht="15.75" customHeight="1">
      <c r="D624" s="13"/>
    </row>
    <row r="625" ht="15.75" customHeight="1">
      <c r="D625" s="13"/>
    </row>
    <row r="626" ht="15.75" customHeight="1">
      <c r="D626" s="13"/>
    </row>
    <row r="627" ht="15.75" customHeight="1">
      <c r="D627" s="13"/>
    </row>
    <row r="628" ht="15.75" customHeight="1">
      <c r="D628" s="13"/>
    </row>
    <row r="629" ht="15.75" customHeight="1">
      <c r="D629" s="13"/>
    </row>
    <row r="630" ht="15.75" customHeight="1">
      <c r="D630" s="13"/>
    </row>
    <row r="631" ht="15.75" customHeight="1">
      <c r="D631" s="13"/>
    </row>
    <row r="632" ht="15.75" customHeight="1">
      <c r="D632" s="13"/>
    </row>
    <row r="633" ht="15.75" customHeight="1">
      <c r="D633" s="13"/>
    </row>
    <row r="634" ht="15.75" customHeight="1">
      <c r="D634" s="13"/>
    </row>
    <row r="635" ht="15.75" customHeight="1">
      <c r="D635" s="13"/>
    </row>
    <row r="636" ht="15.75" customHeight="1">
      <c r="D636" s="13"/>
    </row>
    <row r="637" ht="15.75" customHeight="1">
      <c r="D637" s="13"/>
    </row>
    <row r="638" ht="15.75" customHeight="1">
      <c r="D638" s="13"/>
    </row>
    <row r="639" ht="15.75" customHeight="1">
      <c r="D639" s="13"/>
    </row>
    <row r="640" ht="15.75" customHeight="1">
      <c r="D640" s="13"/>
    </row>
    <row r="641" ht="15.75" customHeight="1">
      <c r="D641" s="13"/>
    </row>
    <row r="642" ht="15.75" customHeight="1">
      <c r="D642" s="13"/>
    </row>
    <row r="643" ht="15.75" customHeight="1">
      <c r="D643" s="13"/>
    </row>
    <row r="644" ht="15.75" customHeight="1">
      <c r="D644" s="13"/>
    </row>
    <row r="645" ht="15.75" customHeight="1">
      <c r="D645" s="13"/>
    </row>
    <row r="646" ht="15.75" customHeight="1">
      <c r="D646" s="13"/>
    </row>
    <row r="647" ht="15.75" customHeight="1">
      <c r="D647" s="13"/>
    </row>
    <row r="648" ht="15.75" customHeight="1">
      <c r="D648" s="13"/>
    </row>
    <row r="649" ht="15.75" customHeight="1">
      <c r="D649" s="13"/>
    </row>
    <row r="650" ht="15.75" customHeight="1">
      <c r="D650" s="13"/>
    </row>
    <row r="651" ht="15.75" customHeight="1">
      <c r="D651" s="13"/>
    </row>
    <row r="652" ht="15.75" customHeight="1">
      <c r="D652" s="13"/>
    </row>
    <row r="653" ht="15.75" customHeight="1">
      <c r="D653" s="13"/>
    </row>
    <row r="654" ht="15.75" customHeight="1">
      <c r="D654" s="13"/>
    </row>
    <row r="655" ht="15.75" customHeight="1">
      <c r="D655" s="13"/>
    </row>
    <row r="656" ht="15.75" customHeight="1">
      <c r="D656" s="13"/>
    </row>
    <row r="657" ht="15.75" customHeight="1">
      <c r="D657" s="13"/>
    </row>
    <row r="658" ht="15.75" customHeight="1">
      <c r="D658" s="13"/>
    </row>
    <row r="659" ht="15.75" customHeight="1">
      <c r="D659" s="13"/>
    </row>
    <row r="660" ht="15.75" customHeight="1">
      <c r="D660" s="13"/>
    </row>
    <row r="661" ht="15.75" customHeight="1">
      <c r="D661" s="13"/>
    </row>
    <row r="662" ht="15.75" customHeight="1">
      <c r="D662" s="13"/>
    </row>
    <row r="663" ht="15.75" customHeight="1">
      <c r="D663" s="13"/>
    </row>
    <row r="664" ht="15.75" customHeight="1">
      <c r="D664" s="13"/>
    </row>
    <row r="665" ht="15.75" customHeight="1">
      <c r="D665" s="13"/>
    </row>
    <row r="666" ht="15.75" customHeight="1">
      <c r="D666" s="13"/>
    </row>
    <row r="667" ht="15.75" customHeight="1">
      <c r="D667" s="13"/>
    </row>
    <row r="668" ht="15.75" customHeight="1">
      <c r="D668" s="13"/>
    </row>
    <row r="669" ht="15.75" customHeight="1">
      <c r="D669" s="13"/>
    </row>
    <row r="670" ht="15.75" customHeight="1">
      <c r="D670" s="13"/>
    </row>
    <row r="671" ht="15.75" customHeight="1">
      <c r="D671" s="13"/>
    </row>
    <row r="672" ht="15.75" customHeight="1">
      <c r="D672" s="13"/>
    </row>
    <row r="673" ht="15.75" customHeight="1">
      <c r="D673" s="13"/>
    </row>
    <row r="674" ht="15.75" customHeight="1">
      <c r="D674" s="13"/>
    </row>
    <row r="675" ht="15.75" customHeight="1">
      <c r="D675" s="13"/>
    </row>
    <row r="676" ht="15.75" customHeight="1">
      <c r="D676" s="13"/>
    </row>
    <row r="677" ht="15.75" customHeight="1">
      <c r="D677" s="13"/>
    </row>
    <row r="678" ht="15.75" customHeight="1">
      <c r="D678" s="13"/>
    </row>
    <row r="679" ht="15.75" customHeight="1">
      <c r="D679" s="13"/>
    </row>
    <row r="680" ht="15.75" customHeight="1">
      <c r="D680" s="13"/>
    </row>
    <row r="681" ht="15.75" customHeight="1">
      <c r="D681" s="13"/>
    </row>
    <row r="682" ht="15.75" customHeight="1">
      <c r="D682" s="13"/>
    </row>
    <row r="683" ht="15.75" customHeight="1">
      <c r="D683" s="13"/>
    </row>
    <row r="684" ht="15.75" customHeight="1">
      <c r="D684" s="13"/>
    </row>
    <row r="685" ht="15.75" customHeight="1">
      <c r="D685" s="13"/>
    </row>
    <row r="686" ht="15.75" customHeight="1">
      <c r="D686" s="13"/>
    </row>
    <row r="687" ht="15.75" customHeight="1">
      <c r="D687" s="13"/>
    </row>
    <row r="688" ht="15.75" customHeight="1">
      <c r="D688" s="13"/>
    </row>
    <row r="689" ht="15.75" customHeight="1">
      <c r="D689" s="13"/>
    </row>
    <row r="690" ht="15.75" customHeight="1">
      <c r="D690" s="13"/>
    </row>
    <row r="691" ht="15.75" customHeight="1">
      <c r="D691" s="13"/>
    </row>
    <row r="692" ht="15.75" customHeight="1">
      <c r="D692" s="13"/>
    </row>
    <row r="693" ht="15.75" customHeight="1">
      <c r="D693" s="13"/>
    </row>
    <row r="694" ht="15.75" customHeight="1">
      <c r="D694" s="13"/>
    </row>
    <row r="695" ht="15.75" customHeight="1">
      <c r="D695" s="13"/>
    </row>
    <row r="696" ht="15.75" customHeight="1">
      <c r="D696" s="13"/>
    </row>
    <row r="697" ht="15.75" customHeight="1">
      <c r="D697" s="13"/>
    </row>
    <row r="698" ht="15.75" customHeight="1">
      <c r="D698" s="13"/>
    </row>
    <row r="699" ht="15.75" customHeight="1">
      <c r="D699" s="13"/>
    </row>
    <row r="700" ht="15.75" customHeight="1">
      <c r="D700" s="13"/>
    </row>
    <row r="701" ht="15.75" customHeight="1">
      <c r="D701" s="13"/>
    </row>
    <row r="702" ht="15.75" customHeight="1">
      <c r="D702" s="13"/>
    </row>
    <row r="703" ht="15.75" customHeight="1">
      <c r="D703" s="13"/>
    </row>
    <row r="704" ht="15.75" customHeight="1">
      <c r="D704" s="13"/>
    </row>
    <row r="705" ht="15.75" customHeight="1">
      <c r="D705" s="13"/>
    </row>
    <row r="706" ht="15.75" customHeight="1">
      <c r="D706" s="13"/>
    </row>
    <row r="707" ht="15.75" customHeight="1">
      <c r="D707" s="13"/>
    </row>
    <row r="708" ht="15.75" customHeight="1">
      <c r="D708" s="13"/>
    </row>
    <row r="709" ht="15.75" customHeight="1">
      <c r="D709" s="13"/>
    </row>
    <row r="710" ht="15.75" customHeight="1">
      <c r="D710" s="13"/>
    </row>
    <row r="711" ht="15.75" customHeight="1">
      <c r="D711" s="13"/>
    </row>
    <row r="712" ht="15.75" customHeight="1">
      <c r="D712" s="13"/>
    </row>
    <row r="713" ht="15.75" customHeight="1">
      <c r="D713" s="13"/>
    </row>
    <row r="714" ht="15.75" customHeight="1">
      <c r="D714" s="13"/>
    </row>
    <row r="715" ht="15.75" customHeight="1">
      <c r="D715" s="13"/>
    </row>
    <row r="716" ht="15.75" customHeight="1">
      <c r="D716" s="13"/>
    </row>
    <row r="717" ht="15.75" customHeight="1">
      <c r="D717" s="13"/>
    </row>
    <row r="718" ht="15.75" customHeight="1">
      <c r="D718" s="13"/>
    </row>
    <row r="719" ht="15.75" customHeight="1">
      <c r="D719" s="13"/>
    </row>
    <row r="720" ht="15.75" customHeight="1">
      <c r="D720" s="13"/>
    </row>
    <row r="721" ht="15.75" customHeight="1">
      <c r="D721" s="13"/>
    </row>
    <row r="722" ht="15.75" customHeight="1">
      <c r="D722" s="13"/>
    </row>
    <row r="723" ht="15.75" customHeight="1">
      <c r="D723" s="13"/>
    </row>
    <row r="724" ht="15.75" customHeight="1">
      <c r="D724" s="13"/>
    </row>
    <row r="725" ht="15.75" customHeight="1">
      <c r="D725" s="13"/>
    </row>
    <row r="726" ht="15.75" customHeight="1">
      <c r="D726" s="13"/>
    </row>
    <row r="727" ht="15.75" customHeight="1">
      <c r="D727" s="13"/>
    </row>
    <row r="728" ht="15.75" customHeight="1">
      <c r="D728" s="13"/>
    </row>
    <row r="729" ht="15.75" customHeight="1">
      <c r="D729" s="13"/>
    </row>
    <row r="730" ht="15.75" customHeight="1">
      <c r="D730" s="13"/>
    </row>
    <row r="731" ht="15.75" customHeight="1">
      <c r="D731" s="13"/>
    </row>
    <row r="732" ht="15.75" customHeight="1">
      <c r="D732" s="13"/>
    </row>
    <row r="733" ht="15.75" customHeight="1">
      <c r="D733" s="13"/>
    </row>
    <row r="734" ht="15.75" customHeight="1">
      <c r="D734" s="13"/>
    </row>
    <row r="735" ht="15.75" customHeight="1">
      <c r="D735" s="13"/>
    </row>
    <row r="736" ht="15.75" customHeight="1">
      <c r="D736" s="13"/>
    </row>
    <row r="737" ht="15.75" customHeight="1">
      <c r="D737" s="13"/>
    </row>
    <row r="738" ht="15.75" customHeight="1">
      <c r="D738" s="13"/>
    </row>
    <row r="739" ht="15.75" customHeight="1">
      <c r="D739" s="13"/>
    </row>
    <row r="740" ht="15.75" customHeight="1">
      <c r="D740" s="13"/>
    </row>
    <row r="741" ht="15.75" customHeight="1">
      <c r="D741" s="13"/>
    </row>
    <row r="742" ht="15.75" customHeight="1">
      <c r="D742" s="13"/>
    </row>
    <row r="743" ht="15.75" customHeight="1">
      <c r="D743" s="13"/>
    </row>
    <row r="744" ht="15.75" customHeight="1">
      <c r="D744" s="13"/>
    </row>
    <row r="745" ht="15.75" customHeight="1">
      <c r="D745" s="13"/>
    </row>
    <row r="746" ht="15.75" customHeight="1">
      <c r="D746" s="13"/>
    </row>
    <row r="747" ht="15.75" customHeight="1">
      <c r="D747" s="13"/>
    </row>
    <row r="748" ht="15.75" customHeight="1">
      <c r="D748" s="13"/>
    </row>
    <row r="749" ht="15.75" customHeight="1">
      <c r="D749" s="13"/>
    </row>
    <row r="750" ht="15.75" customHeight="1">
      <c r="D750" s="13"/>
    </row>
    <row r="751" ht="15.75" customHeight="1">
      <c r="D751" s="13"/>
    </row>
    <row r="752" ht="15.75" customHeight="1">
      <c r="D752" s="13"/>
    </row>
    <row r="753" ht="15.75" customHeight="1">
      <c r="D753" s="13"/>
    </row>
    <row r="754" ht="15.75" customHeight="1">
      <c r="D754" s="13"/>
    </row>
    <row r="755" ht="15.75" customHeight="1">
      <c r="D755" s="13"/>
    </row>
    <row r="756" ht="15.75" customHeight="1">
      <c r="D756" s="13"/>
    </row>
    <row r="757" ht="15.75" customHeight="1">
      <c r="D757" s="13"/>
    </row>
    <row r="758" ht="15.75" customHeight="1">
      <c r="D758" s="13"/>
    </row>
    <row r="759" ht="15.75" customHeight="1">
      <c r="D759" s="13"/>
    </row>
    <row r="760" ht="15.75" customHeight="1">
      <c r="D760" s="13"/>
    </row>
    <row r="761" ht="15.75" customHeight="1">
      <c r="D761" s="13"/>
    </row>
    <row r="762" ht="15.75" customHeight="1">
      <c r="D762" s="13"/>
    </row>
    <row r="763" ht="15.75" customHeight="1">
      <c r="D763" s="13"/>
    </row>
    <row r="764" ht="15.75" customHeight="1">
      <c r="D764" s="13"/>
    </row>
    <row r="765" ht="15.75" customHeight="1">
      <c r="D765" s="13"/>
    </row>
    <row r="766" ht="15.75" customHeight="1">
      <c r="D766" s="13"/>
    </row>
    <row r="767" ht="15.75" customHeight="1">
      <c r="D767" s="13"/>
    </row>
    <row r="768" ht="15.75" customHeight="1">
      <c r="D768" s="13"/>
    </row>
    <row r="769" ht="15.75" customHeight="1">
      <c r="D769" s="13"/>
    </row>
    <row r="770" ht="15.75" customHeight="1">
      <c r="D770" s="13"/>
    </row>
    <row r="771" ht="15.75" customHeight="1">
      <c r="D771" s="13"/>
    </row>
    <row r="772" ht="15.75" customHeight="1">
      <c r="D772" s="13"/>
    </row>
    <row r="773" ht="15.75" customHeight="1">
      <c r="D773" s="13"/>
    </row>
    <row r="774" ht="15.75" customHeight="1">
      <c r="D774" s="13"/>
    </row>
    <row r="775" ht="15.75" customHeight="1">
      <c r="D775" s="13"/>
    </row>
    <row r="776" ht="15.75" customHeight="1">
      <c r="D776" s="13"/>
    </row>
    <row r="777" ht="15.75" customHeight="1">
      <c r="D777" s="13"/>
    </row>
    <row r="778" ht="15.75" customHeight="1">
      <c r="D778" s="13"/>
    </row>
    <row r="779" ht="15.75" customHeight="1">
      <c r="D779" s="13"/>
    </row>
    <row r="780" ht="15.75" customHeight="1">
      <c r="D780" s="13"/>
    </row>
    <row r="781" ht="15.75" customHeight="1">
      <c r="D781" s="13"/>
    </row>
    <row r="782" ht="15.75" customHeight="1">
      <c r="D782" s="13"/>
    </row>
    <row r="783" ht="15.75" customHeight="1">
      <c r="D783" s="13"/>
    </row>
    <row r="784" ht="15.75" customHeight="1">
      <c r="D784" s="13"/>
    </row>
    <row r="785" ht="15.75" customHeight="1">
      <c r="D785" s="13"/>
    </row>
    <row r="786" ht="15.75" customHeight="1">
      <c r="D786" s="13"/>
    </row>
    <row r="787" ht="15.75" customHeight="1">
      <c r="D787" s="13"/>
    </row>
    <row r="788" ht="15.75" customHeight="1">
      <c r="D788" s="13"/>
    </row>
    <row r="789" ht="15.75" customHeight="1">
      <c r="D789" s="13"/>
    </row>
    <row r="790" ht="15.75" customHeight="1">
      <c r="D790" s="13"/>
    </row>
    <row r="791" ht="15.75" customHeight="1">
      <c r="D791" s="13"/>
    </row>
    <row r="792" ht="15.75" customHeight="1">
      <c r="D792" s="13"/>
    </row>
    <row r="793" ht="15.75" customHeight="1">
      <c r="D793" s="13"/>
    </row>
    <row r="794" ht="15.75" customHeight="1">
      <c r="D794" s="13"/>
    </row>
    <row r="795" ht="15.75" customHeight="1">
      <c r="D795" s="13"/>
    </row>
    <row r="796" ht="15.75" customHeight="1">
      <c r="D796" s="13"/>
    </row>
    <row r="797" ht="15.75" customHeight="1">
      <c r="D797" s="13"/>
    </row>
    <row r="798" ht="15.75" customHeight="1">
      <c r="D798" s="13"/>
    </row>
    <row r="799" ht="15.75" customHeight="1">
      <c r="D799" s="13"/>
    </row>
    <row r="800" ht="15.75" customHeight="1">
      <c r="D800" s="13"/>
    </row>
    <row r="801" ht="15.75" customHeight="1">
      <c r="D801" s="13"/>
    </row>
    <row r="802" ht="15.75" customHeight="1">
      <c r="D802" s="13"/>
    </row>
    <row r="803" ht="15.75" customHeight="1">
      <c r="D803" s="13"/>
    </row>
    <row r="804" ht="15.75" customHeight="1">
      <c r="D804" s="13"/>
    </row>
    <row r="805" ht="15.75" customHeight="1">
      <c r="D805" s="13"/>
    </row>
    <row r="806" ht="15.75" customHeight="1">
      <c r="D806" s="13"/>
    </row>
    <row r="807" ht="15.75" customHeight="1">
      <c r="D807" s="13"/>
    </row>
    <row r="808" ht="15.75" customHeight="1">
      <c r="D808" s="13"/>
    </row>
    <row r="809" ht="15.75" customHeight="1">
      <c r="D809" s="13"/>
    </row>
    <row r="810" ht="15.75" customHeight="1">
      <c r="D810" s="13"/>
    </row>
    <row r="811" ht="15.75" customHeight="1">
      <c r="D811" s="13"/>
    </row>
    <row r="812" ht="15.75" customHeight="1">
      <c r="D812" s="13"/>
    </row>
    <row r="813" ht="15.75" customHeight="1">
      <c r="D813" s="13"/>
    </row>
    <row r="814" ht="15.75" customHeight="1">
      <c r="D814" s="13"/>
    </row>
    <row r="815" ht="15.75" customHeight="1">
      <c r="D815" s="13"/>
    </row>
    <row r="816" ht="15.75" customHeight="1">
      <c r="D816" s="13"/>
    </row>
    <row r="817" ht="15.75" customHeight="1">
      <c r="D817" s="13"/>
    </row>
    <row r="818" ht="15.75" customHeight="1">
      <c r="D818" s="13"/>
    </row>
    <row r="819" ht="15.75" customHeight="1">
      <c r="D819" s="13"/>
    </row>
    <row r="820" ht="15.75" customHeight="1">
      <c r="D820" s="13"/>
    </row>
    <row r="821" ht="15.75" customHeight="1">
      <c r="D821" s="13"/>
    </row>
    <row r="822" ht="15.75" customHeight="1">
      <c r="D822" s="13"/>
    </row>
    <row r="823" ht="15.75" customHeight="1">
      <c r="D823" s="13"/>
    </row>
    <row r="824" ht="15.75" customHeight="1">
      <c r="D824" s="13"/>
    </row>
    <row r="825" ht="15.75" customHeight="1">
      <c r="D825" s="13"/>
    </row>
    <row r="826" ht="15.75" customHeight="1">
      <c r="D826" s="13"/>
    </row>
    <row r="827" ht="15.75" customHeight="1">
      <c r="D827" s="13"/>
    </row>
    <row r="828" ht="15.75" customHeight="1">
      <c r="D828" s="13"/>
    </row>
    <row r="829" ht="15.75" customHeight="1">
      <c r="D829" s="13"/>
    </row>
    <row r="830" ht="15.75" customHeight="1">
      <c r="D830" s="13"/>
    </row>
    <row r="831" ht="15.75" customHeight="1">
      <c r="D831" s="13"/>
    </row>
    <row r="832" ht="15.75" customHeight="1">
      <c r="D832" s="13"/>
    </row>
    <row r="833" ht="15.75" customHeight="1">
      <c r="D833" s="13"/>
    </row>
    <row r="834" ht="15.75" customHeight="1">
      <c r="D834" s="13"/>
    </row>
    <row r="835" ht="15.75" customHeight="1">
      <c r="D835" s="13"/>
    </row>
    <row r="836" ht="15.75" customHeight="1">
      <c r="D836" s="13"/>
    </row>
    <row r="837" ht="15.75" customHeight="1">
      <c r="D837" s="13"/>
    </row>
    <row r="838" ht="15.75" customHeight="1">
      <c r="D838" s="13"/>
    </row>
    <row r="839" ht="15.75" customHeight="1">
      <c r="D839" s="13"/>
    </row>
    <row r="840" ht="15.75" customHeight="1">
      <c r="D840" s="13"/>
    </row>
    <row r="841" ht="15.75" customHeight="1">
      <c r="D841" s="13"/>
    </row>
    <row r="842" ht="15.75" customHeight="1">
      <c r="D842" s="13"/>
    </row>
    <row r="843" ht="15.75" customHeight="1">
      <c r="D843" s="13"/>
    </row>
    <row r="844" ht="15.75" customHeight="1">
      <c r="D844" s="13"/>
    </row>
    <row r="845" ht="15.75" customHeight="1">
      <c r="D845" s="13"/>
    </row>
    <row r="846" ht="15.75" customHeight="1">
      <c r="D846" s="13"/>
    </row>
    <row r="847" ht="15.75" customHeight="1">
      <c r="D847" s="13"/>
    </row>
    <row r="848" ht="15.75" customHeight="1">
      <c r="D848" s="13"/>
    </row>
    <row r="849" ht="15.75" customHeight="1">
      <c r="D849" s="13"/>
    </row>
    <row r="850" ht="15.75" customHeight="1">
      <c r="D850" s="13"/>
    </row>
    <row r="851" ht="15.75" customHeight="1">
      <c r="D851" s="13"/>
    </row>
    <row r="852" ht="15.75" customHeight="1">
      <c r="D852" s="13"/>
    </row>
    <row r="853" ht="15.75" customHeight="1">
      <c r="D853" s="13"/>
    </row>
    <row r="854" ht="15.75" customHeight="1">
      <c r="D854" s="13"/>
    </row>
    <row r="855" ht="15.75" customHeight="1">
      <c r="D855" s="13"/>
    </row>
    <row r="856" ht="15.75" customHeight="1">
      <c r="D856" s="13"/>
    </row>
    <row r="857" ht="15.75" customHeight="1">
      <c r="D857" s="13"/>
    </row>
    <row r="858" ht="15.75" customHeight="1">
      <c r="D858" s="13"/>
    </row>
    <row r="859" ht="15.75" customHeight="1">
      <c r="D859" s="13"/>
    </row>
    <row r="860" ht="15.75" customHeight="1">
      <c r="D860" s="13"/>
    </row>
    <row r="861" ht="15.75" customHeight="1">
      <c r="D861" s="13"/>
    </row>
    <row r="862" ht="15.75" customHeight="1">
      <c r="D862" s="13"/>
    </row>
    <row r="863" ht="15.75" customHeight="1">
      <c r="D863" s="13"/>
    </row>
    <row r="864" ht="15.75" customHeight="1">
      <c r="D864" s="13"/>
    </row>
    <row r="865" ht="15.75" customHeight="1">
      <c r="D865" s="13"/>
    </row>
    <row r="866" ht="15.75" customHeight="1">
      <c r="D866" s="13"/>
    </row>
    <row r="867" ht="15.75" customHeight="1">
      <c r="D867" s="13"/>
    </row>
    <row r="868" ht="15.75" customHeight="1">
      <c r="D868" s="13"/>
    </row>
    <row r="869" ht="15.75" customHeight="1">
      <c r="D869" s="13"/>
    </row>
    <row r="870" ht="15.75" customHeight="1">
      <c r="D870" s="13"/>
    </row>
    <row r="871" ht="15.75" customHeight="1">
      <c r="D871" s="13"/>
    </row>
    <row r="872" ht="15.75" customHeight="1">
      <c r="D872" s="13"/>
    </row>
    <row r="873" ht="15.75" customHeight="1">
      <c r="D873" s="13"/>
    </row>
    <row r="874" ht="15.75" customHeight="1">
      <c r="D874" s="13"/>
    </row>
    <row r="875" ht="15.75" customHeight="1">
      <c r="D875" s="13"/>
    </row>
    <row r="876" ht="15.75" customHeight="1">
      <c r="D876" s="13"/>
    </row>
    <row r="877" ht="15.75" customHeight="1">
      <c r="D877" s="13"/>
    </row>
    <row r="878" ht="15.75" customHeight="1">
      <c r="D878" s="13"/>
    </row>
    <row r="879" ht="15.75" customHeight="1">
      <c r="D879" s="13"/>
    </row>
    <row r="880" ht="15.75" customHeight="1">
      <c r="D880" s="13"/>
    </row>
    <row r="881" ht="15.75" customHeight="1">
      <c r="D881" s="13"/>
    </row>
    <row r="882" ht="15.75" customHeight="1">
      <c r="D882" s="13"/>
    </row>
    <row r="883" ht="15.75" customHeight="1">
      <c r="D883" s="13"/>
    </row>
    <row r="884" ht="15.75" customHeight="1">
      <c r="D884" s="13"/>
    </row>
    <row r="885" ht="15.75" customHeight="1">
      <c r="D885" s="13"/>
    </row>
    <row r="886" ht="15.75" customHeight="1">
      <c r="D886" s="13"/>
    </row>
    <row r="887" ht="15.75" customHeight="1">
      <c r="D887" s="13"/>
    </row>
    <row r="888" ht="15.75" customHeight="1">
      <c r="D888" s="13"/>
    </row>
    <row r="889" ht="15.75" customHeight="1">
      <c r="D889" s="13"/>
    </row>
    <row r="890" ht="15.75" customHeight="1">
      <c r="D890" s="13"/>
    </row>
    <row r="891" ht="15.75" customHeight="1">
      <c r="D891" s="13"/>
    </row>
    <row r="892" ht="15.75" customHeight="1">
      <c r="D892" s="13"/>
    </row>
    <row r="893" ht="15.75" customHeight="1">
      <c r="D893" s="13"/>
    </row>
    <row r="894" ht="15.75" customHeight="1">
      <c r="D894" s="13"/>
    </row>
    <row r="895" ht="15.75" customHeight="1">
      <c r="D895" s="13"/>
    </row>
    <row r="896" ht="15.75" customHeight="1">
      <c r="D896" s="13"/>
    </row>
    <row r="897" ht="15.75" customHeight="1">
      <c r="D897" s="13"/>
    </row>
    <row r="898" ht="15.75" customHeight="1">
      <c r="D898" s="13"/>
    </row>
    <row r="899" ht="15.75" customHeight="1">
      <c r="D899" s="13"/>
    </row>
    <row r="900" ht="15.75" customHeight="1">
      <c r="D900" s="13"/>
    </row>
    <row r="901" ht="15.75" customHeight="1">
      <c r="D901" s="13"/>
    </row>
    <row r="902" ht="15.75" customHeight="1">
      <c r="D902" s="13"/>
    </row>
    <row r="903" ht="15.75" customHeight="1">
      <c r="D903" s="13"/>
    </row>
    <row r="904" ht="15.75" customHeight="1">
      <c r="D904" s="13"/>
    </row>
    <row r="905" ht="15.75" customHeight="1">
      <c r="D905" s="13"/>
    </row>
    <row r="906" ht="15.75" customHeight="1">
      <c r="D906" s="13"/>
    </row>
    <row r="907" ht="15.75" customHeight="1">
      <c r="D907" s="13"/>
    </row>
    <row r="908" ht="15.75" customHeight="1">
      <c r="D908" s="13"/>
    </row>
    <row r="909" ht="15.75" customHeight="1">
      <c r="D909" s="13"/>
    </row>
    <row r="910" ht="15.75" customHeight="1">
      <c r="D910" s="13"/>
    </row>
    <row r="911" ht="15.75" customHeight="1">
      <c r="D911" s="13"/>
    </row>
    <row r="912" ht="15.75" customHeight="1">
      <c r="D912" s="13"/>
    </row>
    <row r="913" ht="15.75" customHeight="1">
      <c r="D913" s="13"/>
    </row>
    <row r="914" ht="15.75" customHeight="1">
      <c r="D914" s="13"/>
    </row>
    <row r="915" ht="15.75" customHeight="1">
      <c r="D915" s="13"/>
    </row>
    <row r="916" ht="15.75" customHeight="1">
      <c r="D916" s="13"/>
    </row>
    <row r="917" ht="15.75" customHeight="1">
      <c r="D917" s="13"/>
    </row>
    <row r="918" ht="15.75" customHeight="1">
      <c r="D918" s="13"/>
    </row>
    <row r="919" ht="15.75" customHeight="1">
      <c r="D919" s="13"/>
    </row>
    <row r="920" ht="15.75" customHeight="1">
      <c r="D920" s="13"/>
    </row>
    <row r="921" ht="15.75" customHeight="1">
      <c r="D921" s="13"/>
    </row>
    <row r="922" ht="15.75" customHeight="1">
      <c r="D922" s="13"/>
    </row>
    <row r="923" ht="15.75" customHeight="1">
      <c r="D923" s="13"/>
    </row>
    <row r="924" ht="15.75" customHeight="1">
      <c r="D924" s="13"/>
    </row>
    <row r="925" ht="15.75" customHeight="1">
      <c r="D925" s="13"/>
    </row>
    <row r="926" ht="15.75" customHeight="1">
      <c r="D926" s="13"/>
    </row>
    <row r="927" ht="15.75" customHeight="1">
      <c r="D927" s="13"/>
    </row>
    <row r="928" ht="15.75" customHeight="1">
      <c r="D928" s="13"/>
    </row>
    <row r="929" ht="15.75" customHeight="1">
      <c r="D929" s="13"/>
    </row>
    <row r="930" ht="15.75" customHeight="1">
      <c r="D930" s="13"/>
    </row>
    <row r="931" ht="15.75" customHeight="1">
      <c r="D931" s="13"/>
    </row>
    <row r="932" ht="15.75" customHeight="1">
      <c r="D932" s="13"/>
    </row>
    <row r="933" ht="15.75" customHeight="1">
      <c r="D933" s="13"/>
    </row>
    <row r="934" ht="15.75" customHeight="1">
      <c r="D934" s="13"/>
    </row>
    <row r="935" ht="15.75" customHeight="1">
      <c r="D935" s="13"/>
    </row>
    <row r="936" ht="15.75" customHeight="1">
      <c r="D936" s="13"/>
    </row>
    <row r="937" ht="15.75" customHeight="1">
      <c r="D937" s="13"/>
    </row>
    <row r="938" ht="15.75" customHeight="1">
      <c r="D938" s="13"/>
    </row>
    <row r="939" ht="15.75" customHeight="1">
      <c r="D939" s="13"/>
    </row>
    <row r="940" ht="15.75" customHeight="1">
      <c r="D940" s="13"/>
    </row>
    <row r="941" ht="15.75" customHeight="1">
      <c r="D941" s="13"/>
    </row>
    <row r="942" ht="15.75" customHeight="1">
      <c r="D942" s="13"/>
    </row>
    <row r="943" ht="15.75" customHeight="1">
      <c r="D943" s="13"/>
    </row>
    <row r="944" ht="15.75" customHeight="1">
      <c r="D944" s="13"/>
    </row>
    <row r="945" ht="15.75" customHeight="1">
      <c r="D945" s="13"/>
    </row>
    <row r="946" ht="15.75" customHeight="1">
      <c r="D946" s="13"/>
    </row>
    <row r="947" ht="15.75" customHeight="1">
      <c r="D947" s="13"/>
    </row>
    <row r="948" ht="15.75" customHeight="1">
      <c r="D948" s="13"/>
    </row>
    <row r="949" ht="15.75" customHeight="1">
      <c r="D949" s="13"/>
    </row>
    <row r="950" ht="15.75" customHeight="1">
      <c r="D950" s="13"/>
    </row>
    <row r="951" ht="15.75" customHeight="1">
      <c r="D951" s="13"/>
    </row>
    <row r="952" ht="15.75" customHeight="1">
      <c r="D952" s="13"/>
    </row>
    <row r="953" ht="15.75" customHeight="1">
      <c r="D953" s="13"/>
    </row>
    <row r="954" ht="15.75" customHeight="1">
      <c r="D954" s="13"/>
    </row>
    <row r="955" ht="15.75" customHeight="1">
      <c r="D955" s="13"/>
    </row>
    <row r="956" ht="15.75" customHeight="1">
      <c r="D956" s="13"/>
    </row>
    <row r="957" ht="15.75" customHeight="1">
      <c r="D957" s="13"/>
    </row>
    <row r="958" ht="15.75" customHeight="1">
      <c r="D958" s="13"/>
    </row>
    <row r="959" ht="15.75" customHeight="1">
      <c r="D959" s="13"/>
    </row>
    <row r="960" ht="15.75" customHeight="1">
      <c r="D960" s="13"/>
    </row>
    <row r="961" ht="15.75" customHeight="1">
      <c r="D961" s="13"/>
    </row>
    <row r="962" ht="15.75" customHeight="1">
      <c r="D962" s="13"/>
    </row>
    <row r="963" ht="15.75" customHeight="1">
      <c r="D963" s="13"/>
    </row>
    <row r="964" ht="15.75" customHeight="1">
      <c r="D964" s="13"/>
    </row>
    <row r="965" ht="15.75" customHeight="1">
      <c r="D965" s="13"/>
    </row>
    <row r="966" ht="15.75" customHeight="1">
      <c r="D966" s="13"/>
    </row>
    <row r="967" ht="15.75" customHeight="1">
      <c r="D967" s="13"/>
    </row>
    <row r="968" ht="15.75" customHeight="1">
      <c r="D968" s="13"/>
    </row>
    <row r="969" ht="15.75" customHeight="1">
      <c r="D969" s="13"/>
    </row>
    <row r="970" ht="15.75" customHeight="1">
      <c r="D970" s="13"/>
    </row>
    <row r="971" ht="15.75" customHeight="1">
      <c r="D971" s="13"/>
    </row>
    <row r="972" ht="15.75" customHeight="1">
      <c r="D972" s="13"/>
    </row>
    <row r="973" ht="15.75" customHeight="1">
      <c r="D973" s="13"/>
    </row>
    <row r="974" ht="15.75" customHeight="1">
      <c r="D974" s="13"/>
    </row>
    <row r="975" ht="15.75" customHeight="1">
      <c r="D975" s="13"/>
    </row>
    <row r="976" ht="15.75" customHeight="1">
      <c r="D976" s="13"/>
    </row>
    <row r="977" ht="15.75" customHeight="1">
      <c r="D977" s="13"/>
    </row>
    <row r="978" ht="15.75" customHeight="1">
      <c r="D978" s="13"/>
    </row>
    <row r="979" ht="15.75" customHeight="1">
      <c r="D979" s="13"/>
    </row>
    <row r="980" ht="15.75" customHeight="1">
      <c r="D980" s="13"/>
    </row>
    <row r="981" ht="15.75" customHeight="1">
      <c r="D981" s="13"/>
    </row>
    <row r="982" ht="15.75" customHeight="1">
      <c r="D982" s="13"/>
    </row>
    <row r="983" ht="15.75" customHeight="1">
      <c r="D983" s="13"/>
    </row>
    <row r="984" ht="15.75" customHeight="1">
      <c r="D984" s="13"/>
    </row>
    <row r="985" ht="15.75" customHeight="1">
      <c r="D985" s="13"/>
    </row>
    <row r="986" ht="15.75" customHeight="1">
      <c r="D986" s="13"/>
    </row>
    <row r="987" ht="15.75" customHeight="1">
      <c r="D987" s="13"/>
    </row>
    <row r="988" ht="15.75" customHeight="1">
      <c r="D988" s="13"/>
    </row>
    <row r="989" ht="15.75" customHeight="1">
      <c r="D989" s="13"/>
    </row>
    <row r="990" ht="15.75" customHeight="1">
      <c r="D990" s="13"/>
    </row>
    <row r="991" ht="15.75" customHeight="1">
      <c r="D991" s="13"/>
    </row>
    <row r="992" ht="15.75" customHeight="1">
      <c r="D992" s="13"/>
    </row>
    <row r="993" ht="15.75" customHeight="1">
      <c r="D993" s="13"/>
    </row>
    <row r="994" ht="15.75" customHeight="1">
      <c r="D994" s="13"/>
    </row>
    <row r="995" ht="15.75" customHeight="1">
      <c r="D995" s="13"/>
    </row>
    <row r="996" ht="15.75" customHeight="1">
      <c r="D996" s="13"/>
    </row>
    <row r="997" ht="15.75" customHeight="1">
      <c r="D997" s="13"/>
    </row>
    <row r="998" ht="15.75" customHeight="1">
      <c r="D998" s="13"/>
    </row>
    <row r="999" ht="15.75" customHeight="1">
      <c r="D999" s="13"/>
    </row>
    <row r="1000" ht="15.75" customHeight="1">
      <c r="D1000" s="13"/>
    </row>
  </sheetData>
  <mergeCells count="8">
    <mergeCell ref="A15:D15"/>
    <mergeCell ref="A26:D26"/>
    <mergeCell ref="C1:D1"/>
    <mergeCell ref="E1:F1"/>
    <mergeCell ref="G1:H1"/>
    <mergeCell ref="C3:D3"/>
    <mergeCell ref="E3:F3"/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5.29"/>
    <col customWidth="1" min="2" max="2" width="16.57"/>
    <col customWidth="1" min="3" max="5" width="29.14"/>
    <col customWidth="1" min="6" max="26" width="8.71"/>
  </cols>
  <sheetData>
    <row r="1" ht="12.75" customHeight="1">
      <c r="A1" s="3" t="s">
        <v>1</v>
      </c>
      <c r="B1" s="2" t="s">
        <v>16</v>
      </c>
      <c r="C1" s="2" t="s">
        <v>17</v>
      </c>
      <c r="D1" s="2" t="s">
        <v>17</v>
      </c>
      <c r="E1" s="2" t="s">
        <v>17</v>
      </c>
    </row>
    <row r="2" ht="12.75" customHeight="1"/>
    <row r="3" ht="12.75" customHeight="1">
      <c r="A3" s="2" t="s">
        <v>18</v>
      </c>
      <c r="C3" s="2" t="s">
        <v>19</v>
      </c>
      <c r="D3" s="2" t="s">
        <v>19</v>
      </c>
      <c r="E3" s="2" t="s">
        <v>19</v>
      </c>
    </row>
    <row r="4" ht="12.75" customHeight="1">
      <c r="C4" s="3"/>
      <c r="D4" s="3"/>
      <c r="E4" s="3"/>
    </row>
    <row r="5" ht="12.75" customHeight="1">
      <c r="A5" s="1" t="s">
        <v>21</v>
      </c>
      <c r="B5" s="1" t="s">
        <v>22</v>
      </c>
      <c r="C5" s="6">
        <f>Summary!C3</f>
        <v>400</v>
      </c>
      <c r="D5" s="6">
        <f>Summary!E3</f>
        <v>800</v>
      </c>
      <c r="E5" s="6">
        <f>Summary!G3</f>
        <v>1200</v>
      </c>
    </row>
    <row r="6" ht="12.75" customHeight="1">
      <c r="A6" s="1" t="s">
        <v>35</v>
      </c>
      <c r="B6" s="1" t="s">
        <v>36</v>
      </c>
      <c r="C6" s="12">
        <v>0.6</v>
      </c>
      <c r="D6" s="12">
        <v>0.6</v>
      </c>
      <c r="E6" s="12">
        <v>0.6</v>
      </c>
    </row>
    <row r="7" ht="12.75" customHeight="1">
      <c r="A7" s="1" t="s">
        <v>44</v>
      </c>
      <c r="B7" s="1" t="s">
        <v>22</v>
      </c>
      <c r="C7" s="16">
        <f t="shared" ref="C7:E7" si="1">C5*C6</f>
        <v>240</v>
      </c>
      <c r="D7" s="16">
        <f t="shared" si="1"/>
        <v>480</v>
      </c>
      <c r="E7" s="16">
        <f t="shared" si="1"/>
        <v>720</v>
      </c>
    </row>
    <row r="8" ht="12.75" customHeight="1">
      <c r="A8" s="1" t="s">
        <v>57</v>
      </c>
      <c r="B8" s="1" t="s">
        <v>36</v>
      </c>
      <c r="C8" s="12">
        <v>0.25</v>
      </c>
      <c r="D8" s="12">
        <v>0.25</v>
      </c>
      <c r="E8" s="12">
        <v>0.25</v>
      </c>
    </row>
    <row r="9" ht="12.75" customHeight="1">
      <c r="A9" s="1" t="s">
        <v>58</v>
      </c>
      <c r="B9" s="1" t="s">
        <v>22</v>
      </c>
      <c r="C9" s="16">
        <f t="shared" ref="C9:E9" si="2">C7*C8</f>
        <v>60</v>
      </c>
      <c r="D9" s="16">
        <f t="shared" si="2"/>
        <v>120</v>
      </c>
      <c r="E9" s="16">
        <f t="shared" si="2"/>
        <v>180</v>
      </c>
    </row>
    <row r="10" ht="12.75" customHeight="1">
      <c r="A10" s="1" t="s">
        <v>61</v>
      </c>
      <c r="B10" s="1"/>
    </row>
    <row r="11" ht="12.75" customHeight="1">
      <c r="A11" s="1" t="s">
        <v>62</v>
      </c>
      <c r="B11" s="1"/>
    </row>
    <row r="12" ht="12.75" customHeight="1">
      <c r="A12" s="1" t="s">
        <v>63</v>
      </c>
      <c r="B12" s="1" t="s">
        <v>36</v>
      </c>
      <c r="C12" s="12">
        <v>0.95</v>
      </c>
      <c r="D12" s="12">
        <v>0.95</v>
      </c>
      <c r="E12" s="12">
        <v>0.95</v>
      </c>
    </row>
    <row r="13" ht="12.75" customHeight="1">
      <c r="A13" s="1" t="s">
        <v>64</v>
      </c>
      <c r="B13" s="1" t="s">
        <v>36</v>
      </c>
      <c r="C13" s="12">
        <v>0.05</v>
      </c>
      <c r="D13" s="12">
        <v>0.05</v>
      </c>
      <c r="E13" s="12">
        <v>0.05</v>
      </c>
    </row>
    <row r="14" ht="12.75" customHeight="1">
      <c r="A14" s="1" t="s">
        <v>65</v>
      </c>
      <c r="B14" s="1" t="s">
        <v>66</v>
      </c>
      <c r="C14" s="6">
        <v>37.5</v>
      </c>
      <c r="D14" s="6">
        <v>37.5</v>
      </c>
      <c r="E14" s="6">
        <v>37.5</v>
      </c>
    </row>
    <row r="15" ht="12.75" customHeight="1">
      <c r="A15" s="1" t="s">
        <v>67</v>
      </c>
      <c r="B15" s="1" t="s">
        <v>66</v>
      </c>
      <c r="C15" s="16">
        <f t="shared" ref="C15:E15" si="3">168-C14</f>
        <v>130.5</v>
      </c>
      <c r="D15" s="16">
        <f t="shared" si="3"/>
        <v>130.5</v>
      </c>
      <c r="E15" s="16">
        <f t="shared" si="3"/>
        <v>130.5</v>
      </c>
    </row>
    <row r="16" ht="12.75" customHeight="1">
      <c r="A16" s="1" t="s">
        <v>73</v>
      </c>
      <c r="B16" s="1" t="s">
        <v>74</v>
      </c>
      <c r="C16" s="6">
        <v>5.0</v>
      </c>
      <c r="D16" s="6">
        <v>5.0</v>
      </c>
      <c r="E16" s="6">
        <v>5.0</v>
      </c>
    </row>
    <row r="17" ht="12.75" customHeight="1">
      <c r="A17" s="1" t="s">
        <v>75</v>
      </c>
      <c r="B17" s="1" t="s">
        <v>74</v>
      </c>
      <c r="C17" s="19">
        <f t="shared" ref="C17:E17" si="4">7-C16</f>
        <v>2</v>
      </c>
      <c r="D17" s="19">
        <f t="shared" si="4"/>
        <v>2</v>
      </c>
      <c r="E17" s="19">
        <f t="shared" si="4"/>
        <v>2</v>
      </c>
    </row>
    <row r="18" ht="12.75" customHeight="1">
      <c r="A18" s="1" t="s">
        <v>78</v>
      </c>
      <c r="B18" s="1" t="s">
        <v>74</v>
      </c>
      <c r="C18" s="19">
        <f t="shared" ref="C18:E18" si="5">C16*52</f>
        <v>260</v>
      </c>
      <c r="D18" s="19">
        <f t="shared" si="5"/>
        <v>260</v>
      </c>
      <c r="E18" s="19">
        <f t="shared" si="5"/>
        <v>260</v>
      </c>
    </row>
    <row r="19" ht="12.75" customHeight="1">
      <c r="A19" s="1"/>
      <c r="B19" s="1"/>
    </row>
    <row r="20" ht="12.75" customHeight="1">
      <c r="A20" s="2" t="s">
        <v>33</v>
      </c>
      <c r="B20" s="2"/>
    </row>
    <row r="21" ht="12.75" customHeight="1"/>
    <row r="22" ht="12.75" customHeight="1">
      <c r="A22" s="1" t="s">
        <v>80</v>
      </c>
      <c r="B22" s="3" t="s">
        <v>22</v>
      </c>
      <c r="C22" s="6">
        <v>50.0</v>
      </c>
      <c r="D22" s="6">
        <v>50.0</v>
      </c>
      <c r="E22" s="6">
        <v>50.0</v>
      </c>
    </row>
    <row r="23" ht="12.75" customHeight="1">
      <c r="A23" s="1" t="s">
        <v>81</v>
      </c>
      <c r="B23" s="3" t="s">
        <v>82</v>
      </c>
      <c r="C23" s="16">
        <f t="shared" ref="C23:E23" si="6">ROUNDUP(C7/C22,0)</f>
        <v>5</v>
      </c>
      <c r="D23" s="16">
        <f t="shared" si="6"/>
        <v>10</v>
      </c>
      <c r="E23" s="16">
        <f t="shared" si="6"/>
        <v>15</v>
      </c>
    </row>
    <row r="24" ht="12.75" customHeight="1">
      <c r="A24" s="1" t="s">
        <v>83</v>
      </c>
      <c r="B24" s="3" t="s">
        <v>84</v>
      </c>
      <c r="C24" s="6">
        <v>5.5</v>
      </c>
      <c r="D24" s="6">
        <v>5.5</v>
      </c>
      <c r="E24" s="6">
        <v>5.5</v>
      </c>
    </row>
    <row r="25" ht="12.75" customHeight="1">
      <c r="A25" s="1" t="s">
        <v>85</v>
      </c>
      <c r="B25" s="3" t="s">
        <v>82</v>
      </c>
      <c r="C25" s="16">
        <f>ROUND(Compute!D5/C24,0)</f>
        <v>1</v>
      </c>
      <c r="D25" s="16">
        <f>ROUND(Compute!D16/D24,0)</f>
        <v>1</v>
      </c>
      <c r="E25" s="16">
        <f>ROUND(Compute!D27/E24,0)</f>
        <v>1</v>
      </c>
    </row>
    <row r="26" ht="12.75" customHeight="1">
      <c r="A26" t="s">
        <v>86</v>
      </c>
      <c r="B26" s="3" t="s">
        <v>87</v>
      </c>
      <c r="C26" s="6">
        <v>1.0</v>
      </c>
      <c r="D26" s="6">
        <v>1.0</v>
      </c>
      <c r="E26" s="6">
        <v>1.0</v>
      </c>
    </row>
    <row r="27" ht="12.75" customHeight="1">
      <c r="A27" t="s">
        <v>88</v>
      </c>
      <c r="B27" s="3" t="s">
        <v>87</v>
      </c>
      <c r="C27" s="6">
        <v>1.0</v>
      </c>
      <c r="D27" s="6">
        <v>1.0</v>
      </c>
      <c r="E27" s="6">
        <v>1.0</v>
      </c>
    </row>
    <row r="28" ht="12.75" customHeight="1">
      <c r="A28" s="3" t="s">
        <v>89</v>
      </c>
      <c r="B28" s="3" t="s">
        <v>90</v>
      </c>
      <c r="C28" s="19">
        <f t="shared" ref="C28:E28" si="7">ROUNDUP(C23/C25,0)</f>
        <v>5</v>
      </c>
      <c r="D28" s="19">
        <f t="shared" si="7"/>
        <v>10</v>
      </c>
      <c r="E28" s="19">
        <f t="shared" si="7"/>
        <v>15</v>
      </c>
    </row>
    <row r="29" ht="12.75" customHeight="1">
      <c r="A29" t="s">
        <v>91</v>
      </c>
      <c r="B29" s="3" t="s">
        <v>90</v>
      </c>
      <c r="C29" s="6">
        <v>3.0</v>
      </c>
      <c r="D29" s="6">
        <v>3.0</v>
      </c>
      <c r="E29" s="6">
        <v>3.0</v>
      </c>
    </row>
    <row r="30" ht="12.75" customHeight="1">
      <c r="A30" t="s">
        <v>92</v>
      </c>
      <c r="C30" s="6" t="s">
        <v>93</v>
      </c>
      <c r="D30" s="6" t="s">
        <v>93</v>
      </c>
      <c r="E30" s="6" t="s">
        <v>93</v>
      </c>
    </row>
    <row r="31" ht="12.75" customHeight="1">
      <c r="A31" t="s">
        <v>94</v>
      </c>
      <c r="C31" s="6" t="s">
        <v>93</v>
      </c>
      <c r="D31" s="6" t="s">
        <v>93</v>
      </c>
      <c r="E31" s="6" t="s">
        <v>93</v>
      </c>
    </row>
    <row r="32" ht="12.75" customHeight="1">
      <c r="A32" t="s">
        <v>95</v>
      </c>
      <c r="B32" t="s">
        <v>90</v>
      </c>
      <c r="C32" s="6">
        <v>1.0</v>
      </c>
      <c r="D32" s="6">
        <v>1.0</v>
      </c>
      <c r="E32" s="6">
        <v>1.0</v>
      </c>
    </row>
    <row r="33" ht="12.75" customHeight="1">
      <c r="A33" t="s">
        <v>96</v>
      </c>
      <c r="C33" s="6" t="s">
        <v>97</v>
      </c>
      <c r="D33" s="6" t="s">
        <v>97</v>
      </c>
      <c r="E33" s="6" t="s">
        <v>97</v>
      </c>
    </row>
    <row r="34" ht="12.75" customHeight="1">
      <c r="A34" t="s">
        <v>98</v>
      </c>
      <c r="B34" t="s">
        <v>66</v>
      </c>
      <c r="C34" s="6">
        <v>24.0</v>
      </c>
      <c r="D34" s="6">
        <v>24.0</v>
      </c>
      <c r="E34" s="6">
        <v>24.0</v>
      </c>
    </row>
    <row r="35" ht="12.75" customHeight="1">
      <c r="A35" t="s">
        <v>99</v>
      </c>
      <c r="B35" t="s">
        <v>66</v>
      </c>
      <c r="C35" s="6">
        <v>24.0</v>
      </c>
      <c r="D35" s="6">
        <v>24.0</v>
      </c>
      <c r="E35" s="6">
        <v>24.0</v>
      </c>
    </row>
    <row r="36" ht="12.75" customHeight="1">
      <c r="A36" t="s">
        <v>100</v>
      </c>
      <c r="B36" t="s">
        <v>66</v>
      </c>
      <c r="C36" s="6">
        <v>24.0</v>
      </c>
      <c r="D36" s="6">
        <v>24.0</v>
      </c>
      <c r="E36" s="6">
        <v>24.0</v>
      </c>
    </row>
    <row r="37" ht="12.75" customHeight="1"/>
    <row r="38" ht="12.75" customHeight="1">
      <c r="A38" s="2" t="s">
        <v>101</v>
      </c>
    </row>
    <row r="39" ht="12.75" customHeight="1"/>
    <row r="40" ht="12.75" customHeight="1">
      <c r="A40" s="1" t="s">
        <v>102</v>
      </c>
      <c r="B40" s="1" t="s">
        <v>103</v>
      </c>
      <c r="C40" s="6">
        <v>5.0</v>
      </c>
      <c r="D40" s="6">
        <v>5.0</v>
      </c>
      <c r="E40" s="6">
        <v>5.0</v>
      </c>
    </row>
    <row r="41" ht="12.75" customHeight="1">
      <c r="A41" s="1" t="s">
        <v>104</v>
      </c>
      <c r="B41" s="1" t="s">
        <v>105</v>
      </c>
      <c r="C41" s="6">
        <v>0.25</v>
      </c>
      <c r="D41" s="6">
        <v>0.25</v>
      </c>
      <c r="E41" s="6">
        <v>0.25</v>
      </c>
    </row>
    <row r="42" ht="12.75" customHeight="1">
      <c r="A42" s="1" t="s">
        <v>106</v>
      </c>
      <c r="B42" s="1" t="s">
        <v>107</v>
      </c>
      <c r="C42" s="6">
        <v>5.0</v>
      </c>
      <c r="D42" s="6">
        <v>5.0</v>
      </c>
      <c r="E42" s="6">
        <v>5.0</v>
      </c>
    </row>
    <row r="43" ht="12.75" customHeight="1">
      <c r="A43" s="1" t="s">
        <v>108</v>
      </c>
      <c r="B43" s="1" t="s">
        <v>105</v>
      </c>
      <c r="C43" s="6">
        <v>1.0</v>
      </c>
      <c r="D43" s="6">
        <v>1.0</v>
      </c>
      <c r="E43" s="6">
        <v>1.0</v>
      </c>
    </row>
    <row r="44" ht="12.75" customHeight="1">
      <c r="A44" s="1" t="s">
        <v>109</v>
      </c>
      <c r="B44" s="1" t="s">
        <v>110</v>
      </c>
      <c r="C44" s="6">
        <v>0.25</v>
      </c>
      <c r="D44" s="6">
        <v>0.25</v>
      </c>
      <c r="E44" s="6">
        <v>0.25</v>
      </c>
    </row>
    <row r="45" ht="12.75" customHeight="1">
      <c r="A45" s="1" t="s">
        <v>111</v>
      </c>
      <c r="B45" s="1" t="s">
        <v>105</v>
      </c>
      <c r="C45" s="6">
        <v>50.0</v>
      </c>
      <c r="D45" s="6">
        <v>50.0</v>
      </c>
      <c r="E45" s="6">
        <v>50.0</v>
      </c>
    </row>
    <row r="46" ht="12.75" customHeight="1">
      <c r="A46" s="1" t="s">
        <v>112</v>
      </c>
      <c r="B46" s="1" t="s">
        <v>113</v>
      </c>
      <c r="C46" s="6">
        <v>2.0</v>
      </c>
      <c r="D46" s="6">
        <v>2.0</v>
      </c>
      <c r="E46" s="6">
        <v>2.0</v>
      </c>
    </row>
    <row r="47" ht="12.75" customHeight="1">
      <c r="A47" s="1" t="s">
        <v>114</v>
      </c>
      <c r="B47" s="1" t="s">
        <v>105</v>
      </c>
      <c r="C47" s="6">
        <v>0.5</v>
      </c>
      <c r="D47" s="6">
        <v>0.5</v>
      </c>
      <c r="E47" s="6">
        <v>0.5</v>
      </c>
    </row>
    <row r="48" ht="12.75" customHeight="1">
      <c r="A48" s="1" t="s">
        <v>115</v>
      </c>
      <c r="B48" s="1" t="s">
        <v>105</v>
      </c>
      <c r="C48" s="6">
        <v>50000.0</v>
      </c>
      <c r="D48" s="6">
        <v>50000.0</v>
      </c>
      <c r="E48" s="6">
        <v>50000.0</v>
      </c>
    </row>
    <row r="49" ht="12.75" customHeight="1">
      <c r="A49" s="1" t="s">
        <v>116</v>
      </c>
      <c r="B49" s="1"/>
      <c r="C49" s="6" t="s">
        <v>117</v>
      </c>
      <c r="D49" s="6" t="s">
        <v>117</v>
      </c>
      <c r="E49" s="6" t="s">
        <v>117</v>
      </c>
    </row>
    <row r="50" ht="12.75" customHeight="1">
      <c r="A50" s="1" t="s">
        <v>122</v>
      </c>
      <c r="B50" s="1" t="s">
        <v>124</v>
      </c>
      <c r="C50" s="22">
        <f>VLOOKUP(C49,storage,3,FALSE)</f>
        <v>0.01846</v>
      </c>
      <c r="D50" s="22">
        <f>VLOOKUP(D49,storage,3,FALSE)</f>
        <v>0.01846</v>
      </c>
      <c r="E50" s="22">
        <f>VLOOKUP(E49,storage,3,FALSE)</f>
        <v>0.01846</v>
      </c>
    </row>
    <row r="51" ht="12.75" customHeight="1">
      <c r="A51" s="1" t="s">
        <v>148</v>
      </c>
      <c r="B51" s="1" t="s">
        <v>149</v>
      </c>
      <c r="C51" s="22">
        <f t="shared" ref="C51:E51" si="8">C50*12</f>
        <v>0.22152</v>
      </c>
      <c r="D51" s="22">
        <f t="shared" si="8"/>
        <v>0.22152</v>
      </c>
      <c r="E51" s="22">
        <f t="shared" si="8"/>
        <v>0.22152</v>
      </c>
    </row>
    <row r="52" ht="12.75" customHeight="1">
      <c r="A52" s="1" t="s">
        <v>152</v>
      </c>
      <c r="B52" s="1" t="s">
        <v>153</v>
      </c>
      <c r="C52" s="6">
        <v>100.0</v>
      </c>
      <c r="D52" s="6">
        <v>100.0</v>
      </c>
      <c r="E52" s="6">
        <v>100.0</v>
      </c>
    </row>
    <row r="53" ht="12.75" customHeight="1">
      <c r="A53" s="1" t="s">
        <v>154</v>
      </c>
      <c r="B53" s="1" t="s">
        <v>36</v>
      </c>
      <c r="C53" s="12">
        <v>0.1</v>
      </c>
      <c r="D53" s="12">
        <v>0.1</v>
      </c>
      <c r="E53" s="12">
        <v>0.1</v>
      </c>
    </row>
    <row r="54" ht="12.75" customHeight="1"/>
    <row r="55" ht="12.75" customHeight="1">
      <c r="A55" s="9" t="s">
        <v>155</v>
      </c>
    </row>
    <row r="56" ht="12.75" customHeight="1">
      <c r="A56" s="1" t="s">
        <v>156</v>
      </c>
      <c r="B56" s="3" t="s">
        <v>157</v>
      </c>
      <c r="C56" s="6">
        <v>50.0</v>
      </c>
      <c r="D56" s="6">
        <v>50.0</v>
      </c>
      <c r="E56" s="6">
        <v>50.0</v>
      </c>
    </row>
    <row r="57" ht="12.75" customHeight="1">
      <c r="A57" s="1" t="s">
        <v>158</v>
      </c>
      <c r="B57" s="3" t="s">
        <v>159</v>
      </c>
      <c r="C57" s="6">
        <v>50.0</v>
      </c>
      <c r="D57" s="6">
        <v>50.0</v>
      </c>
      <c r="E57" s="6">
        <v>50.0</v>
      </c>
    </row>
    <row r="58" ht="12.75" customHeight="1">
      <c r="A58" s="1" t="s">
        <v>160</v>
      </c>
      <c r="B58" s="3" t="s">
        <v>157</v>
      </c>
      <c r="C58" s="6">
        <v>20.0</v>
      </c>
      <c r="D58" s="6">
        <v>20.0</v>
      </c>
      <c r="E58" s="6">
        <v>20.0</v>
      </c>
    </row>
    <row r="59" ht="12.75" customHeight="1">
      <c r="A59" s="1" t="s">
        <v>161</v>
      </c>
      <c r="B59" s="3" t="s">
        <v>159</v>
      </c>
      <c r="C59" s="6">
        <v>50.0</v>
      </c>
      <c r="D59" s="6">
        <v>50.0</v>
      </c>
      <c r="E59" s="6">
        <v>50.0</v>
      </c>
    </row>
    <row r="60" ht="12.75" customHeight="1">
      <c r="A60" s="1" t="s">
        <v>162</v>
      </c>
      <c r="B60" s="3" t="s">
        <v>163</v>
      </c>
      <c r="C60" s="6">
        <v>5.0</v>
      </c>
      <c r="D60" s="6">
        <v>5.0</v>
      </c>
      <c r="E60" s="6">
        <v>5.0</v>
      </c>
    </row>
    <row r="61" ht="12.75" customHeight="1">
      <c r="A61" t="s">
        <v>164</v>
      </c>
      <c r="B61" s="3" t="s">
        <v>159</v>
      </c>
      <c r="C61" s="6">
        <v>500.0</v>
      </c>
      <c r="D61" s="6">
        <v>500.0</v>
      </c>
      <c r="E61" s="6">
        <v>500.0</v>
      </c>
    </row>
    <row r="62" ht="12.75" customHeight="1">
      <c r="A62" s="1" t="s">
        <v>165</v>
      </c>
      <c r="B62" s="3" t="s">
        <v>166</v>
      </c>
      <c r="C62" s="6">
        <v>0.25</v>
      </c>
      <c r="D62" s="6">
        <v>0.25</v>
      </c>
      <c r="E62" s="6">
        <v>0.25</v>
      </c>
    </row>
    <row r="63" ht="12.75" customHeight="1">
      <c r="A63" s="1" t="s">
        <v>167</v>
      </c>
      <c r="B63" s="3" t="s">
        <v>159</v>
      </c>
      <c r="C63" s="6">
        <v>50000.0</v>
      </c>
      <c r="D63" s="6">
        <v>50000.0</v>
      </c>
      <c r="E63" s="6">
        <v>50000.0</v>
      </c>
    </row>
    <row r="64" ht="12.75" customHeight="1">
      <c r="A64" s="1" t="s">
        <v>168</v>
      </c>
      <c r="B64" s="3" t="s">
        <v>169</v>
      </c>
      <c r="C64" s="6">
        <v>2.0</v>
      </c>
      <c r="D64" s="6">
        <v>2.0</v>
      </c>
      <c r="E64" s="6">
        <v>2.0</v>
      </c>
    </row>
    <row r="65" ht="12.75" customHeight="1">
      <c r="A65" s="1" t="s">
        <v>170</v>
      </c>
      <c r="B65" s="3" t="s">
        <v>159</v>
      </c>
      <c r="C65" s="6">
        <v>500.0</v>
      </c>
      <c r="D65" s="6">
        <v>500.0</v>
      </c>
      <c r="E65" s="6">
        <v>500.0</v>
      </c>
    </row>
    <row r="66" ht="12.75" customHeight="1"/>
    <row r="67" ht="12.75" customHeight="1">
      <c r="A67" s="9" t="s">
        <v>171</v>
      </c>
    </row>
    <row r="68" ht="12.75" customHeight="1"/>
    <row r="69" ht="12.75" hidden="1" customHeight="1">
      <c r="A69" s="3" t="s">
        <v>172</v>
      </c>
      <c r="B69" s="3" t="s">
        <v>173</v>
      </c>
      <c r="C69" s="6">
        <v>75.0</v>
      </c>
      <c r="D69" s="6">
        <v>75.0</v>
      </c>
      <c r="E69" s="6">
        <v>75.0</v>
      </c>
    </row>
    <row r="70" ht="12.75" hidden="1" customHeight="1">
      <c r="A70" s="3" t="s">
        <v>174</v>
      </c>
      <c r="B70" s="3" t="s">
        <v>173</v>
      </c>
      <c r="C70" s="6">
        <v>20.0</v>
      </c>
      <c r="D70" s="6">
        <v>20.0</v>
      </c>
      <c r="E70" s="6">
        <v>20.0</v>
      </c>
    </row>
    <row r="71" ht="12.75" hidden="1" customHeight="1">
      <c r="A71" s="3" t="s">
        <v>175</v>
      </c>
      <c r="B71" s="3" t="s">
        <v>173</v>
      </c>
      <c r="C71" s="6">
        <v>40.0</v>
      </c>
      <c r="D71" s="6">
        <v>40.0</v>
      </c>
      <c r="E71" s="6">
        <v>40.0</v>
      </c>
    </row>
    <row r="72" ht="12.75" hidden="1" customHeight="1">
      <c r="A72" s="3" t="s">
        <v>176</v>
      </c>
      <c r="B72" s="3" t="s">
        <v>173</v>
      </c>
      <c r="C72" s="6">
        <v>75.0</v>
      </c>
      <c r="D72" s="6">
        <v>75.0</v>
      </c>
      <c r="E72" s="6">
        <v>75.0</v>
      </c>
    </row>
    <row r="73" ht="12.75" customHeight="1">
      <c r="A73" s="3" t="s">
        <v>177</v>
      </c>
      <c r="B73" s="3"/>
      <c r="C73" s="6">
        <v>5.0</v>
      </c>
      <c r="D73" s="6">
        <v>10.0</v>
      </c>
      <c r="E73" s="6">
        <v>15.0</v>
      </c>
    </row>
    <row r="74" ht="12.75" customHeight="1">
      <c r="A74" s="3" t="s">
        <v>178</v>
      </c>
      <c r="B74" s="3"/>
      <c r="C74" s="6">
        <v>4.0</v>
      </c>
      <c r="D74" s="6">
        <v>8.0</v>
      </c>
      <c r="E74" s="6">
        <v>12.0</v>
      </c>
    </row>
    <row r="75" ht="12.75" customHeight="1">
      <c r="A75" s="3" t="s">
        <v>179</v>
      </c>
      <c r="B75" s="3"/>
      <c r="C75" s="6">
        <v>1.0</v>
      </c>
      <c r="D75" s="6">
        <v>2.0</v>
      </c>
      <c r="E75" s="6">
        <v>3.0</v>
      </c>
    </row>
    <row r="76" ht="12.75" customHeight="1">
      <c r="A76" s="3" t="s">
        <v>180</v>
      </c>
      <c r="B76" s="3"/>
      <c r="C76" s="6">
        <v>2.0</v>
      </c>
      <c r="D76" s="6">
        <v>2.0</v>
      </c>
      <c r="E76" s="6">
        <v>2.0</v>
      </c>
    </row>
    <row r="77" ht="12.75" customHeight="1">
      <c r="A77" s="3" t="s">
        <v>181</v>
      </c>
      <c r="B77" s="3" t="s">
        <v>182</v>
      </c>
      <c r="C77" s="23">
        <v>30.0</v>
      </c>
      <c r="D77" s="24"/>
      <c r="E77" s="25"/>
    </row>
    <row r="78" ht="12.75" customHeight="1">
      <c r="A78" s="3" t="s">
        <v>183</v>
      </c>
      <c r="B78" s="3" t="s">
        <v>182</v>
      </c>
      <c r="C78" s="23">
        <v>60.0</v>
      </c>
      <c r="D78" s="24"/>
      <c r="E78" s="25"/>
    </row>
    <row r="79" ht="12.75" customHeight="1">
      <c r="A79" s="3" t="s">
        <v>184</v>
      </c>
      <c r="B79" s="3" t="s">
        <v>182</v>
      </c>
      <c r="C79" s="23">
        <v>120.0</v>
      </c>
      <c r="D79" s="24"/>
      <c r="E79" s="25"/>
    </row>
    <row r="80" ht="12.75" customHeight="1">
      <c r="A80" s="3" t="s">
        <v>185</v>
      </c>
      <c r="B80" s="3" t="s">
        <v>182</v>
      </c>
      <c r="C80" s="23">
        <v>120.0</v>
      </c>
      <c r="D80" s="24"/>
      <c r="E80" s="25"/>
    </row>
    <row r="81" ht="12.75" customHeight="1">
      <c r="A81" s="3" t="s">
        <v>186</v>
      </c>
      <c r="B81" s="3" t="s">
        <v>187</v>
      </c>
      <c r="C81" s="26">
        <v>50000.0</v>
      </c>
      <c r="D81" s="24"/>
      <c r="E81" s="25"/>
    </row>
    <row r="82" ht="12.75" customHeight="1">
      <c r="A82" s="3" t="s">
        <v>188</v>
      </c>
      <c r="B82" s="3" t="s">
        <v>189</v>
      </c>
      <c r="C82" s="23">
        <v>46.0</v>
      </c>
      <c r="D82" s="24"/>
      <c r="E82" s="25"/>
    </row>
    <row r="83" ht="12.75" customHeight="1">
      <c r="A83" s="3" t="s">
        <v>193</v>
      </c>
      <c r="B83" s="3" t="s">
        <v>189</v>
      </c>
      <c r="C83" s="23">
        <v>37.0</v>
      </c>
      <c r="D83" s="24"/>
      <c r="E83" s="25"/>
    </row>
    <row r="84" ht="12.75" customHeight="1">
      <c r="A84" s="3" t="s">
        <v>201</v>
      </c>
      <c r="B84" s="3" t="s">
        <v>187</v>
      </c>
      <c r="C84" s="28">
        <f>C81/C82/C83</f>
        <v>29.37720329</v>
      </c>
      <c r="D84" s="29"/>
      <c r="E84" s="31"/>
    </row>
    <row r="85" ht="12.75" customHeight="1">
      <c r="A85" s="3"/>
    </row>
    <row r="86" ht="12.75" customHeight="1">
      <c r="A86" s="2" t="s">
        <v>202</v>
      </c>
    </row>
    <row r="87" ht="12.75" customHeight="1"/>
    <row r="88" ht="12.75" customHeight="1">
      <c r="A88" s="3" t="s">
        <v>203</v>
      </c>
      <c r="B88" s="3" t="s">
        <v>187</v>
      </c>
      <c r="C88" s="26">
        <v>200.0</v>
      </c>
      <c r="D88" s="24"/>
      <c r="E88" s="25"/>
    </row>
    <row r="89" ht="12.75" customHeight="1">
      <c r="A89" s="3" t="s">
        <v>205</v>
      </c>
      <c r="B89" s="3" t="s">
        <v>206</v>
      </c>
      <c r="C89" s="6">
        <v>0.25</v>
      </c>
      <c r="D89" s="6">
        <v>0.25</v>
      </c>
      <c r="E89" s="6">
        <v>0.25</v>
      </c>
    </row>
    <row r="90" ht="12.75" customHeight="1">
      <c r="A90" s="3" t="s">
        <v>207</v>
      </c>
      <c r="B90" s="3" t="s">
        <v>182</v>
      </c>
      <c r="C90" s="23">
        <v>240.0</v>
      </c>
      <c r="D90" s="24"/>
      <c r="E90" s="25"/>
    </row>
    <row r="91" ht="12.75" customHeight="1">
      <c r="A91" s="3" t="s">
        <v>208</v>
      </c>
      <c r="B91" s="3" t="s">
        <v>187</v>
      </c>
      <c r="C91" s="32">
        <v>350.0</v>
      </c>
      <c r="D91" s="32">
        <v>350.0</v>
      </c>
      <c r="E91" s="32">
        <v>350.0</v>
      </c>
    </row>
    <row r="92" ht="12.75" customHeight="1">
      <c r="A92" s="3" t="s">
        <v>209</v>
      </c>
      <c r="B92" s="3" t="s">
        <v>187</v>
      </c>
      <c r="C92" s="22">
        <f t="shared" ref="C92:E92" si="9">C91*52/12</f>
        <v>1516.666667</v>
      </c>
      <c r="D92" s="22">
        <f t="shared" si="9"/>
        <v>1516.666667</v>
      </c>
      <c r="E92" s="22">
        <f t="shared" si="9"/>
        <v>1516.666667</v>
      </c>
    </row>
    <row r="93" ht="12.75" customHeight="1">
      <c r="A93" s="3" t="s">
        <v>210</v>
      </c>
      <c r="B93" s="3" t="s">
        <v>189</v>
      </c>
      <c r="C93" s="6">
        <v>52.0</v>
      </c>
      <c r="D93" s="6">
        <v>52.0</v>
      </c>
      <c r="E93" s="6">
        <v>52.0</v>
      </c>
    </row>
    <row r="94" ht="12.75" customHeight="1">
      <c r="A94" s="3" t="s">
        <v>212</v>
      </c>
      <c r="B94" s="3" t="s">
        <v>213</v>
      </c>
      <c r="C94" s="6">
        <v>2.0</v>
      </c>
      <c r="D94" s="6">
        <v>2.0</v>
      </c>
      <c r="E94" s="6">
        <v>2.0</v>
      </c>
    </row>
    <row r="95" ht="12.75" customHeight="1"/>
    <row r="96" ht="12.75" customHeight="1">
      <c r="A96" s="2" t="s">
        <v>214</v>
      </c>
    </row>
    <row r="97" ht="12.75" customHeight="1"/>
    <row r="98" ht="12.75" customHeight="1">
      <c r="A98" s="3" t="s">
        <v>215</v>
      </c>
      <c r="B98" s="3" t="s">
        <v>187</v>
      </c>
      <c r="C98" s="23">
        <v>0.71</v>
      </c>
      <c r="D98" s="24"/>
      <c r="E98" s="25"/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C82:E82"/>
    <mergeCell ref="C83:E83"/>
    <mergeCell ref="C78:E78"/>
    <mergeCell ref="C77:E77"/>
    <mergeCell ref="C84:E84"/>
    <mergeCell ref="C90:E90"/>
    <mergeCell ref="C88:E88"/>
    <mergeCell ref="C79:E79"/>
    <mergeCell ref="C80:E80"/>
    <mergeCell ref="C81:E81"/>
    <mergeCell ref="C98:E98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14"/>
    <col customWidth="1" min="2" max="2" width="43.43"/>
    <col customWidth="1" min="3" max="3" width="19.57"/>
    <col customWidth="1" min="4" max="4" width="17.0"/>
    <col customWidth="1" min="5" max="5" width="17.57"/>
    <col customWidth="1" min="6" max="6" width="14.43"/>
  </cols>
  <sheetData>
    <row r="1" ht="15.75" customHeight="1">
      <c r="A1" s="1"/>
      <c r="B1" s="1" t="s">
        <v>2</v>
      </c>
      <c r="C1" s="1" t="s">
        <v>3</v>
      </c>
      <c r="D1" s="1" t="s">
        <v>4</v>
      </c>
      <c r="E1" s="1" t="s">
        <v>5</v>
      </c>
    </row>
    <row r="2" ht="15.75" customHeight="1">
      <c r="A2" s="1"/>
      <c r="B2" s="1"/>
      <c r="C2" s="1"/>
      <c r="D2" s="1"/>
      <c r="E2" s="1"/>
    </row>
    <row r="3" ht="15.75" customHeight="1">
      <c r="A3" s="1" t="s">
        <v>6</v>
      </c>
      <c r="B3" s="1"/>
      <c r="C3" s="1"/>
      <c r="D3" s="1"/>
      <c r="E3" s="1"/>
    </row>
    <row r="4" ht="15.75" customHeight="1">
      <c r="A4" s="1" t="s">
        <v>7</v>
      </c>
      <c r="B4" s="1"/>
      <c r="C4" s="1"/>
      <c r="D4" s="1"/>
      <c r="E4" s="1"/>
    </row>
    <row r="5" ht="15.75" customHeight="1">
      <c r="A5" s="1" t="s">
        <v>8</v>
      </c>
      <c r="C5" s="1" t="s">
        <v>9</v>
      </c>
      <c r="D5" s="1" t="s">
        <v>12</v>
      </c>
      <c r="E5" s="1" t="s">
        <v>13</v>
      </c>
    </row>
    <row r="6" ht="15.75" customHeight="1">
      <c r="A6" s="1" t="s">
        <v>14</v>
      </c>
      <c r="C6" s="4" t="s">
        <v>15</v>
      </c>
      <c r="D6" s="4" t="s">
        <v>20</v>
      </c>
      <c r="E6" s="4" t="s">
        <v>23</v>
      </c>
    </row>
    <row r="7" ht="15.75" customHeight="1">
      <c r="A7" s="1" t="s">
        <v>25</v>
      </c>
      <c r="C7" s="4" t="s">
        <v>26</v>
      </c>
      <c r="D7" s="4" t="s">
        <v>28</v>
      </c>
      <c r="E7" s="4" t="s">
        <v>30</v>
      </c>
    </row>
    <row r="8" ht="15.75" customHeight="1">
      <c r="A8" s="1" t="s">
        <v>31</v>
      </c>
      <c r="B8" s="1" t="s">
        <v>32</v>
      </c>
      <c r="C8" s="7">
        <v>500.0</v>
      </c>
      <c r="D8" s="7">
        <v>500.0</v>
      </c>
      <c r="E8" s="7">
        <v>500.0</v>
      </c>
    </row>
    <row r="9" ht="15.75" customHeight="1">
      <c r="A9" s="1" t="s">
        <v>33</v>
      </c>
      <c r="B9" s="1" t="s">
        <v>34</v>
      </c>
      <c r="C9" s="7">
        <v>560.0</v>
      </c>
      <c r="D9" s="7">
        <v>1125.0</v>
      </c>
      <c r="E9" s="7">
        <v>2250.0</v>
      </c>
    </row>
    <row r="10" ht="15.75" customHeight="1">
      <c r="A10" s="1" t="s">
        <v>37</v>
      </c>
      <c r="B10" s="1" t="s">
        <v>38</v>
      </c>
      <c r="C10" s="7">
        <v>535.0</v>
      </c>
      <c r="D10" s="7">
        <v>1610.0</v>
      </c>
      <c r="E10" s="7">
        <v>2560.0</v>
      </c>
    </row>
    <row r="11" ht="15.75" customHeight="1">
      <c r="A11" s="1" t="s">
        <v>39</v>
      </c>
      <c r="B11" s="1" t="s">
        <v>40</v>
      </c>
      <c r="C11" s="7">
        <v>600.0</v>
      </c>
      <c r="D11" s="7">
        <v>1330.0</v>
      </c>
      <c r="E11" s="7">
        <v>2665.0</v>
      </c>
    </row>
    <row r="12" ht="15.75" customHeight="1">
      <c r="A12" s="9"/>
      <c r="B12" s="11" t="s">
        <v>41</v>
      </c>
      <c r="C12" s="14">
        <f t="shared" ref="C12:E12" si="1">SUM(C8:C11)</f>
        <v>2195</v>
      </c>
      <c r="D12" s="14">
        <f t="shared" si="1"/>
        <v>4565</v>
      </c>
      <c r="E12" s="14">
        <f t="shared" si="1"/>
        <v>7975</v>
      </c>
    </row>
    <row r="13" ht="15.75" customHeight="1">
      <c r="A13" s="1"/>
      <c r="B13" s="1"/>
      <c r="C13" s="1"/>
      <c r="D13" s="1"/>
    </row>
    <row r="14" ht="15.75" customHeight="1">
      <c r="A14" s="1"/>
      <c r="B14" s="1"/>
      <c r="C14" s="1"/>
      <c r="D14" s="1"/>
    </row>
    <row r="15" ht="15.75" customHeight="1">
      <c r="A15" s="9" t="s">
        <v>46</v>
      </c>
      <c r="B15" s="1" t="s">
        <v>47</v>
      </c>
    </row>
    <row r="16" ht="15.75" customHeight="1">
      <c r="A16" s="1"/>
      <c r="B16" s="1"/>
      <c r="C16" s="1"/>
      <c r="D16" s="1"/>
      <c r="E16" s="1"/>
    </row>
    <row r="17" ht="15.75" customHeight="1">
      <c r="A17" s="1" t="s">
        <v>48</v>
      </c>
      <c r="B17" s="1" t="s">
        <v>49</v>
      </c>
      <c r="C17" s="1">
        <v>23.0</v>
      </c>
      <c r="D17" s="1">
        <v>23.0</v>
      </c>
      <c r="E17" s="1">
        <v>23.0</v>
      </c>
    </row>
    <row r="18" ht="15.75" customHeight="1">
      <c r="A18" s="1" t="s">
        <v>50</v>
      </c>
      <c r="B18" s="1" t="s">
        <v>51</v>
      </c>
      <c r="C18" s="1">
        <v>90.0</v>
      </c>
      <c r="D18" s="1">
        <v>90.0</v>
      </c>
      <c r="E18" s="1">
        <v>90.0</v>
      </c>
    </row>
    <row r="19" ht="15.75" customHeight="1">
      <c r="A19" s="1" t="s">
        <v>52</v>
      </c>
      <c r="B19" s="1" t="s">
        <v>53</v>
      </c>
      <c r="C19" s="1">
        <v>45.0</v>
      </c>
      <c r="D19" s="1">
        <v>45.0</v>
      </c>
      <c r="E19" s="1">
        <v>45.0</v>
      </c>
    </row>
    <row r="20" ht="15.75" customHeight="1">
      <c r="A20" s="1" t="s">
        <v>54</v>
      </c>
      <c r="B20" s="1" t="s">
        <v>55</v>
      </c>
      <c r="C20" s="1">
        <v>23.0</v>
      </c>
      <c r="D20" s="1">
        <v>23.0</v>
      </c>
      <c r="E20" s="1">
        <v>23.0</v>
      </c>
    </row>
    <row r="21" ht="15.75" customHeight="1">
      <c r="B21" s="11" t="s">
        <v>56</v>
      </c>
      <c r="C21">
        <f t="shared" ref="C21:E21" si="2">SUM(C17:C20)</f>
        <v>181</v>
      </c>
      <c r="D21">
        <f t="shared" si="2"/>
        <v>181</v>
      </c>
      <c r="E21">
        <f t="shared" si="2"/>
        <v>181</v>
      </c>
    </row>
    <row r="22" ht="15.75" customHeight="1">
      <c r="A22" s="1" t="s">
        <v>59</v>
      </c>
      <c r="B22" s="1" t="s">
        <v>60</v>
      </c>
      <c r="C22" s="14">
        <f t="shared" ref="C22:E22" si="3">C21*25</f>
        <v>4525</v>
      </c>
      <c r="D22" s="14">
        <f t="shared" si="3"/>
        <v>4525</v>
      </c>
      <c r="E22" s="14">
        <f t="shared" si="3"/>
        <v>4525</v>
      </c>
    </row>
    <row r="23" ht="15.75" customHeight="1">
      <c r="A23" s="1"/>
    </row>
    <row r="24" ht="15.75" customHeight="1">
      <c r="A24" s="1"/>
      <c r="B24" s="1"/>
    </row>
    <row r="25" ht="15.75" customHeight="1">
      <c r="A25" s="1" t="s">
        <v>68</v>
      </c>
      <c r="B25" s="1" t="s">
        <v>69</v>
      </c>
      <c r="C25" s="7">
        <v>320.0</v>
      </c>
      <c r="D25" s="7">
        <v>320.0</v>
      </c>
      <c r="E25" s="7">
        <v>320.0</v>
      </c>
    </row>
    <row r="26" ht="15.75" customHeight="1">
      <c r="A26" s="1" t="s">
        <v>70</v>
      </c>
      <c r="B26" s="1" t="s">
        <v>71</v>
      </c>
      <c r="C26" s="7">
        <v>40.0</v>
      </c>
      <c r="D26" s="7">
        <v>40.0</v>
      </c>
      <c r="E26" s="7">
        <v>40.0</v>
      </c>
    </row>
    <row r="27" ht="15.75" customHeight="1">
      <c r="A27" s="1"/>
      <c r="B27" s="11" t="s">
        <v>56</v>
      </c>
      <c r="C27" s="14">
        <f t="shared" ref="C27:E27" si="4">SUM(C25:C26)</f>
        <v>360</v>
      </c>
      <c r="D27" s="14">
        <f t="shared" si="4"/>
        <v>360</v>
      </c>
      <c r="E27" s="14">
        <f t="shared" si="4"/>
        <v>360</v>
      </c>
    </row>
    <row r="28" ht="15.75" customHeight="1"/>
    <row r="29" ht="15.75" customHeight="1">
      <c r="B29" s="11" t="s">
        <v>76</v>
      </c>
      <c r="C29" s="7">
        <f t="shared" ref="C29:E29" si="5">SUM(C12,C22,C27)</f>
        <v>7080</v>
      </c>
      <c r="D29" s="7">
        <f t="shared" si="5"/>
        <v>9450</v>
      </c>
      <c r="E29" s="7">
        <f t="shared" si="5"/>
        <v>12860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location="id=7dbe50ea-0db7-4555-9dd3-656e96c3388a" ref="C6"/>
    <hyperlink r:id="rId3" location="id=5c861564-af78-41b9-9d4c-79dc3ee81444" ref="D6"/>
    <hyperlink r:id="rId4" location="id=8cd6ef34-272b-4787-a636-01479b919c22" ref="E6"/>
    <hyperlink r:id="rId5" location="id=da41a1c7-eed2-45c4-aace-0c2975cef450" ref="C7"/>
    <hyperlink r:id="rId6" location="id=d0852bae-cac4-4056-aeb4-a9234e0bf2e0" ref="D7"/>
    <hyperlink r:id="rId7" location="id=72cf9570-ea53-403f-b87b-f3bfd406245a" ref="E7"/>
  </hyperlinks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29"/>
    <col customWidth="1" min="2" max="2" width="34.71"/>
    <col customWidth="1" min="3" max="3" width="18.14"/>
    <col customWidth="1" min="4" max="4" width="18.29"/>
    <col customWidth="1" min="5" max="5" width="14.71"/>
    <col customWidth="1" min="6" max="9" width="12.43"/>
  </cols>
  <sheetData>
    <row r="1" ht="15.75" customHeight="1">
      <c r="A1" s="1"/>
      <c r="B1" s="1"/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123</v>
      </c>
      <c r="H1" s="1" t="s">
        <v>125</v>
      </c>
      <c r="I1" s="1" t="s">
        <v>126</v>
      </c>
    </row>
    <row r="2" ht="15.75" customHeight="1">
      <c r="A2" s="1" t="s">
        <v>127</v>
      </c>
      <c r="B2" s="1"/>
    </row>
    <row r="3" ht="15.75" customHeight="1">
      <c r="A3" s="1"/>
      <c r="B3" s="1" t="s">
        <v>128</v>
      </c>
    </row>
    <row r="4" ht="15.75" customHeight="1">
      <c r="A4" s="1"/>
      <c r="B4" s="1" t="s">
        <v>129</v>
      </c>
    </row>
    <row r="5" ht="15.75" customHeight="1">
      <c r="A5" s="1"/>
      <c r="B5" s="1" t="s">
        <v>130</v>
      </c>
    </row>
    <row r="6" ht="15.75" customHeight="1">
      <c r="A6" s="1"/>
      <c r="B6" s="1" t="s">
        <v>62</v>
      </c>
    </row>
    <row r="7" ht="15.75" customHeight="1">
      <c r="A7" s="1" t="s">
        <v>131</v>
      </c>
      <c r="B7" s="1"/>
    </row>
    <row r="8" ht="15.75" customHeight="1">
      <c r="A8" s="1"/>
      <c r="B8" s="1" t="s">
        <v>132</v>
      </c>
    </row>
    <row r="9" ht="15.75" customHeight="1">
      <c r="A9" s="1"/>
      <c r="B9" s="1" t="s">
        <v>133</v>
      </c>
    </row>
    <row r="10" ht="15.75" customHeight="1">
      <c r="A10" s="1"/>
      <c r="B10" s="1" t="s">
        <v>134</v>
      </c>
    </row>
    <row r="11" ht="15.75" customHeight="1">
      <c r="A11" s="1" t="s">
        <v>135</v>
      </c>
      <c r="B11" s="1"/>
    </row>
    <row r="12" ht="15.75" customHeight="1">
      <c r="A12" s="1"/>
      <c r="B12" s="1" t="s">
        <v>136</v>
      </c>
    </row>
    <row r="13" ht="15.75" customHeight="1">
      <c r="A13" s="1"/>
      <c r="B13" s="1" t="s">
        <v>137</v>
      </c>
    </row>
    <row r="14" ht="15.75" customHeight="1">
      <c r="A14" s="1"/>
      <c r="B14" s="1" t="s">
        <v>138</v>
      </c>
    </row>
    <row r="15" ht="15.75" customHeight="1">
      <c r="A15" s="1"/>
      <c r="B15" s="1" t="s">
        <v>139</v>
      </c>
    </row>
    <row r="16" ht="15.75" customHeight="1">
      <c r="A16" s="1"/>
      <c r="B16" s="1" t="s">
        <v>140</v>
      </c>
    </row>
    <row r="17" ht="15.75" customHeight="1">
      <c r="A17" s="1" t="s">
        <v>141</v>
      </c>
      <c r="B17" s="1"/>
    </row>
    <row r="18" ht="15.75" customHeight="1">
      <c r="A18" s="1"/>
      <c r="B18" s="1" t="s">
        <v>142</v>
      </c>
      <c r="C18" s="1">
        <v>8.0</v>
      </c>
      <c r="D18" s="1">
        <v>8.0</v>
      </c>
      <c r="E18" s="1">
        <v>8.0</v>
      </c>
      <c r="F18" s="1">
        <v>8.0</v>
      </c>
      <c r="G18" s="1">
        <v>8.0</v>
      </c>
      <c r="H18" s="1">
        <v>8.0</v>
      </c>
      <c r="I18" s="1">
        <v>8.0</v>
      </c>
    </row>
    <row r="19" ht="15.75" customHeight="1">
      <c r="A19" s="1"/>
      <c r="B19" s="1" t="s">
        <v>143</v>
      </c>
      <c r="C19" s="1">
        <v>5.0</v>
      </c>
      <c r="D19" s="1">
        <v>5.0</v>
      </c>
      <c r="E19" s="1">
        <v>5.0</v>
      </c>
      <c r="F19" s="1">
        <v>5.0</v>
      </c>
      <c r="G19" s="1">
        <v>5.0</v>
      </c>
      <c r="H19" s="1">
        <v>5.0</v>
      </c>
      <c r="I19" s="1">
        <v>5.0</v>
      </c>
    </row>
    <row r="20" ht="15.75" customHeight="1">
      <c r="A20" s="1"/>
      <c r="B20" s="1" t="s">
        <v>144</v>
      </c>
      <c r="C20" s="1">
        <v>8.0</v>
      </c>
      <c r="D20" s="1">
        <v>8.0</v>
      </c>
      <c r="E20" s="1">
        <v>8.0</v>
      </c>
      <c r="F20" s="1">
        <v>8.0</v>
      </c>
      <c r="G20" s="1">
        <v>8.0</v>
      </c>
      <c r="H20" s="1">
        <v>8.0</v>
      </c>
      <c r="I20" s="1">
        <v>8.0</v>
      </c>
    </row>
    <row r="21" ht="15.75" customHeight="1">
      <c r="A21" s="1"/>
      <c r="B21" s="1" t="s">
        <v>145</v>
      </c>
      <c r="C21" s="1">
        <v>5.0</v>
      </c>
      <c r="D21" s="1">
        <v>5.0</v>
      </c>
      <c r="E21" s="1">
        <v>5.0</v>
      </c>
      <c r="F21" s="1">
        <v>5.0</v>
      </c>
      <c r="G21" s="1">
        <v>5.0</v>
      </c>
      <c r="H21" s="1">
        <v>5.0</v>
      </c>
      <c r="I21" s="1">
        <v>5.0</v>
      </c>
    </row>
    <row r="22" ht="15.75" customHeight="1">
      <c r="A22" s="1"/>
      <c r="B22" s="1" t="s">
        <v>146</v>
      </c>
      <c r="C22" s="1">
        <v>8.0</v>
      </c>
      <c r="D22" s="1">
        <v>8.0</v>
      </c>
      <c r="E22" s="1">
        <v>8.0</v>
      </c>
      <c r="F22" s="1">
        <v>8.0</v>
      </c>
      <c r="G22" s="1">
        <v>8.0</v>
      </c>
      <c r="H22" s="1">
        <v>8.0</v>
      </c>
      <c r="I22" s="1">
        <v>8.0</v>
      </c>
    </row>
    <row r="23" ht="15.75" customHeight="1">
      <c r="A23" s="1"/>
      <c r="B23" s="1" t="s">
        <v>147</v>
      </c>
      <c r="C23" s="1">
        <v>5.0</v>
      </c>
      <c r="D23" s="1">
        <v>5.0</v>
      </c>
      <c r="E23" s="1">
        <v>5.0</v>
      </c>
      <c r="F23" s="1">
        <v>5.0</v>
      </c>
      <c r="G23" s="1">
        <v>5.0</v>
      </c>
      <c r="H23" s="1">
        <v>5.0</v>
      </c>
      <c r="I23" s="1">
        <v>5.0</v>
      </c>
    </row>
    <row r="24" ht="15.75" customHeight="1">
      <c r="A24" s="1"/>
      <c r="B24" s="1" t="s">
        <v>150</v>
      </c>
      <c r="C24" s="1">
        <v>8.0</v>
      </c>
      <c r="D24" s="1">
        <v>8.0</v>
      </c>
      <c r="E24" s="1">
        <v>8.0</v>
      </c>
      <c r="F24" s="1">
        <v>8.0</v>
      </c>
      <c r="G24" s="1">
        <v>8.0</v>
      </c>
      <c r="H24" s="1">
        <v>8.0</v>
      </c>
      <c r="I24" s="1">
        <v>8.0</v>
      </c>
    </row>
    <row r="25" ht="15.75" customHeight="1">
      <c r="A25" s="1"/>
      <c r="B25" s="1" t="s">
        <v>151</v>
      </c>
      <c r="C25" s="1">
        <v>5.0</v>
      </c>
      <c r="D25" s="1">
        <v>5.0</v>
      </c>
      <c r="E25" s="1">
        <v>5.0</v>
      </c>
      <c r="F25" s="1">
        <v>5.0</v>
      </c>
      <c r="G25" s="1">
        <v>5.0</v>
      </c>
      <c r="H25" s="1">
        <v>5.0</v>
      </c>
      <c r="I25" s="1">
        <v>5.0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57"/>
    <col customWidth="1" min="2" max="2" width="27.29"/>
    <col customWidth="1" min="3" max="3" width="8.71"/>
    <col customWidth="1" min="4" max="4" width="10.14"/>
    <col customWidth="1" min="5" max="5" width="10.43"/>
    <col customWidth="1" min="6" max="6" width="12.0"/>
    <col customWidth="1" min="7" max="7" width="10.71"/>
    <col customWidth="1" min="8" max="8" width="16.86"/>
    <col customWidth="1" min="9" max="9" width="21.86"/>
    <col customWidth="1" min="10" max="10" width="13.43"/>
    <col customWidth="1" min="11" max="26" width="8.71"/>
  </cols>
  <sheetData>
    <row r="1" ht="12.75" customHeight="1">
      <c r="A1" s="5" t="s">
        <v>11</v>
      </c>
    </row>
    <row r="2" ht="12.75" customHeight="1">
      <c r="H2" s="27"/>
    </row>
    <row r="3" ht="12.75" customHeight="1">
      <c r="A3" s="3" t="s">
        <v>190</v>
      </c>
      <c r="B3" s="3" t="s">
        <v>191</v>
      </c>
      <c r="C3" s="3" t="s">
        <v>192</v>
      </c>
      <c r="D3" s="3" t="s">
        <v>194</v>
      </c>
      <c r="E3" s="3" t="s">
        <v>195</v>
      </c>
      <c r="F3" s="3" t="s">
        <v>196</v>
      </c>
      <c r="G3" s="3" t="s">
        <v>197</v>
      </c>
      <c r="H3" s="27" t="s">
        <v>198</v>
      </c>
      <c r="I3" s="3" t="s">
        <v>199</v>
      </c>
      <c r="J3" s="3" t="s">
        <v>43</v>
      </c>
    </row>
    <row r="4" ht="12.75" customHeight="1">
      <c r="H4" s="27"/>
    </row>
    <row r="5" ht="12.75" customHeight="1">
      <c r="A5" s="3" t="s">
        <v>200</v>
      </c>
      <c r="B5" s="16" t="str">
        <f>Assumptions!C30</f>
        <v>n1-standard-2 - COS / Ubuntu</v>
      </c>
      <c r="C5" s="16">
        <f>VLOOKUP(B5,Node_Shape,2)</f>
        <v>2</v>
      </c>
      <c r="D5" s="16">
        <f>VLOOKUP(B5,Node_Shape,3)</f>
        <v>7.5</v>
      </c>
      <c r="E5" s="16">
        <f>Assumptions!C26*Assumptions!C28</f>
        <v>5</v>
      </c>
      <c r="F5" s="16">
        <f t="shared" ref="F5:F7" si="1">C5*E5</f>
        <v>10</v>
      </c>
      <c r="G5" s="16">
        <f t="shared" ref="G5:G7" si="2">D5*E5</f>
        <v>37.5</v>
      </c>
      <c r="H5" s="30">
        <f>VLOOKUP(B5,Node_Shape,9)*E5</f>
        <v>0.43452</v>
      </c>
      <c r="I5" s="16">
        <f>Assumptions!C34</f>
        <v>24</v>
      </c>
      <c r="J5" s="30">
        <f t="shared" ref="J5:J7" si="3">H5*I5*365</f>
        <v>3806.3952</v>
      </c>
    </row>
    <row r="6" ht="12.75" customHeight="1">
      <c r="A6" s="3" t="s">
        <v>204</v>
      </c>
      <c r="B6" s="16" t="str">
        <f>Assumptions!C31</f>
        <v>n1-standard-2 - COS / Ubuntu</v>
      </c>
      <c r="C6" s="16">
        <f>VLOOKUP(B6,Node_Shape,2)</f>
        <v>2</v>
      </c>
      <c r="D6" s="16">
        <f>VLOOKUP(B6,Node_Shape,3)</f>
        <v>7.5</v>
      </c>
      <c r="E6" s="16">
        <f>Assumptions!C27*Assumptions!C29</f>
        <v>3</v>
      </c>
      <c r="F6" s="16">
        <f t="shared" si="1"/>
        <v>6</v>
      </c>
      <c r="G6" s="16">
        <f t="shared" si="2"/>
        <v>22.5</v>
      </c>
      <c r="H6" s="30">
        <f>VLOOKUP(B6,Node_Shape,9)*E6</f>
        <v>0.260712</v>
      </c>
      <c r="I6" s="16">
        <f>Assumptions!C35</f>
        <v>24</v>
      </c>
      <c r="J6" s="30">
        <f t="shared" si="3"/>
        <v>2283.83712</v>
      </c>
    </row>
    <row r="7" ht="12.75" customHeight="1">
      <c r="A7" s="3" t="s">
        <v>211</v>
      </c>
      <c r="B7" s="16" t="str">
        <f>Assumptions!C33</f>
        <v>n1-standard-2 - Windows</v>
      </c>
      <c r="C7" s="16">
        <f>VLOOKUP(B7,Node_Shape,2, FALSE)</f>
        <v>2</v>
      </c>
      <c r="D7" s="16">
        <f>VLOOKUP(B7,Node_Shape,3,FALSE)</f>
        <v>7.5</v>
      </c>
      <c r="E7" s="16">
        <f>Assumptions!C32</f>
        <v>1</v>
      </c>
      <c r="F7" s="16">
        <f t="shared" si="1"/>
        <v>2</v>
      </c>
      <c r="G7" s="16">
        <f t="shared" si="2"/>
        <v>7.5</v>
      </c>
      <c r="H7" s="30">
        <f>VLOOKUP(B7,Node_Shape,9)*E7</f>
        <v>0.086904</v>
      </c>
      <c r="I7" s="16">
        <f>Assumptions!C36</f>
        <v>24</v>
      </c>
      <c r="J7" s="30">
        <f t="shared" si="3"/>
        <v>761.27904</v>
      </c>
    </row>
    <row r="8" ht="12.75" customHeight="1">
      <c r="H8" s="27"/>
    </row>
    <row r="9" ht="12.75" customHeight="1">
      <c r="A9" s="2" t="s">
        <v>56</v>
      </c>
      <c r="B9" s="2"/>
      <c r="C9" s="2"/>
      <c r="D9" s="2"/>
      <c r="E9" s="2"/>
      <c r="F9" s="2"/>
      <c r="G9" s="2"/>
      <c r="H9" s="33"/>
      <c r="I9" s="2"/>
      <c r="J9" s="13">
        <f>SUM(J5:J7)</f>
        <v>6851.51136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H10" s="27"/>
    </row>
    <row r="11" ht="12.75" customHeight="1">
      <c r="H11" s="27"/>
    </row>
    <row r="12" ht="12.75" customHeight="1">
      <c r="A12" s="5" t="s">
        <v>24</v>
      </c>
    </row>
    <row r="13" ht="12.75" customHeight="1">
      <c r="H13" s="27"/>
    </row>
    <row r="14" ht="12.75" customHeight="1">
      <c r="A14" s="3" t="s">
        <v>190</v>
      </c>
      <c r="B14" s="3" t="s">
        <v>191</v>
      </c>
      <c r="C14" s="3" t="s">
        <v>192</v>
      </c>
      <c r="D14" s="3" t="s">
        <v>194</v>
      </c>
      <c r="E14" s="3" t="s">
        <v>195</v>
      </c>
      <c r="F14" s="3" t="s">
        <v>196</v>
      </c>
      <c r="G14" s="3" t="s">
        <v>197</v>
      </c>
      <c r="H14" s="27" t="s">
        <v>198</v>
      </c>
      <c r="I14" s="3" t="s">
        <v>199</v>
      </c>
      <c r="J14" s="3" t="s">
        <v>43</v>
      </c>
    </row>
    <row r="15" ht="12.75" customHeight="1">
      <c r="H15" s="27"/>
    </row>
    <row r="16" ht="12.75" customHeight="1">
      <c r="A16" s="3" t="s">
        <v>200</v>
      </c>
      <c r="B16" s="16" t="str">
        <f>Assumptions!D30</f>
        <v>n1-standard-2 - COS / Ubuntu</v>
      </c>
      <c r="C16" s="16">
        <f>VLOOKUP(B16,Node_Shape,2)</f>
        <v>2</v>
      </c>
      <c r="D16" s="16">
        <f>VLOOKUP(B16,Node_Shape,3)</f>
        <v>7.5</v>
      </c>
      <c r="E16" s="16">
        <f>Assumptions!D26*Assumptions!D28</f>
        <v>10</v>
      </c>
      <c r="F16" s="16">
        <f t="shared" ref="F16:F18" si="4">C16*E16</f>
        <v>20</v>
      </c>
      <c r="G16" s="16">
        <f t="shared" ref="G16:G18" si="5">D16*E16</f>
        <v>75</v>
      </c>
      <c r="H16" s="30">
        <f>VLOOKUP(B16,Node_Shape,9)*E16</f>
        <v>0.86904</v>
      </c>
      <c r="I16" s="16">
        <f>Assumptions!D34</f>
        <v>24</v>
      </c>
      <c r="J16" s="30">
        <f t="shared" ref="J16:J18" si="6">H16*I16*365</f>
        <v>7612.7904</v>
      </c>
    </row>
    <row r="17" ht="12.75" customHeight="1">
      <c r="A17" s="3" t="s">
        <v>204</v>
      </c>
      <c r="B17" s="16" t="str">
        <f>Assumptions!D31</f>
        <v>n1-standard-2 - COS / Ubuntu</v>
      </c>
      <c r="C17" s="16">
        <f>VLOOKUP(B17,Node_Shape,2)</f>
        <v>2</v>
      </c>
      <c r="D17" s="16">
        <f>VLOOKUP(B17,Node_Shape,3)</f>
        <v>7.5</v>
      </c>
      <c r="E17" s="16">
        <f>Assumptions!D27*Assumptions!D29</f>
        <v>3</v>
      </c>
      <c r="F17" s="16">
        <f t="shared" si="4"/>
        <v>6</v>
      </c>
      <c r="G17" s="16">
        <f t="shared" si="5"/>
        <v>22.5</v>
      </c>
      <c r="H17" s="30">
        <f>VLOOKUP(B17,Node_Shape,9)*E17</f>
        <v>0.260712</v>
      </c>
      <c r="I17" s="16">
        <f>Assumptions!D35</f>
        <v>24</v>
      </c>
      <c r="J17" s="30">
        <f t="shared" si="6"/>
        <v>2283.83712</v>
      </c>
    </row>
    <row r="18" ht="12.75" customHeight="1">
      <c r="A18" s="3" t="s">
        <v>211</v>
      </c>
      <c r="B18" s="16" t="str">
        <f>Assumptions!D33</f>
        <v>n1-standard-2 - Windows</v>
      </c>
      <c r="C18" s="16">
        <f>VLOOKUP(B18,Node_Shape,2, FALSE)</f>
        <v>2</v>
      </c>
      <c r="D18" s="16">
        <f>VLOOKUP(B18,Node_Shape,3,FALSE)</f>
        <v>7.5</v>
      </c>
      <c r="E18" s="16">
        <f>Assumptions!D32</f>
        <v>1</v>
      </c>
      <c r="F18" s="16">
        <f t="shared" si="4"/>
        <v>2</v>
      </c>
      <c r="G18" s="16">
        <f t="shared" si="5"/>
        <v>7.5</v>
      </c>
      <c r="H18" s="30">
        <f>VLOOKUP(B18,Node_Shape,9)*E18</f>
        <v>0.086904</v>
      </c>
      <c r="I18" s="16">
        <f>Assumptions!D36</f>
        <v>24</v>
      </c>
      <c r="J18" s="30">
        <f t="shared" si="6"/>
        <v>761.27904</v>
      </c>
    </row>
    <row r="19" ht="12.75" customHeight="1">
      <c r="H19" s="27"/>
    </row>
    <row r="20" ht="12.75" customHeight="1">
      <c r="A20" s="2" t="s">
        <v>56</v>
      </c>
      <c r="B20" s="2"/>
      <c r="C20" s="2"/>
      <c r="D20" s="2"/>
      <c r="E20" s="2"/>
      <c r="F20" s="2"/>
      <c r="G20" s="2"/>
      <c r="H20" s="33"/>
      <c r="I20" s="2"/>
      <c r="J20" s="13">
        <f>SUM(J16:J18)</f>
        <v>10657.90656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H21" s="27"/>
    </row>
    <row r="22" ht="12.75" customHeight="1">
      <c r="H22" s="27"/>
    </row>
    <row r="23" ht="12.75" customHeight="1">
      <c r="A23" s="5" t="s">
        <v>27</v>
      </c>
    </row>
    <row r="24" ht="12.75" customHeight="1">
      <c r="H24" s="27"/>
    </row>
    <row r="25" ht="12.75" customHeight="1">
      <c r="A25" s="3" t="s">
        <v>190</v>
      </c>
      <c r="B25" s="3" t="s">
        <v>191</v>
      </c>
      <c r="C25" s="3" t="s">
        <v>192</v>
      </c>
      <c r="D25" s="3" t="s">
        <v>194</v>
      </c>
      <c r="E25" s="3" t="s">
        <v>195</v>
      </c>
      <c r="F25" s="3" t="s">
        <v>196</v>
      </c>
      <c r="G25" s="3" t="s">
        <v>197</v>
      </c>
      <c r="H25" s="27" t="s">
        <v>198</v>
      </c>
      <c r="I25" s="3" t="s">
        <v>199</v>
      </c>
      <c r="J25" s="3" t="s">
        <v>43</v>
      </c>
    </row>
    <row r="26" ht="12.75" customHeight="1">
      <c r="H26" s="27"/>
    </row>
    <row r="27" ht="12.75" customHeight="1">
      <c r="A27" s="3" t="s">
        <v>200</v>
      </c>
      <c r="B27" s="16" t="str">
        <f>Assumptions!E30</f>
        <v>n1-standard-2 - COS / Ubuntu</v>
      </c>
      <c r="C27" s="16">
        <f>VLOOKUP(B27,Node_Shape,2)</f>
        <v>2</v>
      </c>
      <c r="D27" s="16">
        <f>VLOOKUP(B27,Node_Shape,3)</f>
        <v>7.5</v>
      </c>
      <c r="E27" s="16">
        <f>Assumptions!E26*Assumptions!E28</f>
        <v>15</v>
      </c>
      <c r="F27" s="16">
        <f t="shared" ref="F27:F29" si="7">C27*E27</f>
        <v>30</v>
      </c>
      <c r="G27" s="16">
        <f t="shared" ref="G27:G29" si="8">D27*E27</f>
        <v>112.5</v>
      </c>
      <c r="H27" s="30">
        <f>VLOOKUP(B27,Node_Shape,9)*E27</f>
        <v>1.30356</v>
      </c>
      <c r="I27" s="16">
        <f>Assumptions!E34</f>
        <v>24</v>
      </c>
      <c r="J27" s="30">
        <f t="shared" ref="J27:J29" si="9">H27*I27*365</f>
        <v>11419.1856</v>
      </c>
    </row>
    <row r="28" ht="12.75" customHeight="1">
      <c r="A28" s="3" t="s">
        <v>204</v>
      </c>
      <c r="B28" s="16" t="str">
        <f>Assumptions!E31</f>
        <v>n1-standard-2 - COS / Ubuntu</v>
      </c>
      <c r="C28" s="16">
        <f>VLOOKUP(B28,Node_Shape,2)</f>
        <v>2</v>
      </c>
      <c r="D28" s="16">
        <f>VLOOKUP(B28,Node_Shape,3)</f>
        <v>7.5</v>
      </c>
      <c r="E28" s="16">
        <f>Assumptions!E27*Assumptions!E29</f>
        <v>3</v>
      </c>
      <c r="F28" s="16">
        <f t="shared" si="7"/>
        <v>6</v>
      </c>
      <c r="G28" s="16">
        <f t="shared" si="8"/>
        <v>22.5</v>
      </c>
      <c r="H28" s="30">
        <f>VLOOKUP(B28,Node_Shape,9)*E28</f>
        <v>0.260712</v>
      </c>
      <c r="I28" s="16">
        <f>Assumptions!E35</f>
        <v>24</v>
      </c>
      <c r="J28" s="30">
        <f t="shared" si="9"/>
        <v>2283.83712</v>
      </c>
    </row>
    <row r="29" ht="12.75" customHeight="1">
      <c r="A29" s="3" t="s">
        <v>211</v>
      </c>
      <c r="B29" s="16" t="str">
        <f>Assumptions!E33</f>
        <v>n1-standard-2 - Windows</v>
      </c>
      <c r="C29" s="16">
        <f>VLOOKUP(B29,Node_Shape,2, FALSE)</f>
        <v>2</v>
      </c>
      <c r="D29" s="16">
        <f>VLOOKUP(B29,Node_Shape,3,FALSE)</f>
        <v>7.5</v>
      </c>
      <c r="E29" s="16">
        <f>Assumptions!E32</f>
        <v>1</v>
      </c>
      <c r="F29" s="16">
        <f t="shared" si="7"/>
        <v>2</v>
      </c>
      <c r="G29" s="16">
        <f t="shared" si="8"/>
        <v>7.5</v>
      </c>
      <c r="H29" s="30">
        <f>VLOOKUP(B29,Node_Shape,9)*E29</f>
        <v>0.086904</v>
      </c>
      <c r="I29" s="16">
        <f>Assumptions!E36</f>
        <v>24</v>
      </c>
      <c r="J29" s="30">
        <f t="shared" si="9"/>
        <v>761.27904</v>
      </c>
    </row>
    <row r="30" ht="12.75" customHeight="1">
      <c r="H30" s="27"/>
    </row>
    <row r="31" ht="12.75" customHeight="1">
      <c r="A31" s="2" t="s">
        <v>56</v>
      </c>
      <c r="B31" s="2"/>
      <c r="C31" s="2"/>
      <c r="D31" s="2"/>
      <c r="E31" s="2"/>
      <c r="F31" s="2"/>
      <c r="G31" s="2"/>
      <c r="H31" s="33"/>
      <c r="I31" s="2"/>
      <c r="J31" s="13">
        <f>SUM(J27:J29)</f>
        <v>14464.30176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H32" s="27"/>
    </row>
    <row r="33" ht="12.75" customHeight="1">
      <c r="H33" s="27"/>
    </row>
    <row r="34" ht="12.75" customHeight="1">
      <c r="H34" s="27"/>
    </row>
    <row r="35" ht="12.75" customHeight="1">
      <c r="H35" s="27"/>
    </row>
    <row r="36" ht="12.75" customHeight="1">
      <c r="H36" s="27"/>
    </row>
    <row r="37" ht="12.75" customHeight="1">
      <c r="H37" s="27"/>
    </row>
    <row r="38" ht="12.75" customHeight="1">
      <c r="H38" s="27"/>
    </row>
    <row r="39" ht="12.75" customHeight="1">
      <c r="H39" s="27"/>
    </row>
    <row r="40" ht="12.75" customHeight="1">
      <c r="H40" s="27"/>
    </row>
    <row r="41" ht="12.75" customHeight="1">
      <c r="H41" s="27"/>
    </row>
    <row r="42" ht="12.75" customHeight="1">
      <c r="H42" s="27"/>
    </row>
    <row r="43" ht="12.75" customHeight="1">
      <c r="H43" s="27"/>
    </row>
    <row r="44" ht="12.75" customHeight="1">
      <c r="H44" s="27"/>
    </row>
    <row r="45" ht="12.75" customHeight="1">
      <c r="H45" s="27"/>
    </row>
    <row r="46" ht="12.75" customHeight="1">
      <c r="H46" s="27"/>
    </row>
    <row r="47" ht="12.75" customHeight="1">
      <c r="H47" s="27"/>
    </row>
    <row r="48" ht="12.75" customHeight="1">
      <c r="H48" s="27"/>
    </row>
    <row r="49" ht="12.75" customHeight="1">
      <c r="H49" s="27"/>
    </row>
    <row r="50" ht="12.75" customHeight="1">
      <c r="H50" s="27"/>
    </row>
    <row r="51" ht="12.75" customHeight="1">
      <c r="H51" s="27"/>
    </row>
    <row r="52" ht="12.75" customHeight="1">
      <c r="H52" s="27"/>
    </row>
    <row r="53" ht="12.75" customHeight="1">
      <c r="H53" s="27"/>
    </row>
    <row r="54" ht="12.75" customHeight="1">
      <c r="H54" s="27"/>
    </row>
    <row r="55" ht="12.75" customHeight="1">
      <c r="H55" s="27"/>
    </row>
    <row r="56" ht="12.75" customHeight="1">
      <c r="H56" s="27"/>
    </row>
    <row r="57" ht="12.75" customHeight="1">
      <c r="H57" s="27"/>
    </row>
    <row r="58" ht="12.75" customHeight="1">
      <c r="H58" s="27"/>
    </row>
    <row r="59" ht="12.75" customHeight="1">
      <c r="H59" s="27"/>
    </row>
    <row r="60" ht="12.75" customHeight="1">
      <c r="H60" s="27"/>
    </row>
    <row r="61" ht="12.75" customHeight="1">
      <c r="H61" s="27"/>
    </row>
    <row r="62" ht="12.75" customHeight="1">
      <c r="H62" s="27"/>
    </row>
    <row r="63" ht="12.75" customHeight="1">
      <c r="H63" s="27"/>
    </row>
    <row r="64" ht="12.75" customHeight="1">
      <c r="H64" s="27"/>
    </row>
    <row r="65" ht="12.75" customHeight="1">
      <c r="H65" s="27"/>
    </row>
    <row r="66" ht="12.75" customHeight="1">
      <c r="H66" s="27"/>
    </row>
    <row r="67" ht="12.75" customHeight="1">
      <c r="H67" s="27"/>
    </row>
    <row r="68" ht="12.75" customHeight="1">
      <c r="H68" s="27"/>
    </row>
    <row r="69" ht="12.75" customHeight="1">
      <c r="H69" s="27"/>
    </row>
    <row r="70" ht="12.75" customHeight="1">
      <c r="H70" s="27"/>
    </row>
    <row r="71" ht="12.75" customHeight="1">
      <c r="H71" s="27"/>
    </row>
    <row r="72" ht="12.75" customHeight="1">
      <c r="H72" s="27"/>
    </row>
    <row r="73" ht="12.75" customHeight="1">
      <c r="H73" s="27"/>
    </row>
    <row r="74" ht="12.75" customHeight="1">
      <c r="H74" s="27"/>
    </row>
    <row r="75" ht="12.75" customHeight="1">
      <c r="H75" s="27"/>
    </row>
    <row r="76" ht="12.75" customHeight="1">
      <c r="H76" s="27"/>
    </row>
    <row r="77" ht="12.75" customHeight="1">
      <c r="H77" s="27"/>
    </row>
    <row r="78" ht="12.75" customHeight="1">
      <c r="H78" s="27"/>
    </row>
    <row r="79" ht="12.75" customHeight="1">
      <c r="H79" s="27"/>
    </row>
    <row r="80" ht="12.75" customHeight="1">
      <c r="H80" s="27"/>
    </row>
    <row r="81" ht="12.75" customHeight="1">
      <c r="H81" s="27"/>
    </row>
    <row r="82" ht="12.75" customHeight="1">
      <c r="H82" s="27"/>
    </row>
    <row r="83" ht="12.75" customHeight="1">
      <c r="H83" s="27"/>
    </row>
    <row r="84" ht="12.75" customHeight="1">
      <c r="H84" s="27"/>
    </row>
    <row r="85" ht="12.75" customHeight="1">
      <c r="H85" s="27"/>
    </row>
    <row r="86" ht="12.75" customHeight="1">
      <c r="H86" s="27"/>
    </row>
    <row r="87" ht="12.75" customHeight="1">
      <c r="H87" s="27"/>
    </row>
    <row r="88" ht="12.75" customHeight="1">
      <c r="H88" s="27"/>
    </row>
    <row r="89" ht="12.75" customHeight="1">
      <c r="H89" s="27"/>
    </row>
    <row r="90" ht="12.75" customHeight="1">
      <c r="H90" s="27"/>
    </row>
    <row r="91" ht="12.75" customHeight="1">
      <c r="H91" s="27"/>
    </row>
    <row r="92" ht="12.75" customHeight="1">
      <c r="H92" s="27"/>
    </row>
    <row r="93" ht="12.75" customHeight="1">
      <c r="H93" s="27"/>
    </row>
    <row r="94" ht="12.75" customHeight="1">
      <c r="H94" s="27"/>
    </row>
    <row r="95" ht="12.75" customHeight="1">
      <c r="H95" s="27"/>
    </row>
    <row r="96" ht="12.75" customHeight="1">
      <c r="H96" s="27"/>
    </row>
    <row r="97" ht="12.75" customHeight="1">
      <c r="H97" s="27"/>
    </row>
    <row r="98" ht="12.75" customHeight="1">
      <c r="H98" s="27"/>
    </row>
    <row r="99" ht="12.75" customHeight="1">
      <c r="H99" s="27"/>
    </row>
    <row r="100" ht="12.75" customHeight="1">
      <c r="H100" s="27"/>
    </row>
    <row r="101" ht="12.75" customHeight="1">
      <c r="H101" s="27"/>
    </row>
    <row r="102" ht="12.75" customHeight="1">
      <c r="H102" s="27"/>
    </row>
    <row r="103" ht="12.75" customHeight="1">
      <c r="H103" s="27"/>
    </row>
    <row r="104" ht="12.75" customHeight="1">
      <c r="H104" s="27"/>
    </row>
    <row r="105" ht="12.75" customHeight="1">
      <c r="H105" s="27"/>
    </row>
    <row r="106" ht="12.75" customHeight="1">
      <c r="H106" s="27"/>
    </row>
    <row r="107" ht="12.75" customHeight="1">
      <c r="H107" s="27"/>
    </row>
    <row r="108" ht="12.75" customHeight="1">
      <c r="H108" s="27"/>
    </row>
    <row r="109" ht="12.75" customHeight="1">
      <c r="H109" s="27"/>
    </row>
    <row r="110" ht="12.75" customHeight="1">
      <c r="H110" s="27"/>
    </row>
    <row r="111" ht="12.75" customHeight="1">
      <c r="H111" s="27"/>
    </row>
    <row r="112" ht="12.75" customHeight="1">
      <c r="H112" s="27"/>
    </row>
    <row r="113" ht="12.75" customHeight="1">
      <c r="H113" s="27"/>
    </row>
    <row r="114" ht="12.75" customHeight="1">
      <c r="H114" s="27"/>
    </row>
    <row r="115" ht="12.75" customHeight="1">
      <c r="H115" s="27"/>
    </row>
    <row r="116" ht="12.75" customHeight="1">
      <c r="H116" s="27"/>
    </row>
    <row r="117" ht="12.75" customHeight="1">
      <c r="H117" s="27"/>
    </row>
    <row r="118" ht="12.75" customHeight="1">
      <c r="H118" s="27"/>
    </row>
    <row r="119" ht="12.75" customHeight="1">
      <c r="H119" s="27"/>
    </row>
    <row r="120" ht="12.75" customHeight="1">
      <c r="H120" s="27"/>
    </row>
    <row r="121" ht="12.75" customHeight="1">
      <c r="H121" s="27"/>
    </row>
    <row r="122" ht="12.75" customHeight="1">
      <c r="H122" s="27"/>
    </row>
    <row r="123" ht="12.75" customHeight="1">
      <c r="H123" s="27"/>
    </row>
    <row r="124" ht="12.75" customHeight="1">
      <c r="H124" s="27"/>
    </row>
    <row r="125" ht="12.75" customHeight="1">
      <c r="H125" s="27"/>
    </row>
    <row r="126" ht="12.75" customHeight="1">
      <c r="H126" s="27"/>
    </row>
    <row r="127" ht="12.75" customHeight="1">
      <c r="H127" s="27"/>
    </row>
    <row r="128" ht="12.75" customHeight="1">
      <c r="H128" s="27"/>
    </row>
    <row r="129" ht="12.75" customHeight="1">
      <c r="H129" s="27"/>
    </row>
    <row r="130" ht="12.75" customHeight="1">
      <c r="H130" s="27"/>
    </row>
    <row r="131" ht="12.75" customHeight="1">
      <c r="H131" s="27"/>
    </row>
    <row r="132" ht="12.75" customHeight="1">
      <c r="H132" s="27"/>
    </row>
    <row r="133" ht="12.75" customHeight="1">
      <c r="H133" s="27"/>
    </row>
    <row r="134" ht="12.75" customHeight="1">
      <c r="H134" s="27"/>
    </row>
    <row r="135" ht="12.75" customHeight="1">
      <c r="H135" s="27"/>
    </row>
    <row r="136" ht="12.75" customHeight="1">
      <c r="H136" s="27"/>
    </row>
    <row r="137" ht="12.75" customHeight="1">
      <c r="H137" s="27"/>
    </row>
    <row r="138" ht="12.75" customHeight="1">
      <c r="H138" s="27"/>
    </row>
    <row r="139" ht="12.75" customHeight="1">
      <c r="H139" s="27"/>
    </row>
    <row r="140" ht="12.75" customHeight="1">
      <c r="H140" s="27"/>
    </row>
    <row r="141" ht="12.75" customHeight="1">
      <c r="H141" s="27"/>
    </row>
    <row r="142" ht="12.75" customHeight="1">
      <c r="H142" s="27"/>
    </row>
    <row r="143" ht="12.75" customHeight="1">
      <c r="H143" s="27"/>
    </row>
    <row r="144" ht="12.75" customHeight="1">
      <c r="H144" s="27"/>
    </row>
    <row r="145" ht="12.75" customHeight="1">
      <c r="H145" s="27"/>
    </row>
    <row r="146" ht="12.75" customHeight="1">
      <c r="H146" s="27"/>
    </row>
    <row r="147" ht="12.75" customHeight="1">
      <c r="H147" s="27"/>
    </row>
    <row r="148" ht="12.75" customHeight="1">
      <c r="H148" s="27"/>
    </row>
    <row r="149" ht="12.75" customHeight="1">
      <c r="H149" s="27"/>
    </row>
    <row r="150" ht="12.75" customHeight="1">
      <c r="H150" s="27"/>
    </row>
    <row r="151" ht="12.75" customHeight="1">
      <c r="H151" s="27"/>
    </row>
    <row r="152" ht="12.75" customHeight="1">
      <c r="H152" s="27"/>
    </row>
    <row r="153" ht="12.75" customHeight="1">
      <c r="H153" s="27"/>
    </row>
    <row r="154" ht="12.75" customHeight="1">
      <c r="H154" s="27"/>
    </row>
    <row r="155" ht="12.75" customHeight="1">
      <c r="H155" s="27"/>
    </row>
    <row r="156" ht="12.75" customHeight="1">
      <c r="H156" s="27"/>
    </row>
    <row r="157" ht="12.75" customHeight="1">
      <c r="H157" s="27"/>
    </row>
    <row r="158" ht="12.75" customHeight="1">
      <c r="H158" s="27"/>
    </row>
    <row r="159" ht="12.75" customHeight="1">
      <c r="H159" s="27"/>
    </row>
    <row r="160" ht="12.75" customHeight="1">
      <c r="H160" s="27"/>
    </row>
    <row r="161" ht="12.75" customHeight="1">
      <c r="H161" s="27"/>
    </row>
    <row r="162" ht="12.75" customHeight="1">
      <c r="H162" s="27"/>
    </row>
    <row r="163" ht="12.75" customHeight="1">
      <c r="H163" s="27"/>
    </row>
    <row r="164" ht="12.75" customHeight="1">
      <c r="H164" s="27"/>
    </row>
    <row r="165" ht="12.75" customHeight="1">
      <c r="H165" s="27"/>
    </row>
    <row r="166" ht="12.75" customHeight="1">
      <c r="H166" s="27"/>
    </row>
    <row r="167" ht="12.75" customHeight="1">
      <c r="H167" s="27"/>
    </row>
    <row r="168" ht="12.75" customHeight="1">
      <c r="H168" s="27"/>
    </row>
    <row r="169" ht="12.75" customHeight="1">
      <c r="H169" s="27"/>
    </row>
    <row r="170" ht="12.75" customHeight="1">
      <c r="H170" s="27"/>
    </row>
    <row r="171" ht="12.75" customHeight="1">
      <c r="H171" s="27"/>
    </row>
    <row r="172" ht="12.75" customHeight="1">
      <c r="H172" s="27"/>
    </row>
    <row r="173" ht="12.75" customHeight="1">
      <c r="H173" s="27"/>
    </row>
    <row r="174" ht="12.75" customHeight="1">
      <c r="H174" s="27"/>
    </row>
    <row r="175" ht="12.75" customHeight="1">
      <c r="H175" s="27"/>
    </row>
    <row r="176" ht="12.75" customHeight="1">
      <c r="H176" s="27"/>
    </row>
    <row r="177" ht="12.75" customHeight="1">
      <c r="H177" s="27"/>
    </row>
    <row r="178" ht="12.75" customHeight="1">
      <c r="H178" s="27"/>
    </row>
    <row r="179" ht="12.75" customHeight="1">
      <c r="H179" s="27"/>
    </row>
    <row r="180" ht="12.75" customHeight="1">
      <c r="H180" s="27"/>
    </row>
    <row r="181" ht="12.75" customHeight="1">
      <c r="H181" s="27"/>
    </row>
    <row r="182" ht="12.75" customHeight="1">
      <c r="H182" s="27"/>
    </row>
    <row r="183" ht="12.75" customHeight="1">
      <c r="H183" s="27"/>
    </row>
    <row r="184" ht="12.75" customHeight="1">
      <c r="H184" s="27"/>
    </row>
    <row r="185" ht="12.75" customHeight="1">
      <c r="H185" s="27"/>
    </row>
    <row r="186" ht="12.75" customHeight="1">
      <c r="H186" s="27"/>
    </row>
    <row r="187" ht="12.75" customHeight="1">
      <c r="H187" s="27"/>
    </row>
    <row r="188" ht="12.75" customHeight="1">
      <c r="H188" s="27"/>
    </row>
    <row r="189" ht="12.75" customHeight="1">
      <c r="H189" s="27"/>
    </row>
    <row r="190" ht="12.75" customHeight="1">
      <c r="H190" s="27"/>
    </row>
    <row r="191" ht="12.75" customHeight="1">
      <c r="H191" s="27"/>
    </row>
    <row r="192" ht="12.75" customHeight="1">
      <c r="H192" s="27"/>
    </row>
    <row r="193" ht="12.75" customHeight="1">
      <c r="H193" s="27"/>
    </row>
    <row r="194" ht="12.75" customHeight="1">
      <c r="H194" s="27"/>
    </row>
    <row r="195" ht="12.75" customHeight="1">
      <c r="H195" s="27"/>
    </row>
    <row r="196" ht="12.75" customHeight="1">
      <c r="H196" s="27"/>
    </row>
    <row r="197" ht="12.75" customHeight="1">
      <c r="H197" s="27"/>
    </row>
    <row r="198" ht="12.75" customHeight="1">
      <c r="H198" s="27"/>
    </row>
    <row r="199" ht="12.75" customHeight="1">
      <c r="H199" s="27"/>
    </row>
    <row r="200" ht="12.75" customHeight="1">
      <c r="H200" s="27"/>
    </row>
    <row r="201" ht="12.75" customHeight="1">
      <c r="H201" s="27"/>
    </row>
    <row r="202" ht="12.75" customHeight="1">
      <c r="H202" s="27"/>
    </row>
    <row r="203" ht="12.75" customHeight="1">
      <c r="H203" s="27"/>
    </row>
    <row r="204" ht="12.75" customHeight="1">
      <c r="H204" s="27"/>
    </row>
    <row r="205" ht="12.75" customHeight="1">
      <c r="H205" s="27"/>
    </row>
    <row r="206" ht="12.75" customHeight="1">
      <c r="H206" s="27"/>
    </row>
    <row r="207" ht="12.75" customHeight="1">
      <c r="H207" s="27"/>
    </row>
    <row r="208" ht="12.75" customHeight="1">
      <c r="H208" s="27"/>
    </row>
    <row r="209" ht="12.75" customHeight="1">
      <c r="H209" s="27"/>
    </row>
    <row r="210" ht="12.75" customHeight="1">
      <c r="H210" s="27"/>
    </row>
    <row r="211" ht="12.75" customHeight="1">
      <c r="H211" s="27"/>
    </row>
    <row r="212" ht="12.75" customHeight="1">
      <c r="H212" s="27"/>
    </row>
    <row r="213" ht="12.75" customHeight="1">
      <c r="H213" s="27"/>
    </row>
    <row r="214" ht="12.75" customHeight="1">
      <c r="H214" s="27"/>
    </row>
    <row r="215" ht="12.75" customHeight="1">
      <c r="H215" s="27"/>
    </row>
    <row r="216" ht="12.75" customHeight="1">
      <c r="H216" s="27"/>
    </row>
    <row r="217" ht="12.75" customHeight="1">
      <c r="H217" s="27"/>
    </row>
    <row r="218" ht="12.75" customHeight="1">
      <c r="H218" s="27"/>
    </row>
    <row r="219" ht="12.75" customHeight="1">
      <c r="H219" s="27"/>
    </row>
    <row r="220" ht="12.75" customHeight="1">
      <c r="H220" s="27"/>
    </row>
    <row r="221" ht="12.75" customHeight="1">
      <c r="H221" s="27"/>
    </row>
    <row r="222" ht="12.75" customHeight="1">
      <c r="H222" s="27"/>
    </row>
    <row r="223" ht="12.75" customHeight="1">
      <c r="H223" s="27"/>
    </row>
    <row r="224" ht="12.75" customHeight="1">
      <c r="H224" s="27"/>
    </row>
    <row r="225" ht="12.75" customHeight="1">
      <c r="H225" s="27"/>
    </row>
    <row r="226" ht="12.75" customHeight="1">
      <c r="H226" s="27"/>
    </row>
    <row r="227" ht="12.75" customHeight="1">
      <c r="H227" s="27"/>
    </row>
    <row r="228" ht="12.75" customHeight="1">
      <c r="H228" s="27"/>
    </row>
    <row r="229" ht="12.75" customHeight="1">
      <c r="H229" s="27"/>
    </row>
    <row r="230" ht="12.75" customHeight="1">
      <c r="H230" s="27"/>
    </row>
    <row r="231" ht="12.75" customHeight="1">
      <c r="H231" s="27"/>
    </row>
    <row r="232" ht="12.75" customHeight="1">
      <c r="H232" s="27"/>
    </row>
    <row r="233" ht="12.75" customHeight="1">
      <c r="H233" s="27"/>
    </row>
    <row r="234" ht="12.75" customHeight="1">
      <c r="H234" s="27"/>
    </row>
    <row r="235" ht="12.75" customHeight="1">
      <c r="H235" s="27"/>
    </row>
    <row r="236" ht="12.75" customHeight="1">
      <c r="H236" s="27"/>
    </row>
    <row r="237" ht="12.75" customHeight="1">
      <c r="H237" s="27"/>
    </row>
    <row r="238" ht="12.75" customHeight="1">
      <c r="H238" s="27"/>
    </row>
    <row r="239" ht="12.75" customHeight="1">
      <c r="H239" s="27"/>
    </row>
    <row r="240" ht="12.75" customHeight="1">
      <c r="H240" s="27"/>
    </row>
    <row r="241" ht="12.75" customHeight="1">
      <c r="H241" s="27"/>
    </row>
    <row r="242" ht="12.75" customHeight="1">
      <c r="H242" s="27"/>
    </row>
    <row r="243" ht="12.75" customHeight="1">
      <c r="H243" s="27"/>
    </row>
    <row r="244" ht="12.75" customHeight="1">
      <c r="H244" s="27"/>
    </row>
    <row r="245" ht="12.75" customHeight="1">
      <c r="H245" s="27"/>
    </row>
    <row r="246" ht="12.75" customHeight="1">
      <c r="H246" s="27"/>
    </row>
    <row r="247" ht="12.75" customHeight="1">
      <c r="H247" s="27"/>
    </row>
    <row r="248" ht="12.75" customHeight="1">
      <c r="H248" s="27"/>
    </row>
    <row r="249" ht="12.75" customHeight="1">
      <c r="H249" s="27"/>
    </row>
    <row r="250" ht="12.75" customHeight="1">
      <c r="H250" s="27"/>
    </row>
    <row r="251" ht="12.75" customHeight="1">
      <c r="H251" s="27"/>
    </row>
    <row r="252" ht="12.75" customHeight="1">
      <c r="H252" s="27"/>
    </row>
    <row r="253" ht="12.75" customHeight="1">
      <c r="H253" s="27"/>
    </row>
    <row r="254" ht="12.75" customHeight="1">
      <c r="H254" s="27"/>
    </row>
    <row r="255" ht="12.75" customHeight="1">
      <c r="H255" s="27"/>
    </row>
    <row r="256" ht="12.75" customHeight="1">
      <c r="H256" s="27"/>
    </row>
    <row r="257" ht="12.75" customHeight="1">
      <c r="H257" s="27"/>
    </row>
    <row r="258" ht="12.75" customHeight="1">
      <c r="H258" s="27"/>
    </row>
    <row r="259" ht="12.75" customHeight="1">
      <c r="H259" s="27"/>
    </row>
    <row r="260" ht="12.75" customHeight="1">
      <c r="H260" s="27"/>
    </row>
    <row r="261" ht="12.75" customHeight="1">
      <c r="H261" s="27"/>
    </row>
    <row r="262" ht="12.75" customHeight="1">
      <c r="H262" s="27"/>
    </row>
    <row r="263" ht="12.75" customHeight="1">
      <c r="H263" s="27"/>
    </row>
    <row r="264" ht="12.75" customHeight="1">
      <c r="H264" s="27"/>
    </row>
    <row r="265" ht="12.75" customHeight="1">
      <c r="H265" s="27"/>
    </row>
    <row r="266" ht="12.75" customHeight="1">
      <c r="H266" s="27"/>
    </row>
    <row r="267" ht="12.75" customHeight="1">
      <c r="H267" s="27"/>
    </row>
    <row r="268" ht="12.75" customHeight="1">
      <c r="H268" s="27"/>
    </row>
    <row r="269" ht="12.75" customHeight="1">
      <c r="H269" s="27"/>
    </row>
    <row r="270" ht="12.75" customHeight="1">
      <c r="H270" s="27"/>
    </row>
    <row r="271" ht="12.75" customHeight="1">
      <c r="H271" s="27"/>
    </row>
    <row r="272" ht="12.75" customHeight="1">
      <c r="H272" s="27"/>
    </row>
    <row r="273" ht="12.75" customHeight="1">
      <c r="H273" s="27"/>
    </row>
    <row r="274" ht="12.75" customHeight="1">
      <c r="H274" s="27"/>
    </row>
    <row r="275" ht="12.75" customHeight="1">
      <c r="H275" s="27"/>
    </row>
    <row r="276" ht="12.75" customHeight="1">
      <c r="H276" s="27"/>
    </row>
    <row r="277" ht="12.75" customHeight="1">
      <c r="H277" s="27"/>
    </row>
    <row r="278" ht="12.75" customHeight="1">
      <c r="H278" s="27"/>
    </row>
    <row r="279" ht="12.75" customHeight="1">
      <c r="H279" s="27"/>
    </row>
    <row r="280" ht="12.75" customHeight="1">
      <c r="H280" s="27"/>
    </row>
    <row r="281" ht="12.75" customHeight="1">
      <c r="H281" s="27"/>
    </row>
    <row r="282" ht="12.75" customHeight="1">
      <c r="H282" s="27"/>
    </row>
    <row r="283" ht="12.75" customHeight="1">
      <c r="H283" s="27"/>
    </row>
    <row r="284" ht="12.75" customHeight="1">
      <c r="H284" s="27"/>
    </row>
    <row r="285" ht="12.75" customHeight="1">
      <c r="H285" s="27"/>
    </row>
    <row r="286" ht="12.75" customHeight="1">
      <c r="H286" s="27"/>
    </row>
    <row r="287" ht="12.75" customHeight="1">
      <c r="H287" s="27"/>
    </row>
    <row r="288" ht="12.75" customHeight="1">
      <c r="H288" s="27"/>
    </row>
    <row r="289" ht="12.75" customHeight="1">
      <c r="H289" s="27"/>
    </row>
    <row r="290" ht="12.75" customHeight="1">
      <c r="H290" s="27"/>
    </row>
    <row r="291" ht="12.75" customHeight="1">
      <c r="H291" s="27"/>
    </row>
    <row r="292" ht="12.75" customHeight="1">
      <c r="H292" s="27"/>
    </row>
    <row r="293" ht="12.75" customHeight="1">
      <c r="H293" s="27"/>
    </row>
    <row r="294" ht="12.75" customHeight="1">
      <c r="H294" s="27"/>
    </row>
    <row r="295" ht="12.75" customHeight="1">
      <c r="H295" s="27"/>
    </row>
    <row r="296" ht="12.75" customHeight="1">
      <c r="H296" s="27"/>
    </row>
    <row r="297" ht="12.75" customHeight="1">
      <c r="H297" s="27"/>
    </row>
    <row r="298" ht="12.75" customHeight="1">
      <c r="H298" s="27"/>
    </row>
    <row r="299" ht="12.75" customHeight="1">
      <c r="H299" s="27"/>
    </row>
    <row r="300" ht="12.75" customHeight="1">
      <c r="H300" s="27"/>
    </row>
    <row r="301" ht="12.75" customHeight="1">
      <c r="H301" s="27"/>
    </row>
    <row r="302" ht="12.75" customHeight="1">
      <c r="H302" s="27"/>
    </row>
    <row r="303" ht="12.75" customHeight="1">
      <c r="H303" s="27"/>
    </row>
    <row r="304" ht="12.75" customHeight="1">
      <c r="H304" s="27"/>
    </row>
    <row r="305" ht="12.75" customHeight="1">
      <c r="H305" s="27"/>
    </row>
    <row r="306" ht="12.75" customHeight="1">
      <c r="H306" s="27"/>
    </row>
    <row r="307" ht="12.75" customHeight="1">
      <c r="H307" s="27"/>
    </row>
    <row r="308" ht="12.75" customHeight="1">
      <c r="H308" s="27"/>
    </row>
    <row r="309" ht="12.75" customHeight="1">
      <c r="H309" s="27"/>
    </row>
    <row r="310" ht="12.75" customHeight="1">
      <c r="H310" s="27"/>
    </row>
    <row r="311" ht="12.75" customHeight="1">
      <c r="H311" s="27"/>
    </row>
    <row r="312" ht="12.75" customHeight="1">
      <c r="H312" s="27"/>
    </row>
    <row r="313" ht="12.75" customHeight="1">
      <c r="H313" s="27"/>
    </row>
    <row r="314" ht="12.75" customHeight="1">
      <c r="H314" s="27"/>
    </row>
    <row r="315" ht="12.75" customHeight="1">
      <c r="H315" s="27"/>
    </row>
    <row r="316" ht="12.75" customHeight="1">
      <c r="H316" s="27"/>
    </row>
    <row r="317" ht="12.75" customHeight="1">
      <c r="H317" s="27"/>
    </row>
    <row r="318" ht="12.75" customHeight="1">
      <c r="H318" s="27"/>
    </row>
    <row r="319" ht="12.75" customHeight="1">
      <c r="H319" s="27"/>
    </row>
    <row r="320" ht="12.75" customHeight="1">
      <c r="H320" s="27"/>
    </row>
    <row r="321" ht="12.75" customHeight="1">
      <c r="H321" s="27"/>
    </row>
    <row r="322" ht="12.75" customHeight="1">
      <c r="H322" s="27"/>
    </row>
    <row r="323" ht="12.75" customHeight="1">
      <c r="H323" s="27"/>
    </row>
    <row r="324" ht="12.75" customHeight="1">
      <c r="H324" s="27"/>
    </row>
    <row r="325" ht="12.75" customHeight="1">
      <c r="H325" s="27"/>
    </row>
    <row r="326" ht="12.75" customHeight="1">
      <c r="H326" s="27"/>
    </row>
    <row r="327" ht="12.75" customHeight="1">
      <c r="H327" s="27"/>
    </row>
    <row r="328" ht="12.75" customHeight="1">
      <c r="H328" s="27"/>
    </row>
    <row r="329" ht="12.75" customHeight="1">
      <c r="H329" s="27"/>
    </row>
    <row r="330" ht="12.75" customHeight="1">
      <c r="H330" s="27"/>
    </row>
    <row r="331" ht="12.75" customHeight="1">
      <c r="H331" s="27"/>
    </row>
    <row r="332" ht="12.75" customHeight="1">
      <c r="H332" s="27"/>
    </row>
    <row r="333" ht="12.75" customHeight="1">
      <c r="H333" s="27"/>
    </row>
    <row r="334" ht="12.75" customHeight="1">
      <c r="H334" s="27"/>
    </row>
    <row r="335" ht="12.75" customHeight="1">
      <c r="H335" s="27"/>
    </row>
    <row r="336" ht="12.75" customHeight="1">
      <c r="H336" s="27"/>
    </row>
    <row r="337" ht="12.75" customHeight="1">
      <c r="H337" s="27"/>
    </row>
    <row r="338" ht="12.75" customHeight="1">
      <c r="H338" s="27"/>
    </row>
    <row r="339" ht="12.75" customHeight="1">
      <c r="H339" s="27"/>
    </row>
    <row r="340" ht="12.75" customHeight="1">
      <c r="H340" s="27"/>
    </row>
    <row r="341" ht="12.75" customHeight="1">
      <c r="H341" s="27"/>
    </row>
    <row r="342" ht="12.75" customHeight="1">
      <c r="H342" s="27"/>
    </row>
    <row r="343" ht="12.75" customHeight="1">
      <c r="H343" s="27"/>
    </row>
    <row r="344" ht="12.75" customHeight="1">
      <c r="H344" s="27"/>
    </row>
    <row r="345" ht="12.75" customHeight="1">
      <c r="H345" s="27"/>
    </row>
    <row r="346" ht="12.75" customHeight="1">
      <c r="H346" s="27"/>
    </row>
    <row r="347" ht="12.75" customHeight="1">
      <c r="H347" s="27"/>
    </row>
    <row r="348" ht="12.75" customHeight="1">
      <c r="H348" s="27"/>
    </row>
    <row r="349" ht="12.75" customHeight="1">
      <c r="H349" s="27"/>
    </row>
    <row r="350" ht="12.75" customHeight="1">
      <c r="H350" s="27"/>
    </row>
    <row r="351" ht="12.75" customHeight="1">
      <c r="H351" s="27"/>
    </row>
    <row r="352" ht="12.75" customHeight="1">
      <c r="H352" s="27"/>
    </row>
    <row r="353" ht="12.75" customHeight="1">
      <c r="H353" s="27"/>
    </row>
    <row r="354" ht="12.75" customHeight="1">
      <c r="H354" s="27"/>
    </row>
    <row r="355" ht="12.75" customHeight="1">
      <c r="H355" s="27"/>
    </row>
    <row r="356" ht="12.75" customHeight="1">
      <c r="H356" s="27"/>
    </row>
    <row r="357" ht="12.75" customHeight="1">
      <c r="H357" s="27"/>
    </row>
    <row r="358" ht="12.75" customHeight="1">
      <c r="H358" s="27"/>
    </row>
    <row r="359" ht="12.75" customHeight="1">
      <c r="H359" s="27"/>
    </row>
    <row r="360" ht="12.75" customHeight="1">
      <c r="H360" s="27"/>
    </row>
    <row r="361" ht="12.75" customHeight="1">
      <c r="H361" s="27"/>
    </row>
    <row r="362" ht="12.75" customHeight="1">
      <c r="H362" s="27"/>
    </row>
    <row r="363" ht="12.75" customHeight="1">
      <c r="H363" s="27"/>
    </row>
    <row r="364" ht="12.75" customHeight="1">
      <c r="H364" s="27"/>
    </row>
    <row r="365" ht="12.75" customHeight="1">
      <c r="H365" s="27"/>
    </row>
    <row r="366" ht="12.75" customHeight="1">
      <c r="H366" s="27"/>
    </row>
    <row r="367" ht="12.75" customHeight="1">
      <c r="H367" s="27"/>
    </row>
    <row r="368" ht="12.75" customHeight="1">
      <c r="H368" s="27"/>
    </row>
    <row r="369" ht="12.75" customHeight="1">
      <c r="H369" s="27"/>
    </row>
    <row r="370" ht="12.75" customHeight="1">
      <c r="H370" s="27"/>
    </row>
    <row r="371" ht="12.75" customHeight="1">
      <c r="H371" s="27"/>
    </row>
    <row r="372" ht="12.75" customHeight="1">
      <c r="H372" s="27"/>
    </row>
    <row r="373" ht="12.75" customHeight="1">
      <c r="H373" s="27"/>
    </row>
    <row r="374" ht="12.75" customHeight="1">
      <c r="H374" s="27"/>
    </row>
    <row r="375" ht="12.75" customHeight="1">
      <c r="H375" s="27"/>
    </row>
    <row r="376" ht="12.75" customHeight="1">
      <c r="H376" s="27"/>
    </row>
    <row r="377" ht="12.75" customHeight="1">
      <c r="H377" s="27"/>
    </row>
    <row r="378" ht="12.75" customHeight="1">
      <c r="H378" s="27"/>
    </row>
    <row r="379" ht="12.75" customHeight="1">
      <c r="H379" s="27"/>
    </row>
    <row r="380" ht="12.75" customHeight="1">
      <c r="H380" s="27"/>
    </row>
    <row r="381" ht="12.75" customHeight="1">
      <c r="H381" s="27"/>
    </row>
    <row r="382" ht="12.75" customHeight="1">
      <c r="H382" s="27"/>
    </row>
    <row r="383" ht="12.75" customHeight="1">
      <c r="H383" s="27"/>
    </row>
    <row r="384" ht="12.75" customHeight="1">
      <c r="H384" s="27"/>
    </row>
    <row r="385" ht="12.75" customHeight="1">
      <c r="H385" s="27"/>
    </row>
    <row r="386" ht="12.75" customHeight="1">
      <c r="H386" s="27"/>
    </row>
    <row r="387" ht="12.75" customHeight="1">
      <c r="H387" s="27"/>
    </row>
    <row r="388" ht="12.75" customHeight="1">
      <c r="H388" s="27"/>
    </row>
    <row r="389" ht="12.75" customHeight="1">
      <c r="H389" s="27"/>
    </row>
    <row r="390" ht="12.75" customHeight="1">
      <c r="H390" s="27"/>
    </row>
    <row r="391" ht="12.75" customHeight="1">
      <c r="H391" s="27"/>
    </row>
    <row r="392" ht="12.75" customHeight="1">
      <c r="H392" s="27"/>
    </row>
    <row r="393" ht="12.75" customHeight="1">
      <c r="H393" s="27"/>
    </row>
    <row r="394" ht="12.75" customHeight="1">
      <c r="H394" s="27"/>
    </row>
    <row r="395" ht="12.75" customHeight="1">
      <c r="H395" s="27"/>
    </row>
    <row r="396" ht="12.75" customHeight="1">
      <c r="H396" s="27"/>
    </row>
    <row r="397" ht="12.75" customHeight="1">
      <c r="H397" s="27"/>
    </row>
    <row r="398" ht="12.75" customHeight="1">
      <c r="H398" s="27"/>
    </row>
    <row r="399" ht="12.75" customHeight="1">
      <c r="H399" s="27"/>
    </row>
    <row r="400" ht="12.75" customHeight="1">
      <c r="H400" s="27"/>
    </row>
    <row r="401" ht="12.75" customHeight="1">
      <c r="H401" s="27"/>
    </row>
    <row r="402" ht="12.75" customHeight="1">
      <c r="H402" s="27"/>
    </row>
    <row r="403" ht="12.75" customHeight="1">
      <c r="H403" s="27"/>
    </row>
    <row r="404" ht="12.75" customHeight="1">
      <c r="H404" s="27"/>
    </row>
    <row r="405" ht="12.75" customHeight="1">
      <c r="H405" s="27"/>
    </row>
    <row r="406" ht="12.75" customHeight="1">
      <c r="H406" s="27"/>
    </row>
    <row r="407" ht="12.75" customHeight="1">
      <c r="H407" s="27"/>
    </row>
    <row r="408" ht="12.75" customHeight="1">
      <c r="H408" s="27"/>
    </row>
    <row r="409" ht="12.75" customHeight="1">
      <c r="H409" s="27"/>
    </row>
    <row r="410" ht="12.75" customHeight="1">
      <c r="H410" s="27"/>
    </row>
    <row r="411" ht="12.75" customHeight="1">
      <c r="H411" s="27"/>
    </row>
    <row r="412" ht="12.75" customHeight="1">
      <c r="H412" s="27"/>
    </row>
    <row r="413" ht="12.75" customHeight="1">
      <c r="H413" s="27"/>
    </row>
    <row r="414" ht="12.75" customHeight="1">
      <c r="H414" s="27"/>
    </row>
    <row r="415" ht="12.75" customHeight="1">
      <c r="H415" s="27"/>
    </row>
    <row r="416" ht="12.75" customHeight="1">
      <c r="H416" s="27"/>
    </row>
    <row r="417" ht="12.75" customHeight="1">
      <c r="H417" s="27"/>
    </row>
    <row r="418" ht="12.75" customHeight="1">
      <c r="H418" s="27"/>
    </row>
    <row r="419" ht="12.75" customHeight="1">
      <c r="H419" s="27"/>
    </row>
    <row r="420" ht="12.75" customHeight="1">
      <c r="H420" s="27"/>
    </row>
    <row r="421" ht="12.75" customHeight="1">
      <c r="H421" s="27"/>
    </row>
    <row r="422" ht="12.75" customHeight="1">
      <c r="H422" s="27"/>
    </row>
    <row r="423" ht="12.75" customHeight="1">
      <c r="H423" s="27"/>
    </row>
    <row r="424" ht="12.75" customHeight="1">
      <c r="H424" s="27"/>
    </row>
    <row r="425" ht="12.75" customHeight="1">
      <c r="H425" s="27"/>
    </row>
    <row r="426" ht="12.75" customHeight="1">
      <c r="H426" s="27"/>
    </row>
    <row r="427" ht="12.75" customHeight="1">
      <c r="H427" s="27"/>
    </row>
    <row r="428" ht="12.75" customHeight="1">
      <c r="H428" s="27"/>
    </row>
    <row r="429" ht="12.75" customHeight="1">
      <c r="H429" s="27"/>
    </row>
    <row r="430" ht="12.75" customHeight="1">
      <c r="H430" s="27"/>
    </row>
    <row r="431" ht="12.75" customHeight="1">
      <c r="H431" s="27"/>
    </row>
    <row r="432" ht="12.75" customHeight="1">
      <c r="H432" s="27"/>
    </row>
    <row r="433" ht="12.75" customHeight="1">
      <c r="H433" s="27"/>
    </row>
    <row r="434" ht="12.75" customHeight="1">
      <c r="H434" s="27"/>
    </row>
    <row r="435" ht="12.75" customHeight="1">
      <c r="H435" s="27"/>
    </row>
    <row r="436" ht="12.75" customHeight="1">
      <c r="H436" s="27"/>
    </row>
    <row r="437" ht="12.75" customHeight="1">
      <c r="H437" s="27"/>
    </row>
    <row r="438" ht="12.75" customHeight="1">
      <c r="H438" s="27"/>
    </row>
    <row r="439" ht="12.75" customHeight="1">
      <c r="H439" s="27"/>
    </row>
    <row r="440" ht="12.75" customHeight="1">
      <c r="H440" s="27"/>
    </row>
    <row r="441" ht="12.75" customHeight="1">
      <c r="H441" s="27"/>
    </row>
    <row r="442" ht="12.75" customHeight="1">
      <c r="H442" s="27"/>
    </row>
    <row r="443" ht="12.75" customHeight="1">
      <c r="H443" s="27"/>
    </row>
    <row r="444" ht="12.75" customHeight="1">
      <c r="H444" s="27"/>
    </row>
    <row r="445" ht="12.75" customHeight="1">
      <c r="H445" s="27"/>
    </row>
    <row r="446" ht="12.75" customHeight="1">
      <c r="H446" s="27"/>
    </row>
    <row r="447" ht="12.75" customHeight="1">
      <c r="H447" s="27"/>
    </row>
    <row r="448" ht="12.75" customHeight="1">
      <c r="H448" s="27"/>
    </row>
    <row r="449" ht="12.75" customHeight="1">
      <c r="H449" s="27"/>
    </row>
    <row r="450" ht="12.75" customHeight="1">
      <c r="H450" s="27"/>
    </row>
    <row r="451" ht="12.75" customHeight="1">
      <c r="H451" s="27"/>
    </row>
    <row r="452" ht="12.75" customHeight="1">
      <c r="H452" s="27"/>
    </row>
    <row r="453" ht="12.75" customHeight="1">
      <c r="H453" s="27"/>
    </row>
    <row r="454" ht="12.75" customHeight="1">
      <c r="H454" s="27"/>
    </row>
    <row r="455" ht="12.75" customHeight="1">
      <c r="H455" s="27"/>
    </row>
    <row r="456" ht="12.75" customHeight="1">
      <c r="H456" s="27"/>
    </row>
    <row r="457" ht="12.75" customHeight="1">
      <c r="H457" s="27"/>
    </row>
    <row r="458" ht="12.75" customHeight="1">
      <c r="H458" s="27"/>
    </row>
    <row r="459" ht="12.75" customHeight="1">
      <c r="H459" s="27"/>
    </row>
    <row r="460" ht="12.75" customHeight="1">
      <c r="H460" s="27"/>
    </row>
    <row r="461" ht="12.75" customHeight="1">
      <c r="H461" s="27"/>
    </row>
    <row r="462" ht="12.75" customHeight="1">
      <c r="H462" s="27"/>
    </row>
    <row r="463" ht="12.75" customHeight="1">
      <c r="H463" s="27"/>
    </row>
    <row r="464" ht="12.75" customHeight="1">
      <c r="H464" s="27"/>
    </row>
    <row r="465" ht="12.75" customHeight="1">
      <c r="H465" s="27"/>
    </row>
    <row r="466" ht="12.75" customHeight="1">
      <c r="H466" s="27"/>
    </row>
    <row r="467" ht="12.75" customHeight="1">
      <c r="H467" s="27"/>
    </row>
    <row r="468" ht="12.75" customHeight="1">
      <c r="H468" s="27"/>
    </row>
    <row r="469" ht="12.75" customHeight="1">
      <c r="H469" s="27"/>
    </row>
    <row r="470" ht="12.75" customHeight="1">
      <c r="H470" s="27"/>
    </row>
    <row r="471" ht="12.75" customHeight="1">
      <c r="H471" s="27"/>
    </row>
    <row r="472" ht="12.75" customHeight="1">
      <c r="H472" s="27"/>
    </row>
    <row r="473" ht="12.75" customHeight="1">
      <c r="H473" s="27"/>
    </row>
    <row r="474" ht="12.75" customHeight="1">
      <c r="H474" s="27"/>
    </row>
    <row r="475" ht="12.75" customHeight="1">
      <c r="H475" s="27"/>
    </row>
    <row r="476" ht="12.75" customHeight="1">
      <c r="H476" s="27"/>
    </row>
    <row r="477" ht="12.75" customHeight="1">
      <c r="H477" s="27"/>
    </row>
    <row r="478" ht="12.75" customHeight="1">
      <c r="H478" s="27"/>
    </row>
    <row r="479" ht="12.75" customHeight="1">
      <c r="H479" s="27"/>
    </row>
    <row r="480" ht="12.75" customHeight="1">
      <c r="H480" s="27"/>
    </row>
    <row r="481" ht="12.75" customHeight="1">
      <c r="H481" s="27"/>
    </row>
    <row r="482" ht="12.75" customHeight="1">
      <c r="H482" s="27"/>
    </row>
    <row r="483" ht="12.75" customHeight="1">
      <c r="H483" s="27"/>
    </row>
    <row r="484" ht="12.75" customHeight="1">
      <c r="H484" s="27"/>
    </row>
    <row r="485" ht="12.75" customHeight="1">
      <c r="H485" s="27"/>
    </row>
    <row r="486" ht="12.75" customHeight="1">
      <c r="H486" s="27"/>
    </row>
    <row r="487" ht="12.75" customHeight="1">
      <c r="H487" s="27"/>
    </row>
    <row r="488" ht="12.75" customHeight="1">
      <c r="H488" s="27"/>
    </row>
    <row r="489" ht="12.75" customHeight="1">
      <c r="H489" s="27"/>
    </row>
    <row r="490" ht="12.75" customHeight="1">
      <c r="H490" s="27"/>
    </row>
    <row r="491" ht="12.75" customHeight="1">
      <c r="H491" s="27"/>
    </row>
    <row r="492" ht="12.75" customHeight="1">
      <c r="H492" s="27"/>
    </row>
    <row r="493" ht="12.75" customHeight="1">
      <c r="H493" s="27"/>
    </row>
    <row r="494" ht="12.75" customHeight="1">
      <c r="H494" s="27"/>
    </row>
    <row r="495" ht="12.75" customHeight="1">
      <c r="H495" s="27"/>
    </row>
    <row r="496" ht="12.75" customHeight="1">
      <c r="H496" s="27"/>
    </row>
    <row r="497" ht="12.75" customHeight="1">
      <c r="H497" s="27"/>
    </row>
    <row r="498" ht="12.75" customHeight="1">
      <c r="H498" s="27"/>
    </row>
    <row r="499" ht="12.75" customHeight="1">
      <c r="H499" s="27"/>
    </row>
    <row r="500" ht="12.75" customHeight="1">
      <c r="H500" s="27"/>
    </row>
    <row r="501" ht="12.75" customHeight="1">
      <c r="H501" s="27"/>
    </row>
    <row r="502" ht="12.75" customHeight="1">
      <c r="H502" s="27"/>
    </row>
    <row r="503" ht="12.75" customHeight="1">
      <c r="H503" s="27"/>
    </row>
    <row r="504" ht="12.75" customHeight="1">
      <c r="H504" s="27"/>
    </row>
    <row r="505" ht="12.75" customHeight="1">
      <c r="H505" s="27"/>
    </row>
    <row r="506" ht="12.75" customHeight="1">
      <c r="H506" s="27"/>
    </row>
    <row r="507" ht="12.75" customHeight="1">
      <c r="H507" s="27"/>
    </row>
    <row r="508" ht="12.75" customHeight="1">
      <c r="H508" s="27"/>
    </row>
    <row r="509" ht="12.75" customHeight="1">
      <c r="H509" s="27"/>
    </row>
    <row r="510" ht="12.75" customHeight="1">
      <c r="H510" s="27"/>
    </row>
    <row r="511" ht="12.75" customHeight="1">
      <c r="H511" s="27"/>
    </row>
    <row r="512" ht="12.75" customHeight="1">
      <c r="H512" s="27"/>
    </row>
    <row r="513" ht="12.75" customHeight="1">
      <c r="H513" s="27"/>
    </row>
    <row r="514" ht="12.75" customHeight="1">
      <c r="H514" s="27"/>
    </row>
    <row r="515" ht="12.75" customHeight="1">
      <c r="H515" s="27"/>
    </row>
    <row r="516" ht="12.75" customHeight="1">
      <c r="H516" s="27"/>
    </row>
    <row r="517" ht="12.75" customHeight="1">
      <c r="H517" s="27"/>
    </row>
    <row r="518" ht="12.75" customHeight="1">
      <c r="H518" s="27"/>
    </row>
    <row r="519" ht="12.75" customHeight="1">
      <c r="H519" s="27"/>
    </row>
    <row r="520" ht="12.75" customHeight="1">
      <c r="H520" s="27"/>
    </row>
    <row r="521" ht="12.75" customHeight="1">
      <c r="H521" s="27"/>
    </row>
    <row r="522" ht="12.75" customHeight="1">
      <c r="H522" s="27"/>
    </row>
    <row r="523" ht="12.75" customHeight="1">
      <c r="H523" s="27"/>
    </row>
    <row r="524" ht="12.75" customHeight="1">
      <c r="H524" s="27"/>
    </row>
    <row r="525" ht="12.75" customHeight="1">
      <c r="H525" s="27"/>
    </row>
    <row r="526" ht="12.75" customHeight="1">
      <c r="H526" s="27"/>
    </row>
    <row r="527" ht="12.75" customHeight="1">
      <c r="H527" s="27"/>
    </row>
    <row r="528" ht="12.75" customHeight="1">
      <c r="H528" s="27"/>
    </row>
    <row r="529" ht="12.75" customHeight="1">
      <c r="H529" s="27"/>
    </row>
    <row r="530" ht="12.75" customHeight="1">
      <c r="H530" s="27"/>
    </row>
    <row r="531" ht="12.75" customHeight="1">
      <c r="H531" s="27"/>
    </row>
    <row r="532" ht="12.75" customHeight="1">
      <c r="H532" s="27"/>
    </row>
    <row r="533" ht="12.75" customHeight="1">
      <c r="H533" s="27"/>
    </row>
    <row r="534" ht="12.75" customHeight="1">
      <c r="H534" s="27"/>
    </row>
    <row r="535" ht="12.75" customHeight="1">
      <c r="H535" s="27"/>
    </row>
    <row r="536" ht="12.75" customHeight="1">
      <c r="H536" s="27"/>
    </row>
    <row r="537" ht="12.75" customHeight="1">
      <c r="H537" s="27"/>
    </row>
    <row r="538" ht="12.75" customHeight="1">
      <c r="H538" s="27"/>
    </row>
    <row r="539" ht="12.75" customHeight="1">
      <c r="H539" s="27"/>
    </row>
    <row r="540" ht="12.75" customHeight="1">
      <c r="H540" s="27"/>
    </row>
    <row r="541" ht="12.75" customHeight="1">
      <c r="H541" s="27"/>
    </row>
    <row r="542" ht="12.75" customHeight="1">
      <c r="H542" s="27"/>
    </row>
    <row r="543" ht="12.75" customHeight="1">
      <c r="H543" s="27"/>
    </row>
    <row r="544" ht="12.75" customHeight="1">
      <c r="H544" s="27"/>
    </row>
    <row r="545" ht="12.75" customHeight="1">
      <c r="H545" s="27"/>
    </row>
    <row r="546" ht="12.75" customHeight="1">
      <c r="H546" s="27"/>
    </row>
    <row r="547" ht="12.75" customHeight="1">
      <c r="H547" s="27"/>
    </row>
    <row r="548" ht="12.75" customHeight="1">
      <c r="H548" s="27"/>
    </row>
    <row r="549" ht="12.75" customHeight="1">
      <c r="H549" s="27"/>
    </row>
    <row r="550" ht="12.75" customHeight="1">
      <c r="H550" s="27"/>
    </row>
    <row r="551" ht="12.75" customHeight="1">
      <c r="H551" s="27"/>
    </row>
    <row r="552" ht="12.75" customHeight="1">
      <c r="H552" s="27"/>
    </row>
    <row r="553" ht="12.75" customHeight="1">
      <c r="H553" s="27"/>
    </row>
    <row r="554" ht="12.75" customHeight="1">
      <c r="H554" s="27"/>
    </row>
    <row r="555" ht="12.75" customHeight="1">
      <c r="H555" s="27"/>
    </row>
    <row r="556" ht="12.75" customHeight="1">
      <c r="H556" s="27"/>
    </row>
    <row r="557" ht="12.75" customHeight="1">
      <c r="H557" s="27"/>
    </row>
    <row r="558" ht="12.75" customHeight="1">
      <c r="H558" s="27"/>
    </row>
    <row r="559" ht="12.75" customHeight="1">
      <c r="H559" s="27"/>
    </row>
    <row r="560" ht="12.75" customHeight="1">
      <c r="H560" s="27"/>
    </row>
    <row r="561" ht="12.75" customHeight="1">
      <c r="H561" s="27"/>
    </row>
    <row r="562" ht="12.75" customHeight="1">
      <c r="H562" s="27"/>
    </row>
    <row r="563" ht="12.75" customHeight="1">
      <c r="H563" s="27"/>
    </row>
    <row r="564" ht="12.75" customHeight="1">
      <c r="H564" s="27"/>
    </row>
    <row r="565" ht="12.75" customHeight="1">
      <c r="H565" s="27"/>
    </row>
    <row r="566" ht="12.75" customHeight="1">
      <c r="H566" s="27"/>
    </row>
    <row r="567" ht="12.75" customHeight="1">
      <c r="H567" s="27"/>
    </row>
    <row r="568" ht="12.75" customHeight="1">
      <c r="H568" s="27"/>
    </row>
    <row r="569" ht="12.75" customHeight="1">
      <c r="H569" s="27"/>
    </row>
    <row r="570" ht="12.75" customHeight="1">
      <c r="H570" s="27"/>
    </row>
    <row r="571" ht="12.75" customHeight="1">
      <c r="H571" s="27"/>
    </row>
    <row r="572" ht="12.75" customHeight="1">
      <c r="H572" s="27"/>
    </row>
    <row r="573" ht="12.75" customHeight="1">
      <c r="H573" s="27"/>
    </row>
    <row r="574" ht="12.75" customHeight="1">
      <c r="H574" s="27"/>
    </row>
    <row r="575" ht="12.75" customHeight="1">
      <c r="H575" s="27"/>
    </row>
    <row r="576" ht="12.75" customHeight="1">
      <c r="H576" s="27"/>
    </row>
    <row r="577" ht="12.75" customHeight="1">
      <c r="H577" s="27"/>
    </row>
    <row r="578" ht="12.75" customHeight="1">
      <c r="H578" s="27"/>
    </row>
    <row r="579" ht="12.75" customHeight="1">
      <c r="H579" s="27"/>
    </row>
    <row r="580" ht="12.75" customHeight="1">
      <c r="H580" s="27"/>
    </row>
    <row r="581" ht="12.75" customHeight="1">
      <c r="H581" s="27"/>
    </row>
    <row r="582" ht="12.75" customHeight="1">
      <c r="H582" s="27"/>
    </row>
    <row r="583" ht="12.75" customHeight="1">
      <c r="H583" s="27"/>
    </row>
    <row r="584" ht="12.75" customHeight="1">
      <c r="H584" s="27"/>
    </row>
    <row r="585" ht="12.75" customHeight="1">
      <c r="H585" s="27"/>
    </row>
    <row r="586" ht="12.75" customHeight="1">
      <c r="H586" s="27"/>
    </row>
    <row r="587" ht="12.75" customHeight="1">
      <c r="H587" s="27"/>
    </row>
    <row r="588" ht="12.75" customHeight="1">
      <c r="H588" s="27"/>
    </row>
    <row r="589" ht="12.75" customHeight="1">
      <c r="H589" s="27"/>
    </row>
    <row r="590" ht="12.75" customHeight="1">
      <c r="H590" s="27"/>
    </row>
    <row r="591" ht="12.75" customHeight="1">
      <c r="H591" s="27"/>
    </row>
    <row r="592" ht="12.75" customHeight="1">
      <c r="H592" s="27"/>
    </row>
    <row r="593" ht="12.75" customHeight="1">
      <c r="H593" s="27"/>
    </row>
    <row r="594" ht="12.75" customHeight="1">
      <c r="H594" s="27"/>
    </row>
    <row r="595" ht="12.75" customHeight="1">
      <c r="H595" s="27"/>
    </row>
    <row r="596" ht="12.75" customHeight="1">
      <c r="H596" s="27"/>
    </row>
    <row r="597" ht="12.75" customHeight="1">
      <c r="H597" s="27"/>
    </row>
    <row r="598" ht="12.75" customHeight="1">
      <c r="H598" s="27"/>
    </row>
    <row r="599" ht="12.75" customHeight="1">
      <c r="H599" s="27"/>
    </row>
    <row r="600" ht="12.75" customHeight="1">
      <c r="H600" s="27"/>
    </row>
    <row r="601" ht="12.75" customHeight="1">
      <c r="H601" s="27"/>
    </row>
    <row r="602" ht="12.75" customHeight="1">
      <c r="H602" s="27"/>
    </row>
    <row r="603" ht="12.75" customHeight="1">
      <c r="H603" s="27"/>
    </row>
    <row r="604" ht="12.75" customHeight="1">
      <c r="H604" s="27"/>
    </row>
    <row r="605" ht="12.75" customHeight="1">
      <c r="H605" s="27"/>
    </row>
    <row r="606" ht="12.75" customHeight="1">
      <c r="H606" s="27"/>
    </row>
    <row r="607" ht="12.75" customHeight="1">
      <c r="H607" s="27"/>
    </row>
    <row r="608" ht="12.75" customHeight="1">
      <c r="H608" s="27"/>
    </row>
    <row r="609" ht="12.75" customHeight="1">
      <c r="H609" s="27"/>
    </row>
    <row r="610" ht="12.75" customHeight="1">
      <c r="H610" s="27"/>
    </row>
    <row r="611" ht="12.75" customHeight="1">
      <c r="H611" s="27"/>
    </row>
    <row r="612" ht="12.75" customHeight="1">
      <c r="H612" s="27"/>
    </row>
    <row r="613" ht="12.75" customHeight="1">
      <c r="H613" s="27"/>
    </row>
    <row r="614" ht="12.75" customHeight="1">
      <c r="H614" s="27"/>
    </row>
    <row r="615" ht="12.75" customHeight="1">
      <c r="H615" s="27"/>
    </row>
    <row r="616" ht="12.75" customHeight="1">
      <c r="H616" s="27"/>
    </row>
    <row r="617" ht="12.75" customHeight="1">
      <c r="H617" s="27"/>
    </row>
    <row r="618" ht="12.75" customHeight="1">
      <c r="H618" s="27"/>
    </row>
    <row r="619" ht="12.75" customHeight="1">
      <c r="H619" s="27"/>
    </row>
    <row r="620" ht="12.75" customHeight="1">
      <c r="H620" s="27"/>
    </row>
    <row r="621" ht="12.75" customHeight="1">
      <c r="H621" s="27"/>
    </row>
    <row r="622" ht="12.75" customHeight="1">
      <c r="H622" s="27"/>
    </row>
    <row r="623" ht="12.75" customHeight="1">
      <c r="H623" s="27"/>
    </row>
    <row r="624" ht="12.75" customHeight="1">
      <c r="H624" s="27"/>
    </row>
    <row r="625" ht="12.75" customHeight="1">
      <c r="H625" s="27"/>
    </row>
    <row r="626" ht="12.75" customHeight="1">
      <c r="H626" s="27"/>
    </row>
    <row r="627" ht="12.75" customHeight="1">
      <c r="H627" s="27"/>
    </row>
    <row r="628" ht="12.75" customHeight="1">
      <c r="H628" s="27"/>
    </row>
    <row r="629" ht="12.75" customHeight="1">
      <c r="H629" s="27"/>
    </row>
    <row r="630" ht="12.75" customHeight="1">
      <c r="H630" s="27"/>
    </row>
    <row r="631" ht="12.75" customHeight="1">
      <c r="H631" s="27"/>
    </row>
    <row r="632" ht="12.75" customHeight="1">
      <c r="H632" s="27"/>
    </row>
    <row r="633" ht="12.75" customHeight="1">
      <c r="H633" s="27"/>
    </row>
    <row r="634" ht="12.75" customHeight="1">
      <c r="H634" s="27"/>
    </row>
    <row r="635" ht="12.75" customHeight="1">
      <c r="H635" s="27"/>
    </row>
    <row r="636" ht="12.75" customHeight="1">
      <c r="H636" s="27"/>
    </row>
    <row r="637" ht="12.75" customHeight="1">
      <c r="H637" s="27"/>
    </row>
    <row r="638" ht="12.75" customHeight="1">
      <c r="H638" s="27"/>
    </row>
    <row r="639" ht="12.75" customHeight="1">
      <c r="H639" s="27"/>
    </row>
    <row r="640" ht="12.75" customHeight="1">
      <c r="H640" s="27"/>
    </row>
    <row r="641" ht="12.75" customHeight="1">
      <c r="H641" s="27"/>
    </row>
    <row r="642" ht="12.75" customHeight="1">
      <c r="H642" s="27"/>
    </row>
    <row r="643" ht="12.75" customHeight="1">
      <c r="H643" s="27"/>
    </row>
    <row r="644" ht="12.75" customHeight="1">
      <c r="H644" s="27"/>
    </row>
    <row r="645" ht="12.75" customHeight="1">
      <c r="H645" s="27"/>
    </row>
    <row r="646" ht="12.75" customHeight="1">
      <c r="H646" s="27"/>
    </row>
    <row r="647" ht="12.75" customHeight="1">
      <c r="H647" s="27"/>
    </row>
    <row r="648" ht="12.75" customHeight="1">
      <c r="H648" s="27"/>
    </row>
    <row r="649" ht="12.75" customHeight="1">
      <c r="H649" s="27"/>
    </row>
    <row r="650" ht="12.75" customHeight="1">
      <c r="H650" s="27"/>
    </row>
    <row r="651" ht="12.75" customHeight="1">
      <c r="H651" s="27"/>
    </row>
    <row r="652" ht="12.75" customHeight="1">
      <c r="H652" s="27"/>
    </row>
    <row r="653" ht="12.75" customHeight="1">
      <c r="H653" s="27"/>
    </row>
    <row r="654" ht="12.75" customHeight="1">
      <c r="H654" s="27"/>
    </row>
    <row r="655" ht="12.75" customHeight="1">
      <c r="H655" s="27"/>
    </row>
    <row r="656" ht="12.75" customHeight="1">
      <c r="H656" s="27"/>
    </row>
    <row r="657" ht="12.75" customHeight="1">
      <c r="H657" s="27"/>
    </row>
    <row r="658" ht="12.75" customHeight="1">
      <c r="H658" s="27"/>
    </row>
    <row r="659" ht="12.75" customHeight="1">
      <c r="H659" s="27"/>
    </row>
    <row r="660" ht="12.75" customHeight="1">
      <c r="H660" s="27"/>
    </row>
    <row r="661" ht="12.75" customHeight="1">
      <c r="H661" s="27"/>
    </row>
    <row r="662" ht="12.75" customHeight="1">
      <c r="H662" s="27"/>
    </row>
    <row r="663" ht="12.75" customHeight="1">
      <c r="H663" s="27"/>
    </row>
    <row r="664" ht="12.75" customHeight="1">
      <c r="H664" s="27"/>
    </row>
    <row r="665" ht="12.75" customHeight="1">
      <c r="H665" s="27"/>
    </row>
    <row r="666" ht="12.75" customHeight="1">
      <c r="H666" s="27"/>
    </row>
    <row r="667" ht="12.75" customHeight="1">
      <c r="H667" s="27"/>
    </row>
    <row r="668" ht="12.75" customHeight="1">
      <c r="H668" s="27"/>
    </row>
    <row r="669" ht="12.75" customHeight="1">
      <c r="H669" s="27"/>
    </row>
    <row r="670" ht="12.75" customHeight="1">
      <c r="H670" s="27"/>
    </row>
    <row r="671" ht="12.75" customHeight="1">
      <c r="H671" s="27"/>
    </row>
    <row r="672" ht="12.75" customHeight="1">
      <c r="H672" s="27"/>
    </row>
    <row r="673" ht="12.75" customHeight="1">
      <c r="H673" s="27"/>
    </row>
    <row r="674" ht="12.75" customHeight="1">
      <c r="H674" s="27"/>
    </row>
    <row r="675" ht="12.75" customHeight="1">
      <c r="H675" s="27"/>
    </row>
    <row r="676" ht="12.75" customHeight="1">
      <c r="H676" s="27"/>
    </row>
    <row r="677" ht="12.75" customHeight="1">
      <c r="H677" s="27"/>
    </row>
    <row r="678" ht="12.75" customHeight="1">
      <c r="H678" s="27"/>
    </row>
    <row r="679" ht="12.75" customHeight="1">
      <c r="H679" s="27"/>
    </row>
    <row r="680" ht="12.75" customHeight="1">
      <c r="H680" s="27"/>
    </row>
    <row r="681" ht="12.75" customHeight="1">
      <c r="H681" s="27"/>
    </row>
    <row r="682" ht="12.75" customHeight="1">
      <c r="H682" s="27"/>
    </row>
    <row r="683" ht="12.75" customHeight="1">
      <c r="H683" s="27"/>
    </row>
    <row r="684" ht="12.75" customHeight="1">
      <c r="H684" s="27"/>
    </row>
    <row r="685" ht="12.75" customHeight="1">
      <c r="H685" s="27"/>
    </row>
    <row r="686" ht="12.75" customHeight="1">
      <c r="H686" s="27"/>
    </row>
    <row r="687" ht="12.75" customHeight="1">
      <c r="H687" s="27"/>
    </row>
    <row r="688" ht="12.75" customHeight="1">
      <c r="H688" s="27"/>
    </row>
    <row r="689" ht="12.75" customHeight="1">
      <c r="H689" s="27"/>
    </row>
    <row r="690" ht="12.75" customHeight="1">
      <c r="H690" s="27"/>
    </row>
    <row r="691" ht="12.75" customHeight="1">
      <c r="H691" s="27"/>
    </row>
    <row r="692" ht="12.75" customHeight="1">
      <c r="H692" s="27"/>
    </row>
    <row r="693" ht="12.75" customHeight="1">
      <c r="H693" s="27"/>
    </row>
    <row r="694" ht="12.75" customHeight="1">
      <c r="H694" s="27"/>
    </row>
    <row r="695" ht="12.75" customHeight="1">
      <c r="H695" s="27"/>
    </row>
    <row r="696" ht="12.75" customHeight="1">
      <c r="H696" s="27"/>
    </row>
    <row r="697" ht="12.75" customHeight="1">
      <c r="H697" s="27"/>
    </row>
    <row r="698" ht="12.75" customHeight="1">
      <c r="H698" s="27"/>
    </row>
    <row r="699" ht="12.75" customHeight="1">
      <c r="H699" s="27"/>
    </row>
    <row r="700" ht="12.75" customHeight="1">
      <c r="H700" s="27"/>
    </row>
    <row r="701" ht="12.75" customHeight="1">
      <c r="H701" s="27"/>
    </row>
    <row r="702" ht="12.75" customHeight="1">
      <c r="H702" s="27"/>
    </row>
    <row r="703" ht="12.75" customHeight="1">
      <c r="H703" s="27"/>
    </row>
    <row r="704" ht="12.75" customHeight="1">
      <c r="H704" s="27"/>
    </row>
    <row r="705" ht="12.75" customHeight="1">
      <c r="H705" s="27"/>
    </row>
    <row r="706" ht="12.75" customHeight="1">
      <c r="H706" s="27"/>
    </row>
    <row r="707" ht="12.75" customHeight="1">
      <c r="H707" s="27"/>
    </row>
    <row r="708" ht="12.75" customHeight="1">
      <c r="H708" s="27"/>
    </row>
    <row r="709" ht="12.75" customHeight="1">
      <c r="H709" s="27"/>
    </row>
    <row r="710" ht="12.75" customHeight="1">
      <c r="H710" s="27"/>
    </row>
    <row r="711" ht="12.75" customHeight="1">
      <c r="H711" s="27"/>
    </row>
    <row r="712" ht="12.75" customHeight="1">
      <c r="H712" s="27"/>
    </row>
    <row r="713" ht="12.75" customHeight="1">
      <c r="H713" s="27"/>
    </row>
    <row r="714" ht="12.75" customHeight="1">
      <c r="H714" s="27"/>
    </row>
    <row r="715" ht="12.75" customHeight="1">
      <c r="H715" s="27"/>
    </row>
    <row r="716" ht="12.75" customHeight="1">
      <c r="H716" s="27"/>
    </row>
    <row r="717" ht="12.75" customHeight="1">
      <c r="H717" s="27"/>
    </row>
    <row r="718" ht="12.75" customHeight="1">
      <c r="H718" s="27"/>
    </row>
    <row r="719" ht="12.75" customHeight="1">
      <c r="H719" s="27"/>
    </row>
    <row r="720" ht="12.75" customHeight="1">
      <c r="H720" s="27"/>
    </row>
    <row r="721" ht="12.75" customHeight="1">
      <c r="H721" s="27"/>
    </row>
    <row r="722" ht="12.75" customHeight="1">
      <c r="H722" s="27"/>
    </row>
    <row r="723" ht="12.75" customHeight="1">
      <c r="H723" s="27"/>
    </row>
    <row r="724" ht="12.75" customHeight="1">
      <c r="H724" s="27"/>
    </row>
    <row r="725" ht="12.75" customHeight="1">
      <c r="H725" s="27"/>
    </row>
    <row r="726" ht="12.75" customHeight="1">
      <c r="H726" s="27"/>
    </row>
    <row r="727" ht="12.75" customHeight="1">
      <c r="H727" s="27"/>
    </row>
    <row r="728" ht="12.75" customHeight="1">
      <c r="H728" s="27"/>
    </row>
    <row r="729" ht="12.75" customHeight="1">
      <c r="H729" s="27"/>
    </row>
    <row r="730" ht="12.75" customHeight="1">
      <c r="H730" s="27"/>
    </row>
    <row r="731" ht="12.75" customHeight="1">
      <c r="H731" s="27"/>
    </row>
    <row r="732" ht="12.75" customHeight="1">
      <c r="H732" s="27"/>
    </row>
    <row r="733" ht="12.75" customHeight="1">
      <c r="H733" s="27"/>
    </row>
    <row r="734" ht="12.75" customHeight="1">
      <c r="H734" s="27"/>
    </row>
    <row r="735" ht="12.75" customHeight="1">
      <c r="H735" s="27"/>
    </row>
    <row r="736" ht="12.75" customHeight="1">
      <c r="H736" s="27"/>
    </row>
    <row r="737" ht="12.75" customHeight="1">
      <c r="H737" s="27"/>
    </row>
    <row r="738" ht="12.75" customHeight="1">
      <c r="H738" s="27"/>
    </row>
    <row r="739" ht="12.75" customHeight="1">
      <c r="H739" s="27"/>
    </row>
    <row r="740" ht="12.75" customHeight="1">
      <c r="H740" s="27"/>
    </row>
    <row r="741" ht="12.75" customHeight="1">
      <c r="H741" s="27"/>
    </row>
    <row r="742" ht="12.75" customHeight="1">
      <c r="H742" s="27"/>
    </row>
    <row r="743" ht="12.75" customHeight="1">
      <c r="H743" s="27"/>
    </row>
    <row r="744" ht="12.75" customHeight="1">
      <c r="H744" s="27"/>
    </row>
    <row r="745" ht="12.75" customHeight="1">
      <c r="H745" s="27"/>
    </row>
    <row r="746" ht="12.75" customHeight="1">
      <c r="H746" s="27"/>
    </row>
    <row r="747" ht="12.75" customHeight="1">
      <c r="H747" s="27"/>
    </row>
    <row r="748" ht="12.75" customHeight="1">
      <c r="H748" s="27"/>
    </row>
    <row r="749" ht="12.75" customHeight="1">
      <c r="H749" s="27"/>
    </row>
    <row r="750" ht="12.75" customHeight="1">
      <c r="H750" s="27"/>
    </row>
    <row r="751" ht="12.75" customHeight="1">
      <c r="H751" s="27"/>
    </row>
    <row r="752" ht="12.75" customHeight="1">
      <c r="H752" s="27"/>
    </row>
    <row r="753" ht="12.75" customHeight="1">
      <c r="H753" s="27"/>
    </row>
    <row r="754" ht="12.75" customHeight="1">
      <c r="H754" s="27"/>
    </row>
    <row r="755" ht="12.75" customHeight="1">
      <c r="H755" s="27"/>
    </row>
    <row r="756" ht="12.75" customHeight="1">
      <c r="H756" s="27"/>
    </row>
    <row r="757" ht="12.75" customHeight="1">
      <c r="H757" s="27"/>
    </row>
    <row r="758" ht="12.75" customHeight="1">
      <c r="H758" s="27"/>
    </row>
    <row r="759" ht="12.75" customHeight="1">
      <c r="H759" s="27"/>
    </row>
    <row r="760" ht="12.75" customHeight="1">
      <c r="H760" s="27"/>
    </row>
    <row r="761" ht="12.75" customHeight="1">
      <c r="H761" s="27"/>
    </row>
    <row r="762" ht="12.75" customHeight="1">
      <c r="H762" s="27"/>
    </row>
    <row r="763" ht="12.75" customHeight="1">
      <c r="H763" s="27"/>
    </row>
    <row r="764" ht="12.75" customHeight="1">
      <c r="H764" s="27"/>
    </row>
    <row r="765" ht="12.75" customHeight="1">
      <c r="H765" s="27"/>
    </row>
    <row r="766" ht="12.75" customHeight="1">
      <c r="H766" s="27"/>
    </row>
    <row r="767" ht="12.75" customHeight="1">
      <c r="H767" s="27"/>
    </row>
    <row r="768" ht="12.75" customHeight="1">
      <c r="H768" s="27"/>
    </row>
    <row r="769" ht="12.75" customHeight="1">
      <c r="H769" s="27"/>
    </row>
    <row r="770" ht="12.75" customHeight="1">
      <c r="H770" s="27"/>
    </row>
    <row r="771" ht="12.75" customHeight="1">
      <c r="H771" s="27"/>
    </row>
    <row r="772" ht="12.75" customHeight="1">
      <c r="H772" s="27"/>
    </row>
    <row r="773" ht="12.75" customHeight="1">
      <c r="H773" s="27"/>
    </row>
    <row r="774" ht="12.75" customHeight="1">
      <c r="H774" s="27"/>
    </row>
    <row r="775" ht="12.75" customHeight="1">
      <c r="H775" s="27"/>
    </row>
    <row r="776" ht="12.75" customHeight="1">
      <c r="H776" s="27"/>
    </row>
    <row r="777" ht="12.75" customHeight="1">
      <c r="H777" s="27"/>
    </row>
    <row r="778" ht="12.75" customHeight="1">
      <c r="H778" s="27"/>
    </row>
    <row r="779" ht="12.75" customHeight="1">
      <c r="H779" s="27"/>
    </row>
    <row r="780" ht="12.75" customHeight="1">
      <c r="H780" s="27"/>
    </row>
    <row r="781" ht="12.75" customHeight="1">
      <c r="H781" s="27"/>
    </row>
    <row r="782" ht="12.75" customHeight="1">
      <c r="H782" s="27"/>
    </row>
    <row r="783" ht="12.75" customHeight="1">
      <c r="H783" s="27"/>
    </row>
    <row r="784" ht="12.75" customHeight="1">
      <c r="H784" s="27"/>
    </row>
    <row r="785" ht="12.75" customHeight="1">
      <c r="H785" s="27"/>
    </row>
    <row r="786" ht="12.75" customHeight="1">
      <c r="H786" s="27"/>
    </row>
    <row r="787" ht="12.75" customHeight="1">
      <c r="H787" s="27"/>
    </row>
    <row r="788" ht="12.75" customHeight="1">
      <c r="H788" s="27"/>
    </row>
    <row r="789" ht="12.75" customHeight="1">
      <c r="H789" s="27"/>
    </row>
    <row r="790" ht="12.75" customHeight="1">
      <c r="H790" s="27"/>
    </row>
    <row r="791" ht="12.75" customHeight="1">
      <c r="H791" s="27"/>
    </row>
    <row r="792" ht="12.75" customHeight="1">
      <c r="H792" s="27"/>
    </row>
    <row r="793" ht="12.75" customHeight="1">
      <c r="H793" s="27"/>
    </row>
    <row r="794" ht="12.75" customHeight="1">
      <c r="H794" s="27"/>
    </row>
    <row r="795" ht="12.75" customHeight="1">
      <c r="H795" s="27"/>
    </row>
    <row r="796" ht="12.75" customHeight="1">
      <c r="H796" s="27"/>
    </row>
    <row r="797" ht="12.75" customHeight="1">
      <c r="H797" s="27"/>
    </row>
    <row r="798" ht="12.75" customHeight="1">
      <c r="H798" s="27"/>
    </row>
    <row r="799" ht="12.75" customHeight="1">
      <c r="H799" s="27"/>
    </row>
    <row r="800" ht="12.75" customHeight="1">
      <c r="H800" s="27"/>
    </row>
    <row r="801" ht="12.75" customHeight="1">
      <c r="H801" s="27"/>
    </row>
    <row r="802" ht="12.75" customHeight="1">
      <c r="H802" s="27"/>
    </row>
    <row r="803" ht="12.75" customHeight="1">
      <c r="H803" s="27"/>
    </row>
    <row r="804" ht="12.75" customHeight="1">
      <c r="H804" s="27"/>
    </row>
    <row r="805" ht="12.75" customHeight="1">
      <c r="H805" s="27"/>
    </row>
    <row r="806" ht="12.75" customHeight="1">
      <c r="H806" s="27"/>
    </row>
    <row r="807" ht="12.75" customHeight="1">
      <c r="H807" s="27"/>
    </row>
    <row r="808" ht="12.75" customHeight="1">
      <c r="H808" s="27"/>
    </row>
    <row r="809" ht="12.75" customHeight="1">
      <c r="H809" s="27"/>
    </row>
    <row r="810" ht="12.75" customHeight="1">
      <c r="H810" s="27"/>
    </row>
    <row r="811" ht="12.75" customHeight="1">
      <c r="H811" s="27"/>
    </row>
    <row r="812" ht="12.75" customHeight="1">
      <c r="H812" s="27"/>
    </row>
    <row r="813" ht="12.75" customHeight="1">
      <c r="H813" s="27"/>
    </row>
    <row r="814" ht="12.75" customHeight="1">
      <c r="H814" s="27"/>
    </row>
    <row r="815" ht="12.75" customHeight="1">
      <c r="H815" s="27"/>
    </row>
    <row r="816" ht="12.75" customHeight="1">
      <c r="H816" s="27"/>
    </row>
    <row r="817" ht="12.75" customHeight="1">
      <c r="H817" s="27"/>
    </row>
    <row r="818" ht="12.75" customHeight="1">
      <c r="H818" s="27"/>
    </row>
    <row r="819" ht="12.75" customHeight="1">
      <c r="H819" s="27"/>
    </row>
    <row r="820" ht="12.75" customHeight="1">
      <c r="H820" s="27"/>
    </row>
    <row r="821" ht="12.75" customHeight="1">
      <c r="H821" s="27"/>
    </row>
    <row r="822" ht="12.75" customHeight="1">
      <c r="H822" s="27"/>
    </row>
    <row r="823" ht="12.75" customHeight="1">
      <c r="H823" s="27"/>
    </row>
    <row r="824" ht="12.75" customHeight="1">
      <c r="H824" s="27"/>
    </row>
    <row r="825" ht="12.75" customHeight="1">
      <c r="H825" s="27"/>
    </row>
    <row r="826" ht="12.75" customHeight="1">
      <c r="H826" s="27"/>
    </row>
    <row r="827" ht="12.75" customHeight="1">
      <c r="H827" s="27"/>
    </row>
    <row r="828" ht="12.75" customHeight="1">
      <c r="H828" s="27"/>
    </row>
    <row r="829" ht="12.75" customHeight="1">
      <c r="H829" s="27"/>
    </row>
    <row r="830" ht="12.75" customHeight="1">
      <c r="H830" s="27"/>
    </row>
    <row r="831" ht="12.75" customHeight="1">
      <c r="H831" s="27"/>
    </row>
    <row r="832" ht="12.75" customHeight="1">
      <c r="H832" s="27"/>
    </row>
    <row r="833" ht="12.75" customHeight="1">
      <c r="H833" s="27"/>
    </row>
    <row r="834" ht="12.75" customHeight="1">
      <c r="H834" s="27"/>
    </row>
    <row r="835" ht="12.75" customHeight="1">
      <c r="H835" s="27"/>
    </row>
    <row r="836" ht="12.75" customHeight="1">
      <c r="H836" s="27"/>
    </row>
    <row r="837" ht="12.75" customHeight="1">
      <c r="H837" s="27"/>
    </row>
    <row r="838" ht="12.75" customHeight="1">
      <c r="H838" s="27"/>
    </row>
    <row r="839" ht="12.75" customHeight="1">
      <c r="H839" s="27"/>
    </row>
    <row r="840" ht="12.75" customHeight="1">
      <c r="H840" s="27"/>
    </row>
    <row r="841" ht="12.75" customHeight="1">
      <c r="H841" s="27"/>
    </row>
    <row r="842" ht="12.75" customHeight="1">
      <c r="H842" s="27"/>
    </row>
    <row r="843" ht="12.75" customHeight="1">
      <c r="H843" s="27"/>
    </row>
    <row r="844" ht="12.75" customHeight="1">
      <c r="H844" s="27"/>
    </row>
    <row r="845" ht="12.75" customHeight="1">
      <c r="H845" s="27"/>
    </row>
    <row r="846" ht="12.75" customHeight="1">
      <c r="H846" s="27"/>
    </row>
    <row r="847" ht="12.75" customHeight="1">
      <c r="H847" s="27"/>
    </row>
    <row r="848" ht="12.75" customHeight="1">
      <c r="H848" s="27"/>
    </row>
    <row r="849" ht="12.75" customHeight="1">
      <c r="H849" s="27"/>
    </row>
    <row r="850" ht="12.75" customHeight="1">
      <c r="H850" s="27"/>
    </row>
    <row r="851" ht="12.75" customHeight="1">
      <c r="H851" s="27"/>
    </row>
    <row r="852" ht="12.75" customHeight="1">
      <c r="H852" s="27"/>
    </row>
    <row r="853" ht="12.75" customHeight="1">
      <c r="H853" s="27"/>
    </row>
    <row r="854" ht="12.75" customHeight="1">
      <c r="H854" s="27"/>
    </row>
    <row r="855" ht="12.75" customHeight="1">
      <c r="H855" s="27"/>
    </row>
    <row r="856" ht="12.75" customHeight="1">
      <c r="H856" s="27"/>
    </row>
    <row r="857" ht="12.75" customHeight="1">
      <c r="H857" s="27"/>
    </row>
    <row r="858" ht="12.75" customHeight="1">
      <c r="H858" s="27"/>
    </row>
    <row r="859" ht="12.75" customHeight="1">
      <c r="H859" s="27"/>
    </row>
    <row r="860" ht="12.75" customHeight="1">
      <c r="H860" s="27"/>
    </row>
    <row r="861" ht="12.75" customHeight="1">
      <c r="H861" s="27"/>
    </row>
    <row r="862" ht="12.75" customHeight="1">
      <c r="H862" s="27"/>
    </row>
    <row r="863" ht="12.75" customHeight="1">
      <c r="H863" s="27"/>
    </row>
    <row r="864" ht="12.75" customHeight="1">
      <c r="H864" s="27"/>
    </row>
    <row r="865" ht="12.75" customHeight="1">
      <c r="H865" s="27"/>
    </row>
    <row r="866" ht="12.75" customHeight="1">
      <c r="H866" s="27"/>
    </row>
    <row r="867" ht="12.75" customHeight="1">
      <c r="H867" s="27"/>
    </row>
    <row r="868" ht="12.75" customHeight="1">
      <c r="H868" s="27"/>
    </row>
    <row r="869" ht="12.75" customHeight="1">
      <c r="H869" s="27"/>
    </row>
    <row r="870" ht="12.75" customHeight="1">
      <c r="H870" s="27"/>
    </row>
    <row r="871" ht="12.75" customHeight="1">
      <c r="H871" s="27"/>
    </row>
    <row r="872" ht="12.75" customHeight="1">
      <c r="H872" s="27"/>
    </row>
    <row r="873" ht="12.75" customHeight="1">
      <c r="H873" s="27"/>
    </row>
    <row r="874" ht="12.75" customHeight="1">
      <c r="H874" s="27"/>
    </row>
    <row r="875" ht="12.75" customHeight="1">
      <c r="H875" s="27"/>
    </row>
    <row r="876" ht="12.75" customHeight="1">
      <c r="H876" s="27"/>
    </row>
    <row r="877" ht="12.75" customHeight="1">
      <c r="H877" s="27"/>
    </row>
    <row r="878" ht="12.75" customHeight="1">
      <c r="H878" s="27"/>
    </row>
    <row r="879" ht="12.75" customHeight="1">
      <c r="H879" s="27"/>
    </row>
    <row r="880" ht="12.75" customHeight="1">
      <c r="H880" s="27"/>
    </row>
    <row r="881" ht="12.75" customHeight="1">
      <c r="H881" s="27"/>
    </row>
    <row r="882" ht="12.75" customHeight="1">
      <c r="H882" s="27"/>
    </row>
    <row r="883" ht="12.75" customHeight="1">
      <c r="H883" s="27"/>
    </row>
    <row r="884" ht="12.75" customHeight="1">
      <c r="H884" s="27"/>
    </row>
    <row r="885" ht="12.75" customHeight="1">
      <c r="H885" s="27"/>
    </row>
    <row r="886" ht="12.75" customHeight="1">
      <c r="H886" s="27"/>
    </row>
    <row r="887" ht="12.75" customHeight="1">
      <c r="H887" s="27"/>
    </row>
    <row r="888" ht="12.75" customHeight="1">
      <c r="H888" s="27"/>
    </row>
    <row r="889" ht="12.75" customHeight="1">
      <c r="H889" s="27"/>
    </row>
    <row r="890" ht="12.75" customHeight="1">
      <c r="H890" s="27"/>
    </row>
    <row r="891" ht="12.75" customHeight="1">
      <c r="H891" s="27"/>
    </row>
    <row r="892" ht="12.75" customHeight="1">
      <c r="H892" s="27"/>
    </row>
    <row r="893" ht="12.75" customHeight="1">
      <c r="H893" s="27"/>
    </row>
    <row r="894" ht="12.75" customHeight="1">
      <c r="H894" s="27"/>
    </row>
    <row r="895" ht="12.75" customHeight="1">
      <c r="H895" s="27"/>
    </row>
    <row r="896" ht="12.75" customHeight="1">
      <c r="H896" s="27"/>
    </row>
    <row r="897" ht="12.75" customHeight="1">
      <c r="H897" s="27"/>
    </row>
    <row r="898" ht="12.75" customHeight="1">
      <c r="H898" s="27"/>
    </row>
    <row r="899" ht="12.75" customHeight="1">
      <c r="H899" s="27"/>
    </row>
    <row r="900" ht="12.75" customHeight="1">
      <c r="H900" s="27"/>
    </row>
    <row r="901" ht="12.75" customHeight="1">
      <c r="H901" s="27"/>
    </row>
    <row r="902" ht="12.75" customHeight="1">
      <c r="H902" s="27"/>
    </row>
    <row r="903" ht="12.75" customHeight="1">
      <c r="H903" s="27"/>
    </row>
    <row r="904" ht="12.75" customHeight="1">
      <c r="H904" s="27"/>
    </row>
    <row r="905" ht="12.75" customHeight="1">
      <c r="H905" s="27"/>
    </row>
    <row r="906" ht="12.75" customHeight="1">
      <c r="H906" s="27"/>
    </row>
    <row r="907" ht="12.75" customHeight="1">
      <c r="H907" s="27"/>
    </row>
    <row r="908" ht="12.75" customHeight="1">
      <c r="H908" s="27"/>
    </row>
    <row r="909" ht="12.75" customHeight="1">
      <c r="H909" s="27"/>
    </row>
    <row r="910" ht="12.75" customHeight="1">
      <c r="H910" s="27"/>
    </row>
    <row r="911" ht="12.75" customHeight="1">
      <c r="H911" s="27"/>
    </row>
    <row r="912" ht="12.75" customHeight="1">
      <c r="H912" s="27"/>
    </row>
    <row r="913" ht="12.75" customHeight="1">
      <c r="H913" s="27"/>
    </row>
    <row r="914" ht="12.75" customHeight="1">
      <c r="H914" s="27"/>
    </row>
    <row r="915" ht="12.75" customHeight="1">
      <c r="H915" s="27"/>
    </row>
    <row r="916" ht="12.75" customHeight="1">
      <c r="H916" s="27"/>
    </row>
    <row r="917" ht="12.75" customHeight="1">
      <c r="H917" s="27"/>
    </row>
    <row r="918" ht="12.75" customHeight="1">
      <c r="H918" s="27"/>
    </row>
    <row r="919" ht="12.75" customHeight="1">
      <c r="H919" s="27"/>
    </row>
    <row r="920" ht="12.75" customHeight="1">
      <c r="H920" s="27"/>
    </row>
    <row r="921" ht="12.75" customHeight="1">
      <c r="H921" s="27"/>
    </row>
    <row r="922" ht="12.75" customHeight="1">
      <c r="H922" s="27"/>
    </row>
    <row r="923" ht="12.75" customHeight="1">
      <c r="H923" s="27"/>
    </row>
    <row r="924" ht="12.75" customHeight="1">
      <c r="H924" s="27"/>
    </row>
    <row r="925" ht="12.75" customHeight="1">
      <c r="H925" s="27"/>
    </row>
    <row r="926" ht="12.75" customHeight="1">
      <c r="H926" s="27"/>
    </row>
    <row r="927" ht="12.75" customHeight="1">
      <c r="H927" s="27"/>
    </row>
    <row r="928" ht="12.75" customHeight="1">
      <c r="H928" s="27"/>
    </row>
    <row r="929" ht="12.75" customHeight="1">
      <c r="H929" s="27"/>
    </row>
    <row r="930" ht="12.75" customHeight="1">
      <c r="H930" s="27"/>
    </row>
    <row r="931" ht="12.75" customHeight="1">
      <c r="H931" s="27"/>
    </row>
    <row r="932" ht="12.75" customHeight="1">
      <c r="H932" s="27"/>
    </row>
    <row r="933" ht="12.75" customHeight="1">
      <c r="H933" s="27"/>
    </row>
    <row r="934" ht="12.75" customHeight="1">
      <c r="H934" s="27"/>
    </row>
    <row r="935" ht="12.75" customHeight="1">
      <c r="H935" s="27"/>
    </row>
    <row r="936" ht="12.75" customHeight="1">
      <c r="H936" s="27"/>
    </row>
    <row r="937" ht="12.75" customHeight="1">
      <c r="H937" s="27"/>
    </row>
    <row r="938" ht="12.75" customHeight="1">
      <c r="H938" s="27"/>
    </row>
    <row r="939" ht="12.75" customHeight="1">
      <c r="H939" s="27"/>
    </row>
    <row r="940" ht="12.75" customHeight="1">
      <c r="H940" s="27"/>
    </row>
    <row r="941" ht="12.75" customHeight="1">
      <c r="H941" s="27"/>
    </row>
    <row r="942" ht="12.75" customHeight="1">
      <c r="H942" s="27"/>
    </row>
    <row r="943" ht="12.75" customHeight="1">
      <c r="H943" s="27"/>
    </row>
    <row r="944" ht="12.75" customHeight="1">
      <c r="H944" s="27"/>
    </row>
    <row r="945" ht="12.75" customHeight="1">
      <c r="H945" s="27"/>
    </row>
    <row r="946" ht="12.75" customHeight="1">
      <c r="H946" s="27"/>
    </row>
    <row r="947" ht="12.75" customHeight="1">
      <c r="H947" s="27"/>
    </row>
    <row r="948" ht="12.75" customHeight="1">
      <c r="H948" s="27"/>
    </row>
    <row r="949" ht="12.75" customHeight="1">
      <c r="H949" s="27"/>
    </row>
    <row r="950" ht="12.75" customHeight="1">
      <c r="H950" s="27"/>
    </row>
    <row r="951" ht="12.75" customHeight="1">
      <c r="H951" s="27"/>
    </row>
    <row r="952" ht="12.75" customHeight="1">
      <c r="H952" s="27"/>
    </row>
    <row r="953" ht="12.75" customHeight="1">
      <c r="H953" s="27"/>
    </row>
    <row r="954" ht="12.75" customHeight="1">
      <c r="H954" s="27"/>
    </row>
    <row r="955" ht="12.75" customHeight="1">
      <c r="H955" s="27"/>
    </row>
    <row r="956" ht="12.75" customHeight="1">
      <c r="H956" s="27"/>
    </row>
    <row r="957" ht="12.75" customHeight="1">
      <c r="H957" s="27"/>
    </row>
    <row r="958" ht="12.75" customHeight="1">
      <c r="H958" s="27"/>
    </row>
    <row r="959" ht="12.75" customHeight="1">
      <c r="H959" s="27"/>
    </row>
    <row r="960" ht="12.75" customHeight="1">
      <c r="H960" s="27"/>
    </row>
    <row r="961" ht="12.75" customHeight="1">
      <c r="H961" s="27"/>
    </row>
    <row r="962" ht="12.75" customHeight="1">
      <c r="H962" s="27"/>
    </row>
    <row r="963" ht="12.75" customHeight="1">
      <c r="H963" s="27"/>
    </row>
    <row r="964" ht="12.75" customHeight="1">
      <c r="H964" s="27"/>
    </row>
    <row r="965" ht="12.75" customHeight="1">
      <c r="H965" s="27"/>
    </row>
    <row r="966" ht="12.75" customHeight="1">
      <c r="H966" s="27"/>
    </row>
    <row r="967" ht="12.75" customHeight="1">
      <c r="H967" s="27"/>
    </row>
    <row r="968" ht="12.75" customHeight="1">
      <c r="H968" s="27"/>
    </row>
    <row r="969" ht="12.75" customHeight="1">
      <c r="H969" s="27"/>
    </row>
    <row r="970" ht="12.75" customHeight="1">
      <c r="H970" s="27"/>
    </row>
    <row r="971" ht="12.75" customHeight="1">
      <c r="H971" s="27"/>
    </row>
    <row r="972" ht="12.75" customHeight="1">
      <c r="H972" s="27"/>
    </row>
    <row r="973" ht="12.75" customHeight="1">
      <c r="H973" s="27"/>
    </row>
    <row r="974" ht="12.75" customHeight="1">
      <c r="H974" s="27"/>
    </row>
    <row r="975" ht="12.75" customHeight="1">
      <c r="H975" s="27"/>
    </row>
    <row r="976" ht="12.75" customHeight="1">
      <c r="H976" s="27"/>
    </row>
    <row r="977" ht="12.75" customHeight="1">
      <c r="H977" s="27"/>
    </row>
    <row r="978" ht="12.75" customHeight="1">
      <c r="H978" s="27"/>
    </row>
    <row r="979" ht="12.75" customHeight="1">
      <c r="H979" s="27"/>
    </row>
    <row r="980" ht="12.75" customHeight="1">
      <c r="H980" s="27"/>
    </row>
    <row r="981" ht="12.75" customHeight="1">
      <c r="H981" s="27"/>
    </row>
    <row r="982" ht="12.75" customHeight="1">
      <c r="H982" s="27"/>
    </row>
    <row r="983" ht="12.75" customHeight="1">
      <c r="H983" s="27"/>
    </row>
    <row r="984" ht="12.75" customHeight="1">
      <c r="H984" s="27"/>
    </row>
    <row r="985" ht="12.75" customHeight="1">
      <c r="H985" s="27"/>
    </row>
    <row r="986" ht="12.75" customHeight="1">
      <c r="H986" s="27"/>
    </row>
    <row r="987" ht="12.75" customHeight="1">
      <c r="H987" s="27"/>
    </row>
    <row r="988" ht="12.75" customHeight="1">
      <c r="H988" s="27"/>
    </row>
    <row r="989" ht="12.75" customHeight="1">
      <c r="H989" s="27"/>
    </row>
    <row r="990" ht="12.75" customHeight="1">
      <c r="H990" s="27"/>
    </row>
    <row r="991" ht="12.75" customHeight="1">
      <c r="H991" s="27"/>
    </row>
    <row r="992" ht="12.75" customHeight="1">
      <c r="H992" s="27"/>
    </row>
    <row r="993" ht="12.75" customHeight="1">
      <c r="H993" s="27"/>
    </row>
    <row r="994" ht="12.75" customHeight="1">
      <c r="H994" s="27"/>
    </row>
    <row r="995" ht="12.75" customHeight="1">
      <c r="H995" s="27"/>
    </row>
    <row r="996" ht="12.75" customHeight="1">
      <c r="H996" s="27"/>
    </row>
    <row r="997" ht="12.75" customHeight="1">
      <c r="H997" s="27"/>
    </row>
    <row r="998" ht="12.75" customHeight="1">
      <c r="H998" s="27"/>
    </row>
    <row r="999" ht="12.75" customHeight="1">
      <c r="H999" s="27"/>
    </row>
    <row r="1000" ht="12.75" customHeight="1">
      <c r="H1000" s="27"/>
    </row>
  </sheetData>
  <mergeCells count="3">
    <mergeCell ref="A1:J1"/>
    <mergeCell ref="A12:J12"/>
    <mergeCell ref="A23:J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71"/>
    <col customWidth="1" min="2" max="2" width="10.57"/>
    <col customWidth="1" min="3" max="3" width="15.0"/>
    <col customWidth="1" min="4" max="4" width="15.86"/>
    <col customWidth="1" min="5" max="5" width="17.0"/>
    <col customWidth="1" min="6" max="6" width="24.0"/>
    <col customWidth="1" min="7" max="7" width="20.43"/>
    <col customWidth="1" min="8" max="12" width="8.71"/>
    <col customWidth="1" min="13" max="13" width="30.43"/>
    <col customWidth="1" min="14" max="26" width="8.71"/>
  </cols>
  <sheetData>
    <row r="1" ht="12.75" customHeight="1">
      <c r="A1" s="5" t="s">
        <v>11</v>
      </c>
      <c r="N1" s="3" t="s">
        <v>11</v>
      </c>
      <c r="O1" s="3" t="s">
        <v>24</v>
      </c>
      <c r="P1" s="3" t="s">
        <v>27</v>
      </c>
    </row>
    <row r="2" ht="12.75" customHeight="1">
      <c r="E2" s="34"/>
      <c r="G2" s="17"/>
      <c r="M2" t="s">
        <v>216</v>
      </c>
      <c r="N2" s="16">
        <f>Assumptions!C5</f>
        <v>400</v>
      </c>
      <c r="O2" s="16">
        <f>Assumptions!D5</f>
        <v>800</v>
      </c>
      <c r="P2" s="16">
        <f>Assumptions!E5</f>
        <v>1200</v>
      </c>
    </row>
    <row r="3" ht="12.75" customHeight="1">
      <c r="A3" t="s">
        <v>101</v>
      </c>
      <c r="B3" t="s">
        <v>217</v>
      </c>
      <c r="C3" t="s">
        <v>218</v>
      </c>
      <c r="D3" t="s">
        <v>219</v>
      </c>
      <c r="E3" s="34" t="s">
        <v>220</v>
      </c>
      <c r="F3" t="s">
        <v>221</v>
      </c>
      <c r="G3" s="17" t="s">
        <v>222</v>
      </c>
      <c r="M3" t="s">
        <v>223</v>
      </c>
      <c r="N3" s="16">
        <f>Assumptions!C7</f>
        <v>240</v>
      </c>
      <c r="O3" s="16">
        <f>Assumptions!D7</f>
        <v>480</v>
      </c>
      <c r="P3" s="16">
        <f>Assumptions!E7</f>
        <v>720</v>
      </c>
    </row>
    <row r="4" ht="12.75" customHeight="1">
      <c r="E4" s="34"/>
      <c r="G4" s="17"/>
      <c r="M4" t="s">
        <v>224</v>
      </c>
      <c r="N4" s="16">
        <f>Assumptions!C16</f>
        <v>5</v>
      </c>
      <c r="O4" s="16">
        <f>Assumptions!D16</f>
        <v>5</v>
      </c>
      <c r="P4" s="16">
        <f>Assumptions!E16</f>
        <v>5</v>
      </c>
    </row>
    <row r="5" ht="12.75" customHeight="1">
      <c r="A5" t="s">
        <v>225</v>
      </c>
      <c r="B5" s="16">
        <f>Assumptions!C48</f>
        <v>50000</v>
      </c>
      <c r="C5" s="35" t="s">
        <v>226</v>
      </c>
      <c r="D5" s="35" t="s">
        <v>226</v>
      </c>
      <c r="E5" s="36">
        <f>B5/1024</f>
        <v>48.828125</v>
      </c>
      <c r="F5" s="16" t="str">
        <f>Assumptions!$C$49</f>
        <v>Multi Region Storage - EU</v>
      </c>
      <c r="G5" s="38">
        <f>E5*Assumptions!$C$51</f>
        <v>10.81640625</v>
      </c>
      <c r="M5" t="s">
        <v>227</v>
      </c>
      <c r="N5" s="16">
        <f>Assumptions!C18</f>
        <v>260</v>
      </c>
      <c r="O5" s="16">
        <f>Assumptions!D18</f>
        <v>260</v>
      </c>
      <c r="P5" s="16">
        <f>Assumptions!E18</f>
        <v>260</v>
      </c>
    </row>
    <row r="6" ht="12.75" customHeight="1">
      <c r="A6" t="s">
        <v>231</v>
      </c>
      <c r="B6" s="16">
        <f>Assumptions!C41</f>
        <v>0.25</v>
      </c>
      <c r="C6" s="16">
        <f>Assumptions!C40</f>
        <v>5</v>
      </c>
      <c r="D6" s="16">
        <f t="shared" ref="D6:D9" si="1">B6*C6*$N$3*$N$4</f>
        <v>1500</v>
      </c>
      <c r="E6" s="36">
        <f t="shared" ref="E6:E9" si="2">B6*C6*$N$3*$N$5/1024</f>
        <v>76.171875</v>
      </c>
      <c r="F6" s="16" t="str">
        <f>Assumptions!$C$49</f>
        <v>Multi Region Storage - EU</v>
      </c>
      <c r="G6" s="38">
        <f>E6*Assumptions!$C$51</f>
        <v>16.87359375</v>
      </c>
    </row>
    <row r="7" ht="12.75" customHeight="1">
      <c r="A7" t="s">
        <v>233</v>
      </c>
      <c r="B7" s="16">
        <f>Assumptions!C43</f>
        <v>1</v>
      </c>
      <c r="C7" s="16">
        <f>Assumptions!C42</f>
        <v>5</v>
      </c>
      <c r="D7" s="16">
        <f t="shared" si="1"/>
        <v>6000</v>
      </c>
      <c r="E7" s="36">
        <f t="shared" si="2"/>
        <v>304.6875</v>
      </c>
      <c r="F7" s="16" t="str">
        <f>Assumptions!$C$49</f>
        <v>Multi Region Storage - EU</v>
      </c>
      <c r="G7" s="38">
        <f>E7*Assumptions!$C$51</f>
        <v>67.494375</v>
      </c>
    </row>
    <row r="8" ht="12.75" customHeight="1">
      <c r="A8" t="s">
        <v>234</v>
      </c>
      <c r="B8" s="16">
        <f>Assumptions!C45</f>
        <v>50</v>
      </c>
      <c r="C8" s="16">
        <f>Assumptions!C44</f>
        <v>0.25</v>
      </c>
      <c r="D8" s="16">
        <f t="shared" si="1"/>
        <v>15000</v>
      </c>
      <c r="E8" s="36">
        <f t="shared" si="2"/>
        <v>761.71875</v>
      </c>
      <c r="F8" s="16" t="str">
        <f>Assumptions!$C$49</f>
        <v>Multi Region Storage - EU</v>
      </c>
      <c r="G8" s="38">
        <f>E8*Assumptions!$C$51</f>
        <v>168.7359375</v>
      </c>
    </row>
    <row r="9" ht="12.75" customHeight="1">
      <c r="A9" t="s">
        <v>235</v>
      </c>
      <c r="B9" s="16">
        <f>Assumptions!C47</f>
        <v>0.5</v>
      </c>
      <c r="C9" s="16">
        <f>Assumptions!C46</f>
        <v>2</v>
      </c>
      <c r="D9" s="16">
        <f t="shared" si="1"/>
        <v>1200</v>
      </c>
      <c r="E9" s="36">
        <f t="shared" si="2"/>
        <v>60.9375</v>
      </c>
      <c r="F9" s="16" t="str">
        <f>Assumptions!$C$49</f>
        <v>Multi Region Storage - EU</v>
      </c>
      <c r="G9" s="38">
        <f>E9*Assumptions!$C$51</f>
        <v>13.498875</v>
      </c>
    </row>
    <row r="10" ht="12.75" customHeight="1">
      <c r="A10" t="s">
        <v>236</v>
      </c>
      <c r="B10" s="16">
        <f>N2*Assumptions!C52</f>
        <v>40000</v>
      </c>
      <c r="C10" s="35" t="s">
        <v>226</v>
      </c>
      <c r="D10" s="35" t="s">
        <v>226</v>
      </c>
      <c r="E10" s="36">
        <f t="shared" ref="E10:E11" si="3">B10/1024</f>
        <v>39.0625</v>
      </c>
      <c r="F10" s="16" t="str">
        <f>Assumptions!$C$49</f>
        <v>Multi Region Storage - EU</v>
      </c>
      <c r="G10" s="38">
        <f>E10*Assumptions!$C$51</f>
        <v>8.653125</v>
      </c>
    </row>
    <row r="11" ht="12.75" customHeight="1">
      <c r="A11" t="s">
        <v>237</v>
      </c>
      <c r="B11" s="16">
        <f>B10*Assumptions!C53</f>
        <v>4000</v>
      </c>
      <c r="C11" s="35" t="s">
        <v>226</v>
      </c>
      <c r="D11" s="35" t="s">
        <v>226</v>
      </c>
      <c r="E11" s="36">
        <f t="shared" si="3"/>
        <v>3.90625</v>
      </c>
      <c r="F11" s="16" t="str">
        <f>Assumptions!$C$49</f>
        <v>Multi Region Storage - EU</v>
      </c>
      <c r="G11" s="38">
        <f>E11*Assumptions!$C$51</f>
        <v>0.8653125</v>
      </c>
    </row>
    <row r="12" ht="12.75" customHeight="1">
      <c r="E12" s="34"/>
      <c r="G12" s="17"/>
    </row>
    <row r="13" ht="12.75" customHeight="1">
      <c r="A13" s="3" t="s">
        <v>238</v>
      </c>
      <c r="E13" s="36">
        <f>SUM(E5:E11)</f>
        <v>1295.3125</v>
      </c>
      <c r="G13" s="38">
        <f>SUM(G5:G11)</f>
        <v>286.937625</v>
      </c>
    </row>
    <row r="14" ht="12.75" customHeight="1">
      <c r="E14" s="34"/>
      <c r="G14" s="17"/>
    </row>
    <row r="15" ht="12.75" customHeight="1">
      <c r="E15" s="34"/>
      <c r="G15" s="17"/>
    </row>
    <row r="16" ht="12.75" customHeight="1">
      <c r="A16" s="5" t="s">
        <v>24</v>
      </c>
    </row>
    <row r="17" ht="12.75" customHeight="1">
      <c r="E17" s="34"/>
      <c r="G17" s="17"/>
    </row>
    <row r="18" ht="12.75" customHeight="1">
      <c r="A18" t="s">
        <v>101</v>
      </c>
      <c r="B18" t="s">
        <v>217</v>
      </c>
      <c r="C18" t="s">
        <v>218</v>
      </c>
      <c r="D18" t="s">
        <v>219</v>
      </c>
      <c r="E18" s="34" t="s">
        <v>220</v>
      </c>
      <c r="F18" t="s">
        <v>221</v>
      </c>
      <c r="G18" s="17" t="s">
        <v>222</v>
      </c>
    </row>
    <row r="19" ht="12.75" customHeight="1">
      <c r="E19" s="34"/>
      <c r="G19" s="17"/>
    </row>
    <row r="20" ht="12.75" customHeight="1">
      <c r="A20" t="s">
        <v>225</v>
      </c>
      <c r="B20" s="16">
        <f>Assumptions!D48</f>
        <v>50000</v>
      </c>
      <c r="C20" s="35" t="s">
        <v>226</v>
      </c>
      <c r="D20" s="35" t="s">
        <v>226</v>
      </c>
      <c r="E20" s="36">
        <f>B20/1024</f>
        <v>48.828125</v>
      </c>
      <c r="F20" s="16" t="str">
        <f>Assumptions!$D$49</f>
        <v>Multi Region Storage - EU</v>
      </c>
      <c r="G20" s="38">
        <f>E20*Assumptions!$D$51</f>
        <v>10.81640625</v>
      </c>
    </row>
    <row r="21" ht="12.75" customHeight="1">
      <c r="A21" t="s">
        <v>231</v>
      </c>
      <c r="B21" s="16">
        <f>Assumptions!D41</f>
        <v>0.25</v>
      </c>
      <c r="C21" s="16">
        <f>Assumptions!D40</f>
        <v>5</v>
      </c>
      <c r="D21" s="16">
        <f t="shared" ref="D21:D24" si="4">B21*C21*$O$3*$O$4</f>
        <v>3000</v>
      </c>
      <c r="E21" s="36">
        <f t="shared" ref="E21:E24" si="5">B21*C21*$O$3*$O$5/1024</f>
        <v>152.34375</v>
      </c>
      <c r="F21" s="16" t="str">
        <f>Assumptions!$D$49</f>
        <v>Multi Region Storage - EU</v>
      </c>
      <c r="G21" s="38">
        <f>E21*Assumptions!$D$51</f>
        <v>33.7471875</v>
      </c>
    </row>
    <row r="22" ht="12.75" customHeight="1">
      <c r="A22" t="s">
        <v>233</v>
      </c>
      <c r="B22" s="16">
        <f>Assumptions!D43</f>
        <v>1</v>
      </c>
      <c r="C22" s="16">
        <f>Assumptions!D42</f>
        <v>5</v>
      </c>
      <c r="D22" s="16">
        <f t="shared" si="4"/>
        <v>12000</v>
      </c>
      <c r="E22" s="36">
        <f t="shared" si="5"/>
        <v>609.375</v>
      </c>
      <c r="F22" s="16" t="str">
        <f>Assumptions!$D$49</f>
        <v>Multi Region Storage - EU</v>
      </c>
      <c r="G22" s="38">
        <f>E22*Assumptions!$D$51</f>
        <v>134.98875</v>
      </c>
    </row>
    <row r="23" ht="12.75" customHeight="1">
      <c r="A23" t="s">
        <v>234</v>
      </c>
      <c r="B23" s="16">
        <f>Assumptions!D45</f>
        <v>50</v>
      </c>
      <c r="C23" s="16">
        <f>Assumptions!D44</f>
        <v>0.25</v>
      </c>
      <c r="D23" s="16">
        <f t="shared" si="4"/>
        <v>30000</v>
      </c>
      <c r="E23" s="36">
        <f t="shared" si="5"/>
        <v>1523.4375</v>
      </c>
      <c r="F23" s="16" t="str">
        <f>Assumptions!$D$49</f>
        <v>Multi Region Storage - EU</v>
      </c>
      <c r="G23" s="38">
        <f>E23*Assumptions!$D$51</f>
        <v>337.471875</v>
      </c>
    </row>
    <row r="24" ht="12.75" customHeight="1">
      <c r="A24" t="s">
        <v>235</v>
      </c>
      <c r="B24" s="16">
        <f>Assumptions!D47</f>
        <v>0.5</v>
      </c>
      <c r="C24" s="16">
        <f>Assumptions!D46</f>
        <v>2</v>
      </c>
      <c r="D24" s="16">
        <f t="shared" si="4"/>
        <v>2400</v>
      </c>
      <c r="E24" s="36">
        <f t="shared" si="5"/>
        <v>121.875</v>
      </c>
      <c r="F24" s="16" t="str">
        <f>Assumptions!$D$49</f>
        <v>Multi Region Storage - EU</v>
      </c>
      <c r="G24" s="38">
        <f>E24*Assumptions!$D$51</f>
        <v>26.99775</v>
      </c>
    </row>
    <row r="25" ht="12.75" customHeight="1">
      <c r="A25" t="s">
        <v>236</v>
      </c>
      <c r="B25" s="16">
        <f>O2*Assumptions!D52</f>
        <v>80000</v>
      </c>
      <c r="C25" s="35" t="s">
        <v>226</v>
      </c>
      <c r="D25" s="35" t="s">
        <v>226</v>
      </c>
      <c r="E25" s="36">
        <f t="shared" ref="E25:E26" si="6">B25/1024</f>
        <v>78.125</v>
      </c>
      <c r="F25" s="16" t="str">
        <f>Assumptions!$D$49</f>
        <v>Multi Region Storage - EU</v>
      </c>
      <c r="G25" s="38">
        <f>E25*Assumptions!$D$51</f>
        <v>17.30625</v>
      </c>
    </row>
    <row r="26" ht="12.75" customHeight="1">
      <c r="A26" t="s">
        <v>237</v>
      </c>
      <c r="B26" s="16">
        <f>B25*Assumptions!D53</f>
        <v>8000</v>
      </c>
      <c r="C26" s="35" t="s">
        <v>226</v>
      </c>
      <c r="D26" s="35" t="s">
        <v>226</v>
      </c>
      <c r="E26" s="36">
        <f t="shared" si="6"/>
        <v>7.8125</v>
      </c>
      <c r="F26" s="16" t="str">
        <f>Assumptions!$D$49</f>
        <v>Multi Region Storage - EU</v>
      </c>
      <c r="G26" s="38">
        <f>E26*Assumptions!$D$51</f>
        <v>1.730625</v>
      </c>
    </row>
    <row r="27" ht="12.75" customHeight="1">
      <c r="E27" s="34"/>
      <c r="G27" s="17"/>
    </row>
    <row r="28" ht="12.75" customHeight="1">
      <c r="A28" s="3" t="s">
        <v>238</v>
      </c>
      <c r="E28" s="36">
        <f>SUM(E20:E26)</f>
        <v>2541.796875</v>
      </c>
      <c r="G28" s="38">
        <f>SUM(G20:G26)</f>
        <v>563.0588438</v>
      </c>
    </row>
    <row r="29" ht="12.75" customHeight="1">
      <c r="E29" s="34"/>
      <c r="G29" s="17"/>
    </row>
    <row r="30" ht="12.75" customHeight="1">
      <c r="E30" s="34"/>
      <c r="G30" s="17"/>
    </row>
    <row r="31" ht="12.75" customHeight="1">
      <c r="A31" s="5" t="s">
        <v>27</v>
      </c>
    </row>
    <row r="32" ht="12.75" customHeight="1">
      <c r="E32" s="34"/>
      <c r="G32" s="17"/>
    </row>
    <row r="33" ht="12.75" customHeight="1">
      <c r="A33" t="s">
        <v>101</v>
      </c>
      <c r="B33" t="s">
        <v>217</v>
      </c>
      <c r="C33" t="s">
        <v>218</v>
      </c>
      <c r="D33" t="s">
        <v>219</v>
      </c>
      <c r="E33" s="34" t="s">
        <v>220</v>
      </c>
      <c r="F33" t="s">
        <v>221</v>
      </c>
      <c r="G33" s="17" t="s">
        <v>222</v>
      </c>
    </row>
    <row r="34" ht="12.75" customHeight="1">
      <c r="E34" s="34"/>
      <c r="G34" s="17"/>
    </row>
    <row r="35" ht="12.75" customHeight="1">
      <c r="A35" t="s">
        <v>225</v>
      </c>
      <c r="B35" s="16">
        <f>Assumptions!E48</f>
        <v>50000</v>
      </c>
      <c r="C35" s="35" t="s">
        <v>226</v>
      </c>
      <c r="D35" s="35" t="s">
        <v>226</v>
      </c>
      <c r="E35" s="36">
        <f>B35/1024</f>
        <v>48.828125</v>
      </c>
      <c r="F35" s="16" t="str">
        <f>Assumptions!$E$49</f>
        <v>Multi Region Storage - EU</v>
      </c>
      <c r="G35" s="38">
        <f>E35*Assumptions!$C$51</f>
        <v>10.81640625</v>
      </c>
    </row>
    <row r="36" ht="12.75" customHeight="1">
      <c r="A36" t="s">
        <v>231</v>
      </c>
      <c r="B36" s="16">
        <f>Assumptions!E41</f>
        <v>0.25</v>
      </c>
      <c r="C36" s="16">
        <f>Assumptions!E40</f>
        <v>5</v>
      </c>
      <c r="D36" s="16">
        <f t="shared" ref="D36:D39" si="7">B36*C36*$P$3*$P$4</f>
        <v>4500</v>
      </c>
      <c r="E36" s="36">
        <f t="shared" ref="E36:E39" si="8">B36*C36*$P$3*$P$5/1024</f>
        <v>228.515625</v>
      </c>
      <c r="F36" s="16" t="str">
        <f>Assumptions!$E$49</f>
        <v>Multi Region Storage - EU</v>
      </c>
      <c r="G36" s="38">
        <f>E36*Assumptions!$C$51</f>
        <v>50.62078125</v>
      </c>
    </row>
    <row r="37" ht="12.75" customHeight="1">
      <c r="A37" t="s">
        <v>233</v>
      </c>
      <c r="B37" s="16">
        <f>Assumptions!E43</f>
        <v>1</v>
      </c>
      <c r="C37" s="16">
        <f>Assumptions!E42</f>
        <v>5</v>
      </c>
      <c r="D37" s="16">
        <f t="shared" si="7"/>
        <v>18000</v>
      </c>
      <c r="E37" s="36">
        <f t="shared" si="8"/>
        <v>914.0625</v>
      </c>
      <c r="F37" s="16" t="str">
        <f>Assumptions!$E$49</f>
        <v>Multi Region Storage - EU</v>
      </c>
      <c r="G37" s="38">
        <f>E37*Assumptions!$C$51</f>
        <v>202.483125</v>
      </c>
    </row>
    <row r="38" ht="12.75" customHeight="1">
      <c r="A38" t="s">
        <v>234</v>
      </c>
      <c r="B38" s="16">
        <f>Assumptions!E45</f>
        <v>50</v>
      </c>
      <c r="C38" s="16">
        <f>Assumptions!E44</f>
        <v>0.25</v>
      </c>
      <c r="D38" s="16">
        <f t="shared" si="7"/>
        <v>45000</v>
      </c>
      <c r="E38" s="36">
        <f t="shared" si="8"/>
        <v>2285.15625</v>
      </c>
      <c r="F38" s="16" t="str">
        <f>Assumptions!$E$49</f>
        <v>Multi Region Storage - EU</v>
      </c>
      <c r="G38" s="38">
        <f>E38*Assumptions!$C$51</f>
        <v>506.2078125</v>
      </c>
    </row>
    <row r="39" ht="12.75" customHeight="1">
      <c r="A39" t="s">
        <v>235</v>
      </c>
      <c r="B39" s="16">
        <f>Assumptions!E47</f>
        <v>0.5</v>
      </c>
      <c r="C39" s="16">
        <f>Assumptions!E46</f>
        <v>2</v>
      </c>
      <c r="D39" s="16">
        <f t="shared" si="7"/>
        <v>3600</v>
      </c>
      <c r="E39" s="36">
        <f t="shared" si="8"/>
        <v>182.8125</v>
      </c>
      <c r="F39" s="16" t="str">
        <f>Assumptions!$E$49</f>
        <v>Multi Region Storage - EU</v>
      </c>
      <c r="G39" s="38">
        <f>E39*Assumptions!$C$51</f>
        <v>40.496625</v>
      </c>
    </row>
    <row r="40" ht="12.75" customHeight="1">
      <c r="A40" t="s">
        <v>236</v>
      </c>
      <c r="B40" s="16">
        <f>P2*Assumptions!E52</f>
        <v>120000</v>
      </c>
      <c r="C40" s="35" t="s">
        <v>226</v>
      </c>
      <c r="D40" s="35" t="s">
        <v>226</v>
      </c>
      <c r="E40" s="36">
        <f t="shared" ref="E40:E41" si="9">B40/1024</f>
        <v>117.1875</v>
      </c>
      <c r="F40" s="16" t="str">
        <f>Assumptions!$E$49</f>
        <v>Multi Region Storage - EU</v>
      </c>
      <c r="G40" s="38">
        <f>E40*Assumptions!$C$51</f>
        <v>25.959375</v>
      </c>
    </row>
    <row r="41" ht="12.75" customHeight="1">
      <c r="A41" t="s">
        <v>237</v>
      </c>
      <c r="B41" s="16">
        <f>B40*Assumptions!E53</f>
        <v>12000</v>
      </c>
      <c r="C41" s="35" t="s">
        <v>226</v>
      </c>
      <c r="D41" s="35" t="s">
        <v>226</v>
      </c>
      <c r="E41" s="36">
        <f t="shared" si="9"/>
        <v>11.71875</v>
      </c>
      <c r="F41" s="16" t="str">
        <f>Assumptions!$E$49</f>
        <v>Multi Region Storage - EU</v>
      </c>
      <c r="G41" s="38">
        <f>E41*Assumptions!$C$51</f>
        <v>2.5959375</v>
      </c>
    </row>
    <row r="42" ht="12.75" customHeight="1">
      <c r="E42" s="34"/>
      <c r="G42" s="17"/>
    </row>
    <row r="43" ht="12.75" customHeight="1">
      <c r="A43" s="3" t="s">
        <v>238</v>
      </c>
      <c r="E43" s="36">
        <f>SUM(E35:E41)</f>
        <v>3788.28125</v>
      </c>
      <c r="G43" s="38">
        <f>SUM(G35:G41)</f>
        <v>839.1800625</v>
      </c>
    </row>
    <row r="44" ht="12.75" customHeight="1">
      <c r="E44" s="34"/>
      <c r="G44" s="17"/>
    </row>
    <row r="45" ht="12.75" customHeight="1">
      <c r="E45" s="34"/>
      <c r="G45" s="17"/>
    </row>
    <row r="46" ht="12.75" customHeight="1">
      <c r="E46" s="34"/>
      <c r="G46" s="17"/>
    </row>
    <row r="47" ht="12.75" customHeight="1">
      <c r="E47" s="34"/>
      <c r="G47" s="17"/>
    </row>
    <row r="48" ht="12.75" customHeight="1">
      <c r="E48" s="34"/>
      <c r="G48" s="17"/>
    </row>
    <row r="49" ht="12.75" customHeight="1">
      <c r="E49" s="34"/>
      <c r="G49" s="17"/>
    </row>
    <row r="50" ht="12.75" customHeight="1">
      <c r="E50" s="34"/>
      <c r="G50" s="17"/>
    </row>
    <row r="51" ht="12.75" customHeight="1">
      <c r="E51" s="34"/>
      <c r="G51" s="17"/>
    </row>
    <row r="52" ht="12.75" customHeight="1">
      <c r="E52" s="34"/>
      <c r="G52" s="17"/>
    </row>
    <row r="53" ht="12.75" customHeight="1">
      <c r="E53" s="34"/>
      <c r="G53" s="17"/>
    </row>
    <row r="54" ht="12.75" customHeight="1">
      <c r="E54" s="34"/>
      <c r="G54" s="17"/>
    </row>
    <row r="55" ht="12.75" customHeight="1">
      <c r="E55" s="34"/>
      <c r="G55" s="17"/>
    </row>
    <row r="56" ht="12.75" customHeight="1">
      <c r="E56" s="34"/>
      <c r="G56" s="17"/>
    </row>
    <row r="57" ht="12.75" customHeight="1">
      <c r="E57" s="34"/>
      <c r="G57" s="17"/>
    </row>
    <row r="58" ht="12.75" customHeight="1">
      <c r="E58" s="34"/>
      <c r="G58" s="17"/>
    </row>
    <row r="59" ht="12.75" customHeight="1">
      <c r="E59" s="34"/>
      <c r="G59" s="17"/>
    </row>
    <row r="60" ht="12.75" customHeight="1">
      <c r="E60" s="34"/>
      <c r="G60" s="17"/>
    </row>
    <row r="61" ht="12.75" customHeight="1">
      <c r="E61" s="34"/>
      <c r="G61" s="17"/>
    </row>
    <row r="62" ht="12.75" customHeight="1">
      <c r="E62" s="34"/>
      <c r="G62" s="17"/>
    </row>
    <row r="63" ht="12.75" customHeight="1">
      <c r="E63" s="34"/>
      <c r="G63" s="17"/>
    </row>
    <row r="64" ht="12.75" customHeight="1">
      <c r="E64" s="34"/>
      <c r="G64" s="17"/>
    </row>
    <row r="65" ht="12.75" customHeight="1">
      <c r="E65" s="34"/>
      <c r="G65" s="17"/>
    </row>
    <row r="66" ht="12.75" customHeight="1">
      <c r="E66" s="34"/>
      <c r="G66" s="17"/>
    </row>
    <row r="67" ht="12.75" customHeight="1">
      <c r="E67" s="34"/>
      <c r="G67" s="17"/>
    </row>
    <row r="68" ht="12.75" customHeight="1">
      <c r="E68" s="34"/>
      <c r="G68" s="17"/>
    </row>
    <row r="69" ht="12.75" customHeight="1">
      <c r="E69" s="34"/>
      <c r="G69" s="17"/>
    </row>
    <row r="70" ht="12.75" customHeight="1">
      <c r="E70" s="34"/>
      <c r="G70" s="17"/>
    </row>
    <row r="71" ht="12.75" customHeight="1">
      <c r="E71" s="34"/>
      <c r="G71" s="17"/>
    </row>
    <row r="72" ht="12.75" customHeight="1">
      <c r="E72" s="34"/>
      <c r="G72" s="17"/>
    </row>
    <row r="73" ht="12.75" customHeight="1">
      <c r="E73" s="34"/>
      <c r="G73" s="17"/>
    </row>
    <row r="74" ht="12.75" customHeight="1">
      <c r="E74" s="34"/>
      <c r="G74" s="17"/>
    </row>
    <row r="75" ht="12.75" customHeight="1">
      <c r="E75" s="34"/>
      <c r="G75" s="17"/>
    </row>
    <row r="76" ht="12.75" customHeight="1">
      <c r="E76" s="34"/>
      <c r="G76" s="17"/>
    </row>
    <row r="77" ht="12.75" customHeight="1">
      <c r="E77" s="34"/>
      <c r="G77" s="17"/>
    </row>
    <row r="78" ht="12.75" customHeight="1">
      <c r="E78" s="34"/>
      <c r="G78" s="17"/>
    </row>
    <row r="79" ht="12.75" customHeight="1">
      <c r="E79" s="34"/>
      <c r="G79" s="17"/>
    </row>
    <row r="80" ht="12.75" customHeight="1">
      <c r="E80" s="34"/>
      <c r="G80" s="17"/>
    </row>
    <row r="81" ht="12.75" customHeight="1">
      <c r="E81" s="34"/>
      <c r="G81" s="17"/>
    </row>
    <row r="82" ht="12.75" customHeight="1">
      <c r="E82" s="34"/>
      <c r="G82" s="17"/>
    </row>
    <row r="83" ht="12.75" customHeight="1">
      <c r="E83" s="34"/>
      <c r="G83" s="17"/>
    </row>
    <row r="84" ht="12.75" customHeight="1">
      <c r="E84" s="34"/>
      <c r="G84" s="17"/>
    </row>
    <row r="85" ht="12.75" customHeight="1">
      <c r="E85" s="34"/>
      <c r="G85" s="17"/>
    </row>
    <row r="86" ht="12.75" customHeight="1">
      <c r="E86" s="34"/>
      <c r="G86" s="17"/>
    </row>
    <row r="87" ht="12.75" customHeight="1">
      <c r="E87" s="34"/>
      <c r="G87" s="17"/>
    </row>
    <row r="88" ht="12.75" customHeight="1">
      <c r="E88" s="34"/>
      <c r="G88" s="17"/>
    </row>
    <row r="89" ht="12.75" customHeight="1">
      <c r="E89" s="34"/>
      <c r="G89" s="17"/>
    </row>
    <row r="90" ht="12.75" customHeight="1">
      <c r="E90" s="34"/>
      <c r="G90" s="17"/>
    </row>
    <row r="91" ht="12.75" customHeight="1">
      <c r="E91" s="34"/>
      <c r="G91" s="17"/>
    </row>
    <row r="92" ht="12.75" customHeight="1">
      <c r="E92" s="34"/>
      <c r="G92" s="17"/>
    </row>
    <row r="93" ht="12.75" customHeight="1">
      <c r="E93" s="34"/>
      <c r="G93" s="17"/>
    </row>
    <row r="94" ht="12.75" customHeight="1">
      <c r="E94" s="34"/>
      <c r="G94" s="17"/>
    </row>
    <row r="95" ht="12.75" customHeight="1">
      <c r="E95" s="34"/>
      <c r="G95" s="17"/>
    </row>
    <row r="96" ht="12.75" customHeight="1">
      <c r="E96" s="34"/>
      <c r="G96" s="17"/>
    </row>
    <row r="97" ht="12.75" customHeight="1">
      <c r="E97" s="34"/>
      <c r="G97" s="17"/>
    </row>
    <row r="98" ht="12.75" customHeight="1">
      <c r="E98" s="34"/>
      <c r="G98" s="17"/>
    </row>
    <row r="99" ht="12.75" customHeight="1">
      <c r="E99" s="34"/>
      <c r="G99" s="17"/>
    </row>
    <row r="100" ht="12.75" customHeight="1">
      <c r="E100" s="34"/>
      <c r="G100" s="17"/>
    </row>
    <row r="101" ht="12.75" customHeight="1">
      <c r="E101" s="34"/>
      <c r="G101" s="17"/>
    </row>
    <row r="102" ht="12.75" customHeight="1">
      <c r="E102" s="34"/>
      <c r="G102" s="17"/>
    </row>
    <row r="103" ht="12.75" customHeight="1">
      <c r="E103" s="34"/>
      <c r="G103" s="17"/>
    </row>
    <row r="104" ht="12.75" customHeight="1">
      <c r="E104" s="34"/>
      <c r="G104" s="17"/>
    </row>
    <row r="105" ht="12.75" customHeight="1">
      <c r="E105" s="34"/>
      <c r="G105" s="17"/>
    </row>
    <row r="106" ht="12.75" customHeight="1">
      <c r="E106" s="34"/>
      <c r="G106" s="17"/>
    </row>
    <row r="107" ht="12.75" customHeight="1">
      <c r="E107" s="34"/>
      <c r="G107" s="17"/>
    </row>
    <row r="108" ht="12.75" customHeight="1">
      <c r="E108" s="34"/>
      <c r="G108" s="17"/>
    </row>
    <row r="109" ht="12.75" customHeight="1">
      <c r="E109" s="34"/>
      <c r="G109" s="17"/>
    </row>
    <row r="110" ht="12.75" customHeight="1">
      <c r="E110" s="34"/>
      <c r="G110" s="17"/>
    </row>
    <row r="111" ht="12.75" customHeight="1">
      <c r="E111" s="34"/>
      <c r="G111" s="17"/>
    </row>
    <row r="112" ht="12.75" customHeight="1">
      <c r="E112" s="34"/>
      <c r="G112" s="17"/>
    </row>
    <row r="113" ht="12.75" customHeight="1">
      <c r="E113" s="34"/>
      <c r="G113" s="17"/>
    </row>
    <row r="114" ht="12.75" customHeight="1">
      <c r="E114" s="34"/>
      <c r="G114" s="17"/>
    </row>
    <row r="115" ht="12.75" customHeight="1">
      <c r="E115" s="34"/>
      <c r="G115" s="17"/>
    </row>
    <row r="116" ht="12.75" customHeight="1">
      <c r="E116" s="34"/>
      <c r="G116" s="17"/>
    </row>
    <row r="117" ht="12.75" customHeight="1">
      <c r="E117" s="34"/>
      <c r="G117" s="17"/>
    </row>
    <row r="118" ht="12.75" customHeight="1">
      <c r="E118" s="34"/>
      <c r="G118" s="17"/>
    </row>
    <row r="119" ht="12.75" customHeight="1">
      <c r="E119" s="34"/>
      <c r="G119" s="17"/>
    </row>
    <row r="120" ht="12.75" customHeight="1">
      <c r="E120" s="34"/>
      <c r="G120" s="17"/>
    </row>
    <row r="121" ht="12.75" customHeight="1">
      <c r="E121" s="34"/>
      <c r="G121" s="17"/>
    </row>
    <row r="122" ht="12.75" customHeight="1">
      <c r="E122" s="34"/>
      <c r="G122" s="17"/>
    </row>
    <row r="123" ht="12.75" customHeight="1">
      <c r="E123" s="34"/>
      <c r="G123" s="17"/>
    </row>
    <row r="124" ht="12.75" customHeight="1">
      <c r="E124" s="34"/>
      <c r="G124" s="17"/>
    </row>
    <row r="125" ht="12.75" customHeight="1">
      <c r="E125" s="34"/>
      <c r="G125" s="17"/>
    </row>
    <row r="126" ht="12.75" customHeight="1">
      <c r="E126" s="34"/>
      <c r="G126" s="17"/>
    </row>
    <row r="127" ht="12.75" customHeight="1">
      <c r="E127" s="34"/>
      <c r="G127" s="17"/>
    </row>
    <row r="128" ht="12.75" customHeight="1">
      <c r="E128" s="34"/>
      <c r="G128" s="17"/>
    </row>
    <row r="129" ht="12.75" customHeight="1">
      <c r="E129" s="34"/>
      <c r="G129" s="17"/>
    </row>
    <row r="130" ht="12.75" customHeight="1">
      <c r="E130" s="34"/>
      <c r="G130" s="17"/>
    </row>
    <row r="131" ht="12.75" customHeight="1">
      <c r="E131" s="34"/>
      <c r="G131" s="17"/>
    </row>
    <row r="132" ht="12.75" customHeight="1">
      <c r="E132" s="34"/>
      <c r="G132" s="17"/>
    </row>
    <row r="133" ht="12.75" customHeight="1">
      <c r="E133" s="34"/>
      <c r="G133" s="17"/>
    </row>
    <row r="134" ht="12.75" customHeight="1">
      <c r="E134" s="34"/>
      <c r="G134" s="17"/>
    </row>
    <row r="135" ht="12.75" customHeight="1">
      <c r="E135" s="34"/>
      <c r="G135" s="17"/>
    </row>
    <row r="136" ht="12.75" customHeight="1">
      <c r="E136" s="34"/>
      <c r="G136" s="17"/>
    </row>
    <row r="137" ht="12.75" customHeight="1">
      <c r="E137" s="34"/>
      <c r="G137" s="17"/>
    </row>
    <row r="138" ht="12.75" customHeight="1">
      <c r="E138" s="34"/>
      <c r="G138" s="17"/>
    </row>
    <row r="139" ht="12.75" customHeight="1">
      <c r="E139" s="34"/>
      <c r="G139" s="17"/>
    </row>
    <row r="140" ht="12.75" customHeight="1">
      <c r="E140" s="34"/>
      <c r="G140" s="17"/>
    </row>
    <row r="141" ht="12.75" customHeight="1">
      <c r="E141" s="34"/>
      <c r="G141" s="17"/>
    </row>
    <row r="142" ht="12.75" customHeight="1">
      <c r="E142" s="34"/>
      <c r="G142" s="17"/>
    </row>
    <row r="143" ht="12.75" customHeight="1">
      <c r="E143" s="34"/>
      <c r="G143" s="17"/>
    </row>
    <row r="144" ht="12.75" customHeight="1">
      <c r="E144" s="34"/>
      <c r="G144" s="17"/>
    </row>
    <row r="145" ht="12.75" customHeight="1">
      <c r="E145" s="34"/>
      <c r="G145" s="17"/>
    </row>
    <row r="146" ht="12.75" customHeight="1">
      <c r="E146" s="34"/>
      <c r="G146" s="17"/>
    </row>
    <row r="147" ht="12.75" customHeight="1">
      <c r="E147" s="34"/>
      <c r="G147" s="17"/>
    </row>
    <row r="148" ht="12.75" customHeight="1">
      <c r="E148" s="34"/>
      <c r="G148" s="17"/>
    </row>
    <row r="149" ht="12.75" customHeight="1">
      <c r="E149" s="34"/>
      <c r="G149" s="17"/>
    </row>
    <row r="150" ht="12.75" customHeight="1">
      <c r="E150" s="34"/>
      <c r="G150" s="17"/>
    </row>
    <row r="151" ht="12.75" customHeight="1">
      <c r="E151" s="34"/>
      <c r="G151" s="17"/>
    </row>
    <row r="152" ht="12.75" customHeight="1">
      <c r="E152" s="34"/>
      <c r="G152" s="17"/>
    </row>
    <row r="153" ht="12.75" customHeight="1">
      <c r="E153" s="34"/>
      <c r="G153" s="17"/>
    </row>
    <row r="154" ht="12.75" customHeight="1">
      <c r="E154" s="34"/>
      <c r="G154" s="17"/>
    </row>
    <row r="155" ht="12.75" customHeight="1">
      <c r="E155" s="34"/>
      <c r="G155" s="17"/>
    </row>
    <row r="156" ht="12.75" customHeight="1">
      <c r="E156" s="34"/>
      <c r="G156" s="17"/>
    </row>
    <row r="157" ht="12.75" customHeight="1">
      <c r="E157" s="34"/>
      <c r="G157" s="17"/>
    </row>
    <row r="158" ht="12.75" customHeight="1">
      <c r="E158" s="34"/>
      <c r="G158" s="17"/>
    </row>
    <row r="159" ht="12.75" customHeight="1">
      <c r="E159" s="34"/>
      <c r="G159" s="17"/>
    </row>
    <row r="160" ht="12.75" customHeight="1">
      <c r="E160" s="34"/>
      <c r="G160" s="17"/>
    </row>
    <row r="161" ht="12.75" customHeight="1">
      <c r="E161" s="34"/>
      <c r="G161" s="17"/>
    </row>
    <row r="162" ht="12.75" customHeight="1">
      <c r="E162" s="34"/>
      <c r="G162" s="17"/>
    </row>
    <row r="163" ht="12.75" customHeight="1">
      <c r="E163" s="34"/>
      <c r="G163" s="17"/>
    </row>
    <row r="164" ht="12.75" customHeight="1">
      <c r="E164" s="34"/>
      <c r="G164" s="17"/>
    </row>
    <row r="165" ht="12.75" customHeight="1">
      <c r="E165" s="34"/>
      <c r="G165" s="17"/>
    </row>
    <row r="166" ht="12.75" customHeight="1">
      <c r="E166" s="34"/>
      <c r="G166" s="17"/>
    </row>
    <row r="167" ht="12.75" customHeight="1">
      <c r="E167" s="34"/>
      <c r="G167" s="17"/>
    </row>
    <row r="168" ht="12.75" customHeight="1">
      <c r="E168" s="34"/>
      <c r="G168" s="17"/>
    </row>
    <row r="169" ht="12.75" customHeight="1">
      <c r="E169" s="34"/>
      <c r="G169" s="17"/>
    </row>
    <row r="170" ht="12.75" customHeight="1">
      <c r="E170" s="34"/>
      <c r="G170" s="17"/>
    </row>
    <row r="171" ht="12.75" customHeight="1">
      <c r="E171" s="34"/>
      <c r="G171" s="17"/>
    </row>
    <row r="172" ht="12.75" customHeight="1">
      <c r="E172" s="34"/>
      <c r="G172" s="17"/>
    </row>
    <row r="173" ht="12.75" customHeight="1">
      <c r="E173" s="34"/>
      <c r="G173" s="17"/>
    </row>
    <row r="174" ht="12.75" customHeight="1">
      <c r="E174" s="34"/>
      <c r="G174" s="17"/>
    </row>
    <row r="175" ht="12.75" customHeight="1">
      <c r="E175" s="34"/>
      <c r="G175" s="17"/>
    </row>
    <row r="176" ht="12.75" customHeight="1">
      <c r="E176" s="34"/>
      <c r="G176" s="17"/>
    </row>
    <row r="177" ht="12.75" customHeight="1">
      <c r="E177" s="34"/>
      <c r="G177" s="17"/>
    </row>
    <row r="178" ht="12.75" customHeight="1">
      <c r="E178" s="34"/>
      <c r="G178" s="17"/>
    </row>
    <row r="179" ht="12.75" customHeight="1">
      <c r="E179" s="34"/>
      <c r="G179" s="17"/>
    </row>
    <row r="180" ht="12.75" customHeight="1">
      <c r="E180" s="34"/>
      <c r="G180" s="17"/>
    </row>
    <row r="181" ht="12.75" customHeight="1">
      <c r="E181" s="34"/>
      <c r="G181" s="17"/>
    </row>
    <row r="182" ht="12.75" customHeight="1">
      <c r="E182" s="34"/>
      <c r="G182" s="17"/>
    </row>
    <row r="183" ht="12.75" customHeight="1">
      <c r="E183" s="34"/>
      <c r="G183" s="17"/>
    </row>
    <row r="184" ht="12.75" customHeight="1">
      <c r="E184" s="34"/>
      <c r="G184" s="17"/>
    </row>
    <row r="185" ht="12.75" customHeight="1">
      <c r="E185" s="34"/>
      <c r="G185" s="17"/>
    </row>
    <row r="186" ht="12.75" customHeight="1">
      <c r="E186" s="34"/>
      <c r="G186" s="17"/>
    </row>
    <row r="187" ht="12.75" customHeight="1">
      <c r="E187" s="34"/>
      <c r="G187" s="17"/>
    </row>
    <row r="188" ht="12.75" customHeight="1">
      <c r="E188" s="34"/>
      <c r="G188" s="17"/>
    </row>
    <row r="189" ht="12.75" customHeight="1">
      <c r="E189" s="34"/>
      <c r="G189" s="17"/>
    </row>
    <row r="190" ht="12.75" customHeight="1">
      <c r="E190" s="34"/>
      <c r="G190" s="17"/>
    </row>
    <row r="191" ht="12.75" customHeight="1">
      <c r="E191" s="34"/>
      <c r="G191" s="17"/>
    </row>
    <row r="192" ht="12.75" customHeight="1">
      <c r="E192" s="34"/>
      <c r="G192" s="17"/>
    </row>
    <row r="193" ht="12.75" customHeight="1">
      <c r="E193" s="34"/>
      <c r="G193" s="17"/>
    </row>
    <row r="194" ht="12.75" customHeight="1">
      <c r="E194" s="34"/>
      <c r="G194" s="17"/>
    </row>
    <row r="195" ht="12.75" customHeight="1">
      <c r="E195" s="34"/>
      <c r="G195" s="17"/>
    </row>
    <row r="196" ht="12.75" customHeight="1">
      <c r="E196" s="34"/>
      <c r="G196" s="17"/>
    </row>
    <row r="197" ht="12.75" customHeight="1">
      <c r="E197" s="34"/>
      <c r="G197" s="17"/>
    </row>
    <row r="198" ht="12.75" customHeight="1">
      <c r="E198" s="34"/>
      <c r="G198" s="17"/>
    </row>
    <row r="199" ht="12.75" customHeight="1">
      <c r="E199" s="34"/>
      <c r="G199" s="17"/>
    </row>
    <row r="200" ht="12.75" customHeight="1">
      <c r="E200" s="34"/>
      <c r="G200" s="17"/>
    </row>
    <row r="201" ht="12.75" customHeight="1">
      <c r="E201" s="34"/>
      <c r="G201" s="17"/>
    </row>
    <row r="202" ht="12.75" customHeight="1">
      <c r="E202" s="34"/>
      <c r="G202" s="17"/>
    </row>
    <row r="203" ht="12.75" customHeight="1">
      <c r="E203" s="34"/>
      <c r="G203" s="17"/>
    </row>
    <row r="204" ht="12.75" customHeight="1">
      <c r="E204" s="34"/>
      <c r="G204" s="17"/>
    </row>
    <row r="205" ht="12.75" customHeight="1">
      <c r="E205" s="34"/>
      <c r="G205" s="17"/>
    </row>
    <row r="206" ht="12.75" customHeight="1">
      <c r="E206" s="34"/>
      <c r="G206" s="17"/>
    </row>
    <row r="207" ht="12.75" customHeight="1">
      <c r="E207" s="34"/>
      <c r="G207" s="17"/>
    </row>
    <row r="208" ht="12.75" customHeight="1">
      <c r="E208" s="34"/>
      <c r="G208" s="17"/>
    </row>
    <row r="209" ht="12.75" customHeight="1">
      <c r="E209" s="34"/>
      <c r="G209" s="17"/>
    </row>
    <row r="210" ht="12.75" customHeight="1">
      <c r="E210" s="34"/>
      <c r="G210" s="17"/>
    </row>
    <row r="211" ht="12.75" customHeight="1">
      <c r="E211" s="34"/>
      <c r="G211" s="17"/>
    </row>
    <row r="212" ht="12.75" customHeight="1">
      <c r="E212" s="34"/>
      <c r="G212" s="17"/>
    </row>
    <row r="213" ht="12.75" customHeight="1">
      <c r="E213" s="34"/>
      <c r="G213" s="17"/>
    </row>
    <row r="214" ht="12.75" customHeight="1">
      <c r="E214" s="34"/>
      <c r="G214" s="17"/>
    </row>
    <row r="215" ht="12.75" customHeight="1">
      <c r="E215" s="34"/>
      <c r="G215" s="17"/>
    </row>
    <row r="216" ht="12.75" customHeight="1">
      <c r="E216" s="34"/>
      <c r="G216" s="17"/>
    </row>
    <row r="217" ht="12.75" customHeight="1">
      <c r="E217" s="34"/>
      <c r="G217" s="17"/>
    </row>
    <row r="218" ht="12.75" customHeight="1">
      <c r="E218" s="34"/>
      <c r="G218" s="17"/>
    </row>
    <row r="219" ht="12.75" customHeight="1">
      <c r="E219" s="34"/>
      <c r="G219" s="17"/>
    </row>
    <row r="220" ht="12.75" customHeight="1">
      <c r="E220" s="34"/>
      <c r="G220" s="17"/>
    </row>
    <row r="221" ht="12.75" customHeight="1">
      <c r="E221" s="34"/>
      <c r="G221" s="17"/>
    </row>
    <row r="222" ht="12.75" customHeight="1">
      <c r="E222" s="34"/>
      <c r="G222" s="17"/>
    </row>
    <row r="223" ht="12.75" customHeight="1">
      <c r="E223" s="34"/>
      <c r="G223" s="17"/>
    </row>
    <row r="224" ht="12.75" customHeight="1">
      <c r="E224" s="34"/>
      <c r="G224" s="17"/>
    </row>
    <row r="225" ht="12.75" customHeight="1">
      <c r="E225" s="34"/>
      <c r="G225" s="17"/>
    </row>
    <row r="226" ht="12.75" customHeight="1">
      <c r="E226" s="34"/>
      <c r="G226" s="17"/>
    </row>
    <row r="227" ht="12.75" customHeight="1">
      <c r="E227" s="34"/>
      <c r="G227" s="17"/>
    </row>
    <row r="228" ht="12.75" customHeight="1">
      <c r="E228" s="34"/>
      <c r="G228" s="17"/>
    </row>
    <row r="229" ht="12.75" customHeight="1">
      <c r="E229" s="34"/>
      <c r="G229" s="17"/>
    </row>
    <row r="230" ht="12.75" customHeight="1">
      <c r="E230" s="34"/>
      <c r="G230" s="17"/>
    </row>
    <row r="231" ht="12.75" customHeight="1">
      <c r="E231" s="34"/>
      <c r="G231" s="17"/>
    </row>
    <row r="232" ht="12.75" customHeight="1">
      <c r="E232" s="34"/>
      <c r="G232" s="17"/>
    </row>
    <row r="233" ht="12.75" customHeight="1">
      <c r="E233" s="34"/>
      <c r="G233" s="17"/>
    </row>
    <row r="234" ht="12.75" customHeight="1">
      <c r="E234" s="34"/>
      <c r="G234" s="17"/>
    </row>
    <row r="235" ht="12.75" customHeight="1">
      <c r="E235" s="34"/>
      <c r="G235" s="17"/>
    </row>
    <row r="236" ht="12.75" customHeight="1">
      <c r="E236" s="34"/>
      <c r="G236" s="17"/>
    </row>
    <row r="237" ht="12.75" customHeight="1">
      <c r="E237" s="34"/>
      <c r="G237" s="17"/>
    </row>
    <row r="238" ht="12.75" customHeight="1">
      <c r="E238" s="34"/>
      <c r="G238" s="17"/>
    </row>
    <row r="239" ht="12.75" customHeight="1">
      <c r="E239" s="34"/>
      <c r="G239" s="17"/>
    </row>
    <row r="240" ht="12.75" customHeight="1">
      <c r="E240" s="34"/>
      <c r="G240" s="17"/>
    </row>
    <row r="241" ht="12.75" customHeight="1">
      <c r="E241" s="34"/>
      <c r="G241" s="17"/>
    </row>
    <row r="242" ht="12.75" customHeight="1">
      <c r="E242" s="34"/>
      <c r="G242" s="17"/>
    </row>
    <row r="243" ht="12.75" customHeight="1">
      <c r="E243" s="34"/>
      <c r="G243" s="17"/>
    </row>
    <row r="244" ht="12.75" customHeight="1">
      <c r="E244" s="34"/>
      <c r="G244" s="17"/>
    </row>
    <row r="245" ht="12.75" customHeight="1">
      <c r="E245" s="34"/>
      <c r="G245" s="17"/>
    </row>
    <row r="246" ht="12.75" customHeight="1">
      <c r="E246" s="34"/>
      <c r="G246" s="17"/>
    </row>
    <row r="247" ht="12.75" customHeight="1">
      <c r="E247" s="34"/>
      <c r="G247" s="17"/>
    </row>
    <row r="248" ht="12.75" customHeight="1">
      <c r="E248" s="34"/>
      <c r="G248" s="17"/>
    </row>
    <row r="249" ht="12.75" customHeight="1">
      <c r="E249" s="34"/>
      <c r="G249" s="17"/>
    </row>
    <row r="250" ht="12.75" customHeight="1">
      <c r="E250" s="34"/>
      <c r="G250" s="17"/>
    </row>
    <row r="251" ht="12.75" customHeight="1">
      <c r="E251" s="34"/>
      <c r="G251" s="17"/>
    </row>
    <row r="252" ht="12.75" customHeight="1">
      <c r="E252" s="34"/>
      <c r="G252" s="17"/>
    </row>
    <row r="253" ht="12.75" customHeight="1">
      <c r="E253" s="34"/>
      <c r="G253" s="17"/>
    </row>
    <row r="254" ht="12.75" customHeight="1">
      <c r="E254" s="34"/>
      <c r="G254" s="17"/>
    </row>
    <row r="255" ht="12.75" customHeight="1">
      <c r="E255" s="34"/>
      <c r="G255" s="17"/>
    </row>
    <row r="256" ht="12.75" customHeight="1">
      <c r="E256" s="34"/>
      <c r="G256" s="17"/>
    </row>
    <row r="257" ht="12.75" customHeight="1">
      <c r="E257" s="34"/>
      <c r="G257" s="17"/>
    </row>
    <row r="258" ht="12.75" customHeight="1">
      <c r="E258" s="34"/>
      <c r="G258" s="17"/>
    </row>
    <row r="259" ht="12.75" customHeight="1">
      <c r="E259" s="34"/>
      <c r="G259" s="17"/>
    </row>
    <row r="260" ht="12.75" customHeight="1">
      <c r="E260" s="34"/>
      <c r="G260" s="17"/>
    </row>
    <row r="261" ht="12.75" customHeight="1">
      <c r="E261" s="34"/>
      <c r="G261" s="17"/>
    </row>
    <row r="262" ht="12.75" customHeight="1">
      <c r="E262" s="34"/>
      <c r="G262" s="17"/>
    </row>
    <row r="263" ht="12.75" customHeight="1">
      <c r="E263" s="34"/>
      <c r="G263" s="17"/>
    </row>
    <row r="264" ht="12.75" customHeight="1">
      <c r="E264" s="34"/>
      <c r="G264" s="17"/>
    </row>
    <row r="265" ht="12.75" customHeight="1">
      <c r="E265" s="34"/>
      <c r="G265" s="17"/>
    </row>
    <row r="266" ht="12.75" customHeight="1">
      <c r="E266" s="34"/>
      <c r="G266" s="17"/>
    </row>
    <row r="267" ht="12.75" customHeight="1">
      <c r="E267" s="34"/>
      <c r="G267" s="17"/>
    </row>
    <row r="268" ht="12.75" customHeight="1">
      <c r="E268" s="34"/>
      <c r="G268" s="17"/>
    </row>
    <row r="269" ht="12.75" customHeight="1">
      <c r="E269" s="34"/>
      <c r="G269" s="17"/>
    </row>
    <row r="270" ht="12.75" customHeight="1">
      <c r="E270" s="34"/>
      <c r="G270" s="17"/>
    </row>
    <row r="271" ht="12.75" customHeight="1">
      <c r="E271" s="34"/>
      <c r="G271" s="17"/>
    </row>
    <row r="272" ht="12.75" customHeight="1">
      <c r="E272" s="34"/>
      <c r="G272" s="17"/>
    </row>
    <row r="273" ht="12.75" customHeight="1">
      <c r="E273" s="34"/>
      <c r="G273" s="17"/>
    </row>
    <row r="274" ht="12.75" customHeight="1">
      <c r="E274" s="34"/>
      <c r="G274" s="17"/>
    </row>
    <row r="275" ht="12.75" customHeight="1">
      <c r="E275" s="34"/>
      <c r="G275" s="17"/>
    </row>
    <row r="276" ht="12.75" customHeight="1">
      <c r="E276" s="34"/>
      <c r="G276" s="17"/>
    </row>
    <row r="277" ht="12.75" customHeight="1">
      <c r="E277" s="34"/>
      <c r="G277" s="17"/>
    </row>
    <row r="278" ht="12.75" customHeight="1">
      <c r="E278" s="34"/>
      <c r="G278" s="17"/>
    </row>
    <row r="279" ht="12.75" customHeight="1">
      <c r="E279" s="34"/>
      <c r="G279" s="17"/>
    </row>
    <row r="280" ht="12.75" customHeight="1">
      <c r="E280" s="34"/>
      <c r="G280" s="17"/>
    </row>
    <row r="281" ht="12.75" customHeight="1">
      <c r="E281" s="34"/>
      <c r="G281" s="17"/>
    </row>
    <row r="282" ht="12.75" customHeight="1">
      <c r="E282" s="34"/>
      <c r="G282" s="17"/>
    </row>
    <row r="283" ht="12.75" customHeight="1">
      <c r="E283" s="34"/>
      <c r="G283" s="17"/>
    </row>
    <row r="284" ht="12.75" customHeight="1">
      <c r="E284" s="34"/>
      <c r="G284" s="17"/>
    </row>
    <row r="285" ht="12.75" customHeight="1">
      <c r="E285" s="34"/>
      <c r="G285" s="17"/>
    </row>
    <row r="286" ht="12.75" customHeight="1">
      <c r="E286" s="34"/>
      <c r="G286" s="17"/>
    </row>
    <row r="287" ht="12.75" customHeight="1">
      <c r="E287" s="34"/>
      <c r="G287" s="17"/>
    </row>
    <row r="288" ht="12.75" customHeight="1">
      <c r="E288" s="34"/>
      <c r="G288" s="17"/>
    </row>
    <row r="289" ht="12.75" customHeight="1">
      <c r="E289" s="34"/>
      <c r="G289" s="17"/>
    </row>
    <row r="290" ht="12.75" customHeight="1">
      <c r="E290" s="34"/>
      <c r="G290" s="17"/>
    </row>
    <row r="291" ht="12.75" customHeight="1">
      <c r="E291" s="34"/>
      <c r="G291" s="17"/>
    </row>
    <row r="292" ht="12.75" customHeight="1">
      <c r="E292" s="34"/>
      <c r="G292" s="17"/>
    </row>
    <row r="293" ht="12.75" customHeight="1">
      <c r="E293" s="34"/>
      <c r="G293" s="17"/>
    </row>
    <row r="294" ht="12.75" customHeight="1">
      <c r="E294" s="34"/>
      <c r="G294" s="17"/>
    </row>
    <row r="295" ht="12.75" customHeight="1">
      <c r="E295" s="34"/>
      <c r="G295" s="17"/>
    </row>
    <row r="296" ht="12.75" customHeight="1">
      <c r="E296" s="34"/>
      <c r="G296" s="17"/>
    </row>
    <row r="297" ht="12.75" customHeight="1">
      <c r="E297" s="34"/>
      <c r="G297" s="17"/>
    </row>
    <row r="298" ht="12.75" customHeight="1">
      <c r="E298" s="34"/>
      <c r="G298" s="17"/>
    </row>
    <row r="299" ht="12.75" customHeight="1">
      <c r="E299" s="34"/>
      <c r="G299" s="17"/>
    </row>
    <row r="300" ht="12.75" customHeight="1">
      <c r="E300" s="34"/>
      <c r="G300" s="17"/>
    </row>
    <row r="301" ht="12.75" customHeight="1">
      <c r="E301" s="34"/>
      <c r="G301" s="17"/>
    </row>
    <row r="302" ht="12.75" customHeight="1">
      <c r="E302" s="34"/>
      <c r="G302" s="17"/>
    </row>
    <row r="303" ht="12.75" customHeight="1">
      <c r="E303" s="34"/>
      <c r="G303" s="17"/>
    </row>
    <row r="304" ht="12.75" customHeight="1">
      <c r="E304" s="34"/>
      <c r="G304" s="17"/>
    </row>
    <row r="305" ht="12.75" customHeight="1">
      <c r="E305" s="34"/>
      <c r="G305" s="17"/>
    </row>
    <row r="306" ht="12.75" customHeight="1">
      <c r="E306" s="34"/>
      <c r="G306" s="17"/>
    </row>
    <row r="307" ht="12.75" customHeight="1">
      <c r="E307" s="34"/>
      <c r="G307" s="17"/>
    </row>
    <row r="308" ht="12.75" customHeight="1">
      <c r="E308" s="34"/>
      <c r="G308" s="17"/>
    </row>
    <row r="309" ht="12.75" customHeight="1">
      <c r="E309" s="34"/>
      <c r="G309" s="17"/>
    </row>
    <row r="310" ht="12.75" customHeight="1">
      <c r="E310" s="34"/>
      <c r="G310" s="17"/>
    </row>
    <row r="311" ht="12.75" customHeight="1">
      <c r="E311" s="34"/>
      <c r="G311" s="17"/>
    </row>
    <row r="312" ht="12.75" customHeight="1">
      <c r="E312" s="34"/>
      <c r="G312" s="17"/>
    </row>
    <row r="313" ht="12.75" customHeight="1">
      <c r="E313" s="34"/>
      <c r="G313" s="17"/>
    </row>
    <row r="314" ht="12.75" customHeight="1">
      <c r="E314" s="34"/>
      <c r="G314" s="17"/>
    </row>
    <row r="315" ht="12.75" customHeight="1">
      <c r="E315" s="34"/>
      <c r="G315" s="17"/>
    </row>
    <row r="316" ht="12.75" customHeight="1">
      <c r="E316" s="34"/>
      <c r="G316" s="17"/>
    </row>
    <row r="317" ht="12.75" customHeight="1">
      <c r="E317" s="34"/>
      <c r="G317" s="17"/>
    </row>
    <row r="318" ht="12.75" customHeight="1">
      <c r="E318" s="34"/>
      <c r="G318" s="17"/>
    </row>
    <row r="319" ht="12.75" customHeight="1">
      <c r="E319" s="34"/>
      <c r="G319" s="17"/>
    </row>
    <row r="320" ht="12.75" customHeight="1">
      <c r="E320" s="34"/>
      <c r="G320" s="17"/>
    </row>
    <row r="321" ht="12.75" customHeight="1">
      <c r="E321" s="34"/>
      <c r="G321" s="17"/>
    </row>
    <row r="322" ht="12.75" customHeight="1">
      <c r="E322" s="34"/>
      <c r="G322" s="17"/>
    </row>
    <row r="323" ht="12.75" customHeight="1">
      <c r="E323" s="34"/>
      <c r="G323" s="17"/>
    </row>
    <row r="324" ht="12.75" customHeight="1">
      <c r="E324" s="34"/>
      <c r="G324" s="17"/>
    </row>
    <row r="325" ht="12.75" customHeight="1">
      <c r="E325" s="34"/>
      <c r="G325" s="17"/>
    </row>
    <row r="326" ht="12.75" customHeight="1">
      <c r="E326" s="34"/>
      <c r="G326" s="17"/>
    </row>
    <row r="327" ht="12.75" customHeight="1">
      <c r="E327" s="34"/>
      <c r="G327" s="17"/>
    </row>
    <row r="328" ht="12.75" customHeight="1">
      <c r="E328" s="34"/>
      <c r="G328" s="17"/>
    </row>
    <row r="329" ht="12.75" customHeight="1">
      <c r="E329" s="34"/>
      <c r="G329" s="17"/>
    </row>
    <row r="330" ht="12.75" customHeight="1">
      <c r="E330" s="34"/>
      <c r="G330" s="17"/>
    </row>
    <row r="331" ht="12.75" customHeight="1">
      <c r="E331" s="34"/>
      <c r="G331" s="17"/>
    </row>
    <row r="332" ht="12.75" customHeight="1">
      <c r="E332" s="34"/>
      <c r="G332" s="17"/>
    </row>
    <row r="333" ht="12.75" customHeight="1">
      <c r="E333" s="34"/>
      <c r="G333" s="17"/>
    </row>
    <row r="334" ht="12.75" customHeight="1">
      <c r="E334" s="34"/>
      <c r="G334" s="17"/>
    </row>
    <row r="335" ht="12.75" customHeight="1">
      <c r="E335" s="34"/>
      <c r="G335" s="17"/>
    </row>
    <row r="336" ht="12.75" customHeight="1">
      <c r="E336" s="34"/>
      <c r="G336" s="17"/>
    </row>
    <row r="337" ht="12.75" customHeight="1">
      <c r="E337" s="34"/>
      <c r="G337" s="17"/>
    </row>
    <row r="338" ht="12.75" customHeight="1">
      <c r="E338" s="34"/>
      <c r="G338" s="17"/>
    </row>
    <row r="339" ht="12.75" customHeight="1">
      <c r="E339" s="34"/>
      <c r="G339" s="17"/>
    </row>
    <row r="340" ht="12.75" customHeight="1">
      <c r="E340" s="34"/>
      <c r="G340" s="17"/>
    </row>
    <row r="341" ht="12.75" customHeight="1">
      <c r="E341" s="34"/>
      <c r="G341" s="17"/>
    </row>
    <row r="342" ht="12.75" customHeight="1">
      <c r="E342" s="34"/>
      <c r="G342" s="17"/>
    </row>
    <row r="343" ht="12.75" customHeight="1">
      <c r="E343" s="34"/>
      <c r="G343" s="17"/>
    </row>
    <row r="344" ht="12.75" customHeight="1">
      <c r="E344" s="34"/>
      <c r="G344" s="17"/>
    </row>
    <row r="345" ht="12.75" customHeight="1">
      <c r="E345" s="34"/>
      <c r="G345" s="17"/>
    </row>
    <row r="346" ht="12.75" customHeight="1">
      <c r="E346" s="34"/>
      <c r="G346" s="17"/>
    </row>
    <row r="347" ht="12.75" customHeight="1">
      <c r="E347" s="34"/>
      <c r="G347" s="17"/>
    </row>
    <row r="348" ht="12.75" customHeight="1">
      <c r="E348" s="34"/>
      <c r="G348" s="17"/>
    </row>
    <row r="349" ht="12.75" customHeight="1">
      <c r="E349" s="34"/>
      <c r="G349" s="17"/>
    </row>
    <row r="350" ht="12.75" customHeight="1">
      <c r="E350" s="34"/>
      <c r="G350" s="17"/>
    </row>
    <row r="351" ht="12.75" customHeight="1">
      <c r="E351" s="34"/>
      <c r="G351" s="17"/>
    </row>
    <row r="352" ht="12.75" customHeight="1">
      <c r="E352" s="34"/>
      <c r="G352" s="17"/>
    </row>
    <row r="353" ht="12.75" customHeight="1">
      <c r="E353" s="34"/>
      <c r="G353" s="17"/>
    </row>
    <row r="354" ht="12.75" customHeight="1">
      <c r="E354" s="34"/>
      <c r="G354" s="17"/>
    </row>
    <row r="355" ht="12.75" customHeight="1">
      <c r="E355" s="34"/>
      <c r="G355" s="17"/>
    </row>
    <row r="356" ht="12.75" customHeight="1">
      <c r="E356" s="34"/>
      <c r="G356" s="17"/>
    </row>
    <row r="357" ht="12.75" customHeight="1">
      <c r="E357" s="34"/>
      <c r="G357" s="17"/>
    </row>
    <row r="358" ht="12.75" customHeight="1">
      <c r="E358" s="34"/>
      <c r="G358" s="17"/>
    </row>
    <row r="359" ht="12.75" customHeight="1">
      <c r="E359" s="34"/>
      <c r="G359" s="17"/>
    </row>
    <row r="360" ht="12.75" customHeight="1">
      <c r="E360" s="34"/>
      <c r="G360" s="17"/>
    </row>
    <row r="361" ht="12.75" customHeight="1">
      <c r="E361" s="34"/>
      <c r="G361" s="17"/>
    </row>
    <row r="362" ht="12.75" customHeight="1">
      <c r="E362" s="34"/>
      <c r="G362" s="17"/>
    </row>
    <row r="363" ht="12.75" customHeight="1">
      <c r="E363" s="34"/>
      <c r="G363" s="17"/>
    </row>
    <row r="364" ht="12.75" customHeight="1">
      <c r="E364" s="34"/>
      <c r="G364" s="17"/>
    </row>
    <row r="365" ht="12.75" customHeight="1">
      <c r="E365" s="34"/>
      <c r="G365" s="17"/>
    </row>
    <row r="366" ht="12.75" customHeight="1">
      <c r="E366" s="34"/>
      <c r="G366" s="17"/>
    </row>
    <row r="367" ht="12.75" customHeight="1">
      <c r="E367" s="34"/>
      <c r="G367" s="17"/>
    </row>
    <row r="368" ht="12.75" customHeight="1">
      <c r="E368" s="34"/>
      <c r="G368" s="17"/>
    </row>
    <row r="369" ht="12.75" customHeight="1">
      <c r="E369" s="34"/>
      <c r="G369" s="17"/>
    </row>
    <row r="370" ht="12.75" customHeight="1">
      <c r="E370" s="34"/>
      <c r="G370" s="17"/>
    </row>
    <row r="371" ht="12.75" customHeight="1">
      <c r="E371" s="34"/>
      <c r="G371" s="17"/>
    </row>
    <row r="372" ht="12.75" customHeight="1">
      <c r="E372" s="34"/>
      <c r="G372" s="17"/>
    </row>
    <row r="373" ht="12.75" customHeight="1">
      <c r="E373" s="34"/>
      <c r="G373" s="17"/>
    </row>
    <row r="374" ht="12.75" customHeight="1">
      <c r="E374" s="34"/>
      <c r="G374" s="17"/>
    </row>
    <row r="375" ht="12.75" customHeight="1">
      <c r="E375" s="34"/>
      <c r="G375" s="17"/>
    </row>
    <row r="376" ht="12.75" customHeight="1">
      <c r="E376" s="34"/>
      <c r="G376" s="17"/>
    </row>
    <row r="377" ht="12.75" customHeight="1">
      <c r="E377" s="34"/>
      <c r="G377" s="17"/>
    </row>
    <row r="378" ht="12.75" customHeight="1">
      <c r="E378" s="34"/>
      <c r="G378" s="17"/>
    </row>
    <row r="379" ht="12.75" customHeight="1">
      <c r="E379" s="34"/>
      <c r="G379" s="17"/>
    </row>
    <row r="380" ht="12.75" customHeight="1">
      <c r="E380" s="34"/>
      <c r="G380" s="17"/>
    </row>
    <row r="381" ht="12.75" customHeight="1">
      <c r="E381" s="34"/>
      <c r="G381" s="17"/>
    </row>
    <row r="382" ht="12.75" customHeight="1">
      <c r="E382" s="34"/>
      <c r="G382" s="17"/>
    </row>
    <row r="383" ht="12.75" customHeight="1">
      <c r="E383" s="34"/>
      <c r="G383" s="17"/>
    </row>
    <row r="384" ht="12.75" customHeight="1">
      <c r="E384" s="34"/>
      <c r="G384" s="17"/>
    </row>
    <row r="385" ht="12.75" customHeight="1">
      <c r="E385" s="34"/>
      <c r="G385" s="17"/>
    </row>
    <row r="386" ht="12.75" customHeight="1">
      <c r="E386" s="34"/>
      <c r="G386" s="17"/>
    </row>
    <row r="387" ht="12.75" customHeight="1">
      <c r="E387" s="34"/>
      <c r="G387" s="17"/>
    </row>
    <row r="388" ht="12.75" customHeight="1">
      <c r="E388" s="34"/>
      <c r="G388" s="17"/>
    </row>
    <row r="389" ht="12.75" customHeight="1">
      <c r="E389" s="34"/>
      <c r="G389" s="17"/>
    </row>
    <row r="390" ht="12.75" customHeight="1">
      <c r="E390" s="34"/>
      <c r="G390" s="17"/>
    </row>
    <row r="391" ht="12.75" customHeight="1">
      <c r="E391" s="34"/>
      <c r="G391" s="17"/>
    </row>
    <row r="392" ht="12.75" customHeight="1">
      <c r="E392" s="34"/>
      <c r="G392" s="17"/>
    </row>
    <row r="393" ht="12.75" customHeight="1">
      <c r="E393" s="34"/>
      <c r="G393" s="17"/>
    </row>
    <row r="394" ht="12.75" customHeight="1">
      <c r="E394" s="34"/>
      <c r="G394" s="17"/>
    </row>
    <row r="395" ht="12.75" customHeight="1">
      <c r="E395" s="34"/>
      <c r="G395" s="17"/>
    </row>
    <row r="396" ht="12.75" customHeight="1">
      <c r="E396" s="34"/>
      <c r="G396" s="17"/>
    </row>
    <row r="397" ht="12.75" customHeight="1">
      <c r="E397" s="34"/>
      <c r="G397" s="17"/>
    </row>
    <row r="398" ht="12.75" customHeight="1">
      <c r="E398" s="34"/>
      <c r="G398" s="17"/>
    </row>
    <row r="399" ht="12.75" customHeight="1">
      <c r="E399" s="34"/>
      <c r="G399" s="17"/>
    </row>
    <row r="400" ht="12.75" customHeight="1">
      <c r="E400" s="34"/>
      <c r="G400" s="17"/>
    </row>
    <row r="401" ht="12.75" customHeight="1">
      <c r="E401" s="34"/>
      <c r="G401" s="17"/>
    </row>
    <row r="402" ht="12.75" customHeight="1">
      <c r="E402" s="34"/>
      <c r="G402" s="17"/>
    </row>
    <row r="403" ht="12.75" customHeight="1">
      <c r="E403" s="34"/>
      <c r="G403" s="17"/>
    </row>
    <row r="404" ht="12.75" customHeight="1">
      <c r="E404" s="34"/>
      <c r="G404" s="17"/>
    </row>
    <row r="405" ht="12.75" customHeight="1">
      <c r="E405" s="34"/>
      <c r="G405" s="17"/>
    </row>
    <row r="406" ht="12.75" customHeight="1">
      <c r="E406" s="34"/>
      <c r="G406" s="17"/>
    </row>
    <row r="407" ht="12.75" customHeight="1">
      <c r="E407" s="34"/>
      <c r="G407" s="17"/>
    </row>
    <row r="408" ht="12.75" customHeight="1">
      <c r="E408" s="34"/>
      <c r="G408" s="17"/>
    </row>
    <row r="409" ht="12.75" customHeight="1">
      <c r="E409" s="34"/>
      <c r="G409" s="17"/>
    </row>
    <row r="410" ht="12.75" customHeight="1">
      <c r="E410" s="34"/>
      <c r="G410" s="17"/>
    </row>
    <row r="411" ht="12.75" customHeight="1">
      <c r="E411" s="34"/>
      <c r="G411" s="17"/>
    </row>
    <row r="412" ht="12.75" customHeight="1">
      <c r="E412" s="34"/>
      <c r="G412" s="17"/>
    </row>
    <row r="413" ht="12.75" customHeight="1">
      <c r="E413" s="34"/>
      <c r="G413" s="17"/>
    </row>
    <row r="414" ht="12.75" customHeight="1">
      <c r="E414" s="34"/>
      <c r="G414" s="17"/>
    </row>
    <row r="415" ht="12.75" customHeight="1">
      <c r="E415" s="34"/>
      <c r="G415" s="17"/>
    </row>
    <row r="416" ht="12.75" customHeight="1">
      <c r="E416" s="34"/>
      <c r="G416" s="17"/>
    </row>
    <row r="417" ht="12.75" customHeight="1">
      <c r="E417" s="34"/>
      <c r="G417" s="17"/>
    </row>
    <row r="418" ht="12.75" customHeight="1">
      <c r="E418" s="34"/>
      <c r="G418" s="17"/>
    </row>
    <row r="419" ht="12.75" customHeight="1">
      <c r="E419" s="34"/>
      <c r="G419" s="17"/>
    </row>
    <row r="420" ht="12.75" customHeight="1">
      <c r="E420" s="34"/>
      <c r="G420" s="17"/>
    </row>
    <row r="421" ht="12.75" customHeight="1">
      <c r="E421" s="34"/>
      <c r="G421" s="17"/>
    </row>
    <row r="422" ht="12.75" customHeight="1">
      <c r="E422" s="34"/>
      <c r="G422" s="17"/>
    </row>
    <row r="423" ht="12.75" customHeight="1">
      <c r="E423" s="34"/>
      <c r="G423" s="17"/>
    </row>
    <row r="424" ht="12.75" customHeight="1">
      <c r="E424" s="34"/>
      <c r="G424" s="17"/>
    </row>
    <row r="425" ht="12.75" customHeight="1">
      <c r="E425" s="34"/>
      <c r="G425" s="17"/>
    </row>
    <row r="426" ht="12.75" customHeight="1">
      <c r="E426" s="34"/>
      <c r="G426" s="17"/>
    </row>
    <row r="427" ht="12.75" customHeight="1">
      <c r="E427" s="34"/>
      <c r="G427" s="17"/>
    </row>
    <row r="428" ht="12.75" customHeight="1">
      <c r="E428" s="34"/>
      <c r="G428" s="17"/>
    </row>
    <row r="429" ht="12.75" customHeight="1">
      <c r="E429" s="34"/>
      <c r="G429" s="17"/>
    </row>
    <row r="430" ht="12.75" customHeight="1">
      <c r="E430" s="34"/>
      <c r="G430" s="17"/>
    </row>
    <row r="431" ht="12.75" customHeight="1">
      <c r="E431" s="34"/>
      <c r="G431" s="17"/>
    </row>
    <row r="432" ht="12.75" customHeight="1">
      <c r="E432" s="34"/>
      <c r="G432" s="17"/>
    </row>
    <row r="433" ht="12.75" customHeight="1">
      <c r="E433" s="34"/>
      <c r="G433" s="17"/>
    </row>
    <row r="434" ht="12.75" customHeight="1">
      <c r="E434" s="34"/>
      <c r="G434" s="17"/>
    </row>
    <row r="435" ht="12.75" customHeight="1">
      <c r="E435" s="34"/>
      <c r="G435" s="17"/>
    </row>
    <row r="436" ht="12.75" customHeight="1">
      <c r="E436" s="34"/>
      <c r="G436" s="17"/>
    </row>
    <row r="437" ht="12.75" customHeight="1">
      <c r="E437" s="34"/>
      <c r="G437" s="17"/>
    </row>
    <row r="438" ht="12.75" customHeight="1">
      <c r="E438" s="34"/>
      <c r="G438" s="17"/>
    </row>
    <row r="439" ht="12.75" customHeight="1">
      <c r="E439" s="34"/>
      <c r="G439" s="17"/>
    </row>
    <row r="440" ht="12.75" customHeight="1">
      <c r="E440" s="34"/>
      <c r="G440" s="17"/>
    </row>
    <row r="441" ht="12.75" customHeight="1">
      <c r="E441" s="34"/>
      <c r="G441" s="17"/>
    </row>
    <row r="442" ht="12.75" customHeight="1">
      <c r="E442" s="34"/>
      <c r="G442" s="17"/>
    </row>
    <row r="443" ht="12.75" customHeight="1">
      <c r="E443" s="34"/>
      <c r="G443" s="17"/>
    </row>
    <row r="444" ht="12.75" customHeight="1">
      <c r="E444" s="34"/>
      <c r="G444" s="17"/>
    </row>
    <row r="445" ht="12.75" customHeight="1">
      <c r="E445" s="34"/>
      <c r="G445" s="17"/>
    </row>
    <row r="446" ht="12.75" customHeight="1">
      <c r="E446" s="34"/>
      <c r="G446" s="17"/>
    </row>
    <row r="447" ht="12.75" customHeight="1">
      <c r="E447" s="34"/>
      <c r="G447" s="17"/>
    </row>
    <row r="448" ht="12.75" customHeight="1">
      <c r="E448" s="34"/>
      <c r="G448" s="17"/>
    </row>
    <row r="449" ht="12.75" customHeight="1">
      <c r="E449" s="34"/>
      <c r="G449" s="17"/>
    </row>
    <row r="450" ht="12.75" customHeight="1">
      <c r="E450" s="34"/>
      <c r="G450" s="17"/>
    </row>
    <row r="451" ht="12.75" customHeight="1">
      <c r="E451" s="34"/>
      <c r="G451" s="17"/>
    </row>
    <row r="452" ht="12.75" customHeight="1">
      <c r="E452" s="34"/>
      <c r="G452" s="17"/>
    </row>
    <row r="453" ht="12.75" customHeight="1">
      <c r="E453" s="34"/>
      <c r="G453" s="17"/>
    </row>
    <row r="454" ht="12.75" customHeight="1">
      <c r="E454" s="34"/>
      <c r="G454" s="17"/>
    </row>
    <row r="455" ht="12.75" customHeight="1">
      <c r="E455" s="34"/>
      <c r="G455" s="17"/>
    </row>
    <row r="456" ht="12.75" customHeight="1">
      <c r="E456" s="34"/>
      <c r="G456" s="17"/>
    </row>
    <row r="457" ht="12.75" customHeight="1">
      <c r="E457" s="34"/>
      <c r="G457" s="17"/>
    </row>
    <row r="458" ht="12.75" customHeight="1">
      <c r="E458" s="34"/>
      <c r="G458" s="17"/>
    </row>
    <row r="459" ht="12.75" customHeight="1">
      <c r="E459" s="34"/>
      <c r="G459" s="17"/>
    </row>
    <row r="460" ht="12.75" customHeight="1">
      <c r="E460" s="34"/>
      <c r="G460" s="17"/>
    </row>
    <row r="461" ht="12.75" customHeight="1">
      <c r="E461" s="34"/>
      <c r="G461" s="17"/>
    </row>
    <row r="462" ht="12.75" customHeight="1">
      <c r="E462" s="34"/>
      <c r="G462" s="17"/>
    </row>
    <row r="463" ht="12.75" customHeight="1">
      <c r="E463" s="34"/>
      <c r="G463" s="17"/>
    </row>
    <row r="464" ht="12.75" customHeight="1">
      <c r="E464" s="34"/>
      <c r="G464" s="17"/>
    </row>
    <row r="465" ht="12.75" customHeight="1">
      <c r="E465" s="34"/>
      <c r="G465" s="17"/>
    </row>
    <row r="466" ht="12.75" customHeight="1">
      <c r="E466" s="34"/>
      <c r="G466" s="17"/>
    </row>
    <row r="467" ht="12.75" customHeight="1">
      <c r="E467" s="34"/>
      <c r="G467" s="17"/>
    </row>
    <row r="468" ht="12.75" customHeight="1">
      <c r="E468" s="34"/>
      <c r="G468" s="17"/>
    </row>
    <row r="469" ht="12.75" customHeight="1">
      <c r="E469" s="34"/>
      <c r="G469" s="17"/>
    </row>
    <row r="470" ht="12.75" customHeight="1">
      <c r="E470" s="34"/>
      <c r="G470" s="17"/>
    </row>
    <row r="471" ht="12.75" customHeight="1">
      <c r="E471" s="34"/>
      <c r="G471" s="17"/>
    </row>
    <row r="472" ht="12.75" customHeight="1">
      <c r="E472" s="34"/>
      <c r="G472" s="17"/>
    </row>
    <row r="473" ht="12.75" customHeight="1">
      <c r="E473" s="34"/>
      <c r="G473" s="17"/>
    </row>
    <row r="474" ht="12.75" customHeight="1">
      <c r="E474" s="34"/>
      <c r="G474" s="17"/>
    </row>
    <row r="475" ht="12.75" customHeight="1">
      <c r="E475" s="34"/>
      <c r="G475" s="17"/>
    </row>
    <row r="476" ht="12.75" customHeight="1">
      <c r="E476" s="34"/>
      <c r="G476" s="17"/>
    </row>
    <row r="477" ht="12.75" customHeight="1">
      <c r="E477" s="34"/>
      <c r="G477" s="17"/>
    </row>
    <row r="478" ht="12.75" customHeight="1">
      <c r="E478" s="34"/>
      <c r="G478" s="17"/>
    </row>
    <row r="479" ht="12.75" customHeight="1">
      <c r="E479" s="34"/>
      <c r="G479" s="17"/>
    </row>
    <row r="480" ht="12.75" customHeight="1">
      <c r="E480" s="34"/>
      <c r="G480" s="17"/>
    </row>
    <row r="481" ht="12.75" customHeight="1">
      <c r="E481" s="34"/>
      <c r="G481" s="17"/>
    </row>
    <row r="482" ht="12.75" customHeight="1">
      <c r="E482" s="34"/>
      <c r="G482" s="17"/>
    </row>
    <row r="483" ht="12.75" customHeight="1">
      <c r="E483" s="34"/>
      <c r="G483" s="17"/>
    </row>
    <row r="484" ht="12.75" customHeight="1">
      <c r="E484" s="34"/>
      <c r="G484" s="17"/>
    </row>
    <row r="485" ht="12.75" customHeight="1">
      <c r="E485" s="34"/>
      <c r="G485" s="17"/>
    </row>
    <row r="486" ht="12.75" customHeight="1">
      <c r="E486" s="34"/>
      <c r="G486" s="17"/>
    </row>
    <row r="487" ht="12.75" customHeight="1">
      <c r="E487" s="34"/>
      <c r="G487" s="17"/>
    </row>
    <row r="488" ht="12.75" customHeight="1">
      <c r="E488" s="34"/>
      <c r="G488" s="17"/>
    </row>
    <row r="489" ht="12.75" customHeight="1">
      <c r="E489" s="34"/>
      <c r="G489" s="17"/>
    </row>
    <row r="490" ht="12.75" customHeight="1">
      <c r="E490" s="34"/>
      <c r="G490" s="17"/>
    </row>
    <row r="491" ht="12.75" customHeight="1">
      <c r="E491" s="34"/>
      <c r="G491" s="17"/>
    </row>
    <row r="492" ht="12.75" customHeight="1">
      <c r="E492" s="34"/>
      <c r="G492" s="17"/>
    </row>
    <row r="493" ht="12.75" customHeight="1">
      <c r="E493" s="34"/>
      <c r="G493" s="17"/>
    </row>
    <row r="494" ht="12.75" customHeight="1">
      <c r="E494" s="34"/>
      <c r="G494" s="17"/>
    </row>
    <row r="495" ht="12.75" customHeight="1">
      <c r="E495" s="34"/>
      <c r="G495" s="17"/>
    </row>
    <row r="496" ht="12.75" customHeight="1">
      <c r="E496" s="34"/>
      <c r="G496" s="17"/>
    </row>
    <row r="497" ht="12.75" customHeight="1">
      <c r="E497" s="34"/>
      <c r="G497" s="17"/>
    </row>
    <row r="498" ht="12.75" customHeight="1">
      <c r="E498" s="34"/>
      <c r="G498" s="17"/>
    </row>
    <row r="499" ht="12.75" customHeight="1">
      <c r="E499" s="34"/>
      <c r="G499" s="17"/>
    </row>
    <row r="500" ht="12.75" customHeight="1">
      <c r="E500" s="34"/>
      <c r="G500" s="17"/>
    </row>
    <row r="501" ht="12.75" customHeight="1">
      <c r="E501" s="34"/>
      <c r="G501" s="17"/>
    </row>
    <row r="502" ht="12.75" customHeight="1">
      <c r="E502" s="34"/>
      <c r="G502" s="17"/>
    </row>
    <row r="503" ht="12.75" customHeight="1">
      <c r="E503" s="34"/>
      <c r="G503" s="17"/>
    </row>
    <row r="504" ht="12.75" customHeight="1">
      <c r="E504" s="34"/>
      <c r="G504" s="17"/>
    </row>
    <row r="505" ht="12.75" customHeight="1">
      <c r="E505" s="34"/>
      <c r="G505" s="17"/>
    </row>
    <row r="506" ht="12.75" customHeight="1">
      <c r="E506" s="34"/>
      <c r="G506" s="17"/>
    </row>
    <row r="507" ht="12.75" customHeight="1">
      <c r="E507" s="34"/>
      <c r="G507" s="17"/>
    </row>
    <row r="508" ht="12.75" customHeight="1">
      <c r="E508" s="34"/>
      <c r="G508" s="17"/>
    </row>
    <row r="509" ht="12.75" customHeight="1">
      <c r="E509" s="34"/>
      <c r="G509" s="17"/>
    </row>
    <row r="510" ht="12.75" customHeight="1">
      <c r="E510" s="34"/>
      <c r="G510" s="17"/>
    </row>
    <row r="511" ht="12.75" customHeight="1">
      <c r="E511" s="34"/>
      <c r="G511" s="17"/>
    </row>
    <row r="512" ht="12.75" customHeight="1">
      <c r="E512" s="34"/>
      <c r="G512" s="17"/>
    </row>
    <row r="513" ht="12.75" customHeight="1">
      <c r="E513" s="34"/>
      <c r="G513" s="17"/>
    </row>
    <row r="514" ht="12.75" customHeight="1">
      <c r="E514" s="34"/>
      <c r="G514" s="17"/>
    </row>
    <row r="515" ht="12.75" customHeight="1">
      <c r="E515" s="34"/>
      <c r="G515" s="17"/>
    </row>
    <row r="516" ht="12.75" customHeight="1">
      <c r="E516" s="34"/>
      <c r="G516" s="17"/>
    </row>
    <row r="517" ht="12.75" customHeight="1">
      <c r="E517" s="34"/>
      <c r="G517" s="17"/>
    </row>
    <row r="518" ht="12.75" customHeight="1">
      <c r="E518" s="34"/>
      <c r="G518" s="17"/>
    </row>
    <row r="519" ht="12.75" customHeight="1">
      <c r="E519" s="34"/>
      <c r="G519" s="17"/>
    </row>
    <row r="520" ht="12.75" customHeight="1">
      <c r="E520" s="34"/>
      <c r="G520" s="17"/>
    </row>
    <row r="521" ht="12.75" customHeight="1">
      <c r="E521" s="34"/>
      <c r="G521" s="17"/>
    </row>
    <row r="522" ht="12.75" customHeight="1">
      <c r="E522" s="34"/>
      <c r="G522" s="17"/>
    </row>
    <row r="523" ht="12.75" customHeight="1">
      <c r="E523" s="34"/>
      <c r="G523" s="17"/>
    </row>
    <row r="524" ht="12.75" customHeight="1">
      <c r="E524" s="34"/>
      <c r="G524" s="17"/>
    </row>
    <row r="525" ht="12.75" customHeight="1">
      <c r="E525" s="34"/>
      <c r="G525" s="17"/>
    </row>
    <row r="526" ht="12.75" customHeight="1">
      <c r="E526" s="34"/>
      <c r="G526" s="17"/>
    </row>
    <row r="527" ht="12.75" customHeight="1">
      <c r="E527" s="34"/>
      <c r="G527" s="17"/>
    </row>
    <row r="528" ht="12.75" customHeight="1">
      <c r="E528" s="34"/>
      <c r="G528" s="17"/>
    </row>
    <row r="529" ht="12.75" customHeight="1">
      <c r="E529" s="34"/>
      <c r="G529" s="17"/>
    </row>
    <row r="530" ht="12.75" customHeight="1">
      <c r="E530" s="34"/>
      <c r="G530" s="17"/>
    </row>
    <row r="531" ht="12.75" customHeight="1">
      <c r="E531" s="34"/>
      <c r="G531" s="17"/>
    </row>
    <row r="532" ht="12.75" customHeight="1">
      <c r="E532" s="34"/>
      <c r="G532" s="17"/>
    </row>
    <row r="533" ht="12.75" customHeight="1">
      <c r="E533" s="34"/>
      <c r="G533" s="17"/>
    </row>
    <row r="534" ht="12.75" customHeight="1">
      <c r="E534" s="34"/>
      <c r="G534" s="17"/>
    </row>
    <row r="535" ht="12.75" customHeight="1">
      <c r="E535" s="34"/>
      <c r="G535" s="17"/>
    </row>
    <row r="536" ht="12.75" customHeight="1">
      <c r="E536" s="34"/>
      <c r="G536" s="17"/>
    </row>
    <row r="537" ht="12.75" customHeight="1">
      <c r="E537" s="34"/>
      <c r="G537" s="17"/>
    </row>
    <row r="538" ht="12.75" customHeight="1">
      <c r="E538" s="34"/>
      <c r="G538" s="17"/>
    </row>
    <row r="539" ht="12.75" customHeight="1">
      <c r="E539" s="34"/>
      <c r="G539" s="17"/>
    </row>
    <row r="540" ht="12.75" customHeight="1">
      <c r="E540" s="34"/>
      <c r="G540" s="17"/>
    </row>
    <row r="541" ht="12.75" customHeight="1">
      <c r="E541" s="34"/>
      <c r="G541" s="17"/>
    </row>
    <row r="542" ht="12.75" customHeight="1">
      <c r="E542" s="34"/>
      <c r="G542" s="17"/>
    </row>
    <row r="543" ht="12.75" customHeight="1">
      <c r="E543" s="34"/>
      <c r="G543" s="17"/>
    </row>
    <row r="544" ht="12.75" customHeight="1">
      <c r="E544" s="34"/>
      <c r="G544" s="17"/>
    </row>
    <row r="545" ht="12.75" customHeight="1">
      <c r="E545" s="34"/>
      <c r="G545" s="17"/>
    </row>
    <row r="546" ht="12.75" customHeight="1">
      <c r="E546" s="34"/>
      <c r="G546" s="17"/>
    </row>
    <row r="547" ht="12.75" customHeight="1">
      <c r="E547" s="34"/>
      <c r="G547" s="17"/>
    </row>
    <row r="548" ht="12.75" customHeight="1">
      <c r="E548" s="34"/>
      <c r="G548" s="17"/>
    </row>
    <row r="549" ht="12.75" customHeight="1">
      <c r="E549" s="34"/>
      <c r="G549" s="17"/>
    </row>
    <row r="550" ht="12.75" customHeight="1">
      <c r="E550" s="34"/>
      <c r="G550" s="17"/>
    </row>
    <row r="551" ht="12.75" customHeight="1">
      <c r="E551" s="34"/>
      <c r="G551" s="17"/>
    </row>
    <row r="552" ht="12.75" customHeight="1">
      <c r="E552" s="34"/>
      <c r="G552" s="17"/>
    </row>
    <row r="553" ht="12.75" customHeight="1">
      <c r="E553" s="34"/>
      <c r="G553" s="17"/>
    </row>
    <row r="554" ht="12.75" customHeight="1">
      <c r="E554" s="34"/>
      <c r="G554" s="17"/>
    </row>
    <row r="555" ht="12.75" customHeight="1">
      <c r="E555" s="34"/>
      <c r="G555" s="17"/>
    </row>
    <row r="556" ht="12.75" customHeight="1">
      <c r="E556" s="34"/>
      <c r="G556" s="17"/>
    </row>
    <row r="557" ht="12.75" customHeight="1">
      <c r="E557" s="34"/>
      <c r="G557" s="17"/>
    </row>
    <row r="558" ht="12.75" customHeight="1">
      <c r="E558" s="34"/>
      <c r="G558" s="17"/>
    </row>
    <row r="559" ht="12.75" customHeight="1">
      <c r="E559" s="34"/>
      <c r="G559" s="17"/>
    </row>
    <row r="560" ht="12.75" customHeight="1">
      <c r="E560" s="34"/>
      <c r="G560" s="17"/>
    </row>
    <row r="561" ht="12.75" customHeight="1">
      <c r="E561" s="34"/>
      <c r="G561" s="17"/>
    </row>
    <row r="562" ht="12.75" customHeight="1">
      <c r="E562" s="34"/>
      <c r="G562" s="17"/>
    </row>
    <row r="563" ht="12.75" customHeight="1">
      <c r="E563" s="34"/>
      <c r="G563" s="17"/>
    </row>
    <row r="564" ht="12.75" customHeight="1">
      <c r="E564" s="34"/>
      <c r="G564" s="17"/>
    </row>
    <row r="565" ht="12.75" customHeight="1">
      <c r="E565" s="34"/>
      <c r="G565" s="17"/>
    </row>
    <row r="566" ht="12.75" customHeight="1">
      <c r="E566" s="34"/>
      <c r="G566" s="17"/>
    </row>
    <row r="567" ht="12.75" customHeight="1">
      <c r="E567" s="34"/>
      <c r="G567" s="17"/>
    </row>
    <row r="568" ht="12.75" customHeight="1">
      <c r="E568" s="34"/>
      <c r="G568" s="17"/>
    </row>
    <row r="569" ht="12.75" customHeight="1">
      <c r="E569" s="34"/>
      <c r="G569" s="17"/>
    </row>
    <row r="570" ht="12.75" customHeight="1">
      <c r="E570" s="34"/>
      <c r="G570" s="17"/>
    </row>
    <row r="571" ht="12.75" customHeight="1">
      <c r="E571" s="34"/>
      <c r="G571" s="17"/>
    </row>
    <row r="572" ht="12.75" customHeight="1">
      <c r="E572" s="34"/>
      <c r="G572" s="17"/>
    </row>
    <row r="573" ht="12.75" customHeight="1">
      <c r="E573" s="34"/>
      <c r="G573" s="17"/>
    </row>
    <row r="574" ht="12.75" customHeight="1">
      <c r="E574" s="34"/>
      <c r="G574" s="17"/>
    </row>
    <row r="575" ht="12.75" customHeight="1">
      <c r="E575" s="34"/>
      <c r="G575" s="17"/>
    </row>
    <row r="576" ht="12.75" customHeight="1">
      <c r="E576" s="34"/>
      <c r="G576" s="17"/>
    </row>
    <row r="577" ht="12.75" customHeight="1">
      <c r="E577" s="34"/>
      <c r="G577" s="17"/>
    </row>
    <row r="578" ht="12.75" customHeight="1">
      <c r="E578" s="34"/>
      <c r="G578" s="17"/>
    </row>
    <row r="579" ht="12.75" customHeight="1">
      <c r="E579" s="34"/>
      <c r="G579" s="17"/>
    </row>
    <row r="580" ht="12.75" customHeight="1">
      <c r="E580" s="34"/>
      <c r="G580" s="17"/>
    </row>
    <row r="581" ht="12.75" customHeight="1">
      <c r="E581" s="34"/>
      <c r="G581" s="17"/>
    </row>
    <row r="582" ht="12.75" customHeight="1">
      <c r="E582" s="34"/>
      <c r="G582" s="17"/>
    </row>
    <row r="583" ht="12.75" customHeight="1">
      <c r="E583" s="34"/>
      <c r="G583" s="17"/>
    </row>
    <row r="584" ht="12.75" customHeight="1">
      <c r="E584" s="34"/>
      <c r="G584" s="17"/>
    </row>
    <row r="585" ht="12.75" customHeight="1">
      <c r="E585" s="34"/>
      <c r="G585" s="17"/>
    </row>
    <row r="586" ht="12.75" customHeight="1">
      <c r="E586" s="34"/>
      <c r="G586" s="17"/>
    </row>
    <row r="587" ht="12.75" customHeight="1">
      <c r="E587" s="34"/>
      <c r="G587" s="17"/>
    </row>
    <row r="588" ht="12.75" customHeight="1">
      <c r="E588" s="34"/>
      <c r="G588" s="17"/>
    </row>
    <row r="589" ht="12.75" customHeight="1">
      <c r="E589" s="34"/>
      <c r="G589" s="17"/>
    </row>
    <row r="590" ht="12.75" customHeight="1">
      <c r="E590" s="34"/>
      <c r="G590" s="17"/>
    </row>
    <row r="591" ht="12.75" customHeight="1">
      <c r="E591" s="34"/>
      <c r="G591" s="17"/>
    </row>
    <row r="592" ht="12.75" customHeight="1">
      <c r="E592" s="34"/>
      <c r="G592" s="17"/>
    </row>
    <row r="593" ht="12.75" customHeight="1">
      <c r="E593" s="34"/>
      <c r="G593" s="17"/>
    </row>
    <row r="594" ht="12.75" customHeight="1">
      <c r="E594" s="34"/>
      <c r="G594" s="17"/>
    </row>
    <row r="595" ht="12.75" customHeight="1">
      <c r="E595" s="34"/>
      <c r="G595" s="17"/>
    </row>
    <row r="596" ht="12.75" customHeight="1">
      <c r="E596" s="34"/>
      <c r="G596" s="17"/>
    </row>
    <row r="597" ht="12.75" customHeight="1">
      <c r="E597" s="34"/>
      <c r="G597" s="17"/>
    </row>
    <row r="598" ht="12.75" customHeight="1">
      <c r="E598" s="34"/>
      <c r="G598" s="17"/>
    </row>
    <row r="599" ht="12.75" customHeight="1">
      <c r="E599" s="34"/>
      <c r="G599" s="17"/>
    </row>
    <row r="600" ht="12.75" customHeight="1">
      <c r="E600" s="34"/>
      <c r="G600" s="17"/>
    </row>
    <row r="601" ht="12.75" customHeight="1">
      <c r="E601" s="34"/>
      <c r="G601" s="17"/>
    </row>
    <row r="602" ht="12.75" customHeight="1">
      <c r="E602" s="34"/>
      <c r="G602" s="17"/>
    </row>
    <row r="603" ht="12.75" customHeight="1">
      <c r="E603" s="34"/>
      <c r="G603" s="17"/>
    </row>
    <row r="604" ht="12.75" customHeight="1">
      <c r="E604" s="34"/>
      <c r="G604" s="17"/>
    </row>
    <row r="605" ht="12.75" customHeight="1">
      <c r="E605" s="34"/>
      <c r="G605" s="17"/>
    </row>
    <row r="606" ht="12.75" customHeight="1">
      <c r="E606" s="34"/>
      <c r="G606" s="17"/>
    </row>
    <row r="607" ht="12.75" customHeight="1">
      <c r="E607" s="34"/>
      <c r="G607" s="17"/>
    </row>
    <row r="608" ht="12.75" customHeight="1">
      <c r="E608" s="34"/>
      <c r="G608" s="17"/>
    </row>
    <row r="609" ht="12.75" customHeight="1">
      <c r="E609" s="34"/>
      <c r="G609" s="17"/>
    </row>
    <row r="610" ht="12.75" customHeight="1">
      <c r="E610" s="34"/>
      <c r="G610" s="17"/>
    </row>
    <row r="611" ht="12.75" customHeight="1">
      <c r="E611" s="34"/>
      <c r="G611" s="17"/>
    </row>
    <row r="612" ht="12.75" customHeight="1">
      <c r="E612" s="34"/>
      <c r="G612" s="17"/>
    </row>
    <row r="613" ht="12.75" customHeight="1">
      <c r="E613" s="34"/>
      <c r="G613" s="17"/>
    </row>
    <row r="614" ht="12.75" customHeight="1">
      <c r="E614" s="34"/>
      <c r="G614" s="17"/>
    </row>
    <row r="615" ht="12.75" customHeight="1">
      <c r="E615" s="34"/>
      <c r="G615" s="17"/>
    </row>
    <row r="616" ht="12.75" customHeight="1">
      <c r="E616" s="34"/>
      <c r="G616" s="17"/>
    </row>
    <row r="617" ht="12.75" customHeight="1">
      <c r="E617" s="34"/>
      <c r="G617" s="17"/>
    </row>
    <row r="618" ht="12.75" customHeight="1">
      <c r="E618" s="34"/>
      <c r="G618" s="17"/>
    </row>
    <row r="619" ht="12.75" customHeight="1">
      <c r="E619" s="34"/>
      <c r="G619" s="17"/>
    </row>
    <row r="620" ht="12.75" customHeight="1">
      <c r="E620" s="34"/>
      <c r="G620" s="17"/>
    </row>
    <row r="621" ht="12.75" customHeight="1">
      <c r="E621" s="34"/>
      <c r="G621" s="17"/>
    </row>
    <row r="622" ht="12.75" customHeight="1">
      <c r="E622" s="34"/>
      <c r="G622" s="17"/>
    </row>
    <row r="623" ht="12.75" customHeight="1">
      <c r="E623" s="34"/>
      <c r="G623" s="17"/>
    </row>
    <row r="624" ht="12.75" customHeight="1">
      <c r="E624" s="34"/>
      <c r="G624" s="17"/>
    </row>
    <row r="625" ht="12.75" customHeight="1">
      <c r="E625" s="34"/>
      <c r="G625" s="17"/>
    </row>
    <row r="626" ht="12.75" customHeight="1">
      <c r="E626" s="34"/>
      <c r="G626" s="17"/>
    </row>
    <row r="627" ht="12.75" customHeight="1">
      <c r="E627" s="34"/>
      <c r="G627" s="17"/>
    </row>
    <row r="628" ht="12.75" customHeight="1">
      <c r="E628" s="34"/>
      <c r="G628" s="17"/>
    </row>
    <row r="629" ht="12.75" customHeight="1">
      <c r="E629" s="34"/>
      <c r="G629" s="17"/>
    </row>
    <row r="630" ht="12.75" customHeight="1">
      <c r="E630" s="34"/>
      <c r="G630" s="17"/>
    </row>
    <row r="631" ht="12.75" customHeight="1">
      <c r="E631" s="34"/>
      <c r="G631" s="17"/>
    </row>
    <row r="632" ht="12.75" customHeight="1">
      <c r="E632" s="34"/>
      <c r="G632" s="17"/>
    </row>
    <row r="633" ht="12.75" customHeight="1">
      <c r="E633" s="34"/>
      <c r="G633" s="17"/>
    </row>
    <row r="634" ht="12.75" customHeight="1">
      <c r="E634" s="34"/>
      <c r="G634" s="17"/>
    </row>
    <row r="635" ht="12.75" customHeight="1">
      <c r="E635" s="34"/>
      <c r="G635" s="17"/>
    </row>
    <row r="636" ht="12.75" customHeight="1">
      <c r="E636" s="34"/>
      <c r="G636" s="17"/>
    </row>
    <row r="637" ht="12.75" customHeight="1">
      <c r="E637" s="34"/>
      <c r="G637" s="17"/>
    </row>
    <row r="638" ht="12.75" customHeight="1">
      <c r="E638" s="34"/>
      <c r="G638" s="17"/>
    </row>
    <row r="639" ht="12.75" customHeight="1">
      <c r="E639" s="34"/>
      <c r="G639" s="17"/>
    </row>
    <row r="640" ht="12.75" customHeight="1">
      <c r="E640" s="34"/>
      <c r="G640" s="17"/>
    </row>
    <row r="641" ht="12.75" customHeight="1">
      <c r="E641" s="34"/>
      <c r="G641" s="17"/>
    </row>
    <row r="642" ht="12.75" customHeight="1">
      <c r="E642" s="34"/>
      <c r="G642" s="17"/>
    </row>
    <row r="643" ht="12.75" customHeight="1">
      <c r="E643" s="34"/>
      <c r="G643" s="17"/>
    </row>
    <row r="644" ht="12.75" customHeight="1">
      <c r="E644" s="34"/>
      <c r="G644" s="17"/>
    </row>
    <row r="645" ht="12.75" customHeight="1">
      <c r="E645" s="34"/>
      <c r="G645" s="17"/>
    </row>
    <row r="646" ht="12.75" customHeight="1">
      <c r="E646" s="34"/>
      <c r="G646" s="17"/>
    </row>
    <row r="647" ht="12.75" customHeight="1">
      <c r="E647" s="34"/>
      <c r="G647" s="17"/>
    </row>
    <row r="648" ht="12.75" customHeight="1">
      <c r="E648" s="34"/>
      <c r="G648" s="17"/>
    </row>
    <row r="649" ht="12.75" customHeight="1">
      <c r="E649" s="34"/>
      <c r="G649" s="17"/>
    </row>
    <row r="650" ht="12.75" customHeight="1">
      <c r="E650" s="34"/>
      <c r="G650" s="17"/>
    </row>
    <row r="651" ht="12.75" customHeight="1">
      <c r="E651" s="34"/>
      <c r="G651" s="17"/>
    </row>
    <row r="652" ht="12.75" customHeight="1">
      <c r="E652" s="34"/>
      <c r="G652" s="17"/>
    </row>
    <row r="653" ht="12.75" customHeight="1">
      <c r="E653" s="34"/>
      <c r="G653" s="17"/>
    </row>
    <row r="654" ht="12.75" customHeight="1">
      <c r="E654" s="34"/>
      <c r="G654" s="17"/>
    </row>
    <row r="655" ht="12.75" customHeight="1">
      <c r="E655" s="34"/>
      <c r="G655" s="17"/>
    </row>
    <row r="656" ht="12.75" customHeight="1">
      <c r="E656" s="34"/>
      <c r="G656" s="17"/>
    </row>
    <row r="657" ht="12.75" customHeight="1">
      <c r="E657" s="34"/>
      <c r="G657" s="17"/>
    </row>
    <row r="658" ht="12.75" customHeight="1">
      <c r="E658" s="34"/>
      <c r="G658" s="17"/>
    </row>
    <row r="659" ht="12.75" customHeight="1">
      <c r="E659" s="34"/>
      <c r="G659" s="17"/>
    </row>
    <row r="660" ht="12.75" customHeight="1">
      <c r="E660" s="34"/>
      <c r="G660" s="17"/>
    </row>
    <row r="661" ht="12.75" customHeight="1">
      <c r="E661" s="34"/>
      <c r="G661" s="17"/>
    </row>
    <row r="662" ht="12.75" customHeight="1">
      <c r="E662" s="34"/>
      <c r="G662" s="17"/>
    </row>
    <row r="663" ht="12.75" customHeight="1">
      <c r="E663" s="34"/>
      <c r="G663" s="17"/>
    </row>
    <row r="664" ht="12.75" customHeight="1">
      <c r="E664" s="34"/>
      <c r="G664" s="17"/>
    </row>
    <row r="665" ht="12.75" customHeight="1">
      <c r="E665" s="34"/>
      <c r="G665" s="17"/>
    </row>
    <row r="666" ht="12.75" customHeight="1">
      <c r="E666" s="34"/>
      <c r="G666" s="17"/>
    </row>
    <row r="667" ht="12.75" customHeight="1">
      <c r="E667" s="34"/>
      <c r="G667" s="17"/>
    </row>
    <row r="668" ht="12.75" customHeight="1">
      <c r="E668" s="34"/>
      <c r="G668" s="17"/>
    </row>
    <row r="669" ht="12.75" customHeight="1">
      <c r="E669" s="34"/>
      <c r="G669" s="17"/>
    </row>
    <row r="670" ht="12.75" customHeight="1">
      <c r="E670" s="34"/>
      <c r="G670" s="17"/>
    </row>
    <row r="671" ht="12.75" customHeight="1">
      <c r="E671" s="34"/>
      <c r="G671" s="17"/>
    </row>
    <row r="672" ht="12.75" customHeight="1">
      <c r="E672" s="34"/>
      <c r="G672" s="17"/>
    </row>
    <row r="673" ht="12.75" customHeight="1">
      <c r="E673" s="34"/>
      <c r="G673" s="17"/>
    </row>
    <row r="674" ht="12.75" customHeight="1">
      <c r="E674" s="34"/>
      <c r="G674" s="17"/>
    </row>
    <row r="675" ht="12.75" customHeight="1">
      <c r="E675" s="34"/>
      <c r="G675" s="17"/>
    </row>
    <row r="676" ht="12.75" customHeight="1">
      <c r="E676" s="34"/>
      <c r="G676" s="17"/>
    </row>
    <row r="677" ht="12.75" customHeight="1">
      <c r="E677" s="34"/>
      <c r="G677" s="17"/>
    </row>
    <row r="678" ht="12.75" customHeight="1">
      <c r="E678" s="34"/>
      <c r="G678" s="17"/>
    </row>
    <row r="679" ht="12.75" customHeight="1">
      <c r="E679" s="34"/>
      <c r="G679" s="17"/>
    </row>
    <row r="680" ht="12.75" customHeight="1">
      <c r="E680" s="34"/>
      <c r="G680" s="17"/>
    </row>
    <row r="681" ht="12.75" customHeight="1">
      <c r="E681" s="34"/>
      <c r="G681" s="17"/>
    </row>
    <row r="682" ht="12.75" customHeight="1">
      <c r="E682" s="34"/>
      <c r="G682" s="17"/>
    </row>
    <row r="683" ht="12.75" customHeight="1">
      <c r="E683" s="34"/>
      <c r="G683" s="17"/>
    </row>
    <row r="684" ht="12.75" customHeight="1">
      <c r="E684" s="34"/>
      <c r="G684" s="17"/>
    </row>
    <row r="685" ht="12.75" customHeight="1">
      <c r="E685" s="34"/>
      <c r="G685" s="17"/>
    </row>
    <row r="686" ht="12.75" customHeight="1">
      <c r="E686" s="34"/>
      <c r="G686" s="17"/>
    </row>
    <row r="687" ht="12.75" customHeight="1">
      <c r="E687" s="34"/>
      <c r="G687" s="17"/>
    </row>
    <row r="688" ht="12.75" customHeight="1">
      <c r="E688" s="34"/>
      <c r="G688" s="17"/>
    </row>
    <row r="689" ht="12.75" customHeight="1">
      <c r="E689" s="34"/>
      <c r="G689" s="17"/>
    </row>
    <row r="690" ht="12.75" customHeight="1">
      <c r="E690" s="34"/>
      <c r="G690" s="17"/>
    </row>
    <row r="691" ht="12.75" customHeight="1">
      <c r="E691" s="34"/>
      <c r="G691" s="17"/>
    </row>
    <row r="692" ht="12.75" customHeight="1">
      <c r="E692" s="34"/>
      <c r="G692" s="17"/>
    </row>
    <row r="693" ht="12.75" customHeight="1">
      <c r="E693" s="34"/>
      <c r="G693" s="17"/>
    </row>
    <row r="694" ht="12.75" customHeight="1">
      <c r="E694" s="34"/>
      <c r="G694" s="17"/>
    </row>
    <row r="695" ht="12.75" customHeight="1">
      <c r="E695" s="34"/>
      <c r="G695" s="17"/>
    </row>
    <row r="696" ht="12.75" customHeight="1">
      <c r="E696" s="34"/>
      <c r="G696" s="17"/>
    </row>
    <row r="697" ht="12.75" customHeight="1">
      <c r="E697" s="34"/>
      <c r="G697" s="17"/>
    </row>
    <row r="698" ht="12.75" customHeight="1">
      <c r="E698" s="34"/>
      <c r="G698" s="17"/>
    </row>
    <row r="699" ht="12.75" customHeight="1">
      <c r="E699" s="34"/>
      <c r="G699" s="17"/>
    </row>
    <row r="700" ht="12.75" customHeight="1">
      <c r="E700" s="34"/>
      <c r="G700" s="17"/>
    </row>
    <row r="701" ht="12.75" customHeight="1">
      <c r="E701" s="34"/>
      <c r="G701" s="17"/>
    </row>
    <row r="702" ht="12.75" customHeight="1">
      <c r="E702" s="34"/>
      <c r="G702" s="17"/>
    </row>
    <row r="703" ht="12.75" customHeight="1">
      <c r="E703" s="34"/>
      <c r="G703" s="17"/>
    </row>
    <row r="704" ht="12.75" customHeight="1">
      <c r="E704" s="34"/>
      <c r="G704" s="17"/>
    </row>
    <row r="705" ht="12.75" customHeight="1">
      <c r="E705" s="34"/>
      <c r="G705" s="17"/>
    </row>
    <row r="706" ht="12.75" customHeight="1">
      <c r="E706" s="34"/>
      <c r="G706" s="17"/>
    </row>
    <row r="707" ht="12.75" customHeight="1">
      <c r="E707" s="34"/>
      <c r="G707" s="17"/>
    </row>
    <row r="708" ht="12.75" customHeight="1">
      <c r="E708" s="34"/>
      <c r="G708" s="17"/>
    </row>
    <row r="709" ht="12.75" customHeight="1">
      <c r="E709" s="34"/>
      <c r="G709" s="17"/>
    </row>
    <row r="710" ht="12.75" customHeight="1">
      <c r="E710" s="34"/>
      <c r="G710" s="17"/>
    </row>
    <row r="711" ht="12.75" customHeight="1">
      <c r="E711" s="34"/>
      <c r="G711" s="17"/>
    </row>
    <row r="712" ht="12.75" customHeight="1">
      <c r="E712" s="34"/>
      <c r="G712" s="17"/>
    </row>
    <row r="713" ht="12.75" customHeight="1">
      <c r="E713" s="34"/>
      <c r="G713" s="17"/>
    </row>
    <row r="714" ht="12.75" customHeight="1">
      <c r="E714" s="34"/>
      <c r="G714" s="17"/>
    </row>
    <row r="715" ht="12.75" customHeight="1">
      <c r="E715" s="34"/>
      <c r="G715" s="17"/>
    </row>
    <row r="716" ht="12.75" customHeight="1">
      <c r="E716" s="34"/>
      <c r="G716" s="17"/>
    </row>
    <row r="717" ht="12.75" customHeight="1">
      <c r="E717" s="34"/>
      <c r="G717" s="17"/>
    </row>
    <row r="718" ht="12.75" customHeight="1">
      <c r="E718" s="34"/>
      <c r="G718" s="17"/>
    </row>
    <row r="719" ht="12.75" customHeight="1">
      <c r="E719" s="34"/>
      <c r="G719" s="17"/>
    </row>
    <row r="720" ht="12.75" customHeight="1">
      <c r="E720" s="34"/>
      <c r="G720" s="17"/>
    </row>
    <row r="721" ht="12.75" customHeight="1">
      <c r="E721" s="34"/>
      <c r="G721" s="17"/>
    </row>
    <row r="722" ht="12.75" customHeight="1">
      <c r="E722" s="34"/>
      <c r="G722" s="17"/>
    </row>
    <row r="723" ht="12.75" customHeight="1">
      <c r="E723" s="34"/>
      <c r="G723" s="17"/>
    </row>
    <row r="724" ht="12.75" customHeight="1">
      <c r="E724" s="34"/>
      <c r="G724" s="17"/>
    </row>
    <row r="725" ht="12.75" customHeight="1">
      <c r="E725" s="34"/>
      <c r="G725" s="17"/>
    </row>
    <row r="726" ht="12.75" customHeight="1">
      <c r="E726" s="34"/>
      <c r="G726" s="17"/>
    </row>
    <row r="727" ht="12.75" customHeight="1">
      <c r="E727" s="34"/>
      <c r="G727" s="17"/>
    </row>
    <row r="728" ht="12.75" customHeight="1">
      <c r="E728" s="34"/>
      <c r="G728" s="17"/>
    </row>
    <row r="729" ht="12.75" customHeight="1">
      <c r="E729" s="34"/>
      <c r="G729" s="17"/>
    </row>
    <row r="730" ht="12.75" customHeight="1">
      <c r="E730" s="34"/>
      <c r="G730" s="17"/>
    </row>
    <row r="731" ht="12.75" customHeight="1">
      <c r="E731" s="34"/>
      <c r="G731" s="17"/>
    </row>
    <row r="732" ht="12.75" customHeight="1">
      <c r="E732" s="34"/>
      <c r="G732" s="17"/>
    </row>
    <row r="733" ht="12.75" customHeight="1">
      <c r="E733" s="34"/>
      <c r="G733" s="17"/>
    </row>
    <row r="734" ht="12.75" customHeight="1">
      <c r="E734" s="34"/>
      <c r="G734" s="17"/>
    </row>
    <row r="735" ht="12.75" customHeight="1">
      <c r="E735" s="34"/>
      <c r="G735" s="17"/>
    </row>
    <row r="736" ht="12.75" customHeight="1">
      <c r="E736" s="34"/>
      <c r="G736" s="17"/>
    </row>
    <row r="737" ht="12.75" customHeight="1">
      <c r="E737" s="34"/>
      <c r="G737" s="17"/>
    </row>
    <row r="738" ht="12.75" customHeight="1">
      <c r="E738" s="34"/>
      <c r="G738" s="17"/>
    </row>
    <row r="739" ht="12.75" customHeight="1">
      <c r="E739" s="34"/>
      <c r="G739" s="17"/>
    </row>
    <row r="740" ht="12.75" customHeight="1">
      <c r="E740" s="34"/>
      <c r="G740" s="17"/>
    </row>
    <row r="741" ht="12.75" customHeight="1">
      <c r="E741" s="34"/>
      <c r="G741" s="17"/>
    </row>
    <row r="742" ht="12.75" customHeight="1">
      <c r="E742" s="34"/>
      <c r="G742" s="17"/>
    </row>
    <row r="743" ht="12.75" customHeight="1">
      <c r="E743" s="34"/>
      <c r="G743" s="17"/>
    </row>
    <row r="744" ht="12.75" customHeight="1">
      <c r="E744" s="34"/>
      <c r="G744" s="17"/>
    </row>
    <row r="745" ht="12.75" customHeight="1">
      <c r="E745" s="34"/>
      <c r="G745" s="17"/>
    </row>
    <row r="746" ht="12.75" customHeight="1">
      <c r="E746" s="34"/>
      <c r="G746" s="17"/>
    </row>
    <row r="747" ht="12.75" customHeight="1">
      <c r="E747" s="34"/>
      <c r="G747" s="17"/>
    </row>
    <row r="748" ht="12.75" customHeight="1">
      <c r="E748" s="34"/>
      <c r="G748" s="17"/>
    </row>
    <row r="749" ht="12.75" customHeight="1">
      <c r="E749" s="34"/>
      <c r="G749" s="17"/>
    </row>
    <row r="750" ht="12.75" customHeight="1">
      <c r="E750" s="34"/>
      <c r="G750" s="17"/>
    </row>
    <row r="751" ht="12.75" customHeight="1">
      <c r="E751" s="34"/>
      <c r="G751" s="17"/>
    </row>
    <row r="752" ht="12.75" customHeight="1">
      <c r="E752" s="34"/>
      <c r="G752" s="17"/>
    </row>
    <row r="753" ht="12.75" customHeight="1">
      <c r="E753" s="34"/>
      <c r="G753" s="17"/>
    </row>
    <row r="754" ht="12.75" customHeight="1">
      <c r="E754" s="34"/>
      <c r="G754" s="17"/>
    </row>
    <row r="755" ht="12.75" customHeight="1">
      <c r="E755" s="34"/>
      <c r="G755" s="17"/>
    </row>
    <row r="756" ht="12.75" customHeight="1">
      <c r="E756" s="34"/>
      <c r="G756" s="17"/>
    </row>
    <row r="757" ht="12.75" customHeight="1">
      <c r="E757" s="34"/>
      <c r="G757" s="17"/>
    </row>
    <row r="758" ht="12.75" customHeight="1">
      <c r="E758" s="34"/>
      <c r="G758" s="17"/>
    </row>
    <row r="759" ht="12.75" customHeight="1">
      <c r="E759" s="34"/>
      <c r="G759" s="17"/>
    </row>
    <row r="760" ht="12.75" customHeight="1">
      <c r="E760" s="34"/>
      <c r="G760" s="17"/>
    </row>
    <row r="761" ht="12.75" customHeight="1">
      <c r="E761" s="34"/>
      <c r="G761" s="17"/>
    </row>
    <row r="762" ht="12.75" customHeight="1">
      <c r="E762" s="34"/>
      <c r="G762" s="17"/>
    </row>
    <row r="763" ht="12.75" customHeight="1">
      <c r="E763" s="34"/>
      <c r="G763" s="17"/>
    </row>
    <row r="764" ht="12.75" customHeight="1">
      <c r="E764" s="34"/>
      <c r="G764" s="17"/>
    </row>
    <row r="765" ht="12.75" customHeight="1">
      <c r="E765" s="34"/>
      <c r="G765" s="17"/>
    </row>
    <row r="766" ht="12.75" customHeight="1">
      <c r="E766" s="34"/>
      <c r="G766" s="17"/>
    </row>
    <row r="767" ht="12.75" customHeight="1">
      <c r="E767" s="34"/>
      <c r="G767" s="17"/>
    </row>
    <row r="768" ht="12.75" customHeight="1">
      <c r="E768" s="34"/>
      <c r="G768" s="17"/>
    </row>
    <row r="769" ht="12.75" customHeight="1">
      <c r="E769" s="34"/>
      <c r="G769" s="17"/>
    </row>
    <row r="770" ht="12.75" customHeight="1">
      <c r="E770" s="34"/>
      <c r="G770" s="17"/>
    </row>
    <row r="771" ht="12.75" customHeight="1">
      <c r="E771" s="34"/>
      <c r="G771" s="17"/>
    </row>
    <row r="772" ht="12.75" customHeight="1">
      <c r="E772" s="34"/>
      <c r="G772" s="17"/>
    </row>
    <row r="773" ht="12.75" customHeight="1">
      <c r="E773" s="34"/>
      <c r="G773" s="17"/>
    </row>
    <row r="774" ht="12.75" customHeight="1">
      <c r="E774" s="34"/>
      <c r="G774" s="17"/>
    </row>
    <row r="775" ht="12.75" customHeight="1">
      <c r="E775" s="34"/>
      <c r="G775" s="17"/>
    </row>
    <row r="776" ht="12.75" customHeight="1">
      <c r="E776" s="34"/>
      <c r="G776" s="17"/>
    </row>
    <row r="777" ht="12.75" customHeight="1">
      <c r="E777" s="34"/>
      <c r="G777" s="17"/>
    </row>
    <row r="778" ht="12.75" customHeight="1">
      <c r="E778" s="34"/>
      <c r="G778" s="17"/>
    </row>
    <row r="779" ht="12.75" customHeight="1">
      <c r="E779" s="34"/>
      <c r="G779" s="17"/>
    </row>
    <row r="780" ht="12.75" customHeight="1">
      <c r="E780" s="34"/>
      <c r="G780" s="17"/>
    </row>
    <row r="781" ht="12.75" customHeight="1">
      <c r="E781" s="34"/>
      <c r="G781" s="17"/>
    </row>
    <row r="782" ht="12.75" customHeight="1">
      <c r="E782" s="34"/>
      <c r="G782" s="17"/>
    </row>
    <row r="783" ht="12.75" customHeight="1">
      <c r="E783" s="34"/>
      <c r="G783" s="17"/>
    </row>
    <row r="784" ht="12.75" customHeight="1">
      <c r="E784" s="34"/>
      <c r="G784" s="17"/>
    </row>
    <row r="785" ht="12.75" customHeight="1">
      <c r="E785" s="34"/>
      <c r="G785" s="17"/>
    </row>
    <row r="786" ht="12.75" customHeight="1">
      <c r="E786" s="34"/>
      <c r="G786" s="17"/>
    </row>
    <row r="787" ht="12.75" customHeight="1">
      <c r="E787" s="34"/>
      <c r="G787" s="17"/>
    </row>
    <row r="788" ht="12.75" customHeight="1">
      <c r="E788" s="34"/>
      <c r="G788" s="17"/>
    </row>
    <row r="789" ht="12.75" customHeight="1">
      <c r="E789" s="34"/>
      <c r="G789" s="17"/>
    </row>
    <row r="790" ht="12.75" customHeight="1">
      <c r="E790" s="34"/>
      <c r="G790" s="17"/>
    </row>
    <row r="791" ht="12.75" customHeight="1">
      <c r="E791" s="34"/>
      <c r="G791" s="17"/>
    </row>
    <row r="792" ht="12.75" customHeight="1">
      <c r="E792" s="34"/>
      <c r="G792" s="17"/>
    </row>
    <row r="793" ht="12.75" customHeight="1">
      <c r="E793" s="34"/>
      <c r="G793" s="17"/>
    </row>
    <row r="794" ht="12.75" customHeight="1">
      <c r="E794" s="34"/>
      <c r="G794" s="17"/>
    </row>
    <row r="795" ht="12.75" customHeight="1">
      <c r="E795" s="34"/>
      <c r="G795" s="17"/>
    </row>
    <row r="796" ht="12.75" customHeight="1">
      <c r="E796" s="34"/>
      <c r="G796" s="17"/>
    </row>
    <row r="797" ht="12.75" customHeight="1">
      <c r="E797" s="34"/>
      <c r="G797" s="17"/>
    </row>
    <row r="798" ht="12.75" customHeight="1">
      <c r="E798" s="34"/>
      <c r="G798" s="17"/>
    </row>
    <row r="799" ht="12.75" customHeight="1">
      <c r="E799" s="34"/>
      <c r="G799" s="17"/>
    </row>
    <row r="800" ht="12.75" customHeight="1">
      <c r="E800" s="34"/>
      <c r="G800" s="17"/>
    </row>
    <row r="801" ht="12.75" customHeight="1">
      <c r="E801" s="34"/>
      <c r="G801" s="17"/>
    </row>
    <row r="802" ht="12.75" customHeight="1">
      <c r="E802" s="34"/>
      <c r="G802" s="17"/>
    </row>
    <row r="803" ht="12.75" customHeight="1">
      <c r="E803" s="34"/>
      <c r="G803" s="17"/>
    </row>
    <row r="804" ht="12.75" customHeight="1">
      <c r="E804" s="34"/>
      <c r="G804" s="17"/>
    </row>
    <row r="805" ht="12.75" customHeight="1">
      <c r="E805" s="34"/>
      <c r="G805" s="17"/>
    </row>
    <row r="806" ht="12.75" customHeight="1">
      <c r="E806" s="34"/>
      <c r="G806" s="17"/>
    </row>
    <row r="807" ht="12.75" customHeight="1">
      <c r="E807" s="34"/>
      <c r="G807" s="17"/>
    </row>
    <row r="808" ht="12.75" customHeight="1">
      <c r="E808" s="34"/>
      <c r="G808" s="17"/>
    </row>
    <row r="809" ht="12.75" customHeight="1">
      <c r="E809" s="34"/>
      <c r="G809" s="17"/>
    </row>
    <row r="810" ht="12.75" customHeight="1">
      <c r="E810" s="34"/>
      <c r="G810" s="17"/>
    </row>
    <row r="811" ht="12.75" customHeight="1">
      <c r="E811" s="34"/>
      <c r="G811" s="17"/>
    </row>
    <row r="812" ht="12.75" customHeight="1">
      <c r="E812" s="34"/>
      <c r="G812" s="17"/>
    </row>
    <row r="813" ht="12.75" customHeight="1">
      <c r="E813" s="34"/>
      <c r="G813" s="17"/>
    </row>
    <row r="814" ht="12.75" customHeight="1">
      <c r="E814" s="34"/>
      <c r="G814" s="17"/>
    </row>
    <row r="815" ht="12.75" customHeight="1">
      <c r="E815" s="34"/>
      <c r="G815" s="17"/>
    </row>
    <row r="816" ht="12.75" customHeight="1">
      <c r="E816" s="34"/>
      <c r="G816" s="17"/>
    </row>
    <row r="817" ht="12.75" customHeight="1">
      <c r="E817" s="34"/>
      <c r="G817" s="17"/>
    </row>
    <row r="818" ht="12.75" customHeight="1">
      <c r="E818" s="34"/>
      <c r="G818" s="17"/>
    </row>
    <row r="819" ht="12.75" customHeight="1">
      <c r="E819" s="34"/>
      <c r="G819" s="17"/>
    </row>
    <row r="820" ht="12.75" customHeight="1">
      <c r="E820" s="34"/>
      <c r="G820" s="17"/>
    </row>
    <row r="821" ht="12.75" customHeight="1">
      <c r="E821" s="34"/>
      <c r="G821" s="17"/>
    </row>
    <row r="822" ht="12.75" customHeight="1">
      <c r="E822" s="34"/>
      <c r="G822" s="17"/>
    </row>
    <row r="823" ht="12.75" customHeight="1">
      <c r="E823" s="34"/>
      <c r="G823" s="17"/>
    </row>
    <row r="824" ht="12.75" customHeight="1">
      <c r="E824" s="34"/>
      <c r="G824" s="17"/>
    </row>
    <row r="825" ht="12.75" customHeight="1">
      <c r="E825" s="34"/>
      <c r="G825" s="17"/>
    </row>
    <row r="826" ht="12.75" customHeight="1">
      <c r="E826" s="34"/>
      <c r="G826" s="17"/>
    </row>
    <row r="827" ht="12.75" customHeight="1">
      <c r="E827" s="34"/>
      <c r="G827" s="17"/>
    </row>
    <row r="828" ht="12.75" customHeight="1">
      <c r="E828" s="34"/>
      <c r="G828" s="17"/>
    </row>
    <row r="829" ht="12.75" customHeight="1">
      <c r="E829" s="34"/>
      <c r="G829" s="17"/>
    </row>
    <row r="830" ht="12.75" customHeight="1">
      <c r="E830" s="34"/>
      <c r="G830" s="17"/>
    </row>
    <row r="831" ht="12.75" customHeight="1">
      <c r="E831" s="34"/>
      <c r="G831" s="17"/>
    </row>
    <row r="832" ht="12.75" customHeight="1">
      <c r="E832" s="34"/>
      <c r="G832" s="17"/>
    </row>
    <row r="833" ht="12.75" customHeight="1">
      <c r="E833" s="34"/>
      <c r="G833" s="17"/>
    </row>
    <row r="834" ht="12.75" customHeight="1">
      <c r="E834" s="34"/>
      <c r="G834" s="17"/>
    </row>
    <row r="835" ht="12.75" customHeight="1">
      <c r="E835" s="34"/>
      <c r="G835" s="17"/>
    </row>
    <row r="836" ht="12.75" customHeight="1">
      <c r="E836" s="34"/>
      <c r="G836" s="17"/>
    </row>
    <row r="837" ht="12.75" customHeight="1">
      <c r="E837" s="34"/>
      <c r="G837" s="17"/>
    </row>
    <row r="838" ht="12.75" customHeight="1">
      <c r="E838" s="34"/>
      <c r="G838" s="17"/>
    </row>
    <row r="839" ht="12.75" customHeight="1">
      <c r="E839" s="34"/>
      <c r="G839" s="17"/>
    </row>
    <row r="840" ht="12.75" customHeight="1">
      <c r="E840" s="34"/>
      <c r="G840" s="17"/>
    </row>
    <row r="841" ht="12.75" customHeight="1">
      <c r="E841" s="34"/>
      <c r="G841" s="17"/>
    </row>
    <row r="842" ht="12.75" customHeight="1">
      <c r="E842" s="34"/>
      <c r="G842" s="17"/>
    </row>
    <row r="843" ht="12.75" customHeight="1">
      <c r="E843" s="34"/>
      <c r="G843" s="17"/>
    </row>
    <row r="844" ht="12.75" customHeight="1">
      <c r="E844" s="34"/>
      <c r="G844" s="17"/>
    </row>
    <row r="845" ht="12.75" customHeight="1">
      <c r="E845" s="34"/>
      <c r="G845" s="17"/>
    </row>
    <row r="846" ht="12.75" customHeight="1">
      <c r="E846" s="34"/>
      <c r="G846" s="17"/>
    </row>
    <row r="847" ht="12.75" customHeight="1">
      <c r="E847" s="34"/>
      <c r="G847" s="17"/>
    </row>
    <row r="848" ht="12.75" customHeight="1">
      <c r="E848" s="34"/>
      <c r="G848" s="17"/>
    </row>
    <row r="849" ht="12.75" customHeight="1">
      <c r="E849" s="34"/>
      <c r="G849" s="17"/>
    </row>
    <row r="850" ht="12.75" customHeight="1">
      <c r="E850" s="34"/>
      <c r="G850" s="17"/>
    </row>
    <row r="851" ht="12.75" customHeight="1">
      <c r="E851" s="34"/>
      <c r="G851" s="17"/>
    </row>
    <row r="852" ht="12.75" customHeight="1">
      <c r="E852" s="34"/>
      <c r="G852" s="17"/>
    </row>
    <row r="853" ht="12.75" customHeight="1">
      <c r="E853" s="34"/>
      <c r="G853" s="17"/>
    </row>
    <row r="854" ht="12.75" customHeight="1">
      <c r="E854" s="34"/>
      <c r="G854" s="17"/>
    </row>
    <row r="855" ht="12.75" customHeight="1">
      <c r="E855" s="34"/>
      <c r="G855" s="17"/>
    </row>
    <row r="856" ht="12.75" customHeight="1">
      <c r="E856" s="34"/>
      <c r="G856" s="17"/>
    </row>
    <row r="857" ht="12.75" customHeight="1">
      <c r="E857" s="34"/>
      <c r="G857" s="17"/>
    </row>
    <row r="858" ht="12.75" customHeight="1">
      <c r="E858" s="34"/>
      <c r="G858" s="17"/>
    </row>
    <row r="859" ht="12.75" customHeight="1">
      <c r="E859" s="34"/>
      <c r="G859" s="17"/>
    </row>
    <row r="860" ht="12.75" customHeight="1">
      <c r="E860" s="34"/>
      <c r="G860" s="17"/>
    </row>
    <row r="861" ht="12.75" customHeight="1">
      <c r="E861" s="34"/>
      <c r="G861" s="17"/>
    </row>
    <row r="862" ht="12.75" customHeight="1">
      <c r="E862" s="34"/>
      <c r="G862" s="17"/>
    </row>
    <row r="863" ht="12.75" customHeight="1">
      <c r="E863" s="34"/>
      <c r="G863" s="17"/>
    </row>
    <row r="864" ht="12.75" customHeight="1">
      <c r="E864" s="34"/>
      <c r="G864" s="17"/>
    </row>
    <row r="865" ht="12.75" customHeight="1">
      <c r="E865" s="34"/>
      <c r="G865" s="17"/>
    </row>
    <row r="866" ht="12.75" customHeight="1">
      <c r="E866" s="34"/>
      <c r="G866" s="17"/>
    </row>
    <row r="867" ht="12.75" customHeight="1">
      <c r="E867" s="34"/>
      <c r="G867" s="17"/>
    </row>
    <row r="868" ht="12.75" customHeight="1">
      <c r="E868" s="34"/>
      <c r="G868" s="17"/>
    </row>
    <row r="869" ht="12.75" customHeight="1">
      <c r="E869" s="34"/>
      <c r="G869" s="17"/>
    </row>
    <row r="870" ht="12.75" customHeight="1">
      <c r="E870" s="34"/>
      <c r="G870" s="17"/>
    </row>
    <row r="871" ht="12.75" customHeight="1">
      <c r="E871" s="34"/>
      <c r="G871" s="17"/>
    </row>
    <row r="872" ht="12.75" customHeight="1">
      <c r="E872" s="34"/>
      <c r="G872" s="17"/>
    </row>
    <row r="873" ht="12.75" customHeight="1">
      <c r="E873" s="34"/>
      <c r="G873" s="17"/>
    </row>
    <row r="874" ht="12.75" customHeight="1">
      <c r="E874" s="34"/>
      <c r="G874" s="17"/>
    </row>
    <row r="875" ht="12.75" customHeight="1">
      <c r="E875" s="34"/>
      <c r="G875" s="17"/>
    </row>
    <row r="876" ht="12.75" customHeight="1">
      <c r="E876" s="34"/>
      <c r="G876" s="17"/>
    </row>
    <row r="877" ht="12.75" customHeight="1">
      <c r="E877" s="34"/>
      <c r="G877" s="17"/>
    </row>
    <row r="878" ht="12.75" customHeight="1">
      <c r="E878" s="34"/>
      <c r="G878" s="17"/>
    </row>
    <row r="879" ht="12.75" customHeight="1">
      <c r="E879" s="34"/>
      <c r="G879" s="17"/>
    </row>
    <row r="880" ht="12.75" customHeight="1">
      <c r="E880" s="34"/>
      <c r="G880" s="17"/>
    </row>
    <row r="881" ht="12.75" customHeight="1">
      <c r="E881" s="34"/>
      <c r="G881" s="17"/>
    </row>
    <row r="882" ht="12.75" customHeight="1">
      <c r="E882" s="34"/>
      <c r="G882" s="17"/>
    </row>
    <row r="883" ht="12.75" customHeight="1">
      <c r="E883" s="34"/>
      <c r="G883" s="17"/>
    </row>
    <row r="884" ht="12.75" customHeight="1">
      <c r="E884" s="34"/>
      <c r="G884" s="17"/>
    </row>
    <row r="885" ht="12.75" customHeight="1">
      <c r="E885" s="34"/>
      <c r="G885" s="17"/>
    </row>
    <row r="886" ht="12.75" customHeight="1">
      <c r="E886" s="34"/>
      <c r="G886" s="17"/>
    </row>
    <row r="887" ht="12.75" customHeight="1">
      <c r="E887" s="34"/>
      <c r="G887" s="17"/>
    </row>
    <row r="888" ht="12.75" customHeight="1">
      <c r="E888" s="34"/>
      <c r="G888" s="17"/>
    </row>
    <row r="889" ht="12.75" customHeight="1">
      <c r="E889" s="34"/>
      <c r="G889" s="17"/>
    </row>
    <row r="890" ht="12.75" customHeight="1">
      <c r="E890" s="34"/>
      <c r="G890" s="17"/>
    </row>
    <row r="891" ht="12.75" customHeight="1">
      <c r="E891" s="34"/>
      <c r="G891" s="17"/>
    </row>
    <row r="892" ht="12.75" customHeight="1">
      <c r="E892" s="34"/>
      <c r="G892" s="17"/>
    </row>
    <row r="893" ht="12.75" customHeight="1">
      <c r="E893" s="34"/>
      <c r="G893" s="17"/>
    </row>
    <row r="894" ht="12.75" customHeight="1">
      <c r="E894" s="34"/>
      <c r="G894" s="17"/>
    </row>
    <row r="895" ht="12.75" customHeight="1">
      <c r="E895" s="34"/>
      <c r="G895" s="17"/>
    </row>
    <row r="896" ht="12.75" customHeight="1">
      <c r="E896" s="34"/>
      <c r="G896" s="17"/>
    </row>
    <row r="897" ht="12.75" customHeight="1">
      <c r="E897" s="34"/>
      <c r="G897" s="17"/>
    </row>
    <row r="898" ht="12.75" customHeight="1">
      <c r="E898" s="34"/>
      <c r="G898" s="17"/>
    </row>
    <row r="899" ht="12.75" customHeight="1">
      <c r="E899" s="34"/>
      <c r="G899" s="17"/>
    </row>
    <row r="900" ht="12.75" customHeight="1">
      <c r="E900" s="34"/>
      <c r="G900" s="17"/>
    </row>
    <row r="901" ht="12.75" customHeight="1">
      <c r="E901" s="34"/>
      <c r="G901" s="17"/>
    </row>
    <row r="902" ht="12.75" customHeight="1">
      <c r="E902" s="34"/>
      <c r="G902" s="17"/>
    </row>
    <row r="903" ht="12.75" customHeight="1">
      <c r="E903" s="34"/>
      <c r="G903" s="17"/>
    </row>
    <row r="904" ht="12.75" customHeight="1">
      <c r="E904" s="34"/>
      <c r="G904" s="17"/>
    </row>
    <row r="905" ht="12.75" customHeight="1">
      <c r="E905" s="34"/>
      <c r="G905" s="17"/>
    </row>
    <row r="906" ht="12.75" customHeight="1">
      <c r="E906" s="34"/>
      <c r="G906" s="17"/>
    </row>
    <row r="907" ht="12.75" customHeight="1">
      <c r="E907" s="34"/>
      <c r="G907" s="17"/>
    </row>
    <row r="908" ht="12.75" customHeight="1">
      <c r="E908" s="34"/>
      <c r="G908" s="17"/>
    </row>
    <row r="909" ht="12.75" customHeight="1">
      <c r="E909" s="34"/>
      <c r="G909" s="17"/>
    </row>
    <row r="910" ht="12.75" customHeight="1">
      <c r="E910" s="34"/>
      <c r="G910" s="17"/>
    </row>
    <row r="911" ht="12.75" customHeight="1">
      <c r="E911" s="34"/>
      <c r="G911" s="17"/>
    </row>
    <row r="912" ht="12.75" customHeight="1">
      <c r="E912" s="34"/>
      <c r="G912" s="17"/>
    </row>
    <row r="913" ht="12.75" customHeight="1">
      <c r="E913" s="34"/>
      <c r="G913" s="17"/>
    </row>
    <row r="914" ht="12.75" customHeight="1">
      <c r="E914" s="34"/>
      <c r="G914" s="17"/>
    </row>
    <row r="915" ht="12.75" customHeight="1">
      <c r="E915" s="34"/>
      <c r="G915" s="17"/>
    </row>
    <row r="916" ht="12.75" customHeight="1">
      <c r="E916" s="34"/>
      <c r="G916" s="17"/>
    </row>
    <row r="917" ht="12.75" customHeight="1">
      <c r="E917" s="34"/>
      <c r="G917" s="17"/>
    </row>
    <row r="918" ht="12.75" customHeight="1">
      <c r="E918" s="34"/>
      <c r="G918" s="17"/>
    </row>
    <row r="919" ht="12.75" customHeight="1">
      <c r="E919" s="34"/>
      <c r="G919" s="17"/>
    </row>
    <row r="920" ht="12.75" customHeight="1">
      <c r="E920" s="34"/>
      <c r="G920" s="17"/>
    </row>
    <row r="921" ht="12.75" customHeight="1">
      <c r="E921" s="34"/>
      <c r="G921" s="17"/>
    </row>
    <row r="922" ht="12.75" customHeight="1">
      <c r="E922" s="34"/>
      <c r="G922" s="17"/>
    </row>
    <row r="923" ht="12.75" customHeight="1">
      <c r="E923" s="34"/>
      <c r="G923" s="17"/>
    </row>
    <row r="924" ht="12.75" customHeight="1">
      <c r="E924" s="34"/>
      <c r="G924" s="17"/>
    </row>
    <row r="925" ht="12.75" customHeight="1">
      <c r="E925" s="34"/>
      <c r="G925" s="17"/>
    </row>
    <row r="926" ht="12.75" customHeight="1">
      <c r="E926" s="34"/>
      <c r="G926" s="17"/>
    </row>
    <row r="927" ht="12.75" customHeight="1">
      <c r="E927" s="34"/>
      <c r="G927" s="17"/>
    </row>
    <row r="928" ht="12.75" customHeight="1">
      <c r="E928" s="34"/>
      <c r="G928" s="17"/>
    </row>
    <row r="929" ht="12.75" customHeight="1">
      <c r="E929" s="34"/>
      <c r="G929" s="17"/>
    </row>
    <row r="930" ht="12.75" customHeight="1">
      <c r="E930" s="34"/>
      <c r="G930" s="17"/>
    </row>
    <row r="931" ht="12.75" customHeight="1">
      <c r="E931" s="34"/>
      <c r="G931" s="17"/>
    </row>
    <row r="932" ht="12.75" customHeight="1">
      <c r="E932" s="34"/>
      <c r="G932" s="17"/>
    </row>
    <row r="933" ht="12.75" customHeight="1">
      <c r="E933" s="34"/>
      <c r="G933" s="17"/>
    </row>
    <row r="934" ht="12.75" customHeight="1">
      <c r="E934" s="34"/>
      <c r="G934" s="17"/>
    </row>
    <row r="935" ht="12.75" customHeight="1">
      <c r="E935" s="34"/>
      <c r="G935" s="17"/>
    </row>
    <row r="936" ht="12.75" customHeight="1">
      <c r="E936" s="34"/>
      <c r="G936" s="17"/>
    </row>
    <row r="937" ht="12.75" customHeight="1">
      <c r="E937" s="34"/>
      <c r="G937" s="17"/>
    </row>
    <row r="938" ht="12.75" customHeight="1">
      <c r="E938" s="34"/>
      <c r="G938" s="17"/>
    </row>
    <row r="939" ht="12.75" customHeight="1">
      <c r="E939" s="34"/>
      <c r="G939" s="17"/>
    </row>
    <row r="940" ht="12.75" customHeight="1">
      <c r="E940" s="34"/>
      <c r="G940" s="17"/>
    </row>
    <row r="941" ht="12.75" customHeight="1">
      <c r="E941" s="34"/>
      <c r="G941" s="17"/>
    </row>
    <row r="942" ht="12.75" customHeight="1">
      <c r="E942" s="34"/>
      <c r="G942" s="17"/>
    </row>
    <row r="943" ht="12.75" customHeight="1">
      <c r="E943" s="34"/>
      <c r="G943" s="17"/>
    </row>
    <row r="944" ht="12.75" customHeight="1">
      <c r="E944" s="34"/>
      <c r="G944" s="17"/>
    </row>
    <row r="945" ht="12.75" customHeight="1">
      <c r="E945" s="34"/>
      <c r="G945" s="17"/>
    </row>
    <row r="946" ht="12.75" customHeight="1">
      <c r="E946" s="34"/>
      <c r="G946" s="17"/>
    </row>
    <row r="947" ht="12.75" customHeight="1">
      <c r="E947" s="34"/>
      <c r="G947" s="17"/>
    </row>
    <row r="948" ht="12.75" customHeight="1">
      <c r="E948" s="34"/>
      <c r="G948" s="17"/>
    </row>
    <row r="949" ht="12.75" customHeight="1">
      <c r="E949" s="34"/>
      <c r="G949" s="17"/>
    </row>
    <row r="950" ht="12.75" customHeight="1">
      <c r="E950" s="34"/>
      <c r="G950" s="17"/>
    </row>
    <row r="951" ht="12.75" customHeight="1">
      <c r="E951" s="34"/>
      <c r="G951" s="17"/>
    </row>
    <row r="952" ht="12.75" customHeight="1">
      <c r="E952" s="34"/>
      <c r="G952" s="17"/>
    </row>
    <row r="953" ht="12.75" customHeight="1">
      <c r="E953" s="34"/>
      <c r="G953" s="17"/>
    </row>
    <row r="954" ht="12.75" customHeight="1">
      <c r="E954" s="34"/>
      <c r="G954" s="17"/>
    </row>
    <row r="955" ht="12.75" customHeight="1">
      <c r="E955" s="34"/>
      <c r="G955" s="17"/>
    </row>
    <row r="956" ht="12.75" customHeight="1">
      <c r="E956" s="34"/>
      <c r="G956" s="17"/>
    </row>
    <row r="957" ht="12.75" customHeight="1">
      <c r="E957" s="34"/>
      <c r="G957" s="17"/>
    </row>
    <row r="958" ht="12.75" customHeight="1">
      <c r="E958" s="34"/>
      <c r="G958" s="17"/>
    </row>
    <row r="959" ht="12.75" customHeight="1">
      <c r="E959" s="34"/>
      <c r="G959" s="17"/>
    </row>
    <row r="960" ht="12.75" customHeight="1">
      <c r="E960" s="34"/>
      <c r="G960" s="17"/>
    </row>
    <row r="961" ht="12.75" customHeight="1">
      <c r="E961" s="34"/>
      <c r="G961" s="17"/>
    </row>
    <row r="962" ht="12.75" customHeight="1">
      <c r="E962" s="34"/>
      <c r="G962" s="17"/>
    </row>
    <row r="963" ht="12.75" customHeight="1">
      <c r="E963" s="34"/>
      <c r="G963" s="17"/>
    </row>
    <row r="964" ht="12.75" customHeight="1">
      <c r="E964" s="34"/>
      <c r="G964" s="17"/>
    </row>
    <row r="965" ht="12.75" customHeight="1">
      <c r="E965" s="34"/>
      <c r="G965" s="17"/>
    </row>
    <row r="966" ht="12.75" customHeight="1">
      <c r="E966" s="34"/>
      <c r="G966" s="17"/>
    </row>
    <row r="967" ht="12.75" customHeight="1">
      <c r="E967" s="34"/>
      <c r="G967" s="17"/>
    </row>
    <row r="968" ht="12.75" customHeight="1">
      <c r="E968" s="34"/>
      <c r="G968" s="17"/>
    </row>
    <row r="969" ht="12.75" customHeight="1">
      <c r="E969" s="34"/>
      <c r="G969" s="17"/>
    </row>
    <row r="970" ht="12.75" customHeight="1">
      <c r="E970" s="34"/>
      <c r="G970" s="17"/>
    </row>
    <row r="971" ht="12.75" customHeight="1">
      <c r="E971" s="34"/>
      <c r="G971" s="17"/>
    </row>
    <row r="972" ht="12.75" customHeight="1">
      <c r="E972" s="34"/>
      <c r="G972" s="17"/>
    </row>
    <row r="973" ht="12.75" customHeight="1">
      <c r="E973" s="34"/>
      <c r="G973" s="17"/>
    </row>
    <row r="974" ht="12.75" customHeight="1">
      <c r="E974" s="34"/>
      <c r="G974" s="17"/>
    </row>
    <row r="975" ht="12.75" customHeight="1">
      <c r="E975" s="34"/>
      <c r="G975" s="17"/>
    </row>
    <row r="976" ht="12.75" customHeight="1">
      <c r="E976" s="34"/>
      <c r="G976" s="17"/>
    </row>
    <row r="977" ht="12.75" customHeight="1">
      <c r="E977" s="34"/>
      <c r="G977" s="17"/>
    </row>
    <row r="978" ht="12.75" customHeight="1">
      <c r="E978" s="34"/>
      <c r="G978" s="17"/>
    </row>
    <row r="979" ht="12.75" customHeight="1">
      <c r="E979" s="34"/>
      <c r="G979" s="17"/>
    </row>
    <row r="980" ht="12.75" customHeight="1">
      <c r="E980" s="34"/>
      <c r="G980" s="17"/>
    </row>
    <row r="981" ht="12.75" customHeight="1">
      <c r="E981" s="34"/>
      <c r="G981" s="17"/>
    </row>
    <row r="982" ht="12.75" customHeight="1">
      <c r="E982" s="34"/>
      <c r="G982" s="17"/>
    </row>
    <row r="983" ht="12.75" customHeight="1">
      <c r="E983" s="34"/>
      <c r="G983" s="17"/>
    </row>
    <row r="984" ht="12.75" customHeight="1">
      <c r="E984" s="34"/>
      <c r="G984" s="17"/>
    </row>
    <row r="985" ht="12.75" customHeight="1">
      <c r="E985" s="34"/>
      <c r="G985" s="17"/>
    </row>
    <row r="986" ht="12.75" customHeight="1">
      <c r="E986" s="34"/>
      <c r="G986" s="17"/>
    </row>
    <row r="987" ht="12.75" customHeight="1">
      <c r="E987" s="34"/>
      <c r="G987" s="17"/>
    </row>
    <row r="988" ht="12.75" customHeight="1">
      <c r="E988" s="34"/>
      <c r="G988" s="17"/>
    </row>
    <row r="989" ht="12.75" customHeight="1">
      <c r="E989" s="34"/>
      <c r="G989" s="17"/>
    </row>
    <row r="990" ht="12.75" customHeight="1">
      <c r="E990" s="34"/>
      <c r="G990" s="17"/>
    </row>
    <row r="991" ht="12.75" customHeight="1">
      <c r="E991" s="34"/>
      <c r="G991" s="17"/>
    </row>
    <row r="992" ht="12.75" customHeight="1">
      <c r="E992" s="34"/>
      <c r="G992" s="17"/>
    </row>
    <row r="993" ht="12.75" customHeight="1">
      <c r="E993" s="34"/>
      <c r="G993" s="17"/>
    </row>
    <row r="994" ht="12.75" customHeight="1">
      <c r="E994" s="34"/>
      <c r="G994" s="17"/>
    </row>
    <row r="995" ht="12.75" customHeight="1">
      <c r="E995" s="34"/>
      <c r="G995" s="17"/>
    </row>
    <row r="996" ht="12.75" customHeight="1">
      <c r="E996" s="34"/>
      <c r="G996" s="17"/>
    </row>
    <row r="997" ht="12.75" customHeight="1">
      <c r="E997" s="34"/>
      <c r="G997" s="17"/>
    </row>
    <row r="998" ht="12.75" customHeight="1">
      <c r="E998" s="34"/>
      <c r="G998" s="17"/>
    </row>
    <row r="999" ht="12.75" customHeight="1">
      <c r="E999" s="34"/>
      <c r="G999" s="17"/>
    </row>
    <row r="1000" ht="12.75" customHeight="1">
      <c r="E1000" s="34"/>
      <c r="G1000" s="17"/>
    </row>
  </sheetData>
  <mergeCells count="3">
    <mergeCell ref="A1:G1"/>
    <mergeCell ref="A16:G16"/>
    <mergeCell ref="A31:G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71"/>
    <col customWidth="1" min="2" max="2" width="15.0"/>
    <col customWidth="1" min="3" max="3" width="15.86"/>
    <col customWidth="1" min="4" max="4" width="17.0"/>
    <col customWidth="1" min="5" max="5" width="25.86"/>
    <col customWidth="1" min="6" max="6" width="12.57"/>
    <col customWidth="1" min="7" max="11" width="8.71"/>
    <col customWidth="1" min="12" max="12" width="35.43"/>
    <col customWidth="1" min="13" max="26" width="8.71"/>
  </cols>
  <sheetData>
    <row r="1" ht="12.75" customHeight="1">
      <c r="A1" s="5" t="s">
        <v>11</v>
      </c>
      <c r="M1" s="3" t="s">
        <v>11</v>
      </c>
      <c r="N1" s="3" t="s">
        <v>24</v>
      </c>
      <c r="O1" s="3" t="s">
        <v>27</v>
      </c>
    </row>
    <row r="2" ht="12.75" customHeight="1">
      <c r="D2" s="37"/>
      <c r="E2" s="37"/>
      <c r="F2" s="17"/>
      <c r="L2" t="s">
        <v>223</v>
      </c>
      <c r="M2" s="16">
        <f>Assumptions!C7</f>
        <v>240</v>
      </c>
      <c r="N2" s="16">
        <f>Assumptions!D7</f>
        <v>480</v>
      </c>
      <c r="O2" s="16">
        <f>Assumptions!E7</f>
        <v>720</v>
      </c>
    </row>
    <row r="3" ht="12.75" customHeight="1">
      <c r="A3" s="3" t="s">
        <v>155</v>
      </c>
      <c r="B3" t="s">
        <v>218</v>
      </c>
      <c r="C3" s="3" t="s">
        <v>228</v>
      </c>
      <c r="D3" s="37" t="s">
        <v>229</v>
      </c>
      <c r="E3" s="37" t="s">
        <v>230</v>
      </c>
      <c r="F3" s="17" t="s">
        <v>43</v>
      </c>
      <c r="L3" t="s">
        <v>224</v>
      </c>
      <c r="M3" s="16">
        <f>Assumptions!C16</f>
        <v>5</v>
      </c>
      <c r="N3" s="16">
        <f>Assumptions!D16</f>
        <v>5</v>
      </c>
      <c r="O3" s="16">
        <f>Assumptions!E16</f>
        <v>5</v>
      </c>
    </row>
    <row r="4" ht="12.75" customHeight="1">
      <c r="D4" s="37"/>
      <c r="E4" s="37"/>
      <c r="F4" s="17"/>
      <c r="L4" t="s">
        <v>227</v>
      </c>
      <c r="M4" s="16">
        <f>Assumptions!C18</f>
        <v>260</v>
      </c>
      <c r="N4" s="16">
        <f>Assumptions!D18</f>
        <v>260</v>
      </c>
      <c r="O4" s="16">
        <f>Assumptions!E18</f>
        <v>260</v>
      </c>
    </row>
    <row r="5" ht="12.75" customHeight="1">
      <c r="A5" s="3" t="s">
        <v>232</v>
      </c>
      <c r="B5" s="16">
        <f>M5</f>
        <v>50</v>
      </c>
      <c r="C5" s="36">
        <f t="shared" ref="C5:C9" si="1">B5*$M$2</f>
        <v>12000</v>
      </c>
      <c r="D5" s="39">
        <f t="shared" ref="D5:D9" si="2">C5*$M$4</f>
        <v>3120000</v>
      </c>
      <c r="E5" s="39">
        <f>D5*M6/1024/1024</f>
        <v>148.7731934</v>
      </c>
      <c r="F5" s="38">
        <f>E5*Reference!$C$23</f>
        <v>12.67547607</v>
      </c>
      <c r="L5" t="str">
        <f>Assumptions!A56</f>
        <v>Page views per user per day</v>
      </c>
      <c r="M5" s="16">
        <f>Assumptions!C56</f>
        <v>50</v>
      </c>
      <c r="N5" s="16">
        <f>Assumptions!D56</f>
        <v>50</v>
      </c>
      <c r="O5" s="16">
        <f>Assumptions!E56</f>
        <v>50</v>
      </c>
      <c r="P5" t="str">
        <f>Assumptions!B56</f>
        <v>pages</v>
      </c>
    </row>
    <row r="6" ht="12.75" customHeight="1">
      <c r="A6" t="s">
        <v>231</v>
      </c>
      <c r="B6" s="16">
        <f>M7</f>
        <v>20</v>
      </c>
      <c r="C6" s="36">
        <f t="shared" si="1"/>
        <v>4800</v>
      </c>
      <c r="D6" s="39">
        <f t="shared" si="2"/>
        <v>1248000</v>
      </c>
      <c r="E6" s="39">
        <f>D6*M8/1024/1024</f>
        <v>59.50927734</v>
      </c>
      <c r="F6" s="38">
        <f>E6*Reference!$C$23</f>
        <v>5.07019043</v>
      </c>
      <c r="L6" t="str">
        <f>Assumptions!A57</f>
        <v>Page note size</v>
      </c>
      <c r="M6" s="16">
        <f>Assumptions!C57</f>
        <v>50</v>
      </c>
      <c r="N6" s="16">
        <f>Assumptions!D57</f>
        <v>50</v>
      </c>
      <c r="O6" s="16">
        <f>Assumptions!E57</f>
        <v>50</v>
      </c>
      <c r="P6" t="str">
        <f>Assumptions!B57</f>
        <v>KB</v>
      </c>
    </row>
    <row r="7" ht="12.75" customHeight="1">
      <c r="A7" t="s">
        <v>233</v>
      </c>
      <c r="B7" s="16">
        <f>M9</f>
        <v>5</v>
      </c>
      <c r="C7" s="36">
        <f t="shared" si="1"/>
        <v>1200</v>
      </c>
      <c r="D7" s="39">
        <f t="shared" si="2"/>
        <v>312000</v>
      </c>
      <c r="E7" s="39">
        <f>D7*M10/1024/1024</f>
        <v>148.7731934</v>
      </c>
      <c r="F7" s="38">
        <f>E7*Reference!$C$23</f>
        <v>12.67547607</v>
      </c>
      <c r="L7" t="str">
        <f>Assumptions!A58</f>
        <v>case note views per user per day</v>
      </c>
      <c r="M7" s="16">
        <f>Assumptions!C58</f>
        <v>20</v>
      </c>
      <c r="N7" s="16">
        <f>Assumptions!D58</f>
        <v>20</v>
      </c>
      <c r="O7" s="16">
        <f>Assumptions!E58</f>
        <v>20</v>
      </c>
      <c r="P7" t="str">
        <f>Assumptions!B58</f>
        <v>pages</v>
      </c>
    </row>
    <row r="8" ht="12.75" customHeight="1">
      <c r="A8" t="s">
        <v>234</v>
      </c>
      <c r="B8" s="16">
        <f>M11</f>
        <v>0.25</v>
      </c>
      <c r="C8" s="36">
        <f t="shared" si="1"/>
        <v>60</v>
      </c>
      <c r="D8" s="39">
        <f t="shared" si="2"/>
        <v>15600</v>
      </c>
      <c r="E8" s="39">
        <f>D8*M12/1024/1024</f>
        <v>743.8659668</v>
      </c>
      <c r="F8" s="38">
        <f>E8*Reference!$C$23</f>
        <v>63.37738037</v>
      </c>
      <c r="L8" t="str">
        <f>Assumptions!A59</f>
        <v>case note size</v>
      </c>
      <c r="M8" s="16">
        <f>Assumptions!C59</f>
        <v>50</v>
      </c>
      <c r="N8" s="16">
        <f>Assumptions!D59</f>
        <v>50</v>
      </c>
      <c r="O8" s="16">
        <f>Assumptions!E59</f>
        <v>50</v>
      </c>
      <c r="P8" t="str">
        <f>Assumptions!B59</f>
        <v>KB</v>
      </c>
    </row>
    <row r="9" ht="12.75" customHeight="1">
      <c r="A9" t="s">
        <v>235</v>
      </c>
      <c r="B9" s="16">
        <f>M13</f>
        <v>2</v>
      </c>
      <c r="C9" s="36">
        <f t="shared" si="1"/>
        <v>480</v>
      </c>
      <c r="D9" s="39">
        <f t="shared" si="2"/>
        <v>124800</v>
      </c>
      <c r="E9" s="39">
        <f>D9*M14/1024/1024</f>
        <v>59.50927734</v>
      </c>
      <c r="F9" s="38">
        <f>E9*Reference!$C$23</f>
        <v>5.07019043</v>
      </c>
      <c r="L9" t="str">
        <f>Assumptions!A60</f>
        <v>image views per person per day</v>
      </c>
      <c r="M9" s="16">
        <f>Assumptions!C60</f>
        <v>5</v>
      </c>
      <c r="N9" s="16">
        <f>Assumptions!D60</f>
        <v>5</v>
      </c>
      <c r="O9" s="16">
        <f>Assumptions!E60</f>
        <v>5</v>
      </c>
      <c r="P9" t="str">
        <f>Assumptions!B60</f>
        <v>images</v>
      </c>
    </row>
    <row r="10" ht="12.75" customHeight="1">
      <c r="A10" t="s">
        <v>239</v>
      </c>
      <c r="B10" s="16"/>
      <c r="C10" s="36"/>
      <c r="D10" s="39"/>
      <c r="E10" s="39"/>
      <c r="F10" s="38"/>
      <c r="L10" t="str">
        <f>Assumptions!A61</f>
        <v>image view size</v>
      </c>
      <c r="M10" s="16">
        <f>Assumptions!C61</f>
        <v>500</v>
      </c>
      <c r="N10" s="16">
        <f>Assumptions!D61</f>
        <v>500</v>
      </c>
      <c r="O10" s="16">
        <f>Assumptions!E61</f>
        <v>500</v>
      </c>
      <c r="P10" t="str">
        <f>Assumptions!B61</f>
        <v>KB</v>
      </c>
    </row>
    <row r="11" ht="12.75" customHeight="1">
      <c r="A11" t="s">
        <v>240</v>
      </c>
      <c r="B11" s="16"/>
      <c r="C11" s="36"/>
      <c r="D11" s="39"/>
      <c r="E11" s="39"/>
      <c r="F11" s="38"/>
      <c r="L11" t="str">
        <f>Assumptions!A62</f>
        <v>video views per person per day</v>
      </c>
      <c r="M11" s="16">
        <f>Assumptions!C62</f>
        <v>0.25</v>
      </c>
      <c r="N11" s="16">
        <f>Assumptions!D62</f>
        <v>0.25</v>
      </c>
      <c r="O11" s="16">
        <f>Assumptions!E62</f>
        <v>0.25</v>
      </c>
      <c r="P11" t="str">
        <f>Assumptions!B62</f>
        <v>videos</v>
      </c>
    </row>
    <row r="12" ht="12.75" customHeight="1">
      <c r="A12" t="s">
        <v>241</v>
      </c>
      <c r="B12" s="16"/>
      <c r="C12" s="36"/>
      <c r="D12" s="39"/>
      <c r="E12" s="39"/>
      <c r="F12" s="38"/>
      <c r="L12" t="str">
        <f>Assumptions!A63</f>
        <v>video stream size</v>
      </c>
      <c r="M12" s="16">
        <f>Assumptions!C63</f>
        <v>50000</v>
      </c>
      <c r="N12" s="16">
        <f>Assumptions!D63</f>
        <v>50000</v>
      </c>
      <c r="O12" s="16">
        <f>Assumptions!E63</f>
        <v>50000</v>
      </c>
      <c r="P12" t="str">
        <f>Assumptions!B63</f>
        <v>KB</v>
      </c>
    </row>
    <row r="13" ht="12.75" customHeight="1">
      <c r="D13" s="37"/>
      <c r="E13" s="37"/>
      <c r="F13" s="17"/>
      <c r="L13" t="str">
        <f>Assumptions!A64</f>
        <v>Form view per user per day</v>
      </c>
      <c r="M13" s="16">
        <f>Assumptions!C64</f>
        <v>2</v>
      </c>
      <c r="N13" s="16">
        <f>Assumptions!D64</f>
        <v>2</v>
      </c>
      <c r="O13" s="16">
        <f>Assumptions!E64</f>
        <v>2</v>
      </c>
      <c r="P13" t="str">
        <f>Assumptions!B64</f>
        <v>forms</v>
      </c>
    </row>
    <row r="14" ht="12.75" customHeight="1">
      <c r="A14" s="2" t="s">
        <v>238</v>
      </c>
      <c r="B14" s="2"/>
      <c r="C14" s="2"/>
      <c r="D14" s="40"/>
      <c r="E14" s="41">
        <f t="shared" ref="E14:F14" si="3">SUM(E5:E12)</f>
        <v>1160.430908</v>
      </c>
      <c r="F14" s="42">
        <f t="shared" si="3"/>
        <v>98.86871338</v>
      </c>
      <c r="L14" t="str">
        <f>Assumptions!A65</f>
        <v>Form view size</v>
      </c>
      <c r="M14" s="16">
        <f>Assumptions!C65</f>
        <v>500</v>
      </c>
      <c r="N14" s="16">
        <f>Assumptions!D65</f>
        <v>500</v>
      </c>
      <c r="O14" s="16">
        <f>Assumptions!E65</f>
        <v>500</v>
      </c>
      <c r="P14" t="str">
        <f>Assumptions!B65</f>
        <v>KB</v>
      </c>
    </row>
    <row r="15" ht="12.75" customHeight="1">
      <c r="D15" s="37"/>
      <c r="E15" s="37"/>
      <c r="F15" s="17"/>
      <c r="L15" s="1"/>
    </row>
    <row r="16" ht="12.75" customHeight="1">
      <c r="D16" s="37"/>
      <c r="E16" s="37"/>
      <c r="F16" s="17"/>
    </row>
    <row r="17" ht="12.75" customHeight="1">
      <c r="A17" s="5" t="s">
        <v>24</v>
      </c>
      <c r="L17" s="1"/>
    </row>
    <row r="18" ht="12.75" customHeight="1">
      <c r="D18" s="37"/>
      <c r="E18" s="37"/>
      <c r="F18" s="17"/>
      <c r="L18" s="1"/>
    </row>
    <row r="19" ht="12.75" customHeight="1">
      <c r="A19" s="3" t="s">
        <v>155</v>
      </c>
      <c r="B19" t="s">
        <v>218</v>
      </c>
      <c r="C19" s="3" t="s">
        <v>228</v>
      </c>
      <c r="D19" s="37" t="s">
        <v>229</v>
      </c>
      <c r="E19" s="37" t="s">
        <v>230</v>
      </c>
      <c r="F19" s="17" t="s">
        <v>43</v>
      </c>
    </row>
    <row r="20" ht="12.75" customHeight="1">
      <c r="D20" s="37"/>
      <c r="E20" s="37"/>
      <c r="F20" s="17"/>
    </row>
    <row r="21" ht="12.75" customHeight="1">
      <c r="A21" s="3" t="s">
        <v>232</v>
      </c>
      <c r="B21" s="16">
        <f>N5</f>
        <v>50</v>
      </c>
      <c r="C21" s="36">
        <f t="shared" ref="C21:C25" si="4">B21*$N$2</f>
        <v>24000</v>
      </c>
      <c r="D21" s="39">
        <f t="shared" ref="D21:D25" si="5">C21*$N$4</f>
        <v>6240000</v>
      </c>
      <c r="E21" s="43">
        <f>D21*N6/1024/1024</f>
        <v>297.5463867</v>
      </c>
      <c r="F21" s="38">
        <f>E21*Reference!$C$23</f>
        <v>25.35095215</v>
      </c>
    </row>
    <row r="22" ht="12.75" customHeight="1">
      <c r="A22" t="s">
        <v>231</v>
      </c>
      <c r="B22" s="16">
        <f>N7</f>
        <v>20</v>
      </c>
      <c r="C22" s="36">
        <f t="shared" si="4"/>
        <v>9600</v>
      </c>
      <c r="D22" s="39">
        <f t="shared" si="5"/>
        <v>2496000</v>
      </c>
      <c r="E22" s="43">
        <f>D22*N8/1024/1024</f>
        <v>119.0185547</v>
      </c>
      <c r="F22" s="38">
        <f>E22*Reference!$C$23</f>
        <v>10.14038086</v>
      </c>
    </row>
    <row r="23" ht="12.75" customHeight="1">
      <c r="A23" t="s">
        <v>233</v>
      </c>
      <c r="B23" s="16">
        <f>N9</f>
        <v>5</v>
      </c>
      <c r="C23" s="36">
        <f t="shared" si="4"/>
        <v>2400</v>
      </c>
      <c r="D23" s="39">
        <f t="shared" si="5"/>
        <v>624000</v>
      </c>
      <c r="E23" s="43">
        <f>D23*N10/1024/1024</f>
        <v>297.5463867</v>
      </c>
      <c r="F23" s="38">
        <f>E23*Reference!$C$23</f>
        <v>25.35095215</v>
      </c>
    </row>
    <row r="24" ht="12.75" customHeight="1">
      <c r="A24" t="s">
        <v>234</v>
      </c>
      <c r="B24" s="16">
        <f>N11</f>
        <v>0.25</v>
      </c>
      <c r="C24" s="36">
        <f t="shared" si="4"/>
        <v>120</v>
      </c>
      <c r="D24" s="39">
        <f t="shared" si="5"/>
        <v>31200</v>
      </c>
      <c r="E24" s="43">
        <f>D24*N12/1024/1024</f>
        <v>1487.731934</v>
      </c>
      <c r="F24" s="38">
        <f>E24*Reference!$C$23</f>
        <v>126.7547607</v>
      </c>
    </row>
    <row r="25" ht="12.75" customHeight="1">
      <c r="A25" t="s">
        <v>235</v>
      </c>
      <c r="B25" s="16">
        <f>N13</f>
        <v>2</v>
      </c>
      <c r="C25" s="36">
        <f t="shared" si="4"/>
        <v>960</v>
      </c>
      <c r="D25" s="39">
        <f t="shared" si="5"/>
        <v>249600</v>
      </c>
      <c r="E25" s="43">
        <f>D25*N14/1024/1024</f>
        <v>119.0185547</v>
      </c>
      <c r="F25" s="38">
        <f>E25*Reference!$C$23</f>
        <v>10.14038086</v>
      </c>
    </row>
    <row r="26" ht="12.75" customHeight="1">
      <c r="A26" t="s">
        <v>239</v>
      </c>
      <c r="B26" s="16"/>
      <c r="C26" s="36"/>
      <c r="D26" s="39"/>
      <c r="E26" s="39"/>
      <c r="F26" s="38"/>
    </row>
    <row r="27" ht="12.75" customHeight="1">
      <c r="A27" t="s">
        <v>240</v>
      </c>
      <c r="B27" s="16"/>
      <c r="C27" s="36"/>
      <c r="D27" s="39"/>
      <c r="E27" s="39"/>
      <c r="F27" s="38"/>
    </row>
    <row r="28" ht="12.75" customHeight="1">
      <c r="A28" t="s">
        <v>241</v>
      </c>
      <c r="B28" s="16"/>
      <c r="C28" s="36"/>
      <c r="D28" s="39"/>
      <c r="E28" s="39"/>
      <c r="F28" s="38"/>
    </row>
    <row r="29" ht="12.75" customHeight="1">
      <c r="D29" s="37"/>
      <c r="E29" s="37"/>
      <c r="F29" s="17"/>
    </row>
    <row r="30" ht="12.75" customHeight="1">
      <c r="A30" s="2" t="s">
        <v>238</v>
      </c>
      <c r="B30" s="2"/>
      <c r="C30" s="2"/>
      <c r="D30" s="40"/>
      <c r="E30" s="41">
        <f t="shared" ref="E30:F30" si="6">SUM(E21:E28)</f>
        <v>2320.861816</v>
      </c>
      <c r="F30" s="42">
        <f t="shared" si="6"/>
        <v>197.7374268</v>
      </c>
    </row>
    <row r="31" ht="12.75" customHeight="1">
      <c r="D31" s="37"/>
      <c r="E31" s="37"/>
      <c r="F31" s="17"/>
    </row>
    <row r="32" ht="12.75" customHeight="1">
      <c r="D32" s="37"/>
      <c r="E32" s="37"/>
      <c r="F32" s="17"/>
    </row>
    <row r="33" ht="12.75" customHeight="1">
      <c r="A33" s="5" t="s">
        <v>27</v>
      </c>
    </row>
    <row r="34" ht="12.75" customHeight="1">
      <c r="D34" s="37"/>
      <c r="E34" s="37"/>
      <c r="F34" s="17"/>
    </row>
    <row r="35" ht="12.75" customHeight="1">
      <c r="A35" s="3" t="s">
        <v>155</v>
      </c>
      <c r="B35" t="s">
        <v>218</v>
      </c>
      <c r="C35" s="3" t="s">
        <v>228</v>
      </c>
      <c r="D35" s="37" t="s">
        <v>229</v>
      </c>
      <c r="E35" s="37" t="s">
        <v>230</v>
      </c>
      <c r="F35" s="17" t="s">
        <v>43</v>
      </c>
    </row>
    <row r="36" ht="12.75" customHeight="1">
      <c r="D36" s="37"/>
      <c r="E36" s="37"/>
      <c r="F36" s="17"/>
    </row>
    <row r="37" ht="12.75" customHeight="1">
      <c r="A37" s="3" t="s">
        <v>232</v>
      </c>
      <c r="B37" s="16">
        <f>O5</f>
        <v>50</v>
      </c>
      <c r="C37" s="36">
        <f t="shared" ref="C37:C41" si="7">B37*$O$2</f>
        <v>36000</v>
      </c>
      <c r="D37" s="39">
        <f t="shared" ref="D37:D41" si="8">C37*$O$4</f>
        <v>9360000</v>
      </c>
      <c r="E37" s="43">
        <f>D37*O6/1024/1024</f>
        <v>446.3195801</v>
      </c>
      <c r="F37" s="38">
        <f>E37*Reference!$C$23</f>
        <v>38.02642822</v>
      </c>
    </row>
    <row r="38" ht="12.75" customHeight="1">
      <c r="A38" t="s">
        <v>231</v>
      </c>
      <c r="B38" s="16">
        <f>O7</f>
        <v>20</v>
      </c>
      <c r="C38" s="36">
        <f t="shared" si="7"/>
        <v>14400</v>
      </c>
      <c r="D38" s="39">
        <f t="shared" si="8"/>
        <v>3744000</v>
      </c>
      <c r="E38" s="43">
        <f>D38*O8/1024/1024</f>
        <v>178.527832</v>
      </c>
      <c r="F38" s="38">
        <f>E38*Reference!$C$23</f>
        <v>15.21057129</v>
      </c>
    </row>
    <row r="39" ht="12.75" customHeight="1">
      <c r="A39" t="s">
        <v>233</v>
      </c>
      <c r="B39" s="16">
        <f>O9</f>
        <v>5</v>
      </c>
      <c r="C39" s="36">
        <f t="shared" si="7"/>
        <v>3600</v>
      </c>
      <c r="D39" s="39">
        <f t="shared" si="8"/>
        <v>936000</v>
      </c>
      <c r="E39" s="43">
        <f>D39*O10/1024/1024</f>
        <v>446.3195801</v>
      </c>
      <c r="F39" s="38">
        <f>E39*Reference!$C$23</f>
        <v>38.02642822</v>
      </c>
    </row>
    <row r="40" ht="12.75" customHeight="1">
      <c r="A40" t="s">
        <v>234</v>
      </c>
      <c r="B40" s="16">
        <f>O11</f>
        <v>0.25</v>
      </c>
      <c r="C40" s="36">
        <f t="shared" si="7"/>
        <v>180</v>
      </c>
      <c r="D40" s="39">
        <f t="shared" si="8"/>
        <v>46800</v>
      </c>
      <c r="E40" s="43">
        <f>D40*O12/1024/1024</f>
        <v>2231.5979</v>
      </c>
      <c r="F40" s="38">
        <f>E40*Reference!$C$23</f>
        <v>190.1321411</v>
      </c>
    </row>
    <row r="41" ht="12.75" customHeight="1">
      <c r="A41" t="s">
        <v>235</v>
      </c>
      <c r="B41" s="16">
        <f>O13</f>
        <v>2</v>
      </c>
      <c r="C41" s="36">
        <f t="shared" si="7"/>
        <v>1440</v>
      </c>
      <c r="D41" s="39">
        <f t="shared" si="8"/>
        <v>374400</v>
      </c>
      <c r="E41" s="43">
        <f>D41*O14/1024/1024</f>
        <v>178.527832</v>
      </c>
      <c r="F41" s="38">
        <f>E41*Reference!$C$23</f>
        <v>15.21057129</v>
      </c>
    </row>
    <row r="42" ht="12.75" customHeight="1">
      <c r="A42" t="s">
        <v>239</v>
      </c>
      <c r="B42" s="16"/>
      <c r="C42" s="36"/>
      <c r="D42" s="39"/>
      <c r="E42" s="39"/>
      <c r="F42" s="38"/>
    </row>
    <row r="43" ht="12.75" customHeight="1">
      <c r="A43" t="s">
        <v>240</v>
      </c>
      <c r="B43" s="16"/>
      <c r="C43" s="36"/>
      <c r="D43" s="39"/>
      <c r="E43" s="39"/>
      <c r="F43" s="38"/>
    </row>
    <row r="44" ht="12.75" customHeight="1">
      <c r="A44" t="s">
        <v>241</v>
      </c>
      <c r="B44" s="16"/>
      <c r="C44" s="36"/>
      <c r="D44" s="39"/>
      <c r="E44" s="39"/>
      <c r="F44" s="38"/>
    </row>
    <row r="45" ht="12.75" customHeight="1">
      <c r="D45" s="37"/>
      <c r="E45" s="37"/>
      <c r="F45" s="17"/>
    </row>
    <row r="46" ht="12.75" customHeight="1">
      <c r="A46" s="2" t="s">
        <v>238</v>
      </c>
      <c r="B46" s="2"/>
      <c r="C46" s="2"/>
      <c r="D46" s="40"/>
      <c r="E46" s="41">
        <f t="shared" ref="E46:F46" si="9">SUM(E37:E44)</f>
        <v>3481.292725</v>
      </c>
      <c r="F46" s="42">
        <f t="shared" si="9"/>
        <v>296.6061401</v>
      </c>
    </row>
    <row r="47" ht="12.75" customHeight="1">
      <c r="D47" s="37"/>
      <c r="E47" s="37"/>
      <c r="F47" s="17"/>
    </row>
    <row r="48" ht="12.75" customHeight="1">
      <c r="D48" s="37"/>
      <c r="E48" s="37"/>
      <c r="F48" s="17"/>
    </row>
    <row r="49" ht="12.75" customHeight="1">
      <c r="D49" s="37"/>
      <c r="E49" s="37"/>
      <c r="F49" s="17"/>
    </row>
    <row r="50" ht="12.75" customHeight="1">
      <c r="D50" s="37"/>
      <c r="E50" s="37"/>
      <c r="F50" s="17"/>
    </row>
    <row r="51" ht="12.75" customHeight="1">
      <c r="D51" s="37"/>
      <c r="E51" s="37"/>
      <c r="F51" s="17"/>
    </row>
    <row r="52" ht="12.75" customHeight="1">
      <c r="D52" s="37"/>
      <c r="E52" s="37"/>
      <c r="F52" s="17"/>
    </row>
    <row r="53" ht="12.75" customHeight="1">
      <c r="D53" s="37"/>
      <c r="E53" s="37"/>
      <c r="F53" s="17"/>
    </row>
    <row r="54" ht="12.75" customHeight="1">
      <c r="D54" s="37"/>
      <c r="E54" s="37"/>
      <c r="F54" s="17"/>
    </row>
    <row r="55" ht="12.75" customHeight="1">
      <c r="D55" s="37"/>
      <c r="E55" s="37"/>
      <c r="F55" s="17"/>
    </row>
    <row r="56" ht="12.75" customHeight="1">
      <c r="D56" s="37"/>
      <c r="E56" s="37"/>
      <c r="F56" s="17"/>
    </row>
    <row r="57" ht="12.75" customHeight="1">
      <c r="D57" s="37"/>
      <c r="E57" s="37"/>
      <c r="F57" s="17"/>
    </row>
    <row r="58" ht="12.75" customHeight="1">
      <c r="D58" s="37"/>
      <c r="E58" s="37"/>
      <c r="F58" s="17"/>
    </row>
    <row r="59" ht="12.75" customHeight="1">
      <c r="D59" s="37"/>
      <c r="E59" s="37"/>
      <c r="F59" s="17"/>
    </row>
    <row r="60" ht="12.75" customHeight="1">
      <c r="D60" s="37"/>
      <c r="E60" s="37"/>
      <c r="F60" s="17"/>
    </row>
    <row r="61" ht="12.75" customHeight="1">
      <c r="D61" s="37"/>
      <c r="E61" s="37"/>
      <c r="F61" s="17"/>
    </row>
    <row r="62" ht="12.75" customHeight="1">
      <c r="D62" s="37"/>
      <c r="E62" s="37"/>
      <c r="F62" s="17"/>
    </row>
    <row r="63" ht="12.75" customHeight="1">
      <c r="D63" s="37"/>
      <c r="E63" s="37"/>
      <c r="F63" s="17"/>
    </row>
    <row r="64" ht="12.75" customHeight="1">
      <c r="D64" s="37"/>
      <c r="E64" s="37"/>
      <c r="F64" s="17"/>
    </row>
    <row r="65" ht="12.75" customHeight="1">
      <c r="D65" s="37"/>
      <c r="E65" s="37"/>
      <c r="F65" s="17"/>
    </row>
    <row r="66" ht="12.75" customHeight="1">
      <c r="D66" s="37"/>
      <c r="E66" s="37"/>
      <c r="F66" s="17"/>
    </row>
    <row r="67" ht="12.75" customHeight="1">
      <c r="D67" s="37"/>
      <c r="E67" s="37"/>
      <c r="F67" s="17"/>
    </row>
    <row r="68" ht="12.75" customHeight="1">
      <c r="D68" s="37"/>
      <c r="E68" s="37"/>
      <c r="F68" s="17"/>
    </row>
    <row r="69" ht="12.75" customHeight="1">
      <c r="D69" s="37"/>
      <c r="E69" s="37"/>
      <c r="F69" s="17"/>
    </row>
    <row r="70" ht="12.75" customHeight="1">
      <c r="D70" s="37"/>
      <c r="E70" s="37"/>
      <c r="F70" s="17"/>
    </row>
    <row r="71" ht="12.75" customHeight="1">
      <c r="D71" s="37"/>
      <c r="E71" s="37"/>
      <c r="F71" s="17"/>
    </row>
    <row r="72" ht="12.75" customHeight="1">
      <c r="D72" s="37"/>
      <c r="E72" s="37"/>
      <c r="F72" s="17"/>
    </row>
    <row r="73" ht="12.75" customHeight="1">
      <c r="D73" s="37"/>
      <c r="E73" s="37"/>
      <c r="F73" s="17"/>
    </row>
    <row r="74" ht="12.75" customHeight="1">
      <c r="D74" s="37"/>
      <c r="E74" s="37"/>
      <c r="F74" s="17"/>
    </row>
    <row r="75" ht="12.75" customHeight="1">
      <c r="D75" s="37"/>
      <c r="E75" s="37"/>
      <c r="F75" s="17"/>
    </row>
    <row r="76" ht="12.75" customHeight="1">
      <c r="D76" s="37"/>
      <c r="E76" s="37"/>
      <c r="F76" s="17"/>
    </row>
    <row r="77" ht="12.75" customHeight="1">
      <c r="D77" s="37"/>
      <c r="E77" s="37"/>
      <c r="F77" s="17"/>
    </row>
    <row r="78" ht="12.75" customHeight="1">
      <c r="D78" s="37"/>
      <c r="E78" s="37"/>
      <c r="F78" s="17"/>
    </row>
    <row r="79" ht="12.75" customHeight="1">
      <c r="D79" s="37"/>
      <c r="E79" s="37"/>
      <c r="F79" s="17"/>
    </row>
    <row r="80" ht="12.75" customHeight="1">
      <c r="D80" s="37"/>
      <c r="E80" s="37"/>
      <c r="F80" s="17"/>
    </row>
    <row r="81" ht="12.75" customHeight="1">
      <c r="D81" s="37"/>
      <c r="E81" s="37"/>
      <c r="F81" s="17"/>
    </row>
    <row r="82" ht="12.75" customHeight="1">
      <c r="D82" s="37"/>
      <c r="E82" s="37"/>
      <c r="F82" s="17"/>
    </row>
    <row r="83" ht="12.75" customHeight="1">
      <c r="D83" s="37"/>
      <c r="E83" s="37"/>
      <c r="F83" s="17"/>
    </row>
    <row r="84" ht="12.75" customHeight="1">
      <c r="D84" s="37"/>
      <c r="E84" s="37"/>
      <c r="F84" s="17"/>
    </row>
    <row r="85" ht="12.75" customHeight="1">
      <c r="D85" s="37"/>
      <c r="E85" s="37"/>
      <c r="F85" s="17"/>
    </row>
    <row r="86" ht="12.75" customHeight="1">
      <c r="D86" s="37"/>
      <c r="E86" s="37"/>
      <c r="F86" s="17"/>
    </row>
    <row r="87" ht="12.75" customHeight="1">
      <c r="D87" s="37"/>
      <c r="E87" s="37"/>
      <c r="F87" s="17"/>
    </row>
    <row r="88" ht="12.75" customHeight="1">
      <c r="D88" s="37"/>
      <c r="E88" s="37"/>
      <c r="F88" s="17"/>
    </row>
    <row r="89" ht="12.75" customHeight="1">
      <c r="D89" s="37"/>
      <c r="E89" s="37"/>
      <c r="F89" s="17"/>
    </row>
    <row r="90" ht="12.75" customHeight="1">
      <c r="D90" s="37"/>
      <c r="E90" s="37"/>
      <c r="F90" s="17"/>
    </row>
    <row r="91" ht="12.75" customHeight="1">
      <c r="D91" s="37"/>
      <c r="E91" s="37"/>
      <c r="F91" s="17"/>
    </row>
    <row r="92" ht="12.75" customHeight="1">
      <c r="D92" s="37"/>
      <c r="E92" s="37"/>
      <c r="F92" s="17"/>
    </row>
    <row r="93" ht="12.75" customHeight="1">
      <c r="D93" s="37"/>
      <c r="E93" s="37"/>
      <c r="F93" s="17"/>
    </row>
    <row r="94" ht="12.75" customHeight="1">
      <c r="D94" s="37"/>
      <c r="E94" s="37"/>
      <c r="F94" s="17"/>
    </row>
    <row r="95" ht="12.75" customHeight="1">
      <c r="D95" s="37"/>
      <c r="E95" s="37"/>
      <c r="F95" s="17"/>
    </row>
    <row r="96" ht="12.75" customHeight="1">
      <c r="D96" s="37"/>
      <c r="E96" s="37"/>
      <c r="F96" s="17"/>
    </row>
    <row r="97" ht="12.75" customHeight="1">
      <c r="D97" s="37"/>
      <c r="E97" s="37"/>
      <c r="F97" s="17"/>
    </row>
    <row r="98" ht="12.75" customHeight="1">
      <c r="D98" s="37"/>
      <c r="E98" s="37"/>
      <c r="F98" s="17"/>
    </row>
    <row r="99" ht="12.75" customHeight="1">
      <c r="D99" s="37"/>
      <c r="E99" s="37"/>
      <c r="F99" s="17"/>
    </row>
    <row r="100" ht="12.75" customHeight="1">
      <c r="D100" s="37"/>
      <c r="E100" s="37"/>
      <c r="F100" s="17"/>
    </row>
    <row r="101" ht="12.75" customHeight="1">
      <c r="D101" s="37"/>
      <c r="E101" s="37"/>
      <c r="F101" s="17"/>
    </row>
    <row r="102" ht="12.75" customHeight="1">
      <c r="D102" s="37"/>
      <c r="E102" s="37"/>
      <c r="F102" s="17"/>
    </row>
    <row r="103" ht="12.75" customHeight="1">
      <c r="D103" s="37"/>
      <c r="E103" s="37"/>
      <c r="F103" s="17"/>
    </row>
    <row r="104" ht="12.75" customHeight="1">
      <c r="D104" s="37"/>
      <c r="E104" s="37"/>
      <c r="F104" s="17"/>
    </row>
    <row r="105" ht="12.75" customHeight="1">
      <c r="D105" s="37"/>
      <c r="E105" s="37"/>
      <c r="F105" s="17"/>
    </row>
    <row r="106" ht="12.75" customHeight="1">
      <c r="D106" s="37"/>
      <c r="E106" s="37"/>
      <c r="F106" s="17"/>
    </row>
    <row r="107" ht="12.75" customHeight="1">
      <c r="D107" s="37"/>
      <c r="E107" s="37"/>
      <c r="F107" s="17"/>
    </row>
    <row r="108" ht="12.75" customHeight="1">
      <c r="D108" s="37"/>
      <c r="E108" s="37"/>
      <c r="F108" s="17"/>
    </row>
    <row r="109" ht="12.75" customHeight="1">
      <c r="D109" s="37"/>
      <c r="E109" s="37"/>
      <c r="F109" s="17"/>
    </row>
    <row r="110" ht="12.75" customHeight="1">
      <c r="D110" s="37"/>
      <c r="E110" s="37"/>
      <c r="F110" s="17"/>
    </row>
    <row r="111" ht="12.75" customHeight="1">
      <c r="D111" s="37"/>
      <c r="E111" s="37"/>
      <c r="F111" s="17"/>
    </row>
    <row r="112" ht="12.75" customHeight="1">
      <c r="D112" s="37"/>
      <c r="E112" s="37"/>
      <c r="F112" s="17"/>
    </row>
    <row r="113" ht="12.75" customHeight="1">
      <c r="D113" s="37"/>
      <c r="E113" s="37"/>
      <c r="F113" s="17"/>
    </row>
    <row r="114" ht="12.75" customHeight="1">
      <c r="D114" s="37"/>
      <c r="E114" s="37"/>
      <c r="F114" s="17"/>
    </row>
    <row r="115" ht="12.75" customHeight="1">
      <c r="D115" s="37"/>
      <c r="E115" s="37"/>
      <c r="F115" s="17"/>
    </row>
    <row r="116" ht="12.75" customHeight="1">
      <c r="D116" s="37"/>
      <c r="E116" s="37"/>
      <c r="F116" s="17"/>
    </row>
    <row r="117" ht="12.75" customHeight="1">
      <c r="D117" s="37"/>
      <c r="E117" s="37"/>
      <c r="F117" s="17"/>
    </row>
    <row r="118" ht="12.75" customHeight="1">
      <c r="D118" s="37"/>
      <c r="E118" s="37"/>
      <c r="F118" s="17"/>
    </row>
    <row r="119" ht="12.75" customHeight="1">
      <c r="D119" s="37"/>
      <c r="E119" s="37"/>
      <c r="F119" s="17"/>
    </row>
    <row r="120" ht="12.75" customHeight="1">
      <c r="D120" s="37"/>
      <c r="E120" s="37"/>
      <c r="F120" s="17"/>
    </row>
    <row r="121" ht="12.75" customHeight="1">
      <c r="D121" s="37"/>
      <c r="E121" s="37"/>
      <c r="F121" s="17"/>
    </row>
    <row r="122" ht="12.75" customHeight="1">
      <c r="D122" s="37"/>
      <c r="E122" s="37"/>
      <c r="F122" s="17"/>
    </row>
    <row r="123" ht="12.75" customHeight="1">
      <c r="D123" s="37"/>
      <c r="E123" s="37"/>
      <c r="F123" s="17"/>
    </row>
    <row r="124" ht="12.75" customHeight="1">
      <c r="D124" s="37"/>
      <c r="E124" s="37"/>
      <c r="F124" s="17"/>
    </row>
    <row r="125" ht="12.75" customHeight="1">
      <c r="D125" s="37"/>
      <c r="E125" s="37"/>
      <c r="F125" s="17"/>
    </row>
    <row r="126" ht="12.75" customHeight="1">
      <c r="D126" s="37"/>
      <c r="E126" s="37"/>
      <c r="F126" s="17"/>
    </row>
    <row r="127" ht="12.75" customHeight="1">
      <c r="D127" s="37"/>
      <c r="E127" s="37"/>
      <c r="F127" s="17"/>
    </row>
    <row r="128" ht="12.75" customHeight="1">
      <c r="D128" s="37"/>
      <c r="E128" s="37"/>
      <c r="F128" s="17"/>
    </row>
    <row r="129" ht="12.75" customHeight="1">
      <c r="D129" s="37"/>
      <c r="E129" s="37"/>
      <c r="F129" s="17"/>
    </row>
    <row r="130" ht="12.75" customHeight="1">
      <c r="D130" s="37"/>
      <c r="E130" s="37"/>
      <c r="F130" s="17"/>
    </row>
    <row r="131" ht="12.75" customHeight="1">
      <c r="D131" s="37"/>
      <c r="E131" s="37"/>
      <c r="F131" s="17"/>
    </row>
    <row r="132" ht="12.75" customHeight="1">
      <c r="D132" s="37"/>
      <c r="E132" s="37"/>
      <c r="F132" s="17"/>
    </row>
    <row r="133" ht="12.75" customHeight="1">
      <c r="D133" s="37"/>
      <c r="E133" s="37"/>
      <c r="F133" s="17"/>
    </row>
    <row r="134" ht="12.75" customHeight="1">
      <c r="D134" s="37"/>
      <c r="E134" s="37"/>
      <c r="F134" s="17"/>
    </row>
    <row r="135" ht="12.75" customHeight="1">
      <c r="D135" s="37"/>
      <c r="E135" s="37"/>
      <c r="F135" s="17"/>
    </row>
    <row r="136" ht="12.75" customHeight="1">
      <c r="D136" s="37"/>
      <c r="E136" s="37"/>
      <c r="F136" s="17"/>
    </row>
    <row r="137" ht="12.75" customHeight="1">
      <c r="D137" s="37"/>
      <c r="E137" s="37"/>
      <c r="F137" s="17"/>
    </row>
    <row r="138" ht="12.75" customHeight="1">
      <c r="D138" s="37"/>
      <c r="E138" s="37"/>
      <c r="F138" s="17"/>
    </row>
    <row r="139" ht="12.75" customHeight="1">
      <c r="D139" s="37"/>
      <c r="E139" s="37"/>
      <c r="F139" s="17"/>
    </row>
    <row r="140" ht="12.75" customHeight="1">
      <c r="D140" s="37"/>
      <c r="E140" s="37"/>
      <c r="F140" s="17"/>
    </row>
    <row r="141" ht="12.75" customHeight="1">
      <c r="D141" s="37"/>
      <c r="E141" s="37"/>
      <c r="F141" s="17"/>
    </row>
    <row r="142" ht="12.75" customHeight="1">
      <c r="D142" s="37"/>
      <c r="E142" s="37"/>
      <c r="F142" s="17"/>
    </row>
    <row r="143" ht="12.75" customHeight="1">
      <c r="D143" s="37"/>
      <c r="E143" s="37"/>
      <c r="F143" s="17"/>
    </row>
    <row r="144" ht="12.75" customHeight="1">
      <c r="D144" s="37"/>
      <c r="E144" s="37"/>
      <c r="F144" s="17"/>
    </row>
    <row r="145" ht="12.75" customHeight="1">
      <c r="D145" s="37"/>
      <c r="E145" s="37"/>
      <c r="F145" s="17"/>
    </row>
    <row r="146" ht="12.75" customHeight="1">
      <c r="D146" s="37"/>
      <c r="E146" s="37"/>
      <c r="F146" s="17"/>
    </row>
    <row r="147" ht="12.75" customHeight="1">
      <c r="D147" s="37"/>
      <c r="E147" s="37"/>
      <c r="F147" s="17"/>
    </row>
    <row r="148" ht="12.75" customHeight="1">
      <c r="D148" s="37"/>
      <c r="E148" s="37"/>
      <c r="F148" s="17"/>
    </row>
    <row r="149" ht="12.75" customHeight="1">
      <c r="D149" s="37"/>
      <c r="E149" s="37"/>
      <c r="F149" s="17"/>
    </row>
    <row r="150" ht="12.75" customHeight="1">
      <c r="D150" s="37"/>
      <c r="E150" s="37"/>
      <c r="F150" s="17"/>
    </row>
    <row r="151" ht="12.75" customHeight="1">
      <c r="D151" s="37"/>
      <c r="E151" s="37"/>
      <c r="F151" s="17"/>
    </row>
    <row r="152" ht="12.75" customHeight="1">
      <c r="D152" s="37"/>
      <c r="E152" s="37"/>
      <c r="F152" s="17"/>
    </row>
    <row r="153" ht="12.75" customHeight="1">
      <c r="D153" s="37"/>
      <c r="E153" s="37"/>
      <c r="F153" s="17"/>
    </row>
    <row r="154" ht="12.75" customHeight="1">
      <c r="D154" s="37"/>
      <c r="E154" s="37"/>
      <c r="F154" s="17"/>
    </row>
    <row r="155" ht="12.75" customHeight="1">
      <c r="D155" s="37"/>
      <c r="E155" s="37"/>
      <c r="F155" s="17"/>
    </row>
    <row r="156" ht="12.75" customHeight="1">
      <c r="D156" s="37"/>
      <c r="E156" s="37"/>
      <c r="F156" s="17"/>
    </row>
    <row r="157" ht="12.75" customHeight="1">
      <c r="D157" s="37"/>
      <c r="E157" s="37"/>
      <c r="F157" s="17"/>
    </row>
    <row r="158" ht="12.75" customHeight="1">
      <c r="D158" s="37"/>
      <c r="E158" s="37"/>
      <c r="F158" s="17"/>
    </row>
    <row r="159" ht="12.75" customHeight="1">
      <c r="D159" s="37"/>
      <c r="E159" s="37"/>
      <c r="F159" s="17"/>
    </row>
    <row r="160" ht="12.75" customHeight="1">
      <c r="D160" s="37"/>
      <c r="E160" s="37"/>
      <c r="F160" s="17"/>
    </row>
    <row r="161" ht="12.75" customHeight="1">
      <c r="D161" s="37"/>
      <c r="E161" s="37"/>
      <c r="F161" s="17"/>
    </row>
    <row r="162" ht="12.75" customHeight="1">
      <c r="D162" s="37"/>
      <c r="E162" s="37"/>
      <c r="F162" s="17"/>
    </row>
    <row r="163" ht="12.75" customHeight="1">
      <c r="D163" s="37"/>
      <c r="E163" s="37"/>
      <c r="F163" s="17"/>
    </row>
    <row r="164" ht="12.75" customHeight="1">
      <c r="D164" s="37"/>
      <c r="E164" s="37"/>
      <c r="F164" s="17"/>
    </row>
    <row r="165" ht="12.75" customHeight="1">
      <c r="D165" s="37"/>
      <c r="E165" s="37"/>
      <c r="F165" s="17"/>
    </row>
    <row r="166" ht="12.75" customHeight="1">
      <c r="D166" s="37"/>
      <c r="E166" s="37"/>
      <c r="F166" s="17"/>
    </row>
    <row r="167" ht="12.75" customHeight="1">
      <c r="D167" s="37"/>
      <c r="E167" s="37"/>
      <c r="F167" s="17"/>
    </row>
    <row r="168" ht="12.75" customHeight="1">
      <c r="D168" s="37"/>
      <c r="E168" s="37"/>
      <c r="F168" s="17"/>
    </row>
    <row r="169" ht="12.75" customHeight="1">
      <c r="D169" s="37"/>
      <c r="E169" s="37"/>
      <c r="F169" s="17"/>
    </row>
    <row r="170" ht="12.75" customHeight="1">
      <c r="D170" s="37"/>
      <c r="E170" s="37"/>
      <c r="F170" s="17"/>
    </row>
    <row r="171" ht="12.75" customHeight="1">
      <c r="D171" s="37"/>
      <c r="E171" s="37"/>
      <c r="F171" s="17"/>
    </row>
    <row r="172" ht="12.75" customHeight="1">
      <c r="D172" s="37"/>
      <c r="E172" s="37"/>
      <c r="F172" s="17"/>
    </row>
    <row r="173" ht="12.75" customHeight="1">
      <c r="D173" s="37"/>
      <c r="E173" s="37"/>
      <c r="F173" s="17"/>
    </row>
    <row r="174" ht="12.75" customHeight="1">
      <c r="D174" s="37"/>
      <c r="E174" s="37"/>
      <c r="F174" s="17"/>
    </row>
    <row r="175" ht="12.75" customHeight="1">
      <c r="D175" s="37"/>
      <c r="E175" s="37"/>
      <c r="F175" s="17"/>
    </row>
    <row r="176" ht="12.75" customHeight="1">
      <c r="D176" s="37"/>
      <c r="E176" s="37"/>
      <c r="F176" s="17"/>
    </row>
    <row r="177" ht="12.75" customHeight="1">
      <c r="D177" s="37"/>
      <c r="E177" s="37"/>
      <c r="F177" s="17"/>
    </row>
    <row r="178" ht="12.75" customHeight="1">
      <c r="D178" s="37"/>
      <c r="E178" s="37"/>
      <c r="F178" s="17"/>
    </row>
    <row r="179" ht="12.75" customHeight="1">
      <c r="D179" s="37"/>
      <c r="E179" s="37"/>
      <c r="F179" s="17"/>
    </row>
    <row r="180" ht="12.75" customHeight="1">
      <c r="D180" s="37"/>
      <c r="E180" s="37"/>
      <c r="F180" s="17"/>
    </row>
    <row r="181" ht="12.75" customHeight="1">
      <c r="D181" s="37"/>
      <c r="E181" s="37"/>
      <c r="F181" s="17"/>
    </row>
    <row r="182" ht="12.75" customHeight="1">
      <c r="D182" s="37"/>
      <c r="E182" s="37"/>
      <c r="F182" s="17"/>
    </row>
    <row r="183" ht="12.75" customHeight="1">
      <c r="D183" s="37"/>
      <c r="E183" s="37"/>
      <c r="F183" s="17"/>
    </row>
    <row r="184" ht="12.75" customHeight="1">
      <c r="D184" s="37"/>
      <c r="E184" s="37"/>
      <c r="F184" s="17"/>
    </row>
    <row r="185" ht="12.75" customHeight="1">
      <c r="D185" s="37"/>
      <c r="E185" s="37"/>
      <c r="F185" s="17"/>
    </row>
    <row r="186" ht="12.75" customHeight="1">
      <c r="D186" s="37"/>
      <c r="E186" s="37"/>
      <c r="F186" s="17"/>
    </row>
    <row r="187" ht="12.75" customHeight="1">
      <c r="D187" s="37"/>
      <c r="E187" s="37"/>
      <c r="F187" s="17"/>
    </row>
    <row r="188" ht="12.75" customHeight="1">
      <c r="D188" s="37"/>
      <c r="E188" s="37"/>
      <c r="F188" s="17"/>
    </row>
    <row r="189" ht="12.75" customHeight="1">
      <c r="D189" s="37"/>
      <c r="E189" s="37"/>
      <c r="F189" s="17"/>
    </row>
    <row r="190" ht="12.75" customHeight="1">
      <c r="D190" s="37"/>
      <c r="E190" s="37"/>
      <c r="F190" s="17"/>
    </row>
    <row r="191" ht="12.75" customHeight="1">
      <c r="D191" s="37"/>
      <c r="E191" s="37"/>
      <c r="F191" s="17"/>
    </row>
    <row r="192" ht="12.75" customHeight="1">
      <c r="D192" s="37"/>
      <c r="E192" s="37"/>
      <c r="F192" s="17"/>
    </row>
    <row r="193" ht="12.75" customHeight="1">
      <c r="D193" s="37"/>
      <c r="E193" s="37"/>
      <c r="F193" s="17"/>
    </row>
    <row r="194" ht="12.75" customHeight="1">
      <c r="D194" s="37"/>
      <c r="E194" s="37"/>
      <c r="F194" s="17"/>
    </row>
    <row r="195" ht="12.75" customHeight="1">
      <c r="D195" s="37"/>
      <c r="E195" s="37"/>
      <c r="F195" s="17"/>
    </row>
    <row r="196" ht="12.75" customHeight="1">
      <c r="D196" s="37"/>
      <c r="E196" s="37"/>
      <c r="F196" s="17"/>
    </row>
    <row r="197" ht="12.75" customHeight="1">
      <c r="D197" s="37"/>
      <c r="E197" s="37"/>
      <c r="F197" s="17"/>
    </row>
    <row r="198" ht="12.75" customHeight="1">
      <c r="D198" s="37"/>
      <c r="E198" s="37"/>
      <c r="F198" s="17"/>
    </row>
    <row r="199" ht="12.75" customHeight="1">
      <c r="D199" s="37"/>
      <c r="E199" s="37"/>
      <c r="F199" s="17"/>
    </row>
    <row r="200" ht="12.75" customHeight="1">
      <c r="D200" s="37"/>
      <c r="E200" s="37"/>
      <c r="F200" s="17"/>
    </row>
    <row r="201" ht="12.75" customHeight="1">
      <c r="D201" s="37"/>
      <c r="E201" s="37"/>
      <c r="F201" s="17"/>
    </row>
    <row r="202" ht="12.75" customHeight="1">
      <c r="D202" s="37"/>
      <c r="E202" s="37"/>
      <c r="F202" s="17"/>
    </row>
    <row r="203" ht="12.75" customHeight="1">
      <c r="D203" s="37"/>
      <c r="E203" s="37"/>
      <c r="F203" s="17"/>
    </row>
    <row r="204" ht="12.75" customHeight="1">
      <c r="D204" s="37"/>
      <c r="E204" s="37"/>
      <c r="F204" s="17"/>
    </row>
    <row r="205" ht="12.75" customHeight="1">
      <c r="D205" s="37"/>
      <c r="E205" s="37"/>
      <c r="F205" s="17"/>
    </row>
    <row r="206" ht="12.75" customHeight="1">
      <c r="D206" s="37"/>
      <c r="E206" s="37"/>
      <c r="F206" s="17"/>
    </row>
    <row r="207" ht="12.75" customHeight="1">
      <c r="D207" s="37"/>
      <c r="E207" s="37"/>
      <c r="F207" s="17"/>
    </row>
    <row r="208" ht="12.75" customHeight="1">
      <c r="D208" s="37"/>
      <c r="E208" s="37"/>
      <c r="F208" s="17"/>
    </row>
    <row r="209" ht="12.75" customHeight="1">
      <c r="D209" s="37"/>
      <c r="E209" s="37"/>
      <c r="F209" s="17"/>
    </row>
    <row r="210" ht="12.75" customHeight="1">
      <c r="D210" s="37"/>
      <c r="E210" s="37"/>
      <c r="F210" s="17"/>
    </row>
    <row r="211" ht="12.75" customHeight="1">
      <c r="D211" s="37"/>
      <c r="E211" s="37"/>
      <c r="F211" s="17"/>
    </row>
    <row r="212" ht="12.75" customHeight="1">
      <c r="D212" s="37"/>
      <c r="E212" s="37"/>
      <c r="F212" s="17"/>
    </row>
    <row r="213" ht="12.75" customHeight="1">
      <c r="D213" s="37"/>
      <c r="E213" s="37"/>
      <c r="F213" s="17"/>
    </row>
    <row r="214" ht="12.75" customHeight="1">
      <c r="D214" s="37"/>
      <c r="E214" s="37"/>
      <c r="F214" s="17"/>
    </row>
    <row r="215" ht="12.75" customHeight="1">
      <c r="D215" s="37"/>
      <c r="E215" s="37"/>
      <c r="F215" s="17"/>
    </row>
    <row r="216" ht="12.75" customHeight="1">
      <c r="D216" s="37"/>
      <c r="E216" s="37"/>
      <c r="F216" s="17"/>
    </row>
    <row r="217" ht="12.75" customHeight="1">
      <c r="D217" s="37"/>
      <c r="E217" s="37"/>
      <c r="F217" s="17"/>
    </row>
    <row r="218" ht="12.75" customHeight="1">
      <c r="D218" s="37"/>
      <c r="E218" s="37"/>
      <c r="F218" s="17"/>
    </row>
    <row r="219" ht="12.75" customHeight="1">
      <c r="D219" s="37"/>
      <c r="E219" s="37"/>
      <c r="F219" s="17"/>
    </row>
    <row r="220" ht="12.75" customHeight="1">
      <c r="D220" s="37"/>
      <c r="E220" s="37"/>
      <c r="F220" s="17"/>
    </row>
    <row r="221" ht="12.75" customHeight="1">
      <c r="D221" s="37"/>
      <c r="E221" s="37"/>
      <c r="F221" s="17"/>
    </row>
    <row r="222" ht="12.75" customHeight="1">
      <c r="D222" s="37"/>
      <c r="E222" s="37"/>
      <c r="F222" s="17"/>
    </row>
    <row r="223" ht="12.75" customHeight="1">
      <c r="D223" s="37"/>
      <c r="E223" s="37"/>
      <c r="F223" s="17"/>
    </row>
    <row r="224" ht="12.75" customHeight="1">
      <c r="D224" s="37"/>
      <c r="E224" s="37"/>
      <c r="F224" s="17"/>
    </row>
    <row r="225" ht="12.75" customHeight="1">
      <c r="D225" s="37"/>
      <c r="E225" s="37"/>
      <c r="F225" s="17"/>
    </row>
    <row r="226" ht="12.75" customHeight="1">
      <c r="D226" s="37"/>
      <c r="E226" s="37"/>
      <c r="F226" s="17"/>
    </row>
    <row r="227" ht="12.75" customHeight="1">
      <c r="D227" s="37"/>
      <c r="E227" s="37"/>
      <c r="F227" s="17"/>
    </row>
    <row r="228" ht="12.75" customHeight="1">
      <c r="D228" s="37"/>
      <c r="E228" s="37"/>
      <c r="F228" s="17"/>
    </row>
    <row r="229" ht="12.75" customHeight="1">
      <c r="D229" s="37"/>
      <c r="E229" s="37"/>
      <c r="F229" s="17"/>
    </row>
    <row r="230" ht="12.75" customHeight="1">
      <c r="D230" s="37"/>
      <c r="E230" s="37"/>
      <c r="F230" s="17"/>
    </row>
    <row r="231" ht="12.75" customHeight="1">
      <c r="D231" s="37"/>
      <c r="E231" s="37"/>
      <c r="F231" s="17"/>
    </row>
    <row r="232" ht="12.75" customHeight="1">
      <c r="D232" s="37"/>
      <c r="E232" s="37"/>
      <c r="F232" s="17"/>
    </row>
    <row r="233" ht="12.75" customHeight="1">
      <c r="D233" s="37"/>
      <c r="E233" s="37"/>
      <c r="F233" s="17"/>
    </row>
    <row r="234" ht="12.75" customHeight="1">
      <c r="D234" s="37"/>
      <c r="E234" s="37"/>
      <c r="F234" s="17"/>
    </row>
    <row r="235" ht="12.75" customHeight="1">
      <c r="D235" s="37"/>
      <c r="E235" s="37"/>
      <c r="F235" s="17"/>
    </row>
    <row r="236" ht="12.75" customHeight="1">
      <c r="D236" s="37"/>
      <c r="E236" s="37"/>
      <c r="F236" s="17"/>
    </row>
    <row r="237" ht="12.75" customHeight="1">
      <c r="D237" s="37"/>
      <c r="E237" s="37"/>
      <c r="F237" s="17"/>
    </row>
    <row r="238" ht="12.75" customHeight="1">
      <c r="D238" s="37"/>
      <c r="E238" s="37"/>
      <c r="F238" s="17"/>
    </row>
    <row r="239" ht="12.75" customHeight="1">
      <c r="D239" s="37"/>
      <c r="E239" s="37"/>
      <c r="F239" s="17"/>
    </row>
    <row r="240" ht="12.75" customHeight="1">
      <c r="D240" s="37"/>
      <c r="E240" s="37"/>
      <c r="F240" s="17"/>
    </row>
    <row r="241" ht="12.75" customHeight="1">
      <c r="D241" s="37"/>
      <c r="E241" s="37"/>
      <c r="F241" s="17"/>
    </row>
    <row r="242" ht="12.75" customHeight="1">
      <c r="D242" s="37"/>
      <c r="E242" s="37"/>
      <c r="F242" s="17"/>
    </row>
    <row r="243" ht="12.75" customHeight="1">
      <c r="D243" s="37"/>
      <c r="E243" s="37"/>
      <c r="F243" s="17"/>
    </row>
    <row r="244" ht="12.75" customHeight="1">
      <c r="D244" s="37"/>
      <c r="E244" s="37"/>
      <c r="F244" s="17"/>
    </row>
    <row r="245" ht="12.75" customHeight="1">
      <c r="D245" s="37"/>
      <c r="E245" s="37"/>
      <c r="F245" s="17"/>
    </row>
    <row r="246" ht="12.75" customHeight="1">
      <c r="D246" s="37"/>
      <c r="E246" s="37"/>
      <c r="F246" s="17"/>
    </row>
    <row r="247" ht="12.75" customHeight="1">
      <c r="D247" s="37"/>
      <c r="E247" s="37"/>
      <c r="F247" s="17"/>
    </row>
    <row r="248" ht="12.75" customHeight="1">
      <c r="D248" s="37"/>
      <c r="E248" s="37"/>
      <c r="F248" s="17"/>
    </row>
    <row r="249" ht="12.75" customHeight="1">
      <c r="D249" s="37"/>
      <c r="E249" s="37"/>
      <c r="F249" s="17"/>
    </row>
    <row r="250" ht="12.75" customHeight="1">
      <c r="D250" s="37"/>
      <c r="E250" s="37"/>
      <c r="F250" s="17"/>
    </row>
    <row r="251" ht="12.75" customHeight="1">
      <c r="D251" s="37"/>
      <c r="E251" s="37"/>
      <c r="F251" s="17"/>
    </row>
    <row r="252" ht="12.75" customHeight="1">
      <c r="D252" s="37"/>
      <c r="E252" s="37"/>
      <c r="F252" s="17"/>
    </row>
    <row r="253" ht="12.75" customHeight="1">
      <c r="D253" s="37"/>
      <c r="E253" s="37"/>
      <c r="F253" s="17"/>
    </row>
    <row r="254" ht="12.75" customHeight="1">
      <c r="D254" s="37"/>
      <c r="E254" s="37"/>
      <c r="F254" s="17"/>
    </row>
    <row r="255" ht="12.75" customHeight="1">
      <c r="D255" s="37"/>
      <c r="E255" s="37"/>
      <c r="F255" s="17"/>
    </row>
    <row r="256" ht="12.75" customHeight="1">
      <c r="D256" s="37"/>
      <c r="E256" s="37"/>
      <c r="F256" s="17"/>
    </row>
    <row r="257" ht="12.75" customHeight="1">
      <c r="D257" s="37"/>
      <c r="E257" s="37"/>
      <c r="F257" s="17"/>
    </row>
    <row r="258" ht="12.75" customHeight="1">
      <c r="D258" s="37"/>
      <c r="E258" s="37"/>
      <c r="F258" s="17"/>
    </row>
    <row r="259" ht="12.75" customHeight="1">
      <c r="D259" s="37"/>
      <c r="E259" s="37"/>
      <c r="F259" s="17"/>
    </row>
    <row r="260" ht="12.75" customHeight="1">
      <c r="D260" s="37"/>
      <c r="E260" s="37"/>
      <c r="F260" s="17"/>
    </row>
    <row r="261" ht="12.75" customHeight="1">
      <c r="D261" s="37"/>
      <c r="E261" s="37"/>
      <c r="F261" s="17"/>
    </row>
    <row r="262" ht="12.75" customHeight="1">
      <c r="D262" s="37"/>
      <c r="E262" s="37"/>
      <c r="F262" s="17"/>
    </row>
    <row r="263" ht="12.75" customHeight="1">
      <c r="D263" s="37"/>
      <c r="E263" s="37"/>
      <c r="F263" s="17"/>
    </row>
    <row r="264" ht="12.75" customHeight="1">
      <c r="D264" s="37"/>
      <c r="E264" s="37"/>
      <c r="F264" s="17"/>
    </row>
    <row r="265" ht="12.75" customHeight="1">
      <c r="D265" s="37"/>
      <c r="E265" s="37"/>
      <c r="F265" s="17"/>
    </row>
    <row r="266" ht="12.75" customHeight="1">
      <c r="D266" s="37"/>
      <c r="E266" s="37"/>
      <c r="F266" s="17"/>
    </row>
    <row r="267" ht="12.75" customHeight="1">
      <c r="D267" s="37"/>
      <c r="E267" s="37"/>
      <c r="F267" s="17"/>
    </row>
    <row r="268" ht="12.75" customHeight="1">
      <c r="D268" s="37"/>
      <c r="E268" s="37"/>
      <c r="F268" s="17"/>
    </row>
    <row r="269" ht="12.75" customHeight="1">
      <c r="D269" s="37"/>
      <c r="E269" s="37"/>
      <c r="F269" s="17"/>
    </row>
    <row r="270" ht="12.75" customHeight="1">
      <c r="D270" s="37"/>
      <c r="E270" s="37"/>
      <c r="F270" s="17"/>
    </row>
    <row r="271" ht="12.75" customHeight="1">
      <c r="D271" s="37"/>
      <c r="E271" s="37"/>
      <c r="F271" s="17"/>
    </row>
    <row r="272" ht="12.75" customHeight="1">
      <c r="D272" s="37"/>
      <c r="E272" s="37"/>
      <c r="F272" s="17"/>
    </row>
    <row r="273" ht="12.75" customHeight="1">
      <c r="D273" s="37"/>
      <c r="E273" s="37"/>
      <c r="F273" s="17"/>
    </row>
    <row r="274" ht="12.75" customHeight="1">
      <c r="D274" s="37"/>
      <c r="E274" s="37"/>
      <c r="F274" s="17"/>
    </row>
    <row r="275" ht="12.75" customHeight="1">
      <c r="D275" s="37"/>
      <c r="E275" s="37"/>
      <c r="F275" s="17"/>
    </row>
    <row r="276" ht="12.75" customHeight="1">
      <c r="D276" s="37"/>
      <c r="E276" s="37"/>
      <c r="F276" s="17"/>
    </row>
    <row r="277" ht="12.75" customHeight="1">
      <c r="D277" s="37"/>
      <c r="E277" s="37"/>
      <c r="F277" s="17"/>
    </row>
    <row r="278" ht="12.75" customHeight="1">
      <c r="D278" s="37"/>
      <c r="E278" s="37"/>
      <c r="F278" s="17"/>
    </row>
    <row r="279" ht="12.75" customHeight="1">
      <c r="D279" s="37"/>
      <c r="E279" s="37"/>
      <c r="F279" s="17"/>
    </row>
    <row r="280" ht="12.75" customHeight="1">
      <c r="D280" s="37"/>
      <c r="E280" s="37"/>
      <c r="F280" s="17"/>
    </row>
    <row r="281" ht="12.75" customHeight="1">
      <c r="D281" s="37"/>
      <c r="E281" s="37"/>
      <c r="F281" s="17"/>
    </row>
    <row r="282" ht="12.75" customHeight="1">
      <c r="D282" s="37"/>
      <c r="E282" s="37"/>
      <c r="F282" s="17"/>
    </row>
    <row r="283" ht="12.75" customHeight="1">
      <c r="D283" s="37"/>
      <c r="E283" s="37"/>
      <c r="F283" s="17"/>
    </row>
    <row r="284" ht="12.75" customHeight="1">
      <c r="D284" s="37"/>
      <c r="E284" s="37"/>
      <c r="F284" s="17"/>
    </row>
    <row r="285" ht="12.75" customHeight="1">
      <c r="D285" s="37"/>
      <c r="E285" s="37"/>
      <c r="F285" s="17"/>
    </row>
    <row r="286" ht="12.75" customHeight="1">
      <c r="D286" s="37"/>
      <c r="E286" s="37"/>
      <c r="F286" s="17"/>
    </row>
    <row r="287" ht="12.75" customHeight="1">
      <c r="D287" s="37"/>
      <c r="E287" s="37"/>
      <c r="F287" s="17"/>
    </row>
    <row r="288" ht="12.75" customHeight="1">
      <c r="D288" s="37"/>
      <c r="E288" s="37"/>
      <c r="F288" s="17"/>
    </row>
    <row r="289" ht="12.75" customHeight="1">
      <c r="D289" s="37"/>
      <c r="E289" s="37"/>
      <c r="F289" s="17"/>
    </row>
    <row r="290" ht="12.75" customHeight="1">
      <c r="D290" s="37"/>
      <c r="E290" s="37"/>
      <c r="F290" s="17"/>
    </row>
    <row r="291" ht="12.75" customHeight="1">
      <c r="D291" s="37"/>
      <c r="E291" s="37"/>
      <c r="F291" s="17"/>
    </row>
    <row r="292" ht="12.75" customHeight="1">
      <c r="D292" s="37"/>
      <c r="E292" s="37"/>
      <c r="F292" s="17"/>
    </row>
    <row r="293" ht="12.75" customHeight="1">
      <c r="D293" s="37"/>
      <c r="E293" s="37"/>
      <c r="F293" s="17"/>
    </row>
    <row r="294" ht="12.75" customHeight="1">
      <c r="D294" s="37"/>
      <c r="E294" s="37"/>
      <c r="F294" s="17"/>
    </row>
    <row r="295" ht="12.75" customHeight="1">
      <c r="D295" s="37"/>
      <c r="E295" s="37"/>
      <c r="F295" s="17"/>
    </row>
    <row r="296" ht="12.75" customHeight="1">
      <c r="D296" s="37"/>
      <c r="E296" s="37"/>
      <c r="F296" s="17"/>
    </row>
    <row r="297" ht="12.75" customHeight="1">
      <c r="D297" s="37"/>
      <c r="E297" s="37"/>
      <c r="F297" s="17"/>
    </row>
    <row r="298" ht="12.75" customHeight="1">
      <c r="D298" s="37"/>
      <c r="E298" s="37"/>
      <c r="F298" s="17"/>
    </row>
    <row r="299" ht="12.75" customHeight="1">
      <c r="D299" s="37"/>
      <c r="E299" s="37"/>
      <c r="F299" s="17"/>
    </row>
    <row r="300" ht="12.75" customHeight="1">
      <c r="D300" s="37"/>
      <c r="E300" s="37"/>
      <c r="F300" s="17"/>
    </row>
    <row r="301" ht="12.75" customHeight="1">
      <c r="D301" s="37"/>
      <c r="E301" s="37"/>
      <c r="F301" s="17"/>
    </row>
    <row r="302" ht="12.75" customHeight="1">
      <c r="D302" s="37"/>
      <c r="E302" s="37"/>
      <c r="F302" s="17"/>
    </row>
    <row r="303" ht="12.75" customHeight="1">
      <c r="D303" s="37"/>
      <c r="E303" s="37"/>
      <c r="F303" s="17"/>
    </row>
    <row r="304" ht="12.75" customHeight="1">
      <c r="D304" s="37"/>
      <c r="E304" s="37"/>
      <c r="F304" s="17"/>
    </row>
    <row r="305" ht="12.75" customHeight="1">
      <c r="D305" s="37"/>
      <c r="E305" s="37"/>
      <c r="F305" s="17"/>
    </row>
    <row r="306" ht="12.75" customHeight="1">
      <c r="D306" s="37"/>
      <c r="E306" s="37"/>
      <c r="F306" s="17"/>
    </row>
    <row r="307" ht="12.75" customHeight="1">
      <c r="D307" s="37"/>
      <c r="E307" s="37"/>
      <c r="F307" s="17"/>
    </row>
    <row r="308" ht="12.75" customHeight="1">
      <c r="D308" s="37"/>
      <c r="E308" s="37"/>
      <c r="F308" s="17"/>
    </row>
    <row r="309" ht="12.75" customHeight="1">
      <c r="D309" s="37"/>
      <c r="E309" s="37"/>
      <c r="F309" s="17"/>
    </row>
    <row r="310" ht="12.75" customHeight="1">
      <c r="D310" s="37"/>
      <c r="E310" s="37"/>
      <c r="F310" s="17"/>
    </row>
    <row r="311" ht="12.75" customHeight="1">
      <c r="D311" s="37"/>
      <c r="E311" s="37"/>
      <c r="F311" s="17"/>
    </row>
    <row r="312" ht="12.75" customHeight="1">
      <c r="D312" s="37"/>
      <c r="E312" s="37"/>
      <c r="F312" s="17"/>
    </row>
    <row r="313" ht="12.75" customHeight="1">
      <c r="D313" s="37"/>
      <c r="E313" s="37"/>
      <c r="F313" s="17"/>
    </row>
    <row r="314" ht="12.75" customHeight="1">
      <c r="D314" s="37"/>
      <c r="E314" s="37"/>
      <c r="F314" s="17"/>
    </row>
    <row r="315" ht="12.75" customHeight="1">
      <c r="D315" s="37"/>
      <c r="E315" s="37"/>
      <c r="F315" s="17"/>
    </row>
    <row r="316" ht="12.75" customHeight="1">
      <c r="D316" s="37"/>
      <c r="E316" s="37"/>
      <c r="F316" s="17"/>
    </row>
    <row r="317" ht="12.75" customHeight="1">
      <c r="D317" s="37"/>
      <c r="E317" s="37"/>
      <c r="F317" s="17"/>
    </row>
    <row r="318" ht="12.75" customHeight="1">
      <c r="D318" s="37"/>
      <c r="E318" s="37"/>
      <c r="F318" s="17"/>
    </row>
    <row r="319" ht="12.75" customHeight="1">
      <c r="D319" s="37"/>
      <c r="E319" s="37"/>
      <c r="F319" s="17"/>
    </row>
    <row r="320" ht="12.75" customHeight="1">
      <c r="D320" s="37"/>
      <c r="E320" s="37"/>
      <c r="F320" s="17"/>
    </row>
    <row r="321" ht="12.75" customHeight="1">
      <c r="D321" s="37"/>
      <c r="E321" s="37"/>
      <c r="F321" s="17"/>
    </row>
    <row r="322" ht="12.75" customHeight="1">
      <c r="D322" s="37"/>
      <c r="E322" s="37"/>
      <c r="F322" s="17"/>
    </row>
    <row r="323" ht="12.75" customHeight="1">
      <c r="D323" s="37"/>
      <c r="E323" s="37"/>
      <c r="F323" s="17"/>
    </row>
    <row r="324" ht="12.75" customHeight="1">
      <c r="D324" s="37"/>
      <c r="E324" s="37"/>
      <c r="F324" s="17"/>
    </row>
    <row r="325" ht="12.75" customHeight="1">
      <c r="D325" s="37"/>
      <c r="E325" s="37"/>
      <c r="F325" s="17"/>
    </row>
    <row r="326" ht="12.75" customHeight="1">
      <c r="D326" s="37"/>
      <c r="E326" s="37"/>
      <c r="F326" s="17"/>
    </row>
    <row r="327" ht="12.75" customHeight="1">
      <c r="D327" s="37"/>
      <c r="E327" s="37"/>
      <c r="F327" s="17"/>
    </row>
    <row r="328" ht="12.75" customHeight="1">
      <c r="D328" s="37"/>
      <c r="E328" s="37"/>
      <c r="F328" s="17"/>
    </row>
    <row r="329" ht="12.75" customHeight="1">
      <c r="D329" s="37"/>
      <c r="E329" s="37"/>
      <c r="F329" s="17"/>
    </row>
    <row r="330" ht="12.75" customHeight="1">
      <c r="D330" s="37"/>
      <c r="E330" s="37"/>
      <c r="F330" s="17"/>
    </row>
    <row r="331" ht="12.75" customHeight="1">
      <c r="D331" s="37"/>
      <c r="E331" s="37"/>
      <c r="F331" s="17"/>
    </row>
    <row r="332" ht="12.75" customHeight="1">
      <c r="D332" s="37"/>
      <c r="E332" s="37"/>
      <c r="F332" s="17"/>
    </row>
    <row r="333" ht="12.75" customHeight="1">
      <c r="D333" s="37"/>
      <c r="E333" s="37"/>
      <c r="F333" s="17"/>
    </row>
    <row r="334" ht="12.75" customHeight="1">
      <c r="D334" s="37"/>
      <c r="E334" s="37"/>
      <c r="F334" s="17"/>
    </row>
    <row r="335" ht="12.75" customHeight="1">
      <c r="D335" s="37"/>
      <c r="E335" s="37"/>
      <c r="F335" s="17"/>
    </row>
    <row r="336" ht="12.75" customHeight="1">
      <c r="D336" s="37"/>
      <c r="E336" s="37"/>
      <c r="F336" s="17"/>
    </row>
    <row r="337" ht="12.75" customHeight="1">
      <c r="D337" s="37"/>
      <c r="E337" s="37"/>
      <c r="F337" s="17"/>
    </row>
    <row r="338" ht="12.75" customHeight="1">
      <c r="D338" s="37"/>
      <c r="E338" s="37"/>
      <c r="F338" s="17"/>
    </row>
    <row r="339" ht="12.75" customHeight="1">
      <c r="D339" s="37"/>
      <c r="E339" s="37"/>
      <c r="F339" s="17"/>
    </row>
    <row r="340" ht="12.75" customHeight="1">
      <c r="D340" s="37"/>
      <c r="E340" s="37"/>
      <c r="F340" s="17"/>
    </row>
    <row r="341" ht="12.75" customHeight="1">
      <c r="D341" s="37"/>
      <c r="E341" s="37"/>
      <c r="F341" s="17"/>
    </row>
    <row r="342" ht="12.75" customHeight="1">
      <c r="D342" s="37"/>
      <c r="E342" s="37"/>
      <c r="F342" s="17"/>
    </row>
    <row r="343" ht="12.75" customHeight="1">
      <c r="D343" s="37"/>
      <c r="E343" s="37"/>
      <c r="F343" s="17"/>
    </row>
    <row r="344" ht="12.75" customHeight="1">
      <c r="D344" s="37"/>
      <c r="E344" s="37"/>
      <c r="F344" s="17"/>
    </row>
    <row r="345" ht="12.75" customHeight="1">
      <c r="D345" s="37"/>
      <c r="E345" s="37"/>
      <c r="F345" s="17"/>
    </row>
    <row r="346" ht="12.75" customHeight="1">
      <c r="D346" s="37"/>
      <c r="E346" s="37"/>
      <c r="F346" s="17"/>
    </row>
    <row r="347" ht="12.75" customHeight="1">
      <c r="D347" s="37"/>
      <c r="E347" s="37"/>
      <c r="F347" s="17"/>
    </row>
    <row r="348" ht="12.75" customHeight="1">
      <c r="D348" s="37"/>
      <c r="E348" s="37"/>
      <c r="F348" s="17"/>
    </row>
    <row r="349" ht="12.75" customHeight="1">
      <c r="D349" s="37"/>
      <c r="E349" s="37"/>
      <c r="F349" s="17"/>
    </row>
    <row r="350" ht="12.75" customHeight="1">
      <c r="D350" s="37"/>
      <c r="E350" s="37"/>
      <c r="F350" s="17"/>
    </row>
    <row r="351" ht="12.75" customHeight="1">
      <c r="D351" s="37"/>
      <c r="E351" s="37"/>
      <c r="F351" s="17"/>
    </row>
    <row r="352" ht="12.75" customHeight="1">
      <c r="D352" s="37"/>
      <c r="E352" s="37"/>
      <c r="F352" s="17"/>
    </row>
    <row r="353" ht="12.75" customHeight="1">
      <c r="D353" s="37"/>
      <c r="E353" s="37"/>
      <c r="F353" s="17"/>
    </row>
    <row r="354" ht="12.75" customHeight="1">
      <c r="D354" s="37"/>
      <c r="E354" s="37"/>
      <c r="F354" s="17"/>
    </row>
    <row r="355" ht="12.75" customHeight="1">
      <c r="D355" s="37"/>
      <c r="E355" s="37"/>
      <c r="F355" s="17"/>
    </row>
    <row r="356" ht="12.75" customHeight="1">
      <c r="D356" s="37"/>
      <c r="E356" s="37"/>
      <c r="F356" s="17"/>
    </row>
    <row r="357" ht="12.75" customHeight="1">
      <c r="D357" s="37"/>
      <c r="E357" s="37"/>
      <c r="F357" s="17"/>
    </row>
    <row r="358" ht="12.75" customHeight="1">
      <c r="D358" s="37"/>
      <c r="E358" s="37"/>
      <c r="F358" s="17"/>
    </row>
    <row r="359" ht="12.75" customHeight="1">
      <c r="D359" s="37"/>
      <c r="E359" s="37"/>
      <c r="F359" s="17"/>
    </row>
    <row r="360" ht="12.75" customHeight="1">
      <c r="D360" s="37"/>
      <c r="E360" s="37"/>
      <c r="F360" s="17"/>
    </row>
    <row r="361" ht="12.75" customHeight="1">
      <c r="D361" s="37"/>
      <c r="E361" s="37"/>
      <c r="F361" s="17"/>
    </row>
    <row r="362" ht="12.75" customHeight="1">
      <c r="D362" s="37"/>
      <c r="E362" s="37"/>
      <c r="F362" s="17"/>
    </row>
    <row r="363" ht="12.75" customHeight="1">
      <c r="D363" s="37"/>
      <c r="E363" s="37"/>
      <c r="F363" s="17"/>
    </row>
    <row r="364" ht="12.75" customHeight="1">
      <c r="D364" s="37"/>
      <c r="E364" s="37"/>
      <c r="F364" s="17"/>
    </row>
    <row r="365" ht="12.75" customHeight="1">
      <c r="D365" s="37"/>
      <c r="E365" s="37"/>
      <c r="F365" s="17"/>
    </row>
    <row r="366" ht="12.75" customHeight="1">
      <c r="D366" s="37"/>
      <c r="E366" s="37"/>
      <c r="F366" s="17"/>
    </row>
    <row r="367" ht="12.75" customHeight="1">
      <c r="D367" s="37"/>
      <c r="E367" s="37"/>
      <c r="F367" s="17"/>
    </row>
    <row r="368" ht="12.75" customHeight="1">
      <c r="D368" s="37"/>
      <c r="E368" s="37"/>
      <c r="F368" s="17"/>
    </row>
    <row r="369" ht="12.75" customHeight="1">
      <c r="D369" s="37"/>
      <c r="E369" s="37"/>
      <c r="F369" s="17"/>
    </row>
    <row r="370" ht="12.75" customHeight="1">
      <c r="D370" s="37"/>
      <c r="E370" s="37"/>
      <c r="F370" s="17"/>
    </row>
    <row r="371" ht="12.75" customHeight="1">
      <c r="D371" s="37"/>
      <c r="E371" s="37"/>
      <c r="F371" s="17"/>
    </row>
    <row r="372" ht="12.75" customHeight="1">
      <c r="D372" s="37"/>
      <c r="E372" s="37"/>
      <c r="F372" s="17"/>
    </row>
    <row r="373" ht="12.75" customHeight="1">
      <c r="D373" s="37"/>
      <c r="E373" s="37"/>
      <c r="F373" s="17"/>
    </row>
    <row r="374" ht="12.75" customHeight="1">
      <c r="D374" s="37"/>
      <c r="E374" s="37"/>
      <c r="F374" s="17"/>
    </row>
    <row r="375" ht="12.75" customHeight="1">
      <c r="D375" s="37"/>
      <c r="E375" s="37"/>
      <c r="F375" s="17"/>
    </row>
    <row r="376" ht="12.75" customHeight="1">
      <c r="D376" s="37"/>
      <c r="E376" s="37"/>
      <c r="F376" s="17"/>
    </row>
    <row r="377" ht="12.75" customHeight="1">
      <c r="D377" s="37"/>
      <c r="E377" s="37"/>
      <c r="F377" s="17"/>
    </row>
    <row r="378" ht="12.75" customHeight="1">
      <c r="D378" s="37"/>
      <c r="E378" s="37"/>
      <c r="F378" s="17"/>
    </row>
    <row r="379" ht="12.75" customHeight="1">
      <c r="D379" s="37"/>
      <c r="E379" s="37"/>
      <c r="F379" s="17"/>
    </row>
    <row r="380" ht="12.75" customHeight="1">
      <c r="D380" s="37"/>
      <c r="E380" s="37"/>
      <c r="F380" s="17"/>
    </row>
    <row r="381" ht="12.75" customHeight="1">
      <c r="D381" s="37"/>
      <c r="E381" s="37"/>
      <c r="F381" s="17"/>
    </row>
    <row r="382" ht="12.75" customHeight="1">
      <c r="D382" s="37"/>
      <c r="E382" s="37"/>
      <c r="F382" s="17"/>
    </row>
    <row r="383" ht="12.75" customHeight="1">
      <c r="D383" s="37"/>
      <c r="E383" s="37"/>
      <c r="F383" s="17"/>
    </row>
    <row r="384" ht="12.75" customHeight="1">
      <c r="D384" s="37"/>
      <c r="E384" s="37"/>
      <c r="F384" s="17"/>
    </row>
    <row r="385" ht="12.75" customHeight="1">
      <c r="D385" s="37"/>
      <c r="E385" s="37"/>
      <c r="F385" s="17"/>
    </row>
    <row r="386" ht="12.75" customHeight="1">
      <c r="D386" s="37"/>
      <c r="E386" s="37"/>
      <c r="F386" s="17"/>
    </row>
    <row r="387" ht="12.75" customHeight="1">
      <c r="D387" s="37"/>
      <c r="E387" s="37"/>
      <c r="F387" s="17"/>
    </row>
    <row r="388" ht="12.75" customHeight="1">
      <c r="D388" s="37"/>
      <c r="E388" s="37"/>
      <c r="F388" s="17"/>
    </row>
    <row r="389" ht="12.75" customHeight="1">
      <c r="D389" s="37"/>
      <c r="E389" s="37"/>
      <c r="F389" s="17"/>
    </row>
    <row r="390" ht="12.75" customHeight="1">
      <c r="D390" s="37"/>
      <c r="E390" s="37"/>
      <c r="F390" s="17"/>
    </row>
    <row r="391" ht="12.75" customHeight="1">
      <c r="D391" s="37"/>
      <c r="E391" s="37"/>
      <c r="F391" s="17"/>
    </row>
    <row r="392" ht="12.75" customHeight="1">
      <c r="D392" s="37"/>
      <c r="E392" s="37"/>
      <c r="F392" s="17"/>
    </row>
    <row r="393" ht="12.75" customHeight="1">
      <c r="D393" s="37"/>
      <c r="E393" s="37"/>
      <c r="F393" s="17"/>
    </row>
    <row r="394" ht="12.75" customHeight="1">
      <c r="D394" s="37"/>
      <c r="E394" s="37"/>
      <c r="F394" s="17"/>
    </row>
    <row r="395" ht="12.75" customHeight="1">
      <c r="D395" s="37"/>
      <c r="E395" s="37"/>
      <c r="F395" s="17"/>
    </row>
    <row r="396" ht="12.75" customHeight="1">
      <c r="D396" s="37"/>
      <c r="E396" s="37"/>
      <c r="F396" s="17"/>
    </row>
    <row r="397" ht="12.75" customHeight="1">
      <c r="D397" s="37"/>
      <c r="E397" s="37"/>
      <c r="F397" s="17"/>
    </row>
    <row r="398" ht="12.75" customHeight="1">
      <c r="D398" s="37"/>
      <c r="E398" s="37"/>
      <c r="F398" s="17"/>
    </row>
    <row r="399" ht="12.75" customHeight="1">
      <c r="D399" s="37"/>
      <c r="E399" s="37"/>
      <c r="F399" s="17"/>
    </row>
    <row r="400" ht="12.75" customHeight="1">
      <c r="D400" s="37"/>
      <c r="E400" s="37"/>
      <c r="F400" s="17"/>
    </row>
    <row r="401" ht="12.75" customHeight="1">
      <c r="D401" s="37"/>
      <c r="E401" s="37"/>
      <c r="F401" s="17"/>
    </row>
    <row r="402" ht="12.75" customHeight="1">
      <c r="D402" s="37"/>
      <c r="E402" s="37"/>
      <c r="F402" s="17"/>
    </row>
    <row r="403" ht="12.75" customHeight="1">
      <c r="D403" s="37"/>
      <c r="E403" s="37"/>
      <c r="F403" s="17"/>
    </row>
    <row r="404" ht="12.75" customHeight="1">
      <c r="D404" s="37"/>
      <c r="E404" s="37"/>
      <c r="F404" s="17"/>
    </row>
    <row r="405" ht="12.75" customHeight="1">
      <c r="D405" s="37"/>
      <c r="E405" s="37"/>
      <c r="F405" s="17"/>
    </row>
    <row r="406" ht="12.75" customHeight="1">
      <c r="D406" s="37"/>
      <c r="E406" s="37"/>
      <c r="F406" s="17"/>
    </row>
    <row r="407" ht="12.75" customHeight="1">
      <c r="D407" s="37"/>
      <c r="E407" s="37"/>
      <c r="F407" s="17"/>
    </row>
    <row r="408" ht="12.75" customHeight="1">
      <c r="D408" s="37"/>
      <c r="E408" s="37"/>
      <c r="F408" s="17"/>
    </row>
    <row r="409" ht="12.75" customHeight="1">
      <c r="D409" s="37"/>
      <c r="E409" s="37"/>
      <c r="F409" s="17"/>
    </row>
    <row r="410" ht="12.75" customHeight="1">
      <c r="D410" s="37"/>
      <c r="E410" s="37"/>
      <c r="F410" s="17"/>
    </row>
    <row r="411" ht="12.75" customHeight="1">
      <c r="D411" s="37"/>
      <c r="E411" s="37"/>
      <c r="F411" s="17"/>
    </row>
    <row r="412" ht="12.75" customHeight="1">
      <c r="D412" s="37"/>
      <c r="E412" s="37"/>
      <c r="F412" s="17"/>
    </row>
    <row r="413" ht="12.75" customHeight="1">
      <c r="D413" s="37"/>
      <c r="E413" s="37"/>
      <c r="F413" s="17"/>
    </row>
    <row r="414" ht="12.75" customHeight="1">
      <c r="D414" s="37"/>
      <c r="E414" s="37"/>
      <c r="F414" s="17"/>
    </row>
    <row r="415" ht="12.75" customHeight="1">
      <c r="D415" s="37"/>
      <c r="E415" s="37"/>
      <c r="F415" s="17"/>
    </row>
    <row r="416" ht="12.75" customHeight="1">
      <c r="D416" s="37"/>
      <c r="E416" s="37"/>
      <c r="F416" s="17"/>
    </row>
    <row r="417" ht="12.75" customHeight="1">
      <c r="D417" s="37"/>
      <c r="E417" s="37"/>
      <c r="F417" s="17"/>
    </row>
    <row r="418" ht="12.75" customHeight="1">
      <c r="D418" s="37"/>
      <c r="E418" s="37"/>
      <c r="F418" s="17"/>
    </row>
    <row r="419" ht="12.75" customHeight="1">
      <c r="D419" s="37"/>
      <c r="E419" s="37"/>
      <c r="F419" s="17"/>
    </row>
    <row r="420" ht="12.75" customHeight="1">
      <c r="D420" s="37"/>
      <c r="E420" s="37"/>
      <c r="F420" s="17"/>
    </row>
    <row r="421" ht="12.75" customHeight="1">
      <c r="D421" s="37"/>
      <c r="E421" s="37"/>
      <c r="F421" s="17"/>
    </row>
    <row r="422" ht="12.75" customHeight="1">
      <c r="D422" s="37"/>
      <c r="E422" s="37"/>
      <c r="F422" s="17"/>
    </row>
    <row r="423" ht="12.75" customHeight="1">
      <c r="D423" s="37"/>
      <c r="E423" s="37"/>
      <c r="F423" s="17"/>
    </row>
    <row r="424" ht="12.75" customHeight="1">
      <c r="D424" s="37"/>
      <c r="E424" s="37"/>
      <c r="F424" s="17"/>
    </row>
    <row r="425" ht="12.75" customHeight="1">
      <c r="D425" s="37"/>
      <c r="E425" s="37"/>
      <c r="F425" s="17"/>
    </row>
    <row r="426" ht="12.75" customHeight="1">
      <c r="D426" s="37"/>
      <c r="E426" s="37"/>
      <c r="F426" s="17"/>
    </row>
    <row r="427" ht="12.75" customHeight="1">
      <c r="D427" s="37"/>
      <c r="E427" s="37"/>
      <c r="F427" s="17"/>
    </row>
    <row r="428" ht="12.75" customHeight="1">
      <c r="D428" s="37"/>
      <c r="E428" s="37"/>
      <c r="F428" s="17"/>
    </row>
    <row r="429" ht="12.75" customHeight="1">
      <c r="D429" s="37"/>
      <c r="E429" s="37"/>
      <c r="F429" s="17"/>
    </row>
    <row r="430" ht="12.75" customHeight="1">
      <c r="D430" s="37"/>
      <c r="E430" s="37"/>
      <c r="F430" s="17"/>
    </row>
    <row r="431" ht="12.75" customHeight="1">
      <c r="D431" s="37"/>
      <c r="E431" s="37"/>
      <c r="F431" s="17"/>
    </row>
    <row r="432" ht="12.75" customHeight="1">
      <c r="D432" s="37"/>
      <c r="E432" s="37"/>
      <c r="F432" s="17"/>
    </row>
    <row r="433" ht="12.75" customHeight="1">
      <c r="D433" s="37"/>
      <c r="E433" s="37"/>
      <c r="F433" s="17"/>
    </row>
    <row r="434" ht="12.75" customHeight="1">
      <c r="D434" s="37"/>
      <c r="E434" s="37"/>
      <c r="F434" s="17"/>
    </row>
    <row r="435" ht="12.75" customHeight="1">
      <c r="D435" s="37"/>
      <c r="E435" s="37"/>
      <c r="F435" s="17"/>
    </row>
    <row r="436" ht="12.75" customHeight="1">
      <c r="D436" s="37"/>
      <c r="E436" s="37"/>
      <c r="F436" s="17"/>
    </row>
    <row r="437" ht="12.75" customHeight="1">
      <c r="D437" s="37"/>
      <c r="E437" s="37"/>
      <c r="F437" s="17"/>
    </row>
    <row r="438" ht="12.75" customHeight="1">
      <c r="D438" s="37"/>
      <c r="E438" s="37"/>
      <c r="F438" s="17"/>
    </row>
    <row r="439" ht="12.75" customHeight="1">
      <c r="D439" s="37"/>
      <c r="E439" s="37"/>
      <c r="F439" s="17"/>
    </row>
    <row r="440" ht="12.75" customHeight="1">
      <c r="D440" s="37"/>
      <c r="E440" s="37"/>
      <c r="F440" s="17"/>
    </row>
    <row r="441" ht="12.75" customHeight="1">
      <c r="D441" s="37"/>
      <c r="E441" s="37"/>
      <c r="F441" s="17"/>
    </row>
    <row r="442" ht="12.75" customHeight="1">
      <c r="D442" s="37"/>
      <c r="E442" s="37"/>
      <c r="F442" s="17"/>
    </row>
    <row r="443" ht="12.75" customHeight="1">
      <c r="D443" s="37"/>
      <c r="E443" s="37"/>
      <c r="F443" s="17"/>
    </row>
    <row r="444" ht="12.75" customHeight="1">
      <c r="D444" s="37"/>
      <c r="E444" s="37"/>
      <c r="F444" s="17"/>
    </row>
    <row r="445" ht="12.75" customHeight="1">
      <c r="D445" s="37"/>
      <c r="E445" s="37"/>
      <c r="F445" s="17"/>
    </row>
    <row r="446" ht="12.75" customHeight="1">
      <c r="D446" s="37"/>
      <c r="E446" s="37"/>
      <c r="F446" s="17"/>
    </row>
    <row r="447" ht="12.75" customHeight="1">
      <c r="D447" s="37"/>
      <c r="E447" s="37"/>
      <c r="F447" s="17"/>
    </row>
    <row r="448" ht="12.75" customHeight="1">
      <c r="D448" s="37"/>
      <c r="E448" s="37"/>
      <c r="F448" s="17"/>
    </row>
    <row r="449" ht="12.75" customHeight="1">
      <c r="D449" s="37"/>
      <c r="E449" s="37"/>
      <c r="F449" s="17"/>
    </row>
    <row r="450" ht="12.75" customHeight="1">
      <c r="D450" s="37"/>
      <c r="E450" s="37"/>
      <c r="F450" s="17"/>
    </row>
    <row r="451" ht="12.75" customHeight="1">
      <c r="D451" s="37"/>
      <c r="E451" s="37"/>
      <c r="F451" s="17"/>
    </row>
    <row r="452" ht="12.75" customHeight="1">
      <c r="D452" s="37"/>
      <c r="E452" s="37"/>
      <c r="F452" s="17"/>
    </row>
    <row r="453" ht="12.75" customHeight="1">
      <c r="D453" s="37"/>
      <c r="E453" s="37"/>
      <c r="F453" s="17"/>
    </row>
    <row r="454" ht="12.75" customHeight="1">
      <c r="D454" s="37"/>
      <c r="E454" s="37"/>
      <c r="F454" s="17"/>
    </row>
    <row r="455" ht="12.75" customHeight="1">
      <c r="D455" s="37"/>
      <c r="E455" s="37"/>
      <c r="F455" s="17"/>
    </row>
    <row r="456" ht="12.75" customHeight="1">
      <c r="D456" s="37"/>
      <c r="E456" s="37"/>
      <c r="F456" s="17"/>
    </row>
    <row r="457" ht="12.75" customHeight="1">
      <c r="D457" s="37"/>
      <c r="E457" s="37"/>
      <c r="F457" s="17"/>
    </row>
    <row r="458" ht="12.75" customHeight="1">
      <c r="D458" s="37"/>
      <c r="E458" s="37"/>
      <c r="F458" s="17"/>
    </row>
    <row r="459" ht="12.75" customHeight="1">
      <c r="D459" s="37"/>
      <c r="E459" s="37"/>
      <c r="F459" s="17"/>
    </row>
    <row r="460" ht="12.75" customHeight="1">
      <c r="D460" s="37"/>
      <c r="E460" s="37"/>
      <c r="F460" s="17"/>
    </row>
    <row r="461" ht="12.75" customHeight="1">
      <c r="D461" s="37"/>
      <c r="E461" s="37"/>
      <c r="F461" s="17"/>
    </row>
    <row r="462" ht="12.75" customHeight="1">
      <c r="D462" s="37"/>
      <c r="E462" s="37"/>
      <c r="F462" s="17"/>
    </row>
    <row r="463" ht="12.75" customHeight="1">
      <c r="D463" s="37"/>
      <c r="E463" s="37"/>
      <c r="F463" s="17"/>
    </row>
    <row r="464" ht="12.75" customHeight="1">
      <c r="D464" s="37"/>
      <c r="E464" s="37"/>
      <c r="F464" s="17"/>
    </row>
    <row r="465" ht="12.75" customHeight="1">
      <c r="D465" s="37"/>
      <c r="E465" s="37"/>
      <c r="F465" s="17"/>
    </row>
    <row r="466" ht="12.75" customHeight="1">
      <c r="D466" s="37"/>
      <c r="E466" s="37"/>
      <c r="F466" s="17"/>
    </row>
    <row r="467" ht="12.75" customHeight="1">
      <c r="D467" s="37"/>
      <c r="E467" s="37"/>
      <c r="F467" s="17"/>
    </row>
    <row r="468" ht="12.75" customHeight="1">
      <c r="D468" s="37"/>
      <c r="E468" s="37"/>
      <c r="F468" s="17"/>
    </row>
    <row r="469" ht="12.75" customHeight="1">
      <c r="D469" s="37"/>
      <c r="E469" s="37"/>
      <c r="F469" s="17"/>
    </row>
    <row r="470" ht="12.75" customHeight="1">
      <c r="D470" s="37"/>
      <c r="E470" s="37"/>
      <c r="F470" s="17"/>
    </row>
    <row r="471" ht="12.75" customHeight="1">
      <c r="D471" s="37"/>
      <c r="E471" s="37"/>
      <c r="F471" s="17"/>
    </row>
    <row r="472" ht="12.75" customHeight="1">
      <c r="D472" s="37"/>
      <c r="E472" s="37"/>
      <c r="F472" s="17"/>
    </row>
    <row r="473" ht="12.75" customHeight="1">
      <c r="D473" s="37"/>
      <c r="E473" s="37"/>
      <c r="F473" s="17"/>
    </row>
    <row r="474" ht="12.75" customHeight="1">
      <c r="D474" s="37"/>
      <c r="E474" s="37"/>
      <c r="F474" s="17"/>
    </row>
    <row r="475" ht="12.75" customHeight="1">
      <c r="D475" s="37"/>
      <c r="E475" s="37"/>
      <c r="F475" s="17"/>
    </row>
    <row r="476" ht="12.75" customHeight="1">
      <c r="D476" s="37"/>
      <c r="E476" s="37"/>
      <c r="F476" s="17"/>
    </row>
    <row r="477" ht="12.75" customHeight="1">
      <c r="D477" s="37"/>
      <c r="E477" s="37"/>
      <c r="F477" s="17"/>
    </row>
    <row r="478" ht="12.75" customHeight="1">
      <c r="D478" s="37"/>
      <c r="E478" s="37"/>
      <c r="F478" s="17"/>
    </row>
    <row r="479" ht="12.75" customHeight="1">
      <c r="D479" s="37"/>
      <c r="E479" s="37"/>
      <c r="F479" s="17"/>
    </row>
    <row r="480" ht="12.75" customHeight="1">
      <c r="D480" s="37"/>
      <c r="E480" s="37"/>
      <c r="F480" s="17"/>
    </row>
    <row r="481" ht="12.75" customHeight="1">
      <c r="D481" s="37"/>
      <c r="E481" s="37"/>
      <c r="F481" s="17"/>
    </row>
    <row r="482" ht="12.75" customHeight="1">
      <c r="D482" s="37"/>
      <c r="E482" s="37"/>
      <c r="F482" s="17"/>
    </row>
    <row r="483" ht="12.75" customHeight="1">
      <c r="D483" s="37"/>
      <c r="E483" s="37"/>
      <c r="F483" s="17"/>
    </row>
    <row r="484" ht="12.75" customHeight="1">
      <c r="D484" s="37"/>
      <c r="E484" s="37"/>
      <c r="F484" s="17"/>
    </row>
    <row r="485" ht="12.75" customHeight="1">
      <c r="D485" s="37"/>
      <c r="E485" s="37"/>
      <c r="F485" s="17"/>
    </row>
    <row r="486" ht="12.75" customHeight="1">
      <c r="D486" s="37"/>
      <c r="E486" s="37"/>
      <c r="F486" s="17"/>
    </row>
    <row r="487" ht="12.75" customHeight="1">
      <c r="D487" s="37"/>
      <c r="E487" s="37"/>
      <c r="F487" s="17"/>
    </row>
    <row r="488" ht="12.75" customHeight="1">
      <c r="D488" s="37"/>
      <c r="E488" s="37"/>
      <c r="F488" s="17"/>
    </row>
    <row r="489" ht="12.75" customHeight="1">
      <c r="D489" s="37"/>
      <c r="E489" s="37"/>
      <c r="F489" s="17"/>
    </row>
    <row r="490" ht="12.75" customHeight="1">
      <c r="D490" s="37"/>
      <c r="E490" s="37"/>
      <c r="F490" s="17"/>
    </row>
    <row r="491" ht="12.75" customHeight="1">
      <c r="D491" s="37"/>
      <c r="E491" s="37"/>
      <c r="F491" s="17"/>
    </row>
    <row r="492" ht="12.75" customHeight="1">
      <c r="D492" s="37"/>
      <c r="E492" s="37"/>
      <c r="F492" s="17"/>
    </row>
    <row r="493" ht="12.75" customHeight="1">
      <c r="D493" s="37"/>
      <c r="E493" s="37"/>
      <c r="F493" s="17"/>
    </row>
    <row r="494" ht="12.75" customHeight="1">
      <c r="D494" s="37"/>
      <c r="E494" s="37"/>
      <c r="F494" s="17"/>
    </row>
    <row r="495" ht="12.75" customHeight="1">
      <c r="D495" s="37"/>
      <c r="E495" s="37"/>
      <c r="F495" s="17"/>
    </row>
    <row r="496" ht="12.75" customHeight="1">
      <c r="D496" s="37"/>
      <c r="E496" s="37"/>
      <c r="F496" s="17"/>
    </row>
    <row r="497" ht="12.75" customHeight="1">
      <c r="D497" s="37"/>
      <c r="E497" s="37"/>
      <c r="F497" s="17"/>
    </row>
    <row r="498" ht="12.75" customHeight="1">
      <c r="D498" s="37"/>
      <c r="E498" s="37"/>
      <c r="F498" s="17"/>
    </row>
    <row r="499" ht="12.75" customHeight="1">
      <c r="D499" s="37"/>
      <c r="E499" s="37"/>
      <c r="F499" s="17"/>
    </row>
    <row r="500" ht="12.75" customHeight="1">
      <c r="D500" s="37"/>
      <c r="E500" s="37"/>
      <c r="F500" s="17"/>
    </row>
    <row r="501" ht="12.75" customHeight="1">
      <c r="D501" s="37"/>
      <c r="E501" s="37"/>
      <c r="F501" s="17"/>
    </row>
    <row r="502" ht="12.75" customHeight="1">
      <c r="D502" s="37"/>
      <c r="E502" s="37"/>
      <c r="F502" s="17"/>
    </row>
    <row r="503" ht="12.75" customHeight="1">
      <c r="D503" s="37"/>
      <c r="E503" s="37"/>
      <c r="F503" s="17"/>
    </row>
    <row r="504" ht="12.75" customHeight="1">
      <c r="D504" s="37"/>
      <c r="E504" s="37"/>
      <c r="F504" s="17"/>
    </row>
    <row r="505" ht="12.75" customHeight="1">
      <c r="D505" s="37"/>
      <c r="E505" s="37"/>
      <c r="F505" s="17"/>
    </row>
    <row r="506" ht="12.75" customHeight="1">
      <c r="D506" s="37"/>
      <c r="E506" s="37"/>
      <c r="F506" s="17"/>
    </row>
    <row r="507" ht="12.75" customHeight="1">
      <c r="D507" s="37"/>
      <c r="E507" s="37"/>
      <c r="F507" s="17"/>
    </row>
    <row r="508" ht="12.75" customHeight="1">
      <c r="D508" s="37"/>
      <c r="E508" s="37"/>
      <c r="F508" s="17"/>
    </row>
    <row r="509" ht="12.75" customHeight="1">
      <c r="D509" s="37"/>
      <c r="E509" s="37"/>
      <c r="F509" s="17"/>
    </row>
    <row r="510" ht="12.75" customHeight="1">
      <c r="D510" s="37"/>
      <c r="E510" s="37"/>
      <c r="F510" s="17"/>
    </row>
    <row r="511" ht="12.75" customHeight="1">
      <c r="D511" s="37"/>
      <c r="E511" s="37"/>
      <c r="F511" s="17"/>
    </row>
    <row r="512" ht="12.75" customHeight="1">
      <c r="D512" s="37"/>
      <c r="E512" s="37"/>
      <c r="F512" s="17"/>
    </row>
    <row r="513" ht="12.75" customHeight="1">
      <c r="D513" s="37"/>
      <c r="E513" s="37"/>
      <c r="F513" s="17"/>
    </row>
    <row r="514" ht="12.75" customHeight="1">
      <c r="D514" s="37"/>
      <c r="E514" s="37"/>
      <c r="F514" s="17"/>
    </row>
    <row r="515" ht="12.75" customHeight="1">
      <c r="D515" s="37"/>
      <c r="E515" s="37"/>
      <c r="F515" s="17"/>
    </row>
    <row r="516" ht="12.75" customHeight="1">
      <c r="D516" s="37"/>
      <c r="E516" s="37"/>
      <c r="F516" s="17"/>
    </row>
    <row r="517" ht="12.75" customHeight="1">
      <c r="D517" s="37"/>
      <c r="E517" s="37"/>
      <c r="F517" s="17"/>
    </row>
    <row r="518" ht="12.75" customHeight="1">
      <c r="D518" s="37"/>
      <c r="E518" s="37"/>
      <c r="F518" s="17"/>
    </row>
    <row r="519" ht="12.75" customHeight="1">
      <c r="D519" s="37"/>
      <c r="E519" s="37"/>
      <c r="F519" s="17"/>
    </row>
    <row r="520" ht="12.75" customHeight="1">
      <c r="D520" s="37"/>
      <c r="E520" s="37"/>
      <c r="F520" s="17"/>
    </row>
    <row r="521" ht="12.75" customHeight="1">
      <c r="D521" s="37"/>
      <c r="E521" s="37"/>
      <c r="F521" s="17"/>
    </row>
    <row r="522" ht="12.75" customHeight="1">
      <c r="D522" s="37"/>
      <c r="E522" s="37"/>
      <c r="F522" s="17"/>
    </row>
    <row r="523" ht="12.75" customHeight="1">
      <c r="D523" s="37"/>
      <c r="E523" s="37"/>
      <c r="F523" s="17"/>
    </row>
    <row r="524" ht="12.75" customHeight="1">
      <c r="D524" s="37"/>
      <c r="E524" s="37"/>
      <c r="F524" s="17"/>
    </row>
    <row r="525" ht="12.75" customHeight="1">
      <c r="D525" s="37"/>
      <c r="E525" s="37"/>
      <c r="F525" s="17"/>
    </row>
    <row r="526" ht="12.75" customHeight="1">
      <c r="D526" s="37"/>
      <c r="E526" s="37"/>
      <c r="F526" s="17"/>
    </row>
    <row r="527" ht="12.75" customHeight="1">
      <c r="D527" s="37"/>
      <c r="E527" s="37"/>
      <c r="F527" s="17"/>
    </row>
    <row r="528" ht="12.75" customHeight="1">
      <c r="D528" s="37"/>
      <c r="E528" s="37"/>
      <c r="F528" s="17"/>
    </row>
    <row r="529" ht="12.75" customHeight="1">
      <c r="D529" s="37"/>
      <c r="E529" s="37"/>
      <c r="F529" s="17"/>
    </row>
    <row r="530" ht="12.75" customHeight="1">
      <c r="D530" s="37"/>
      <c r="E530" s="37"/>
      <c r="F530" s="17"/>
    </row>
    <row r="531" ht="12.75" customHeight="1">
      <c r="D531" s="37"/>
      <c r="E531" s="37"/>
      <c r="F531" s="17"/>
    </row>
    <row r="532" ht="12.75" customHeight="1">
      <c r="D532" s="37"/>
      <c r="E532" s="37"/>
      <c r="F532" s="17"/>
    </row>
    <row r="533" ht="12.75" customHeight="1">
      <c r="D533" s="37"/>
      <c r="E533" s="37"/>
      <c r="F533" s="17"/>
    </row>
    <row r="534" ht="12.75" customHeight="1">
      <c r="D534" s="37"/>
      <c r="E534" s="37"/>
      <c r="F534" s="17"/>
    </row>
    <row r="535" ht="12.75" customHeight="1">
      <c r="D535" s="37"/>
      <c r="E535" s="37"/>
      <c r="F535" s="17"/>
    </row>
    <row r="536" ht="12.75" customHeight="1">
      <c r="D536" s="37"/>
      <c r="E536" s="37"/>
      <c r="F536" s="17"/>
    </row>
    <row r="537" ht="12.75" customHeight="1">
      <c r="D537" s="37"/>
      <c r="E537" s="37"/>
      <c r="F537" s="17"/>
    </row>
    <row r="538" ht="12.75" customHeight="1">
      <c r="D538" s="37"/>
      <c r="E538" s="37"/>
      <c r="F538" s="17"/>
    </row>
    <row r="539" ht="12.75" customHeight="1">
      <c r="D539" s="37"/>
      <c r="E539" s="37"/>
      <c r="F539" s="17"/>
    </row>
    <row r="540" ht="12.75" customHeight="1">
      <c r="D540" s="37"/>
      <c r="E540" s="37"/>
      <c r="F540" s="17"/>
    </row>
    <row r="541" ht="12.75" customHeight="1">
      <c r="D541" s="37"/>
      <c r="E541" s="37"/>
      <c r="F541" s="17"/>
    </row>
    <row r="542" ht="12.75" customHeight="1">
      <c r="D542" s="37"/>
      <c r="E542" s="37"/>
      <c r="F542" s="17"/>
    </row>
    <row r="543" ht="12.75" customHeight="1">
      <c r="D543" s="37"/>
      <c r="E543" s="37"/>
      <c r="F543" s="17"/>
    </row>
    <row r="544" ht="12.75" customHeight="1">
      <c r="D544" s="37"/>
      <c r="E544" s="37"/>
      <c r="F544" s="17"/>
    </row>
    <row r="545" ht="12.75" customHeight="1">
      <c r="D545" s="37"/>
      <c r="E545" s="37"/>
      <c r="F545" s="17"/>
    </row>
    <row r="546" ht="12.75" customHeight="1">
      <c r="D546" s="37"/>
      <c r="E546" s="37"/>
      <c r="F546" s="17"/>
    </row>
    <row r="547" ht="12.75" customHeight="1">
      <c r="D547" s="37"/>
      <c r="E547" s="37"/>
      <c r="F547" s="17"/>
    </row>
    <row r="548" ht="12.75" customHeight="1">
      <c r="D548" s="37"/>
      <c r="E548" s="37"/>
      <c r="F548" s="17"/>
    </row>
    <row r="549" ht="12.75" customHeight="1">
      <c r="D549" s="37"/>
      <c r="E549" s="37"/>
      <c r="F549" s="17"/>
    </row>
    <row r="550" ht="12.75" customHeight="1">
      <c r="D550" s="37"/>
      <c r="E550" s="37"/>
      <c r="F550" s="17"/>
    </row>
    <row r="551" ht="12.75" customHeight="1">
      <c r="D551" s="37"/>
      <c r="E551" s="37"/>
      <c r="F551" s="17"/>
    </row>
    <row r="552" ht="12.75" customHeight="1">
      <c r="D552" s="37"/>
      <c r="E552" s="37"/>
      <c r="F552" s="17"/>
    </row>
    <row r="553" ht="12.75" customHeight="1">
      <c r="D553" s="37"/>
      <c r="E553" s="37"/>
      <c r="F553" s="17"/>
    </row>
    <row r="554" ht="12.75" customHeight="1">
      <c r="D554" s="37"/>
      <c r="E554" s="37"/>
      <c r="F554" s="17"/>
    </row>
    <row r="555" ht="12.75" customHeight="1">
      <c r="D555" s="37"/>
      <c r="E555" s="37"/>
      <c r="F555" s="17"/>
    </row>
    <row r="556" ht="12.75" customHeight="1">
      <c r="D556" s="37"/>
      <c r="E556" s="37"/>
      <c r="F556" s="17"/>
    </row>
    <row r="557" ht="12.75" customHeight="1">
      <c r="D557" s="37"/>
      <c r="E557" s="37"/>
      <c r="F557" s="17"/>
    </row>
    <row r="558" ht="12.75" customHeight="1">
      <c r="D558" s="37"/>
      <c r="E558" s="37"/>
      <c r="F558" s="17"/>
    </row>
    <row r="559" ht="12.75" customHeight="1">
      <c r="D559" s="37"/>
      <c r="E559" s="37"/>
      <c r="F559" s="17"/>
    </row>
    <row r="560" ht="12.75" customHeight="1">
      <c r="D560" s="37"/>
      <c r="E560" s="37"/>
      <c r="F560" s="17"/>
    </row>
    <row r="561" ht="12.75" customHeight="1">
      <c r="D561" s="37"/>
      <c r="E561" s="37"/>
      <c r="F561" s="17"/>
    </row>
    <row r="562" ht="12.75" customHeight="1">
      <c r="D562" s="37"/>
      <c r="E562" s="37"/>
      <c r="F562" s="17"/>
    </row>
    <row r="563" ht="12.75" customHeight="1">
      <c r="D563" s="37"/>
      <c r="E563" s="37"/>
      <c r="F563" s="17"/>
    </row>
    <row r="564" ht="12.75" customHeight="1">
      <c r="D564" s="37"/>
      <c r="E564" s="37"/>
      <c r="F564" s="17"/>
    </row>
    <row r="565" ht="12.75" customHeight="1">
      <c r="D565" s="37"/>
      <c r="E565" s="37"/>
      <c r="F565" s="17"/>
    </row>
    <row r="566" ht="12.75" customHeight="1">
      <c r="D566" s="37"/>
      <c r="E566" s="37"/>
      <c r="F566" s="17"/>
    </row>
    <row r="567" ht="12.75" customHeight="1">
      <c r="D567" s="37"/>
      <c r="E567" s="37"/>
      <c r="F567" s="17"/>
    </row>
    <row r="568" ht="12.75" customHeight="1">
      <c r="D568" s="37"/>
      <c r="E568" s="37"/>
      <c r="F568" s="17"/>
    </row>
    <row r="569" ht="12.75" customHeight="1">
      <c r="D569" s="37"/>
      <c r="E569" s="37"/>
      <c r="F569" s="17"/>
    </row>
    <row r="570" ht="12.75" customHeight="1">
      <c r="D570" s="37"/>
      <c r="E570" s="37"/>
      <c r="F570" s="17"/>
    </row>
    <row r="571" ht="12.75" customHeight="1">
      <c r="D571" s="37"/>
      <c r="E571" s="37"/>
      <c r="F571" s="17"/>
    </row>
    <row r="572" ht="12.75" customHeight="1">
      <c r="D572" s="37"/>
      <c r="E572" s="37"/>
      <c r="F572" s="17"/>
    </row>
    <row r="573" ht="12.75" customHeight="1">
      <c r="D573" s="37"/>
      <c r="E573" s="37"/>
      <c r="F573" s="17"/>
    </row>
    <row r="574" ht="12.75" customHeight="1">
      <c r="D574" s="37"/>
      <c r="E574" s="37"/>
      <c r="F574" s="17"/>
    </row>
    <row r="575" ht="12.75" customHeight="1">
      <c r="D575" s="37"/>
      <c r="E575" s="37"/>
      <c r="F575" s="17"/>
    </row>
    <row r="576" ht="12.75" customHeight="1">
      <c r="D576" s="37"/>
      <c r="E576" s="37"/>
      <c r="F576" s="17"/>
    </row>
    <row r="577" ht="12.75" customHeight="1">
      <c r="D577" s="37"/>
      <c r="E577" s="37"/>
      <c r="F577" s="17"/>
    </row>
    <row r="578" ht="12.75" customHeight="1">
      <c r="D578" s="37"/>
      <c r="E578" s="37"/>
      <c r="F578" s="17"/>
    </row>
    <row r="579" ht="12.75" customHeight="1">
      <c r="D579" s="37"/>
      <c r="E579" s="37"/>
      <c r="F579" s="17"/>
    </row>
    <row r="580" ht="12.75" customHeight="1">
      <c r="D580" s="37"/>
      <c r="E580" s="37"/>
      <c r="F580" s="17"/>
    </row>
    <row r="581" ht="12.75" customHeight="1">
      <c r="D581" s="37"/>
      <c r="E581" s="37"/>
      <c r="F581" s="17"/>
    </row>
    <row r="582" ht="12.75" customHeight="1">
      <c r="D582" s="37"/>
      <c r="E582" s="37"/>
      <c r="F582" s="17"/>
    </row>
    <row r="583" ht="12.75" customHeight="1">
      <c r="D583" s="37"/>
      <c r="E583" s="37"/>
      <c r="F583" s="17"/>
    </row>
    <row r="584" ht="12.75" customHeight="1">
      <c r="D584" s="37"/>
      <c r="E584" s="37"/>
      <c r="F584" s="17"/>
    </row>
    <row r="585" ht="12.75" customHeight="1">
      <c r="D585" s="37"/>
      <c r="E585" s="37"/>
      <c r="F585" s="17"/>
    </row>
    <row r="586" ht="12.75" customHeight="1">
      <c r="D586" s="37"/>
      <c r="E586" s="37"/>
      <c r="F586" s="17"/>
    </row>
    <row r="587" ht="12.75" customHeight="1">
      <c r="D587" s="37"/>
      <c r="E587" s="37"/>
      <c r="F587" s="17"/>
    </row>
    <row r="588" ht="12.75" customHeight="1">
      <c r="D588" s="37"/>
      <c r="E588" s="37"/>
      <c r="F588" s="17"/>
    </row>
    <row r="589" ht="12.75" customHeight="1">
      <c r="D589" s="37"/>
      <c r="E589" s="37"/>
      <c r="F589" s="17"/>
    </row>
    <row r="590" ht="12.75" customHeight="1">
      <c r="D590" s="37"/>
      <c r="E590" s="37"/>
      <c r="F590" s="17"/>
    </row>
    <row r="591" ht="12.75" customHeight="1">
      <c r="D591" s="37"/>
      <c r="E591" s="37"/>
      <c r="F591" s="17"/>
    </row>
    <row r="592" ht="12.75" customHeight="1">
      <c r="D592" s="37"/>
      <c r="E592" s="37"/>
      <c r="F592" s="17"/>
    </row>
    <row r="593" ht="12.75" customHeight="1">
      <c r="D593" s="37"/>
      <c r="E593" s="37"/>
      <c r="F593" s="17"/>
    </row>
    <row r="594" ht="12.75" customHeight="1">
      <c r="D594" s="37"/>
      <c r="E594" s="37"/>
      <c r="F594" s="17"/>
    </row>
    <row r="595" ht="12.75" customHeight="1">
      <c r="D595" s="37"/>
      <c r="E595" s="37"/>
      <c r="F595" s="17"/>
    </row>
    <row r="596" ht="12.75" customHeight="1">
      <c r="D596" s="37"/>
      <c r="E596" s="37"/>
      <c r="F596" s="17"/>
    </row>
    <row r="597" ht="12.75" customHeight="1">
      <c r="D597" s="37"/>
      <c r="E597" s="37"/>
      <c r="F597" s="17"/>
    </row>
    <row r="598" ht="12.75" customHeight="1">
      <c r="D598" s="37"/>
      <c r="E598" s="37"/>
      <c r="F598" s="17"/>
    </row>
    <row r="599" ht="12.75" customHeight="1">
      <c r="D599" s="37"/>
      <c r="E599" s="37"/>
      <c r="F599" s="17"/>
    </row>
    <row r="600" ht="12.75" customHeight="1">
      <c r="D600" s="37"/>
      <c r="E600" s="37"/>
      <c r="F600" s="17"/>
    </row>
    <row r="601" ht="12.75" customHeight="1">
      <c r="D601" s="37"/>
      <c r="E601" s="37"/>
      <c r="F601" s="17"/>
    </row>
    <row r="602" ht="12.75" customHeight="1">
      <c r="D602" s="37"/>
      <c r="E602" s="37"/>
      <c r="F602" s="17"/>
    </row>
    <row r="603" ht="12.75" customHeight="1">
      <c r="D603" s="37"/>
      <c r="E603" s="37"/>
      <c r="F603" s="17"/>
    </row>
    <row r="604" ht="12.75" customHeight="1">
      <c r="D604" s="37"/>
      <c r="E604" s="37"/>
      <c r="F604" s="17"/>
    </row>
    <row r="605" ht="12.75" customHeight="1">
      <c r="D605" s="37"/>
      <c r="E605" s="37"/>
      <c r="F605" s="17"/>
    </row>
    <row r="606" ht="12.75" customHeight="1">
      <c r="D606" s="37"/>
      <c r="E606" s="37"/>
      <c r="F606" s="17"/>
    </row>
    <row r="607" ht="12.75" customHeight="1">
      <c r="D607" s="37"/>
      <c r="E607" s="37"/>
      <c r="F607" s="17"/>
    </row>
    <row r="608" ht="12.75" customHeight="1">
      <c r="D608" s="37"/>
      <c r="E608" s="37"/>
      <c r="F608" s="17"/>
    </row>
    <row r="609" ht="12.75" customHeight="1">
      <c r="D609" s="37"/>
      <c r="E609" s="37"/>
      <c r="F609" s="17"/>
    </row>
    <row r="610" ht="12.75" customHeight="1">
      <c r="D610" s="37"/>
      <c r="E610" s="37"/>
      <c r="F610" s="17"/>
    </row>
    <row r="611" ht="12.75" customHeight="1">
      <c r="D611" s="37"/>
      <c r="E611" s="37"/>
      <c r="F611" s="17"/>
    </row>
    <row r="612" ht="12.75" customHeight="1">
      <c r="D612" s="37"/>
      <c r="E612" s="37"/>
      <c r="F612" s="17"/>
    </row>
    <row r="613" ht="12.75" customHeight="1">
      <c r="D613" s="37"/>
      <c r="E613" s="37"/>
      <c r="F613" s="17"/>
    </row>
    <row r="614" ht="12.75" customHeight="1">
      <c r="D614" s="37"/>
      <c r="E614" s="37"/>
      <c r="F614" s="17"/>
    </row>
    <row r="615" ht="12.75" customHeight="1">
      <c r="D615" s="37"/>
      <c r="E615" s="37"/>
      <c r="F615" s="17"/>
    </row>
    <row r="616" ht="12.75" customHeight="1">
      <c r="D616" s="37"/>
      <c r="E616" s="37"/>
      <c r="F616" s="17"/>
    </row>
    <row r="617" ht="12.75" customHeight="1">
      <c r="D617" s="37"/>
      <c r="E617" s="37"/>
      <c r="F617" s="17"/>
    </row>
    <row r="618" ht="12.75" customHeight="1">
      <c r="D618" s="37"/>
      <c r="E618" s="37"/>
      <c r="F618" s="17"/>
    </row>
    <row r="619" ht="12.75" customHeight="1">
      <c r="D619" s="37"/>
      <c r="E619" s="37"/>
      <c r="F619" s="17"/>
    </row>
    <row r="620" ht="12.75" customHeight="1">
      <c r="D620" s="37"/>
      <c r="E620" s="37"/>
      <c r="F620" s="17"/>
    </row>
    <row r="621" ht="12.75" customHeight="1">
      <c r="D621" s="37"/>
      <c r="E621" s="37"/>
      <c r="F621" s="17"/>
    </row>
    <row r="622" ht="12.75" customHeight="1">
      <c r="D622" s="37"/>
      <c r="E622" s="37"/>
      <c r="F622" s="17"/>
    </row>
    <row r="623" ht="12.75" customHeight="1">
      <c r="D623" s="37"/>
      <c r="E623" s="37"/>
      <c r="F623" s="17"/>
    </row>
    <row r="624" ht="12.75" customHeight="1">
      <c r="D624" s="37"/>
      <c r="E624" s="37"/>
      <c r="F624" s="17"/>
    </row>
    <row r="625" ht="12.75" customHeight="1">
      <c r="D625" s="37"/>
      <c r="E625" s="37"/>
      <c r="F625" s="17"/>
    </row>
    <row r="626" ht="12.75" customHeight="1">
      <c r="D626" s="37"/>
      <c r="E626" s="37"/>
      <c r="F626" s="17"/>
    </row>
    <row r="627" ht="12.75" customHeight="1">
      <c r="D627" s="37"/>
      <c r="E627" s="37"/>
      <c r="F627" s="17"/>
    </row>
    <row r="628" ht="12.75" customHeight="1">
      <c r="D628" s="37"/>
      <c r="E628" s="37"/>
      <c r="F628" s="17"/>
    </row>
    <row r="629" ht="12.75" customHeight="1">
      <c r="D629" s="37"/>
      <c r="E629" s="37"/>
      <c r="F629" s="17"/>
    </row>
    <row r="630" ht="12.75" customHeight="1">
      <c r="D630" s="37"/>
      <c r="E630" s="37"/>
      <c r="F630" s="17"/>
    </row>
    <row r="631" ht="12.75" customHeight="1">
      <c r="D631" s="37"/>
      <c r="E631" s="37"/>
      <c r="F631" s="17"/>
    </row>
    <row r="632" ht="12.75" customHeight="1">
      <c r="D632" s="37"/>
      <c r="E632" s="37"/>
      <c r="F632" s="17"/>
    </row>
    <row r="633" ht="12.75" customHeight="1">
      <c r="D633" s="37"/>
      <c r="E633" s="37"/>
      <c r="F633" s="17"/>
    </row>
    <row r="634" ht="12.75" customHeight="1">
      <c r="D634" s="37"/>
      <c r="E634" s="37"/>
      <c r="F634" s="17"/>
    </row>
    <row r="635" ht="12.75" customHeight="1">
      <c r="D635" s="37"/>
      <c r="E635" s="37"/>
      <c r="F635" s="17"/>
    </row>
    <row r="636" ht="12.75" customHeight="1">
      <c r="D636" s="37"/>
      <c r="E636" s="37"/>
      <c r="F636" s="17"/>
    </row>
    <row r="637" ht="12.75" customHeight="1">
      <c r="D637" s="37"/>
      <c r="E637" s="37"/>
      <c r="F637" s="17"/>
    </row>
    <row r="638" ht="12.75" customHeight="1">
      <c r="D638" s="37"/>
      <c r="E638" s="37"/>
      <c r="F638" s="17"/>
    </row>
    <row r="639" ht="12.75" customHeight="1">
      <c r="D639" s="37"/>
      <c r="E639" s="37"/>
      <c r="F639" s="17"/>
    </row>
    <row r="640" ht="12.75" customHeight="1">
      <c r="D640" s="37"/>
      <c r="E640" s="37"/>
      <c r="F640" s="17"/>
    </row>
    <row r="641" ht="12.75" customHeight="1">
      <c r="D641" s="37"/>
      <c r="E641" s="37"/>
      <c r="F641" s="17"/>
    </row>
    <row r="642" ht="12.75" customHeight="1">
      <c r="D642" s="37"/>
      <c r="E642" s="37"/>
      <c r="F642" s="17"/>
    </row>
    <row r="643" ht="12.75" customHeight="1">
      <c r="D643" s="37"/>
      <c r="E643" s="37"/>
      <c r="F643" s="17"/>
    </row>
    <row r="644" ht="12.75" customHeight="1">
      <c r="D644" s="37"/>
      <c r="E644" s="37"/>
      <c r="F644" s="17"/>
    </row>
    <row r="645" ht="12.75" customHeight="1">
      <c r="D645" s="37"/>
      <c r="E645" s="37"/>
      <c r="F645" s="17"/>
    </row>
    <row r="646" ht="12.75" customHeight="1">
      <c r="D646" s="37"/>
      <c r="E646" s="37"/>
      <c r="F646" s="17"/>
    </row>
    <row r="647" ht="12.75" customHeight="1">
      <c r="D647" s="37"/>
      <c r="E647" s="37"/>
      <c r="F647" s="17"/>
    </row>
    <row r="648" ht="12.75" customHeight="1">
      <c r="D648" s="37"/>
      <c r="E648" s="37"/>
      <c r="F648" s="17"/>
    </row>
    <row r="649" ht="12.75" customHeight="1">
      <c r="D649" s="37"/>
      <c r="E649" s="37"/>
      <c r="F649" s="17"/>
    </row>
    <row r="650" ht="12.75" customHeight="1">
      <c r="D650" s="37"/>
      <c r="E650" s="37"/>
      <c r="F650" s="17"/>
    </row>
    <row r="651" ht="12.75" customHeight="1">
      <c r="D651" s="37"/>
      <c r="E651" s="37"/>
      <c r="F651" s="17"/>
    </row>
    <row r="652" ht="12.75" customHeight="1">
      <c r="D652" s="37"/>
      <c r="E652" s="37"/>
      <c r="F652" s="17"/>
    </row>
    <row r="653" ht="12.75" customHeight="1">
      <c r="D653" s="37"/>
      <c r="E653" s="37"/>
      <c r="F653" s="17"/>
    </row>
    <row r="654" ht="12.75" customHeight="1">
      <c r="D654" s="37"/>
      <c r="E654" s="37"/>
      <c r="F654" s="17"/>
    </row>
    <row r="655" ht="12.75" customHeight="1">
      <c r="D655" s="37"/>
      <c r="E655" s="37"/>
      <c r="F655" s="17"/>
    </row>
    <row r="656" ht="12.75" customHeight="1">
      <c r="D656" s="37"/>
      <c r="E656" s="37"/>
      <c r="F656" s="17"/>
    </row>
    <row r="657" ht="12.75" customHeight="1">
      <c r="D657" s="37"/>
      <c r="E657" s="37"/>
      <c r="F657" s="17"/>
    </row>
    <row r="658" ht="12.75" customHeight="1">
      <c r="D658" s="37"/>
      <c r="E658" s="37"/>
      <c r="F658" s="17"/>
    </row>
    <row r="659" ht="12.75" customHeight="1">
      <c r="D659" s="37"/>
      <c r="E659" s="37"/>
      <c r="F659" s="17"/>
    </row>
    <row r="660" ht="12.75" customHeight="1">
      <c r="D660" s="37"/>
      <c r="E660" s="37"/>
      <c r="F660" s="17"/>
    </row>
    <row r="661" ht="12.75" customHeight="1">
      <c r="D661" s="37"/>
      <c r="E661" s="37"/>
      <c r="F661" s="17"/>
    </row>
    <row r="662" ht="12.75" customHeight="1">
      <c r="D662" s="37"/>
      <c r="E662" s="37"/>
      <c r="F662" s="17"/>
    </row>
    <row r="663" ht="12.75" customHeight="1">
      <c r="D663" s="37"/>
      <c r="E663" s="37"/>
      <c r="F663" s="17"/>
    </row>
    <row r="664" ht="12.75" customHeight="1">
      <c r="D664" s="37"/>
      <c r="E664" s="37"/>
      <c r="F664" s="17"/>
    </row>
    <row r="665" ht="12.75" customHeight="1">
      <c r="D665" s="37"/>
      <c r="E665" s="37"/>
      <c r="F665" s="17"/>
    </row>
    <row r="666" ht="12.75" customHeight="1">
      <c r="D666" s="37"/>
      <c r="E666" s="37"/>
      <c r="F666" s="17"/>
    </row>
    <row r="667" ht="12.75" customHeight="1">
      <c r="D667" s="37"/>
      <c r="E667" s="37"/>
      <c r="F667" s="17"/>
    </row>
    <row r="668" ht="12.75" customHeight="1">
      <c r="D668" s="37"/>
      <c r="E668" s="37"/>
      <c r="F668" s="17"/>
    </row>
    <row r="669" ht="12.75" customHeight="1">
      <c r="D669" s="37"/>
      <c r="E669" s="37"/>
      <c r="F669" s="17"/>
    </row>
    <row r="670" ht="12.75" customHeight="1">
      <c r="D670" s="37"/>
      <c r="E670" s="37"/>
      <c r="F670" s="17"/>
    </row>
    <row r="671" ht="12.75" customHeight="1">
      <c r="D671" s="37"/>
      <c r="E671" s="37"/>
      <c r="F671" s="17"/>
    </row>
    <row r="672" ht="12.75" customHeight="1">
      <c r="D672" s="37"/>
      <c r="E672" s="37"/>
      <c r="F672" s="17"/>
    </row>
    <row r="673" ht="12.75" customHeight="1">
      <c r="D673" s="37"/>
      <c r="E673" s="37"/>
      <c r="F673" s="17"/>
    </row>
    <row r="674" ht="12.75" customHeight="1">
      <c r="D674" s="37"/>
      <c r="E674" s="37"/>
      <c r="F674" s="17"/>
    </row>
    <row r="675" ht="12.75" customHeight="1">
      <c r="D675" s="37"/>
      <c r="E675" s="37"/>
      <c r="F675" s="17"/>
    </row>
    <row r="676" ht="12.75" customHeight="1">
      <c r="D676" s="37"/>
      <c r="E676" s="37"/>
      <c r="F676" s="17"/>
    </row>
    <row r="677" ht="12.75" customHeight="1">
      <c r="D677" s="37"/>
      <c r="E677" s="37"/>
      <c r="F677" s="17"/>
    </row>
    <row r="678" ht="12.75" customHeight="1">
      <c r="D678" s="37"/>
      <c r="E678" s="37"/>
      <c r="F678" s="17"/>
    </row>
    <row r="679" ht="12.75" customHeight="1">
      <c r="D679" s="37"/>
      <c r="E679" s="37"/>
      <c r="F679" s="17"/>
    </row>
    <row r="680" ht="12.75" customHeight="1">
      <c r="D680" s="37"/>
      <c r="E680" s="37"/>
      <c r="F680" s="17"/>
    </row>
    <row r="681" ht="12.75" customHeight="1">
      <c r="D681" s="37"/>
      <c r="E681" s="37"/>
      <c r="F681" s="17"/>
    </row>
    <row r="682" ht="12.75" customHeight="1">
      <c r="D682" s="37"/>
      <c r="E682" s="37"/>
      <c r="F682" s="17"/>
    </row>
    <row r="683" ht="12.75" customHeight="1">
      <c r="D683" s="37"/>
      <c r="E683" s="37"/>
      <c r="F683" s="17"/>
    </row>
    <row r="684" ht="12.75" customHeight="1">
      <c r="D684" s="37"/>
      <c r="E684" s="37"/>
      <c r="F684" s="17"/>
    </row>
    <row r="685" ht="12.75" customHeight="1">
      <c r="D685" s="37"/>
      <c r="E685" s="37"/>
      <c r="F685" s="17"/>
    </row>
    <row r="686" ht="12.75" customHeight="1">
      <c r="D686" s="37"/>
      <c r="E686" s="37"/>
      <c r="F686" s="17"/>
    </row>
    <row r="687" ht="12.75" customHeight="1">
      <c r="D687" s="37"/>
      <c r="E687" s="37"/>
      <c r="F687" s="17"/>
    </row>
    <row r="688" ht="12.75" customHeight="1">
      <c r="D688" s="37"/>
      <c r="E688" s="37"/>
      <c r="F688" s="17"/>
    </row>
    <row r="689" ht="12.75" customHeight="1">
      <c r="D689" s="37"/>
      <c r="E689" s="37"/>
      <c r="F689" s="17"/>
    </row>
    <row r="690" ht="12.75" customHeight="1">
      <c r="D690" s="37"/>
      <c r="E690" s="37"/>
      <c r="F690" s="17"/>
    </row>
    <row r="691" ht="12.75" customHeight="1">
      <c r="D691" s="37"/>
      <c r="E691" s="37"/>
      <c r="F691" s="17"/>
    </row>
    <row r="692" ht="12.75" customHeight="1">
      <c r="D692" s="37"/>
      <c r="E692" s="37"/>
      <c r="F692" s="17"/>
    </row>
    <row r="693" ht="12.75" customHeight="1">
      <c r="D693" s="37"/>
      <c r="E693" s="37"/>
      <c r="F693" s="17"/>
    </row>
    <row r="694" ht="12.75" customHeight="1">
      <c r="D694" s="37"/>
      <c r="E694" s="37"/>
      <c r="F694" s="17"/>
    </row>
    <row r="695" ht="12.75" customHeight="1">
      <c r="D695" s="37"/>
      <c r="E695" s="37"/>
      <c r="F695" s="17"/>
    </row>
    <row r="696" ht="12.75" customHeight="1">
      <c r="D696" s="37"/>
      <c r="E696" s="37"/>
      <c r="F696" s="17"/>
    </row>
    <row r="697" ht="12.75" customHeight="1">
      <c r="D697" s="37"/>
      <c r="E697" s="37"/>
      <c r="F697" s="17"/>
    </row>
    <row r="698" ht="12.75" customHeight="1">
      <c r="D698" s="37"/>
      <c r="E698" s="37"/>
      <c r="F698" s="17"/>
    </row>
    <row r="699" ht="12.75" customHeight="1">
      <c r="D699" s="37"/>
      <c r="E699" s="37"/>
      <c r="F699" s="17"/>
    </row>
    <row r="700" ht="12.75" customHeight="1">
      <c r="D700" s="37"/>
      <c r="E700" s="37"/>
      <c r="F700" s="17"/>
    </row>
    <row r="701" ht="12.75" customHeight="1">
      <c r="D701" s="37"/>
      <c r="E701" s="37"/>
      <c r="F701" s="17"/>
    </row>
    <row r="702" ht="12.75" customHeight="1">
      <c r="D702" s="37"/>
      <c r="E702" s="37"/>
      <c r="F702" s="17"/>
    </row>
    <row r="703" ht="12.75" customHeight="1">
      <c r="D703" s="37"/>
      <c r="E703" s="37"/>
      <c r="F703" s="17"/>
    </row>
    <row r="704" ht="12.75" customHeight="1">
      <c r="D704" s="37"/>
      <c r="E704" s="37"/>
      <c r="F704" s="17"/>
    </row>
    <row r="705" ht="12.75" customHeight="1">
      <c r="D705" s="37"/>
      <c r="E705" s="37"/>
      <c r="F705" s="17"/>
    </row>
    <row r="706" ht="12.75" customHeight="1">
      <c r="D706" s="37"/>
      <c r="E706" s="37"/>
      <c r="F706" s="17"/>
    </row>
    <row r="707" ht="12.75" customHeight="1">
      <c r="D707" s="37"/>
      <c r="E707" s="37"/>
      <c r="F707" s="17"/>
    </row>
    <row r="708" ht="12.75" customHeight="1">
      <c r="D708" s="37"/>
      <c r="E708" s="37"/>
      <c r="F708" s="17"/>
    </row>
    <row r="709" ht="12.75" customHeight="1">
      <c r="D709" s="37"/>
      <c r="E709" s="37"/>
      <c r="F709" s="17"/>
    </row>
    <row r="710" ht="12.75" customHeight="1">
      <c r="D710" s="37"/>
      <c r="E710" s="37"/>
      <c r="F710" s="17"/>
    </row>
    <row r="711" ht="12.75" customHeight="1">
      <c r="D711" s="37"/>
      <c r="E711" s="37"/>
      <c r="F711" s="17"/>
    </row>
    <row r="712" ht="12.75" customHeight="1">
      <c r="D712" s="37"/>
      <c r="E712" s="37"/>
      <c r="F712" s="17"/>
    </row>
    <row r="713" ht="12.75" customHeight="1">
      <c r="D713" s="37"/>
      <c r="E713" s="37"/>
      <c r="F713" s="17"/>
    </row>
    <row r="714" ht="12.75" customHeight="1">
      <c r="D714" s="37"/>
      <c r="E714" s="37"/>
      <c r="F714" s="17"/>
    </row>
    <row r="715" ht="12.75" customHeight="1">
      <c r="D715" s="37"/>
      <c r="E715" s="37"/>
      <c r="F715" s="17"/>
    </row>
    <row r="716" ht="12.75" customHeight="1">
      <c r="D716" s="37"/>
      <c r="E716" s="37"/>
      <c r="F716" s="17"/>
    </row>
    <row r="717" ht="12.75" customHeight="1">
      <c r="D717" s="37"/>
      <c r="E717" s="37"/>
      <c r="F717" s="17"/>
    </row>
    <row r="718" ht="12.75" customHeight="1">
      <c r="D718" s="37"/>
      <c r="E718" s="37"/>
      <c r="F718" s="17"/>
    </row>
    <row r="719" ht="12.75" customHeight="1">
      <c r="D719" s="37"/>
      <c r="E719" s="37"/>
      <c r="F719" s="17"/>
    </row>
    <row r="720" ht="12.75" customHeight="1">
      <c r="D720" s="37"/>
      <c r="E720" s="37"/>
      <c r="F720" s="17"/>
    </row>
    <row r="721" ht="12.75" customHeight="1">
      <c r="D721" s="37"/>
      <c r="E721" s="37"/>
      <c r="F721" s="17"/>
    </row>
    <row r="722" ht="12.75" customHeight="1">
      <c r="D722" s="37"/>
      <c r="E722" s="37"/>
      <c r="F722" s="17"/>
    </row>
    <row r="723" ht="12.75" customHeight="1">
      <c r="D723" s="37"/>
      <c r="E723" s="37"/>
      <c r="F723" s="17"/>
    </row>
    <row r="724" ht="12.75" customHeight="1">
      <c r="D724" s="37"/>
      <c r="E724" s="37"/>
      <c r="F724" s="17"/>
    </row>
    <row r="725" ht="12.75" customHeight="1">
      <c r="D725" s="37"/>
      <c r="E725" s="37"/>
      <c r="F725" s="17"/>
    </row>
    <row r="726" ht="12.75" customHeight="1">
      <c r="D726" s="37"/>
      <c r="E726" s="37"/>
      <c r="F726" s="17"/>
    </row>
    <row r="727" ht="12.75" customHeight="1">
      <c r="D727" s="37"/>
      <c r="E727" s="37"/>
      <c r="F727" s="17"/>
    </row>
    <row r="728" ht="12.75" customHeight="1">
      <c r="D728" s="37"/>
      <c r="E728" s="37"/>
      <c r="F728" s="17"/>
    </row>
    <row r="729" ht="12.75" customHeight="1">
      <c r="D729" s="37"/>
      <c r="E729" s="37"/>
      <c r="F729" s="17"/>
    </row>
    <row r="730" ht="12.75" customHeight="1">
      <c r="D730" s="37"/>
      <c r="E730" s="37"/>
      <c r="F730" s="17"/>
    </row>
    <row r="731" ht="12.75" customHeight="1">
      <c r="D731" s="37"/>
      <c r="E731" s="37"/>
      <c r="F731" s="17"/>
    </row>
    <row r="732" ht="12.75" customHeight="1">
      <c r="D732" s="37"/>
      <c r="E732" s="37"/>
      <c r="F732" s="17"/>
    </row>
    <row r="733" ht="12.75" customHeight="1">
      <c r="D733" s="37"/>
      <c r="E733" s="37"/>
      <c r="F733" s="17"/>
    </row>
    <row r="734" ht="12.75" customHeight="1">
      <c r="D734" s="37"/>
      <c r="E734" s="37"/>
      <c r="F734" s="17"/>
    </row>
    <row r="735" ht="12.75" customHeight="1">
      <c r="D735" s="37"/>
      <c r="E735" s="37"/>
      <c r="F735" s="17"/>
    </row>
    <row r="736" ht="12.75" customHeight="1">
      <c r="D736" s="37"/>
      <c r="E736" s="37"/>
      <c r="F736" s="17"/>
    </row>
    <row r="737" ht="12.75" customHeight="1">
      <c r="D737" s="37"/>
      <c r="E737" s="37"/>
      <c r="F737" s="17"/>
    </row>
    <row r="738" ht="12.75" customHeight="1">
      <c r="D738" s="37"/>
      <c r="E738" s="37"/>
      <c r="F738" s="17"/>
    </row>
    <row r="739" ht="12.75" customHeight="1">
      <c r="D739" s="37"/>
      <c r="E739" s="37"/>
      <c r="F739" s="17"/>
    </row>
    <row r="740" ht="12.75" customHeight="1">
      <c r="D740" s="37"/>
      <c r="E740" s="37"/>
      <c r="F740" s="17"/>
    </row>
    <row r="741" ht="12.75" customHeight="1">
      <c r="D741" s="37"/>
      <c r="E741" s="37"/>
      <c r="F741" s="17"/>
    </row>
    <row r="742" ht="12.75" customHeight="1">
      <c r="D742" s="37"/>
      <c r="E742" s="37"/>
      <c r="F742" s="17"/>
    </row>
    <row r="743" ht="12.75" customHeight="1">
      <c r="D743" s="37"/>
      <c r="E743" s="37"/>
      <c r="F743" s="17"/>
    </row>
    <row r="744" ht="12.75" customHeight="1">
      <c r="D744" s="37"/>
      <c r="E744" s="37"/>
      <c r="F744" s="17"/>
    </row>
    <row r="745" ht="12.75" customHeight="1">
      <c r="D745" s="37"/>
      <c r="E745" s="37"/>
      <c r="F745" s="17"/>
    </row>
    <row r="746" ht="12.75" customHeight="1">
      <c r="D746" s="37"/>
      <c r="E746" s="37"/>
      <c r="F746" s="17"/>
    </row>
    <row r="747" ht="12.75" customHeight="1">
      <c r="D747" s="37"/>
      <c r="E747" s="37"/>
      <c r="F747" s="17"/>
    </row>
    <row r="748" ht="12.75" customHeight="1">
      <c r="D748" s="37"/>
      <c r="E748" s="37"/>
      <c r="F748" s="17"/>
    </row>
    <row r="749" ht="12.75" customHeight="1">
      <c r="D749" s="37"/>
      <c r="E749" s="37"/>
      <c r="F749" s="17"/>
    </row>
    <row r="750" ht="12.75" customHeight="1">
      <c r="D750" s="37"/>
      <c r="E750" s="37"/>
      <c r="F750" s="17"/>
    </row>
    <row r="751" ht="12.75" customHeight="1">
      <c r="D751" s="37"/>
      <c r="E751" s="37"/>
      <c r="F751" s="17"/>
    </row>
    <row r="752" ht="12.75" customHeight="1">
      <c r="D752" s="37"/>
      <c r="E752" s="37"/>
      <c r="F752" s="17"/>
    </row>
    <row r="753" ht="12.75" customHeight="1">
      <c r="D753" s="37"/>
      <c r="E753" s="37"/>
      <c r="F753" s="17"/>
    </row>
    <row r="754" ht="12.75" customHeight="1">
      <c r="D754" s="37"/>
      <c r="E754" s="37"/>
      <c r="F754" s="17"/>
    </row>
    <row r="755" ht="12.75" customHeight="1">
      <c r="D755" s="37"/>
      <c r="E755" s="37"/>
      <c r="F755" s="17"/>
    </row>
    <row r="756" ht="12.75" customHeight="1">
      <c r="D756" s="37"/>
      <c r="E756" s="37"/>
      <c r="F756" s="17"/>
    </row>
    <row r="757" ht="12.75" customHeight="1">
      <c r="D757" s="37"/>
      <c r="E757" s="37"/>
      <c r="F757" s="17"/>
    </row>
    <row r="758" ht="12.75" customHeight="1">
      <c r="D758" s="37"/>
      <c r="E758" s="37"/>
      <c r="F758" s="17"/>
    </row>
    <row r="759" ht="12.75" customHeight="1">
      <c r="D759" s="37"/>
      <c r="E759" s="37"/>
      <c r="F759" s="17"/>
    </row>
    <row r="760" ht="12.75" customHeight="1">
      <c r="D760" s="37"/>
      <c r="E760" s="37"/>
      <c r="F760" s="17"/>
    </row>
    <row r="761" ht="12.75" customHeight="1">
      <c r="D761" s="37"/>
      <c r="E761" s="37"/>
      <c r="F761" s="17"/>
    </row>
    <row r="762" ht="12.75" customHeight="1">
      <c r="D762" s="37"/>
      <c r="E762" s="37"/>
      <c r="F762" s="17"/>
    </row>
    <row r="763" ht="12.75" customHeight="1">
      <c r="D763" s="37"/>
      <c r="E763" s="37"/>
      <c r="F763" s="17"/>
    </row>
    <row r="764" ht="12.75" customHeight="1">
      <c r="D764" s="37"/>
      <c r="E764" s="37"/>
      <c r="F764" s="17"/>
    </row>
    <row r="765" ht="12.75" customHeight="1">
      <c r="D765" s="37"/>
      <c r="E765" s="37"/>
      <c r="F765" s="17"/>
    </row>
    <row r="766" ht="12.75" customHeight="1">
      <c r="D766" s="37"/>
      <c r="E766" s="37"/>
      <c r="F766" s="17"/>
    </row>
    <row r="767" ht="12.75" customHeight="1">
      <c r="D767" s="37"/>
      <c r="E767" s="37"/>
      <c r="F767" s="17"/>
    </row>
    <row r="768" ht="12.75" customHeight="1">
      <c r="D768" s="37"/>
      <c r="E768" s="37"/>
      <c r="F768" s="17"/>
    </row>
    <row r="769" ht="12.75" customHeight="1">
      <c r="D769" s="37"/>
      <c r="E769" s="37"/>
      <c r="F769" s="17"/>
    </row>
    <row r="770" ht="12.75" customHeight="1">
      <c r="D770" s="37"/>
      <c r="E770" s="37"/>
      <c r="F770" s="17"/>
    </row>
    <row r="771" ht="12.75" customHeight="1">
      <c r="D771" s="37"/>
      <c r="E771" s="37"/>
      <c r="F771" s="17"/>
    </row>
    <row r="772" ht="12.75" customHeight="1">
      <c r="D772" s="37"/>
      <c r="E772" s="37"/>
      <c r="F772" s="17"/>
    </row>
    <row r="773" ht="12.75" customHeight="1">
      <c r="D773" s="37"/>
      <c r="E773" s="37"/>
      <c r="F773" s="17"/>
    </row>
    <row r="774" ht="12.75" customHeight="1">
      <c r="D774" s="37"/>
      <c r="E774" s="37"/>
      <c r="F774" s="17"/>
    </row>
    <row r="775" ht="12.75" customHeight="1">
      <c r="D775" s="37"/>
      <c r="E775" s="37"/>
      <c r="F775" s="17"/>
    </row>
    <row r="776" ht="12.75" customHeight="1">
      <c r="D776" s="37"/>
      <c r="E776" s="37"/>
      <c r="F776" s="17"/>
    </row>
    <row r="777" ht="12.75" customHeight="1">
      <c r="D777" s="37"/>
      <c r="E777" s="37"/>
      <c r="F777" s="17"/>
    </row>
    <row r="778" ht="12.75" customHeight="1">
      <c r="D778" s="37"/>
      <c r="E778" s="37"/>
      <c r="F778" s="17"/>
    </row>
    <row r="779" ht="12.75" customHeight="1">
      <c r="D779" s="37"/>
      <c r="E779" s="37"/>
      <c r="F779" s="17"/>
    </row>
    <row r="780" ht="12.75" customHeight="1">
      <c r="D780" s="37"/>
      <c r="E780" s="37"/>
      <c r="F780" s="17"/>
    </row>
    <row r="781" ht="12.75" customHeight="1">
      <c r="D781" s="37"/>
      <c r="E781" s="37"/>
      <c r="F781" s="17"/>
    </row>
    <row r="782" ht="12.75" customHeight="1">
      <c r="D782" s="37"/>
      <c r="E782" s="37"/>
      <c r="F782" s="17"/>
    </row>
    <row r="783" ht="12.75" customHeight="1">
      <c r="D783" s="37"/>
      <c r="E783" s="37"/>
      <c r="F783" s="17"/>
    </row>
    <row r="784" ht="12.75" customHeight="1">
      <c r="D784" s="37"/>
      <c r="E784" s="37"/>
      <c r="F784" s="17"/>
    </row>
    <row r="785" ht="12.75" customHeight="1">
      <c r="D785" s="37"/>
      <c r="E785" s="37"/>
      <c r="F785" s="17"/>
    </row>
    <row r="786" ht="12.75" customHeight="1">
      <c r="D786" s="37"/>
      <c r="E786" s="37"/>
      <c r="F786" s="17"/>
    </row>
    <row r="787" ht="12.75" customHeight="1">
      <c r="D787" s="37"/>
      <c r="E787" s="37"/>
      <c r="F787" s="17"/>
    </row>
    <row r="788" ht="12.75" customHeight="1">
      <c r="D788" s="37"/>
      <c r="E788" s="37"/>
      <c r="F788" s="17"/>
    </row>
    <row r="789" ht="12.75" customHeight="1">
      <c r="D789" s="37"/>
      <c r="E789" s="37"/>
      <c r="F789" s="17"/>
    </row>
    <row r="790" ht="12.75" customHeight="1">
      <c r="D790" s="37"/>
      <c r="E790" s="37"/>
      <c r="F790" s="17"/>
    </row>
    <row r="791" ht="12.75" customHeight="1">
      <c r="D791" s="37"/>
      <c r="E791" s="37"/>
      <c r="F791" s="17"/>
    </row>
    <row r="792" ht="12.75" customHeight="1">
      <c r="D792" s="37"/>
      <c r="E792" s="37"/>
      <c r="F792" s="17"/>
    </row>
    <row r="793" ht="12.75" customHeight="1">
      <c r="D793" s="37"/>
      <c r="E793" s="37"/>
      <c r="F793" s="17"/>
    </row>
    <row r="794" ht="12.75" customHeight="1">
      <c r="D794" s="37"/>
      <c r="E794" s="37"/>
      <c r="F794" s="17"/>
    </row>
    <row r="795" ht="12.75" customHeight="1">
      <c r="D795" s="37"/>
      <c r="E795" s="37"/>
      <c r="F795" s="17"/>
    </row>
    <row r="796" ht="12.75" customHeight="1">
      <c r="D796" s="37"/>
      <c r="E796" s="37"/>
      <c r="F796" s="17"/>
    </row>
    <row r="797" ht="12.75" customHeight="1">
      <c r="D797" s="37"/>
      <c r="E797" s="37"/>
      <c r="F797" s="17"/>
    </row>
    <row r="798" ht="12.75" customHeight="1">
      <c r="D798" s="37"/>
      <c r="E798" s="37"/>
      <c r="F798" s="17"/>
    </row>
    <row r="799" ht="12.75" customHeight="1">
      <c r="D799" s="37"/>
      <c r="E799" s="37"/>
      <c r="F799" s="17"/>
    </row>
    <row r="800" ht="12.75" customHeight="1">
      <c r="D800" s="37"/>
      <c r="E800" s="37"/>
      <c r="F800" s="17"/>
    </row>
    <row r="801" ht="12.75" customHeight="1">
      <c r="D801" s="37"/>
      <c r="E801" s="37"/>
      <c r="F801" s="17"/>
    </row>
    <row r="802" ht="12.75" customHeight="1">
      <c r="D802" s="37"/>
      <c r="E802" s="37"/>
      <c r="F802" s="17"/>
    </row>
    <row r="803" ht="12.75" customHeight="1">
      <c r="D803" s="37"/>
      <c r="E803" s="37"/>
      <c r="F803" s="17"/>
    </row>
    <row r="804" ht="12.75" customHeight="1">
      <c r="D804" s="37"/>
      <c r="E804" s="37"/>
      <c r="F804" s="17"/>
    </row>
    <row r="805" ht="12.75" customHeight="1">
      <c r="D805" s="37"/>
      <c r="E805" s="37"/>
      <c r="F805" s="17"/>
    </row>
    <row r="806" ht="12.75" customHeight="1">
      <c r="D806" s="37"/>
      <c r="E806" s="37"/>
      <c r="F806" s="17"/>
    </row>
    <row r="807" ht="12.75" customHeight="1">
      <c r="D807" s="37"/>
      <c r="E807" s="37"/>
      <c r="F807" s="17"/>
    </row>
    <row r="808" ht="12.75" customHeight="1">
      <c r="D808" s="37"/>
      <c r="E808" s="37"/>
      <c r="F808" s="17"/>
    </row>
    <row r="809" ht="12.75" customHeight="1">
      <c r="D809" s="37"/>
      <c r="E809" s="37"/>
      <c r="F809" s="17"/>
    </row>
    <row r="810" ht="12.75" customHeight="1">
      <c r="D810" s="37"/>
      <c r="E810" s="37"/>
      <c r="F810" s="17"/>
    </row>
    <row r="811" ht="12.75" customHeight="1">
      <c r="D811" s="37"/>
      <c r="E811" s="37"/>
      <c r="F811" s="17"/>
    </row>
    <row r="812" ht="12.75" customHeight="1">
      <c r="D812" s="37"/>
      <c r="E812" s="37"/>
      <c r="F812" s="17"/>
    </row>
    <row r="813" ht="12.75" customHeight="1">
      <c r="D813" s="37"/>
      <c r="E813" s="37"/>
      <c r="F813" s="17"/>
    </row>
    <row r="814" ht="12.75" customHeight="1">
      <c r="D814" s="37"/>
      <c r="E814" s="37"/>
      <c r="F814" s="17"/>
    </row>
    <row r="815" ht="12.75" customHeight="1">
      <c r="D815" s="37"/>
      <c r="E815" s="37"/>
      <c r="F815" s="17"/>
    </row>
    <row r="816" ht="12.75" customHeight="1">
      <c r="D816" s="37"/>
      <c r="E816" s="37"/>
      <c r="F816" s="17"/>
    </row>
    <row r="817" ht="12.75" customHeight="1">
      <c r="D817" s="37"/>
      <c r="E817" s="37"/>
      <c r="F817" s="17"/>
    </row>
    <row r="818" ht="12.75" customHeight="1">
      <c r="D818" s="37"/>
      <c r="E818" s="37"/>
      <c r="F818" s="17"/>
    </row>
    <row r="819" ht="12.75" customHeight="1">
      <c r="D819" s="37"/>
      <c r="E819" s="37"/>
      <c r="F819" s="17"/>
    </row>
    <row r="820" ht="12.75" customHeight="1">
      <c r="D820" s="37"/>
      <c r="E820" s="37"/>
      <c r="F820" s="17"/>
    </row>
    <row r="821" ht="12.75" customHeight="1">
      <c r="D821" s="37"/>
      <c r="E821" s="37"/>
      <c r="F821" s="17"/>
    </row>
    <row r="822" ht="12.75" customHeight="1">
      <c r="D822" s="37"/>
      <c r="E822" s="37"/>
      <c r="F822" s="17"/>
    </row>
    <row r="823" ht="12.75" customHeight="1">
      <c r="D823" s="37"/>
      <c r="E823" s="37"/>
      <c r="F823" s="17"/>
    </row>
    <row r="824" ht="12.75" customHeight="1">
      <c r="D824" s="37"/>
      <c r="E824" s="37"/>
      <c r="F824" s="17"/>
    </row>
    <row r="825" ht="12.75" customHeight="1">
      <c r="D825" s="37"/>
      <c r="E825" s="37"/>
      <c r="F825" s="17"/>
    </row>
    <row r="826" ht="12.75" customHeight="1">
      <c r="D826" s="37"/>
      <c r="E826" s="37"/>
      <c r="F826" s="17"/>
    </row>
    <row r="827" ht="12.75" customHeight="1">
      <c r="D827" s="37"/>
      <c r="E827" s="37"/>
      <c r="F827" s="17"/>
    </row>
    <row r="828" ht="12.75" customHeight="1">
      <c r="D828" s="37"/>
      <c r="E828" s="37"/>
      <c r="F828" s="17"/>
    </row>
    <row r="829" ht="12.75" customHeight="1">
      <c r="D829" s="37"/>
      <c r="E829" s="37"/>
      <c r="F829" s="17"/>
    </row>
    <row r="830" ht="12.75" customHeight="1">
      <c r="D830" s="37"/>
      <c r="E830" s="37"/>
      <c r="F830" s="17"/>
    </row>
    <row r="831" ht="12.75" customHeight="1">
      <c r="D831" s="37"/>
      <c r="E831" s="37"/>
      <c r="F831" s="17"/>
    </row>
    <row r="832" ht="12.75" customHeight="1">
      <c r="D832" s="37"/>
      <c r="E832" s="37"/>
      <c r="F832" s="17"/>
    </row>
    <row r="833" ht="12.75" customHeight="1">
      <c r="D833" s="37"/>
      <c r="E833" s="37"/>
      <c r="F833" s="17"/>
    </row>
    <row r="834" ht="12.75" customHeight="1">
      <c r="D834" s="37"/>
      <c r="E834" s="37"/>
      <c r="F834" s="17"/>
    </row>
    <row r="835" ht="12.75" customHeight="1">
      <c r="D835" s="37"/>
      <c r="E835" s="37"/>
      <c r="F835" s="17"/>
    </row>
    <row r="836" ht="12.75" customHeight="1">
      <c r="D836" s="37"/>
      <c r="E836" s="37"/>
      <c r="F836" s="17"/>
    </row>
    <row r="837" ht="12.75" customHeight="1">
      <c r="D837" s="37"/>
      <c r="E837" s="37"/>
      <c r="F837" s="17"/>
    </row>
    <row r="838" ht="12.75" customHeight="1">
      <c r="D838" s="37"/>
      <c r="E838" s="37"/>
      <c r="F838" s="17"/>
    </row>
    <row r="839" ht="12.75" customHeight="1">
      <c r="D839" s="37"/>
      <c r="E839" s="37"/>
      <c r="F839" s="17"/>
    </row>
    <row r="840" ht="12.75" customHeight="1">
      <c r="D840" s="37"/>
      <c r="E840" s="37"/>
      <c r="F840" s="17"/>
    </row>
    <row r="841" ht="12.75" customHeight="1">
      <c r="D841" s="37"/>
      <c r="E841" s="37"/>
      <c r="F841" s="17"/>
    </row>
    <row r="842" ht="12.75" customHeight="1">
      <c r="D842" s="37"/>
      <c r="E842" s="37"/>
      <c r="F842" s="17"/>
    </row>
    <row r="843" ht="12.75" customHeight="1">
      <c r="D843" s="37"/>
      <c r="E843" s="37"/>
      <c r="F843" s="17"/>
    </row>
    <row r="844" ht="12.75" customHeight="1">
      <c r="D844" s="37"/>
      <c r="E844" s="37"/>
      <c r="F844" s="17"/>
    </row>
    <row r="845" ht="12.75" customHeight="1">
      <c r="D845" s="37"/>
      <c r="E845" s="37"/>
      <c r="F845" s="17"/>
    </row>
    <row r="846" ht="12.75" customHeight="1">
      <c r="D846" s="37"/>
      <c r="E846" s="37"/>
      <c r="F846" s="17"/>
    </row>
    <row r="847" ht="12.75" customHeight="1">
      <c r="D847" s="37"/>
      <c r="E847" s="37"/>
      <c r="F847" s="17"/>
    </row>
    <row r="848" ht="12.75" customHeight="1">
      <c r="D848" s="37"/>
      <c r="E848" s="37"/>
      <c r="F848" s="17"/>
    </row>
    <row r="849" ht="12.75" customHeight="1">
      <c r="D849" s="37"/>
      <c r="E849" s="37"/>
      <c r="F849" s="17"/>
    </row>
    <row r="850" ht="12.75" customHeight="1">
      <c r="D850" s="37"/>
      <c r="E850" s="37"/>
      <c r="F850" s="17"/>
    </row>
    <row r="851" ht="12.75" customHeight="1">
      <c r="D851" s="37"/>
      <c r="E851" s="37"/>
      <c r="F851" s="17"/>
    </row>
    <row r="852" ht="12.75" customHeight="1">
      <c r="D852" s="37"/>
      <c r="E852" s="37"/>
      <c r="F852" s="17"/>
    </row>
    <row r="853" ht="12.75" customHeight="1">
      <c r="D853" s="37"/>
      <c r="E853" s="37"/>
      <c r="F853" s="17"/>
    </row>
    <row r="854" ht="12.75" customHeight="1">
      <c r="D854" s="37"/>
      <c r="E854" s="37"/>
      <c r="F854" s="17"/>
    </row>
    <row r="855" ht="12.75" customHeight="1">
      <c r="D855" s="37"/>
      <c r="E855" s="37"/>
      <c r="F855" s="17"/>
    </row>
    <row r="856" ht="12.75" customHeight="1">
      <c r="D856" s="37"/>
      <c r="E856" s="37"/>
      <c r="F856" s="17"/>
    </row>
    <row r="857" ht="12.75" customHeight="1">
      <c r="D857" s="37"/>
      <c r="E857" s="37"/>
      <c r="F857" s="17"/>
    </row>
    <row r="858" ht="12.75" customHeight="1">
      <c r="D858" s="37"/>
      <c r="E858" s="37"/>
      <c r="F858" s="17"/>
    </row>
    <row r="859" ht="12.75" customHeight="1">
      <c r="D859" s="37"/>
      <c r="E859" s="37"/>
      <c r="F859" s="17"/>
    </row>
    <row r="860" ht="12.75" customHeight="1">
      <c r="D860" s="37"/>
      <c r="E860" s="37"/>
      <c r="F860" s="17"/>
    </row>
    <row r="861" ht="12.75" customHeight="1">
      <c r="D861" s="37"/>
      <c r="E861" s="37"/>
      <c r="F861" s="17"/>
    </row>
    <row r="862" ht="12.75" customHeight="1">
      <c r="D862" s="37"/>
      <c r="E862" s="37"/>
      <c r="F862" s="17"/>
    </row>
    <row r="863" ht="12.75" customHeight="1">
      <c r="D863" s="37"/>
      <c r="E863" s="37"/>
      <c r="F863" s="17"/>
    </row>
    <row r="864" ht="12.75" customHeight="1">
      <c r="D864" s="37"/>
      <c r="E864" s="37"/>
      <c r="F864" s="17"/>
    </row>
    <row r="865" ht="12.75" customHeight="1">
      <c r="D865" s="37"/>
      <c r="E865" s="37"/>
      <c r="F865" s="17"/>
    </row>
    <row r="866" ht="12.75" customHeight="1">
      <c r="D866" s="37"/>
      <c r="E866" s="37"/>
      <c r="F866" s="17"/>
    </row>
    <row r="867" ht="12.75" customHeight="1">
      <c r="D867" s="37"/>
      <c r="E867" s="37"/>
      <c r="F867" s="17"/>
    </row>
    <row r="868" ht="12.75" customHeight="1">
      <c r="D868" s="37"/>
      <c r="E868" s="37"/>
      <c r="F868" s="17"/>
    </row>
    <row r="869" ht="12.75" customHeight="1">
      <c r="D869" s="37"/>
      <c r="E869" s="37"/>
      <c r="F869" s="17"/>
    </row>
    <row r="870" ht="12.75" customHeight="1">
      <c r="D870" s="37"/>
      <c r="E870" s="37"/>
      <c r="F870" s="17"/>
    </row>
    <row r="871" ht="12.75" customHeight="1">
      <c r="D871" s="37"/>
      <c r="E871" s="37"/>
      <c r="F871" s="17"/>
    </row>
    <row r="872" ht="12.75" customHeight="1">
      <c r="D872" s="37"/>
      <c r="E872" s="37"/>
      <c r="F872" s="17"/>
    </row>
    <row r="873" ht="12.75" customHeight="1">
      <c r="D873" s="37"/>
      <c r="E873" s="37"/>
      <c r="F873" s="17"/>
    </row>
    <row r="874" ht="12.75" customHeight="1">
      <c r="D874" s="37"/>
      <c r="E874" s="37"/>
      <c r="F874" s="17"/>
    </row>
    <row r="875" ht="12.75" customHeight="1">
      <c r="D875" s="37"/>
      <c r="E875" s="37"/>
      <c r="F875" s="17"/>
    </row>
    <row r="876" ht="12.75" customHeight="1">
      <c r="D876" s="37"/>
      <c r="E876" s="37"/>
      <c r="F876" s="17"/>
    </row>
    <row r="877" ht="12.75" customHeight="1">
      <c r="D877" s="37"/>
      <c r="E877" s="37"/>
      <c r="F877" s="17"/>
    </row>
    <row r="878" ht="12.75" customHeight="1">
      <c r="D878" s="37"/>
      <c r="E878" s="37"/>
      <c r="F878" s="17"/>
    </row>
    <row r="879" ht="12.75" customHeight="1">
      <c r="D879" s="37"/>
      <c r="E879" s="37"/>
      <c r="F879" s="17"/>
    </row>
    <row r="880" ht="12.75" customHeight="1">
      <c r="D880" s="37"/>
      <c r="E880" s="37"/>
      <c r="F880" s="17"/>
    </row>
    <row r="881" ht="12.75" customHeight="1">
      <c r="D881" s="37"/>
      <c r="E881" s="37"/>
      <c r="F881" s="17"/>
    </row>
    <row r="882" ht="12.75" customHeight="1">
      <c r="D882" s="37"/>
      <c r="E882" s="37"/>
      <c r="F882" s="17"/>
    </row>
    <row r="883" ht="12.75" customHeight="1">
      <c r="D883" s="37"/>
      <c r="E883" s="37"/>
      <c r="F883" s="17"/>
    </row>
    <row r="884" ht="12.75" customHeight="1">
      <c r="D884" s="37"/>
      <c r="E884" s="37"/>
      <c r="F884" s="17"/>
    </row>
    <row r="885" ht="12.75" customHeight="1">
      <c r="D885" s="37"/>
      <c r="E885" s="37"/>
      <c r="F885" s="17"/>
    </row>
    <row r="886" ht="12.75" customHeight="1">
      <c r="D886" s="37"/>
      <c r="E886" s="37"/>
      <c r="F886" s="17"/>
    </row>
    <row r="887" ht="12.75" customHeight="1">
      <c r="D887" s="37"/>
      <c r="E887" s="37"/>
      <c r="F887" s="17"/>
    </row>
    <row r="888" ht="12.75" customHeight="1">
      <c r="D888" s="37"/>
      <c r="E888" s="37"/>
      <c r="F888" s="17"/>
    </row>
    <row r="889" ht="12.75" customHeight="1">
      <c r="D889" s="37"/>
      <c r="E889" s="37"/>
      <c r="F889" s="17"/>
    </row>
    <row r="890" ht="12.75" customHeight="1">
      <c r="D890" s="37"/>
      <c r="E890" s="37"/>
      <c r="F890" s="17"/>
    </row>
    <row r="891" ht="12.75" customHeight="1">
      <c r="D891" s="37"/>
      <c r="E891" s="37"/>
      <c r="F891" s="17"/>
    </row>
    <row r="892" ht="12.75" customHeight="1">
      <c r="D892" s="37"/>
      <c r="E892" s="37"/>
      <c r="F892" s="17"/>
    </row>
    <row r="893" ht="12.75" customHeight="1">
      <c r="D893" s="37"/>
      <c r="E893" s="37"/>
      <c r="F893" s="17"/>
    </row>
    <row r="894" ht="12.75" customHeight="1">
      <c r="D894" s="37"/>
      <c r="E894" s="37"/>
      <c r="F894" s="17"/>
    </row>
    <row r="895" ht="12.75" customHeight="1">
      <c r="D895" s="37"/>
      <c r="E895" s="37"/>
      <c r="F895" s="17"/>
    </row>
    <row r="896" ht="12.75" customHeight="1">
      <c r="D896" s="37"/>
      <c r="E896" s="37"/>
      <c r="F896" s="17"/>
    </row>
    <row r="897" ht="12.75" customHeight="1">
      <c r="D897" s="37"/>
      <c r="E897" s="37"/>
      <c r="F897" s="17"/>
    </row>
    <row r="898" ht="12.75" customHeight="1">
      <c r="D898" s="37"/>
      <c r="E898" s="37"/>
      <c r="F898" s="17"/>
    </row>
    <row r="899" ht="12.75" customHeight="1">
      <c r="D899" s="37"/>
      <c r="E899" s="37"/>
      <c r="F899" s="17"/>
    </row>
    <row r="900" ht="12.75" customHeight="1">
      <c r="D900" s="37"/>
      <c r="E900" s="37"/>
      <c r="F900" s="17"/>
    </row>
    <row r="901" ht="12.75" customHeight="1">
      <c r="D901" s="37"/>
      <c r="E901" s="37"/>
      <c r="F901" s="17"/>
    </row>
    <row r="902" ht="12.75" customHeight="1">
      <c r="D902" s="37"/>
      <c r="E902" s="37"/>
      <c r="F902" s="17"/>
    </row>
    <row r="903" ht="12.75" customHeight="1">
      <c r="D903" s="37"/>
      <c r="E903" s="37"/>
      <c r="F903" s="17"/>
    </row>
    <row r="904" ht="12.75" customHeight="1">
      <c r="D904" s="37"/>
      <c r="E904" s="37"/>
      <c r="F904" s="17"/>
    </row>
    <row r="905" ht="12.75" customHeight="1">
      <c r="D905" s="37"/>
      <c r="E905" s="37"/>
      <c r="F905" s="17"/>
    </row>
    <row r="906" ht="12.75" customHeight="1">
      <c r="D906" s="37"/>
      <c r="E906" s="37"/>
      <c r="F906" s="17"/>
    </row>
    <row r="907" ht="12.75" customHeight="1">
      <c r="D907" s="37"/>
      <c r="E907" s="37"/>
      <c r="F907" s="17"/>
    </row>
    <row r="908" ht="12.75" customHeight="1">
      <c r="D908" s="37"/>
      <c r="E908" s="37"/>
      <c r="F908" s="17"/>
    </row>
    <row r="909" ht="12.75" customHeight="1">
      <c r="D909" s="37"/>
      <c r="E909" s="37"/>
      <c r="F909" s="17"/>
    </row>
    <row r="910" ht="12.75" customHeight="1">
      <c r="D910" s="37"/>
      <c r="E910" s="37"/>
      <c r="F910" s="17"/>
    </row>
    <row r="911" ht="12.75" customHeight="1">
      <c r="D911" s="37"/>
      <c r="E911" s="37"/>
      <c r="F911" s="17"/>
    </row>
    <row r="912" ht="12.75" customHeight="1">
      <c r="D912" s="37"/>
      <c r="E912" s="37"/>
      <c r="F912" s="17"/>
    </row>
    <row r="913" ht="12.75" customHeight="1">
      <c r="D913" s="37"/>
      <c r="E913" s="37"/>
      <c r="F913" s="17"/>
    </row>
    <row r="914" ht="12.75" customHeight="1">
      <c r="D914" s="37"/>
      <c r="E914" s="37"/>
      <c r="F914" s="17"/>
    </row>
    <row r="915" ht="12.75" customHeight="1">
      <c r="D915" s="37"/>
      <c r="E915" s="37"/>
      <c r="F915" s="17"/>
    </row>
    <row r="916" ht="12.75" customHeight="1">
      <c r="D916" s="37"/>
      <c r="E916" s="37"/>
      <c r="F916" s="17"/>
    </row>
    <row r="917" ht="12.75" customHeight="1">
      <c r="D917" s="37"/>
      <c r="E917" s="37"/>
      <c r="F917" s="17"/>
    </row>
    <row r="918" ht="12.75" customHeight="1">
      <c r="D918" s="37"/>
      <c r="E918" s="37"/>
      <c r="F918" s="17"/>
    </row>
    <row r="919" ht="12.75" customHeight="1">
      <c r="D919" s="37"/>
      <c r="E919" s="37"/>
      <c r="F919" s="17"/>
    </row>
    <row r="920" ht="12.75" customHeight="1">
      <c r="D920" s="37"/>
      <c r="E920" s="37"/>
      <c r="F920" s="17"/>
    </row>
    <row r="921" ht="12.75" customHeight="1">
      <c r="D921" s="37"/>
      <c r="E921" s="37"/>
      <c r="F921" s="17"/>
    </row>
    <row r="922" ht="12.75" customHeight="1">
      <c r="D922" s="37"/>
      <c r="E922" s="37"/>
      <c r="F922" s="17"/>
    </row>
    <row r="923" ht="12.75" customHeight="1">
      <c r="D923" s="37"/>
      <c r="E923" s="37"/>
      <c r="F923" s="17"/>
    </row>
    <row r="924" ht="12.75" customHeight="1">
      <c r="D924" s="37"/>
      <c r="E924" s="37"/>
      <c r="F924" s="17"/>
    </row>
    <row r="925" ht="12.75" customHeight="1">
      <c r="D925" s="37"/>
      <c r="E925" s="37"/>
      <c r="F925" s="17"/>
    </row>
    <row r="926" ht="12.75" customHeight="1">
      <c r="D926" s="37"/>
      <c r="E926" s="37"/>
      <c r="F926" s="17"/>
    </row>
    <row r="927" ht="12.75" customHeight="1">
      <c r="D927" s="37"/>
      <c r="E927" s="37"/>
      <c r="F927" s="17"/>
    </row>
    <row r="928" ht="12.75" customHeight="1">
      <c r="D928" s="37"/>
      <c r="E928" s="37"/>
      <c r="F928" s="17"/>
    </row>
    <row r="929" ht="12.75" customHeight="1">
      <c r="D929" s="37"/>
      <c r="E929" s="37"/>
      <c r="F929" s="17"/>
    </row>
    <row r="930" ht="12.75" customHeight="1">
      <c r="D930" s="37"/>
      <c r="E930" s="37"/>
      <c r="F930" s="17"/>
    </row>
    <row r="931" ht="12.75" customHeight="1">
      <c r="D931" s="37"/>
      <c r="E931" s="37"/>
      <c r="F931" s="17"/>
    </row>
    <row r="932" ht="12.75" customHeight="1">
      <c r="D932" s="37"/>
      <c r="E932" s="37"/>
      <c r="F932" s="17"/>
    </row>
    <row r="933" ht="12.75" customHeight="1">
      <c r="D933" s="37"/>
      <c r="E933" s="37"/>
      <c r="F933" s="17"/>
    </row>
    <row r="934" ht="12.75" customHeight="1">
      <c r="D934" s="37"/>
      <c r="E934" s="37"/>
      <c r="F934" s="17"/>
    </row>
    <row r="935" ht="12.75" customHeight="1">
      <c r="D935" s="37"/>
      <c r="E935" s="37"/>
      <c r="F935" s="17"/>
    </row>
    <row r="936" ht="12.75" customHeight="1">
      <c r="D936" s="37"/>
      <c r="E936" s="37"/>
      <c r="F936" s="17"/>
    </row>
    <row r="937" ht="12.75" customHeight="1">
      <c r="D937" s="37"/>
      <c r="E937" s="37"/>
      <c r="F937" s="17"/>
    </row>
    <row r="938" ht="12.75" customHeight="1">
      <c r="D938" s="37"/>
      <c r="E938" s="37"/>
      <c r="F938" s="17"/>
    </row>
    <row r="939" ht="12.75" customHeight="1">
      <c r="D939" s="37"/>
      <c r="E939" s="37"/>
      <c r="F939" s="17"/>
    </row>
    <row r="940" ht="12.75" customHeight="1">
      <c r="D940" s="37"/>
      <c r="E940" s="37"/>
      <c r="F940" s="17"/>
    </row>
    <row r="941" ht="12.75" customHeight="1">
      <c r="D941" s="37"/>
      <c r="E941" s="37"/>
      <c r="F941" s="17"/>
    </row>
    <row r="942" ht="12.75" customHeight="1">
      <c r="D942" s="37"/>
      <c r="E942" s="37"/>
      <c r="F942" s="17"/>
    </row>
    <row r="943" ht="12.75" customHeight="1">
      <c r="D943" s="37"/>
      <c r="E943" s="37"/>
      <c r="F943" s="17"/>
    </row>
    <row r="944" ht="12.75" customHeight="1">
      <c r="D944" s="37"/>
      <c r="E944" s="37"/>
      <c r="F944" s="17"/>
    </row>
    <row r="945" ht="12.75" customHeight="1">
      <c r="D945" s="37"/>
      <c r="E945" s="37"/>
      <c r="F945" s="17"/>
    </row>
    <row r="946" ht="12.75" customHeight="1">
      <c r="D946" s="37"/>
      <c r="E946" s="37"/>
      <c r="F946" s="17"/>
    </row>
    <row r="947" ht="12.75" customHeight="1">
      <c r="D947" s="37"/>
      <c r="E947" s="37"/>
      <c r="F947" s="17"/>
    </row>
    <row r="948" ht="12.75" customHeight="1">
      <c r="D948" s="37"/>
      <c r="E948" s="37"/>
      <c r="F948" s="17"/>
    </row>
    <row r="949" ht="12.75" customHeight="1">
      <c r="D949" s="37"/>
      <c r="E949" s="37"/>
      <c r="F949" s="17"/>
    </row>
    <row r="950" ht="12.75" customHeight="1">
      <c r="D950" s="37"/>
      <c r="E950" s="37"/>
      <c r="F950" s="17"/>
    </row>
    <row r="951" ht="12.75" customHeight="1">
      <c r="D951" s="37"/>
      <c r="E951" s="37"/>
      <c r="F951" s="17"/>
    </row>
    <row r="952" ht="12.75" customHeight="1">
      <c r="D952" s="37"/>
      <c r="E952" s="37"/>
      <c r="F952" s="17"/>
    </row>
    <row r="953" ht="12.75" customHeight="1">
      <c r="D953" s="37"/>
      <c r="E953" s="37"/>
      <c r="F953" s="17"/>
    </row>
    <row r="954" ht="12.75" customHeight="1">
      <c r="D954" s="37"/>
      <c r="E954" s="37"/>
      <c r="F954" s="17"/>
    </row>
    <row r="955" ht="12.75" customHeight="1">
      <c r="D955" s="37"/>
      <c r="E955" s="37"/>
      <c r="F955" s="17"/>
    </row>
    <row r="956" ht="12.75" customHeight="1">
      <c r="D956" s="37"/>
      <c r="E956" s="37"/>
      <c r="F956" s="17"/>
    </row>
    <row r="957" ht="12.75" customHeight="1">
      <c r="D957" s="37"/>
      <c r="E957" s="37"/>
      <c r="F957" s="17"/>
    </row>
    <row r="958" ht="12.75" customHeight="1">
      <c r="D958" s="37"/>
      <c r="E958" s="37"/>
      <c r="F958" s="17"/>
    </row>
    <row r="959" ht="12.75" customHeight="1">
      <c r="D959" s="37"/>
      <c r="E959" s="37"/>
      <c r="F959" s="17"/>
    </row>
    <row r="960" ht="12.75" customHeight="1">
      <c r="D960" s="37"/>
      <c r="E960" s="37"/>
      <c r="F960" s="17"/>
    </row>
    <row r="961" ht="12.75" customHeight="1">
      <c r="D961" s="37"/>
      <c r="E961" s="37"/>
      <c r="F961" s="17"/>
    </row>
    <row r="962" ht="12.75" customHeight="1">
      <c r="D962" s="37"/>
      <c r="E962" s="37"/>
      <c r="F962" s="17"/>
    </row>
    <row r="963" ht="12.75" customHeight="1">
      <c r="D963" s="37"/>
      <c r="E963" s="37"/>
      <c r="F963" s="17"/>
    </row>
    <row r="964" ht="12.75" customHeight="1">
      <c r="D964" s="37"/>
      <c r="E964" s="37"/>
      <c r="F964" s="17"/>
    </row>
    <row r="965" ht="12.75" customHeight="1">
      <c r="D965" s="37"/>
      <c r="E965" s="37"/>
      <c r="F965" s="17"/>
    </row>
    <row r="966" ht="12.75" customHeight="1">
      <c r="D966" s="37"/>
      <c r="E966" s="37"/>
      <c r="F966" s="17"/>
    </row>
    <row r="967" ht="12.75" customHeight="1">
      <c r="D967" s="37"/>
      <c r="E967" s="37"/>
      <c r="F967" s="17"/>
    </row>
    <row r="968" ht="12.75" customHeight="1">
      <c r="D968" s="37"/>
      <c r="E968" s="37"/>
      <c r="F968" s="17"/>
    </row>
    <row r="969" ht="12.75" customHeight="1">
      <c r="D969" s="37"/>
      <c r="E969" s="37"/>
      <c r="F969" s="17"/>
    </row>
    <row r="970" ht="12.75" customHeight="1">
      <c r="D970" s="37"/>
      <c r="E970" s="37"/>
      <c r="F970" s="17"/>
    </row>
    <row r="971" ht="12.75" customHeight="1">
      <c r="D971" s="37"/>
      <c r="E971" s="37"/>
      <c r="F971" s="17"/>
    </row>
    <row r="972" ht="12.75" customHeight="1">
      <c r="D972" s="37"/>
      <c r="E972" s="37"/>
      <c r="F972" s="17"/>
    </row>
    <row r="973" ht="12.75" customHeight="1">
      <c r="D973" s="37"/>
      <c r="E973" s="37"/>
      <c r="F973" s="17"/>
    </row>
    <row r="974" ht="12.75" customHeight="1">
      <c r="D974" s="37"/>
      <c r="E974" s="37"/>
      <c r="F974" s="17"/>
    </row>
    <row r="975" ht="12.75" customHeight="1">
      <c r="D975" s="37"/>
      <c r="E975" s="37"/>
      <c r="F975" s="17"/>
    </row>
    <row r="976" ht="12.75" customHeight="1">
      <c r="D976" s="37"/>
      <c r="E976" s="37"/>
      <c r="F976" s="17"/>
    </row>
    <row r="977" ht="12.75" customHeight="1">
      <c r="D977" s="37"/>
      <c r="E977" s="37"/>
      <c r="F977" s="17"/>
    </row>
    <row r="978" ht="12.75" customHeight="1">
      <c r="D978" s="37"/>
      <c r="E978" s="37"/>
      <c r="F978" s="17"/>
    </row>
    <row r="979" ht="12.75" customHeight="1">
      <c r="D979" s="37"/>
      <c r="E979" s="37"/>
      <c r="F979" s="17"/>
    </row>
    <row r="980" ht="12.75" customHeight="1">
      <c r="D980" s="37"/>
      <c r="E980" s="37"/>
      <c r="F980" s="17"/>
    </row>
    <row r="981" ht="12.75" customHeight="1">
      <c r="D981" s="37"/>
      <c r="E981" s="37"/>
      <c r="F981" s="17"/>
    </row>
    <row r="982" ht="12.75" customHeight="1">
      <c r="D982" s="37"/>
      <c r="E982" s="37"/>
      <c r="F982" s="17"/>
    </row>
    <row r="983" ht="12.75" customHeight="1">
      <c r="D983" s="37"/>
      <c r="E983" s="37"/>
      <c r="F983" s="17"/>
    </row>
    <row r="984" ht="12.75" customHeight="1">
      <c r="D984" s="37"/>
      <c r="E984" s="37"/>
      <c r="F984" s="17"/>
    </row>
    <row r="985" ht="12.75" customHeight="1">
      <c r="D985" s="37"/>
      <c r="E985" s="37"/>
      <c r="F985" s="17"/>
    </row>
    <row r="986" ht="12.75" customHeight="1">
      <c r="D986" s="37"/>
      <c r="E986" s="37"/>
      <c r="F986" s="17"/>
    </row>
    <row r="987" ht="12.75" customHeight="1">
      <c r="D987" s="37"/>
      <c r="E987" s="37"/>
      <c r="F987" s="17"/>
    </row>
    <row r="988" ht="12.75" customHeight="1">
      <c r="D988" s="37"/>
      <c r="E988" s="37"/>
      <c r="F988" s="17"/>
    </row>
    <row r="989" ht="12.75" customHeight="1">
      <c r="D989" s="37"/>
      <c r="E989" s="37"/>
      <c r="F989" s="17"/>
    </row>
    <row r="990" ht="12.75" customHeight="1">
      <c r="D990" s="37"/>
      <c r="E990" s="37"/>
      <c r="F990" s="17"/>
    </row>
    <row r="991" ht="12.75" customHeight="1">
      <c r="D991" s="37"/>
      <c r="E991" s="37"/>
      <c r="F991" s="17"/>
    </row>
    <row r="992" ht="12.75" customHeight="1">
      <c r="D992" s="37"/>
      <c r="E992" s="37"/>
      <c r="F992" s="17"/>
    </row>
    <row r="993" ht="12.75" customHeight="1">
      <c r="D993" s="37"/>
      <c r="E993" s="37"/>
      <c r="F993" s="17"/>
    </row>
    <row r="994" ht="12.75" customHeight="1">
      <c r="D994" s="37"/>
      <c r="E994" s="37"/>
      <c r="F994" s="17"/>
    </row>
    <row r="995" ht="12.75" customHeight="1">
      <c r="D995" s="37"/>
      <c r="E995" s="37"/>
      <c r="F995" s="17"/>
    </row>
    <row r="996" ht="12.75" customHeight="1">
      <c r="D996" s="37"/>
      <c r="E996" s="37"/>
      <c r="F996" s="17"/>
    </row>
    <row r="997" ht="12.75" customHeight="1">
      <c r="D997" s="37"/>
      <c r="E997" s="37"/>
      <c r="F997" s="17"/>
    </row>
    <row r="998" ht="12.75" customHeight="1">
      <c r="D998" s="37"/>
      <c r="E998" s="37"/>
      <c r="F998" s="17"/>
    </row>
    <row r="999" ht="12.75" customHeight="1">
      <c r="D999" s="37"/>
      <c r="E999" s="37"/>
      <c r="F999" s="17"/>
    </row>
    <row r="1000" ht="12.75" customHeight="1">
      <c r="D1000" s="37"/>
      <c r="E1000" s="37"/>
      <c r="F1000" s="17"/>
    </row>
  </sheetData>
  <mergeCells count="3">
    <mergeCell ref="A1:F1"/>
    <mergeCell ref="A17:F17"/>
    <mergeCell ref="A33:F3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15.86"/>
    <col customWidth="1" min="3" max="3" width="14.29"/>
    <col customWidth="1" min="4" max="4" width="20.86"/>
    <col customWidth="1" min="5" max="5" width="14.0"/>
    <col customWidth="1" min="6" max="6" width="12.43"/>
    <col customWidth="1" min="7" max="26" width="8.71"/>
  </cols>
  <sheetData>
    <row r="1" ht="12.75" customHeight="1">
      <c r="A1" s="5" t="s">
        <v>11</v>
      </c>
    </row>
    <row r="2" ht="39.75" customHeight="1">
      <c r="A2" s="44" t="s">
        <v>242</v>
      </c>
      <c r="B2" s="44" t="s">
        <v>243</v>
      </c>
      <c r="C2" s="44" t="s">
        <v>244</v>
      </c>
      <c r="D2" s="44" t="s">
        <v>245</v>
      </c>
      <c r="E2" s="45" t="s">
        <v>42</v>
      </c>
      <c r="F2" s="44" t="s">
        <v>43</v>
      </c>
    </row>
    <row r="3" ht="12.75" customHeight="1">
      <c r="E3" s="17"/>
    </row>
    <row r="4" ht="12.75" customHeight="1">
      <c r="A4" s="3" t="s">
        <v>246</v>
      </c>
      <c r="B4" s="16">
        <f>Assumptions!C73</f>
        <v>5</v>
      </c>
      <c r="C4" s="16">
        <f>Assumptions!C77</f>
        <v>30</v>
      </c>
      <c r="D4" s="16">
        <f t="shared" ref="D4:D8" si="1">B4*C4/60</f>
        <v>2.5</v>
      </c>
      <c r="E4" s="38">
        <f>D4*Assumptions!$C$84</f>
        <v>73.44300823</v>
      </c>
      <c r="F4" s="38">
        <f t="shared" ref="F4:F8" si="2">E4*12</f>
        <v>881.3160987</v>
      </c>
    </row>
    <row r="5" ht="12.75" customHeight="1">
      <c r="A5" s="3" t="s">
        <v>247</v>
      </c>
      <c r="B5" s="16">
        <f>Assumptions!C74</f>
        <v>4</v>
      </c>
      <c r="C5" s="16">
        <f>Assumptions!C78</f>
        <v>60</v>
      </c>
      <c r="D5" s="16">
        <f t="shared" si="1"/>
        <v>4</v>
      </c>
      <c r="E5" s="38">
        <f>D5*Assumptions!$C$84</f>
        <v>117.5088132</v>
      </c>
      <c r="F5" s="38">
        <f t="shared" si="2"/>
        <v>1410.105758</v>
      </c>
    </row>
    <row r="6" ht="12.75" customHeight="1">
      <c r="A6" s="3" t="s">
        <v>248</v>
      </c>
      <c r="B6" s="16">
        <f>Assumptions!C75</f>
        <v>1</v>
      </c>
      <c r="C6" s="16">
        <f>Assumptions!C79</f>
        <v>120</v>
      </c>
      <c r="D6" s="16">
        <f t="shared" si="1"/>
        <v>2</v>
      </c>
      <c r="E6" s="38">
        <f>D6*Assumptions!$C$84</f>
        <v>58.75440658</v>
      </c>
      <c r="F6" s="38">
        <f t="shared" si="2"/>
        <v>705.052879</v>
      </c>
    </row>
    <row r="7" ht="12.75" customHeight="1">
      <c r="A7" s="3" t="s">
        <v>249</v>
      </c>
      <c r="B7" s="16">
        <f>Assumptions!C76</f>
        <v>2</v>
      </c>
      <c r="C7" s="16">
        <f>Assumptions!C80</f>
        <v>120</v>
      </c>
      <c r="D7" s="16">
        <f t="shared" si="1"/>
        <v>4</v>
      </c>
      <c r="E7" s="38">
        <f>D7*Assumptions!$C$84</f>
        <v>117.5088132</v>
      </c>
      <c r="F7" s="38">
        <f t="shared" si="2"/>
        <v>1410.105758</v>
      </c>
    </row>
    <row r="8" ht="12.75" customHeight="1">
      <c r="A8" s="3" t="s">
        <v>250</v>
      </c>
      <c r="B8" s="16">
        <f>Assumptions!C89</f>
        <v>0.25</v>
      </c>
      <c r="C8" s="16">
        <f>Assumptions!C90</f>
        <v>240</v>
      </c>
      <c r="D8" s="16">
        <f t="shared" si="1"/>
        <v>1</v>
      </c>
      <c r="E8" s="38">
        <f>D8*Assumptions!C88</f>
        <v>200</v>
      </c>
      <c r="F8" s="38">
        <f t="shared" si="2"/>
        <v>2400</v>
      </c>
    </row>
    <row r="9" ht="12.75" customHeight="1">
      <c r="A9" s="3" t="s">
        <v>251</v>
      </c>
      <c r="B9" s="16"/>
      <c r="C9" s="16"/>
      <c r="D9" s="16"/>
      <c r="E9" s="38"/>
      <c r="F9" s="38"/>
    </row>
    <row r="10" ht="12.75" customHeight="1">
      <c r="E10" s="17"/>
    </row>
    <row r="11" ht="12.75" customHeight="1">
      <c r="A11" s="2" t="s">
        <v>238</v>
      </c>
      <c r="E11" s="42">
        <f>SUM(E4:E7)</f>
        <v>367.2150411</v>
      </c>
      <c r="F11" s="42">
        <f>SUM(F4:F9)</f>
        <v>6806.580494</v>
      </c>
    </row>
    <row r="12" ht="12.75" customHeight="1">
      <c r="E12" s="17"/>
    </row>
    <row r="13" ht="12.75" customHeight="1">
      <c r="E13" s="17"/>
    </row>
    <row r="14" ht="12.75" customHeight="1">
      <c r="A14" s="5" t="s">
        <v>24</v>
      </c>
    </row>
    <row r="15" ht="12.75" customHeight="1">
      <c r="A15" s="44" t="s">
        <v>242</v>
      </c>
      <c r="B15" s="44" t="s">
        <v>243</v>
      </c>
      <c r="C15" s="44" t="s">
        <v>244</v>
      </c>
      <c r="D15" s="44" t="s">
        <v>245</v>
      </c>
      <c r="E15" s="45" t="s">
        <v>42</v>
      </c>
      <c r="F15" s="44" t="s">
        <v>43</v>
      </c>
    </row>
    <row r="16" ht="12.75" customHeight="1">
      <c r="E16" s="17"/>
    </row>
    <row r="17" ht="12.75" customHeight="1">
      <c r="A17" s="3" t="s">
        <v>246</v>
      </c>
      <c r="B17" s="16">
        <f>Assumptions!D73</f>
        <v>10</v>
      </c>
      <c r="C17" s="16">
        <f>Assumptions!C77</f>
        <v>30</v>
      </c>
      <c r="D17" s="16">
        <f t="shared" ref="D17:D21" si="3">B17*C17/60</f>
        <v>5</v>
      </c>
      <c r="E17" s="38">
        <f>D17*Assumptions!$C$84</f>
        <v>146.8860165</v>
      </c>
      <c r="F17" s="38">
        <f t="shared" ref="F17:F21" si="4">E17*12</f>
        <v>1762.632197</v>
      </c>
    </row>
    <row r="18" ht="12.75" customHeight="1">
      <c r="A18" s="3" t="s">
        <v>247</v>
      </c>
      <c r="B18" s="16">
        <f>Assumptions!D74</f>
        <v>8</v>
      </c>
      <c r="C18" s="16">
        <f>Assumptions!C78</f>
        <v>60</v>
      </c>
      <c r="D18" s="16">
        <f t="shared" si="3"/>
        <v>8</v>
      </c>
      <c r="E18" s="38">
        <f>D18*Assumptions!$C$84</f>
        <v>235.0176263</v>
      </c>
      <c r="F18" s="38">
        <f t="shared" si="4"/>
        <v>2820.211516</v>
      </c>
    </row>
    <row r="19" ht="12.75" customHeight="1">
      <c r="A19" s="3" t="s">
        <v>248</v>
      </c>
      <c r="B19" s="16">
        <f>Assumptions!D75</f>
        <v>2</v>
      </c>
      <c r="C19" s="16">
        <f>Assumptions!C79</f>
        <v>120</v>
      </c>
      <c r="D19" s="16">
        <f t="shared" si="3"/>
        <v>4</v>
      </c>
      <c r="E19" s="38">
        <f>D19*Assumptions!$C$84</f>
        <v>117.5088132</v>
      </c>
      <c r="F19" s="38">
        <f t="shared" si="4"/>
        <v>1410.105758</v>
      </c>
    </row>
    <row r="20" ht="12.75" customHeight="1">
      <c r="A20" s="3" t="s">
        <v>249</v>
      </c>
      <c r="B20" s="16">
        <f>Assumptions!D76</f>
        <v>2</v>
      </c>
      <c r="C20" s="16">
        <f>Assumptions!C80</f>
        <v>120</v>
      </c>
      <c r="D20" s="16">
        <f t="shared" si="3"/>
        <v>4</v>
      </c>
      <c r="E20" s="38">
        <f>D20*Assumptions!$C$84</f>
        <v>117.5088132</v>
      </c>
      <c r="F20" s="38">
        <f t="shared" si="4"/>
        <v>1410.105758</v>
      </c>
    </row>
    <row r="21" ht="12.75" customHeight="1">
      <c r="A21" s="3" t="s">
        <v>250</v>
      </c>
      <c r="B21" s="16">
        <f>Assumptions!D89</f>
        <v>0.25</v>
      </c>
      <c r="C21" s="16">
        <f>Assumptions!C90</f>
        <v>240</v>
      </c>
      <c r="D21" s="16">
        <f t="shared" si="3"/>
        <v>1</v>
      </c>
      <c r="E21" s="38">
        <f>D21*Assumptions!C88</f>
        <v>200</v>
      </c>
      <c r="F21" s="38">
        <f t="shared" si="4"/>
        <v>2400</v>
      </c>
    </row>
    <row r="22" ht="12.75" customHeight="1">
      <c r="A22" s="3" t="s">
        <v>251</v>
      </c>
      <c r="B22" s="16"/>
      <c r="C22" s="16"/>
      <c r="D22" s="16"/>
      <c r="E22" s="38"/>
      <c r="F22" s="38"/>
    </row>
    <row r="23" ht="12.75" customHeight="1">
      <c r="E23" s="17"/>
    </row>
    <row r="24" ht="12.75" customHeight="1">
      <c r="A24" s="2" t="s">
        <v>238</v>
      </c>
      <c r="E24" s="42">
        <f>SUM(E17:E20)</f>
        <v>616.9212691</v>
      </c>
      <c r="F24" s="42">
        <f>SUM(F17:F22)</f>
        <v>9803.055229</v>
      </c>
    </row>
    <row r="25" ht="12.75" customHeight="1">
      <c r="E25" s="17"/>
    </row>
    <row r="26" ht="12.75" customHeight="1">
      <c r="E26" s="17"/>
    </row>
    <row r="27" ht="12.75" customHeight="1">
      <c r="A27" s="5" t="s">
        <v>27</v>
      </c>
    </row>
    <row r="28" ht="12.75" customHeight="1">
      <c r="A28" s="44" t="s">
        <v>242</v>
      </c>
      <c r="B28" s="44" t="s">
        <v>243</v>
      </c>
      <c r="C28" s="44" t="s">
        <v>244</v>
      </c>
      <c r="D28" s="44" t="s">
        <v>245</v>
      </c>
      <c r="E28" s="45" t="s">
        <v>42</v>
      </c>
      <c r="F28" s="44" t="s">
        <v>43</v>
      </c>
    </row>
    <row r="29" ht="12.75" customHeight="1">
      <c r="E29" s="17"/>
    </row>
    <row r="30" ht="12.75" customHeight="1">
      <c r="A30" s="3" t="s">
        <v>246</v>
      </c>
      <c r="B30" s="16">
        <f>Assumptions!E73</f>
        <v>15</v>
      </c>
      <c r="C30" s="16">
        <f>Assumptions!C77</f>
        <v>30</v>
      </c>
      <c r="D30" s="16">
        <f t="shared" ref="D30:D34" si="5">B30*C30/60</f>
        <v>7.5</v>
      </c>
      <c r="E30" s="38">
        <f>D30*Assumptions!$C$84</f>
        <v>220.3290247</v>
      </c>
      <c r="F30" s="38">
        <f t="shared" ref="F30:F34" si="6">E30*12</f>
        <v>2643.948296</v>
      </c>
    </row>
    <row r="31" ht="12.75" customHeight="1">
      <c r="A31" s="3" t="s">
        <v>247</v>
      </c>
      <c r="B31" s="16">
        <f>Assumptions!E74</f>
        <v>12</v>
      </c>
      <c r="C31" s="16">
        <f>Assumptions!C78</f>
        <v>60</v>
      </c>
      <c r="D31" s="16">
        <f t="shared" si="5"/>
        <v>12</v>
      </c>
      <c r="E31" s="38">
        <f>D31*Assumptions!$C$84</f>
        <v>352.5264395</v>
      </c>
      <c r="F31" s="38">
        <f t="shared" si="6"/>
        <v>4230.317274</v>
      </c>
    </row>
    <row r="32" ht="12.75" customHeight="1">
      <c r="A32" s="3" t="s">
        <v>248</v>
      </c>
      <c r="B32" s="16">
        <f>Assumptions!E75</f>
        <v>3</v>
      </c>
      <c r="C32" s="16">
        <f>Assumptions!C79</f>
        <v>120</v>
      </c>
      <c r="D32" s="16">
        <f t="shared" si="5"/>
        <v>6</v>
      </c>
      <c r="E32" s="38">
        <f>D32*Assumptions!$C$84</f>
        <v>176.2632197</v>
      </c>
      <c r="F32" s="38">
        <f t="shared" si="6"/>
        <v>2115.158637</v>
      </c>
    </row>
    <row r="33" ht="12.75" customHeight="1">
      <c r="A33" s="3" t="s">
        <v>249</v>
      </c>
      <c r="B33" s="16">
        <f>Assumptions!E76</f>
        <v>2</v>
      </c>
      <c r="C33" s="16">
        <f>Assumptions!C80</f>
        <v>120</v>
      </c>
      <c r="D33" s="16">
        <f t="shared" si="5"/>
        <v>4</v>
      </c>
      <c r="E33" s="38">
        <f>D33*Assumptions!$C$84</f>
        <v>117.5088132</v>
      </c>
      <c r="F33" s="38">
        <f t="shared" si="6"/>
        <v>1410.105758</v>
      </c>
    </row>
    <row r="34" ht="12.75" customHeight="1">
      <c r="A34" s="3" t="s">
        <v>250</v>
      </c>
      <c r="B34" s="16">
        <f>Assumptions!E89</f>
        <v>0.25</v>
      </c>
      <c r="C34" s="16">
        <f>Assumptions!C90</f>
        <v>240</v>
      </c>
      <c r="D34" s="16">
        <f t="shared" si="5"/>
        <v>1</v>
      </c>
      <c r="E34" s="38">
        <f>D34*Assumptions!C88</f>
        <v>200</v>
      </c>
      <c r="F34" s="38">
        <f t="shared" si="6"/>
        <v>2400</v>
      </c>
    </row>
    <row r="35" ht="12.75" customHeight="1">
      <c r="A35" s="3" t="s">
        <v>251</v>
      </c>
      <c r="B35" s="16"/>
      <c r="C35" s="16"/>
      <c r="D35" s="16"/>
      <c r="E35" s="38"/>
      <c r="F35" s="38"/>
    </row>
    <row r="36" ht="12.75" customHeight="1">
      <c r="E36" s="17"/>
    </row>
    <row r="37" ht="12.75" customHeight="1">
      <c r="A37" s="2" t="s">
        <v>238</v>
      </c>
      <c r="E37" s="42">
        <f>SUM(E30:E33)</f>
        <v>866.6274971</v>
      </c>
      <c r="F37" s="42">
        <f>SUM(F30:F35)</f>
        <v>12799.52996</v>
      </c>
    </row>
    <row r="38" ht="12.75" customHeight="1">
      <c r="E38" s="17"/>
    </row>
    <row r="39" ht="12.75" customHeight="1">
      <c r="E39" s="17"/>
    </row>
    <row r="40" ht="12.75" customHeight="1">
      <c r="E40" s="17"/>
    </row>
    <row r="41" ht="12.75" customHeight="1">
      <c r="E41" s="17"/>
    </row>
    <row r="42" ht="12.75" customHeight="1">
      <c r="E42" s="17"/>
    </row>
    <row r="43" ht="12.75" customHeight="1">
      <c r="E43" s="17"/>
    </row>
    <row r="44" ht="12.75" customHeight="1">
      <c r="E44" s="17"/>
    </row>
    <row r="45" ht="12.75" customHeight="1">
      <c r="E45" s="17"/>
    </row>
    <row r="46" ht="12.75" customHeight="1">
      <c r="E46" s="17"/>
    </row>
    <row r="47" ht="12.75" customHeight="1">
      <c r="E47" s="17"/>
    </row>
    <row r="48" ht="12.75" customHeight="1">
      <c r="E48" s="17"/>
    </row>
    <row r="49" ht="12.75" customHeight="1">
      <c r="E49" s="17"/>
    </row>
    <row r="50" ht="12.75" customHeight="1">
      <c r="E50" s="17"/>
    </row>
    <row r="51" ht="12.75" customHeight="1">
      <c r="E51" s="17"/>
    </row>
    <row r="52" ht="12.75" customHeight="1">
      <c r="E52" s="17"/>
    </row>
    <row r="53" ht="12.75" customHeight="1">
      <c r="E53" s="17"/>
    </row>
    <row r="54" ht="12.75" customHeight="1">
      <c r="E54" s="17"/>
    </row>
    <row r="55" ht="12.75" customHeight="1">
      <c r="E55" s="17"/>
    </row>
    <row r="56" ht="12.75" customHeight="1">
      <c r="E56" s="17"/>
    </row>
    <row r="57" ht="12.75" customHeight="1">
      <c r="E57" s="17"/>
    </row>
    <row r="58" ht="12.75" customHeight="1">
      <c r="E58" s="17"/>
    </row>
    <row r="59" ht="12.75" customHeight="1">
      <c r="E59" s="17"/>
    </row>
    <row r="60" ht="12.75" customHeight="1">
      <c r="E60" s="17"/>
    </row>
    <row r="61" ht="12.75" customHeight="1">
      <c r="E61" s="17"/>
    </row>
    <row r="62" ht="12.75" customHeight="1">
      <c r="E62" s="17"/>
    </row>
    <row r="63" ht="12.75" customHeight="1">
      <c r="E63" s="17"/>
    </row>
    <row r="64" ht="12.75" customHeight="1">
      <c r="E64" s="17"/>
    </row>
    <row r="65" ht="12.75" customHeight="1">
      <c r="E65" s="17"/>
    </row>
    <row r="66" ht="12.75" customHeight="1">
      <c r="E66" s="17"/>
    </row>
    <row r="67" ht="12.75" customHeight="1">
      <c r="E67" s="17"/>
    </row>
    <row r="68" ht="12.75" customHeight="1">
      <c r="E68" s="17"/>
    </row>
    <row r="69" ht="12.75" customHeight="1">
      <c r="E69" s="17"/>
    </row>
    <row r="70" ht="12.75" customHeight="1">
      <c r="E70" s="17"/>
    </row>
    <row r="71" ht="12.75" customHeight="1">
      <c r="E71" s="17"/>
    </row>
    <row r="72" ht="12.75" customHeight="1">
      <c r="E72" s="17"/>
    </row>
    <row r="73" ht="12.75" customHeight="1">
      <c r="E73" s="17"/>
    </row>
    <row r="74" ht="12.75" customHeight="1">
      <c r="E74" s="17"/>
    </row>
    <row r="75" ht="12.75" customHeight="1">
      <c r="E75" s="17"/>
    </row>
    <row r="76" ht="12.75" customHeight="1">
      <c r="E76" s="17"/>
    </row>
    <row r="77" ht="12.75" customHeight="1">
      <c r="E77" s="17"/>
    </row>
    <row r="78" ht="12.75" customHeight="1">
      <c r="E78" s="17"/>
    </row>
    <row r="79" ht="12.75" customHeight="1">
      <c r="E79" s="17"/>
    </row>
    <row r="80" ht="12.75" customHeight="1">
      <c r="E80" s="17"/>
    </row>
    <row r="81" ht="12.75" customHeight="1">
      <c r="E81" s="17"/>
    </row>
    <row r="82" ht="12.75" customHeight="1">
      <c r="E82" s="17"/>
    </row>
    <row r="83" ht="12.75" customHeight="1">
      <c r="E83" s="17"/>
    </row>
    <row r="84" ht="12.75" customHeight="1">
      <c r="E84" s="17"/>
    </row>
    <row r="85" ht="12.75" customHeight="1">
      <c r="E85" s="17"/>
    </row>
    <row r="86" ht="12.75" customHeight="1">
      <c r="E86" s="17"/>
    </row>
    <row r="87" ht="12.75" customHeight="1">
      <c r="E87" s="17"/>
    </row>
    <row r="88" ht="12.75" customHeight="1">
      <c r="E88" s="17"/>
    </row>
    <row r="89" ht="12.75" customHeight="1">
      <c r="E89" s="17"/>
    </row>
    <row r="90" ht="12.75" customHeight="1">
      <c r="E90" s="17"/>
    </row>
    <row r="91" ht="12.75" customHeight="1">
      <c r="E91" s="17"/>
    </row>
    <row r="92" ht="12.75" customHeight="1">
      <c r="E92" s="17"/>
    </row>
    <row r="93" ht="12.75" customHeight="1">
      <c r="E93" s="17"/>
    </row>
    <row r="94" ht="12.75" customHeight="1">
      <c r="E94" s="17"/>
    </row>
    <row r="95" ht="12.75" customHeight="1">
      <c r="E95" s="17"/>
    </row>
    <row r="96" ht="12.75" customHeight="1">
      <c r="E96" s="17"/>
    </row>
    <row r="97" ht="12.75" customHeight="1">
      <c r="E97" s="17"/>
    </row>
    <row r="98" ht="12.75" customHeight="1">
      <c r="E98" s="17"/>
    </row>
    <row r="99" ht="12.75" customHeight="1">
      <c r="E99" s="17"/>
    </row>
    <row r="100" ht="12.75" customHeight="1">
      <c r="E100" s="17"/>
    </row>
    <row r="101" ht="12.75" customHeight="1">
      <c r="E101" s="17"/>
    </row>
    <row r="102" ht="12.75" customHeight="1">
      <c r="E102" s="17"/>
    </row>
    <row r="103" ht="12.75" customHeight="1">
      <c r="E103" s="17"/>
    </row>
    <row r="104" ht="12.75" customHeight="1">
      <c r="E104" s="17"/>
    </row>
    <row r="105" ht="12.75" customHeight="1">
      <c r="E105" s="17"/>
    </row>
    <row r="106" ht="12.75" customHeight="1">
      <c r="E106" s="17"/>
    </row>
    <row r="107" ht="12.75" customHeight="1">
      <c r="E107" s="17"/>
    </row>
    <row r="108" ht="12.75" customHeight="1">
      <c r="E108" s="17"/>
    </row>
    <row r="109" ht="12.75" customHeight="1">
      <c r="E109" s="17"/>
    </row>
    <row r="110" ht="12.75" customHeight="1">
      <c r="E110" s="17"/>
    </row>
    <row r="111" ht="12.75" customHeight="1">
      <c r="E111" s="17"/>
    </row>
    <row r="112" ht="12.75" customHeight="1">
      <c r="E112" s="17"/>
    </row>
    <row r="113" ht="12.75" customHeight="1">
      <c r="E113" s="17"/>
    </row>
    <row r="114" ht="12.75" customHeight="1">
      <c r="E114" s="17"/>
    </row>
    <row r="115" ht="12.75" customHeight="1">
      <c r="E115" s="17"/>
    </row>
    <row r="116" ht="12.75" customHeight="1">
      <c r="E116" s="17"/>
    </row>
    <row r="117" ht="12.75" customHeight="1">
      <c r="E117" s="17"/>
    </row>
    <row r="118" ht="12.75" customHeight="1">
      <c r="E118" s="17"/>
    </row>
    <row r="119" ht="12.75" customHeight="1">
      <c r="E119" s="17"/>
    </row>
    <row r="120" ht="12.75" customHeight="1">
      <c r="E120" s="17"/>
    </row>
    <row r="121" ht="12.75" customHeight="1">
      <c r="E121" s="17"/>
    </row>
    <row r="122" ht="12.75" customHeight="1">
      <c r="E122" s="17"/>
    </row>
    <row r="123" ht="12.75" customHeight="1">
      <c r="E123" s="17"/>
    </row>
    <row r="124" ht="12.75" customHeight="1">
      <c r="E124" s="17"/>
    </row>
    <row r="125" ht="12.75" customHeight="1">
      <c r="E125" s="17"/>
    </row>
    <row r="126" ht="12.75" customHeight="1">
      <c r="E126" s="17"/>
    </row>
    <row r="127" ht="12.75" customHeight="1">
      <c r="E127" s="17"/>
    </row>
    <row r="128" ht="12.75" customHeight="1">
      <c r="E128" s="17"/>
    </row>
    <row r="129" ht="12.75" customHeight="1">
      <c r="E129" s="17"/>
    </row>
    <row r="130" ht="12.75" customHeight="1">
      <c r="E130" s="17"/>
    </row>
    <row r="131" ht="12.75" customHeight="1">
      <c r="E131" s="17"/>
    </row>
    <row r="132" ht="12.75" customHeight="1">
      <c r="E132" s="17"/>
    </row>
    <row r="133" ht="12.75" customHeight="1">
      <c r="E133" s="17"/>
    </row>
    <row r="134" ht="12.75" customHeight="1">
      <c r="E134" s="17"/>
    </row>
    <row r="135" ht="12.75" customHeight="1">
      <c r="E135" s="17"/>
    </row>
    <row r="136" ht="12.75" customHeight="1">
      <c r="E136" s="17"/>
    </row>
    <row r="137" ht="12.75" customHeight="1">
      <c r="E137" s="17"/>
    </row>
    <row r="138" ht="12.75" customHeight="1">
      <c r="E138" s="17"/>
    </row>
    <row r="139" ht="12.75" customHeight="1">
      <c r="E139" s="17"/>
    </row>
    <row r="140" ht="12.75" customHeight="1">
      <c r="E140" s="17"/>
    </row>
    <row r="141" ht="12.75" customHeight="1">
      <c r="E141" s="17"/>
    </row>
    <row r="142" ht="12.75" customHeight="1">
      <c r="E142" s="17"/>
    </row>
    <row r="143" ht="12.75" customHeight="1">
      <c r="E143" s="17"/>
    </row>
    <row r="144" ht="12.75" customHeight="1">
      <c r="E144" s="17"/>
    </row>
    <row r="145" ht="12.75" customHeight="1">
      <c r="E145" s="17"/>
    </row>
    <row r="146" ht="12.75" customHeight="1">
      <c r="E146" s="17"/>
    </row>
    <row r="147" ht="12.75" customHeight="1">
      <c r="E147" s="17"/>
    </row>
    <row r="148" ht="12.75" customHeight="1">
      <c r="E148" s="17"/>
    </row>
    <row r="149" ht="12.75" customHeight="1">
      <c r="E149" s="17"/>
    </row>
    <row r="150" ht="12.75" customHeight="1">
      <c r="E150" s="17"/>
    </row>
    <row r="151" ht="12.75" customHeight="1">
      <c r="E151" s="17"/>
    </row>
    <row r="152" ht="12.75" customHeight="1">
      <c r="E152" s="17"/>
    </row>
    <row r="153" ht="12.75" customHeight="1">
      <c r="E153" s="17"/>
    </row>
    <row r="154" ht="12.75" customHeight="1">
      <c r="E154" s="17"/>
    </row>
    <row r="155" ht="12.75" customHeight="1">
      <c r="E155" s="17"/>
    </row>
    <row r="156" ht="12.75" customHeight="1">
      <c r="E156" s="17"/>
    </row>
    <row r="157" ht="12.75" customHeight="1">
      <c r="E157" s="17"/>
    </row>
    <row r="158" ht="12.75" customHeight="1">
      <c r="E158" s="17"/>
    </row>
    <row r="159" ht="12.75" customHeight="1">
      <c r="E159" s="17"/>
    </row>
    <row r="160" ht="12.75" customHeight="1">
      <c r="E160" s="17"/>
    </row>
    <row r="161" ht="12.75" customHeight="1">
      <c r="E161" s="17"/>
    </row>
    <row r="162" ht="12.75" customHeight="1">
      <c r="E162" s="17"/>
    </row>
    <row r="163" ht="12.75" customHeight="1">
      <c r="E163" s="17"/>
    </row>
    <row r="164" ht="12.75" customHeight="1">
      <c r="E164" s="17"/>
    </row>
    <row r="165" ht="12.75" customHeight="1">
      <c r="E165" s="17"/>
    </row>
    <row r="166" ht="12.75" customHeight="1">
      <c r="E166" s="17"/>
    </row>
    <row r="167" ht="12.75" customHeight="1">
      <c r="E167" s="17"/>
    </row>
    <row r="168" ht="12.75" customHeight="1">
      <c r="E168" s="17"/>
    </row>
    <row r="169" ht="12.75" customHeight="1">
      <c r="E169" s="17"/>
    </row>
    <row r="170" ht="12.75" customHeight="1">
      <c r="E170" s="17"/>
    </row>
    <row r="171" ht="12.75" customHeight="1">
      <c r="E171" s="17"/>
    </row>
    <row r="172" ht="12.75" customHeight="1">
      <c r="E172" s="17"/>
    </row>
    <row r="173" ht="12.75" customHeight="1">
      <c r="E173" s="17"/>
    </row>
    <row r="174" ht="12.75" customHeight="1">
      <c r="E174" s="17"/>
    </row>
    <row r="175" ht="12.75" customHeight="1">
      <c r="E175" s="17"/>
    </row>
    <row r="176" ht="12.75" customHeight="1">
      <c r="E176" s="17"/>
    </row>
    <row r="177" ht="12.75" customHeight="1">
      <c r="E177" s="17"/>
    </row>
    <row r="178" ht="12.75" customHeight="1">
      <c r="E178" s="17"/>
    </row>
    <row r="179" ht="12.75" customHeight="1">
      <c r="E179" s="17"/>
    </row>
    <row r="180" ht="12.75" customHeight="1">
      <c r="E180" s="17"/>
    </row>
    <row r="181" ht="12.75" customHeight="1">
      <c r="E181" s="17"/>
    </row>
    <row r="182" ht="12.75" customHeight="1">
      <c r="E182" s="17"/>
    </row>
    <row r="183" ht="12.75" customHeight="1">
      <c r="E183" s="17"/>
    </row>
    <row r="184" ht="12.75" customHeight="1">
      <c r="E184" s="17"/>
    </row>
    <row r="185" ht="12.75" customHeight="1">
      <c r="E185" s="17"/>
    </row>
    <row r="186" ht="12.75" customHeight="1">
      <c r="E186" s="17"/>
    </row>
    <row r="187" ht="12.75" customHeight="1">
      <c r="E187" s="17"/>
    </row>
    <row r="188" ht="12.75" customHeight="1">
      <c r="E188" s="17"/>
    </row>
    <row r="189" ht="12.75" customHeight="1">
      <c r="E189" s="17"/>
    </row>
    <row r="190" ht="12.75" customHeight="1">
      <c r="E190" s="17"/>
    </row>
    <row r="191" ht="12.75" customHeight="1">
      <c r="E191" s="17"/>
    </row>
    <row r="192" ht="12.75" customHeight="1">
      <c r="E192" s="17"/>
    </row>
    <row r="193" ht="12.75" customHeight="1">
      <c r="E193" s="17"/>
    </row>
    <row r="194" ht="12.75" customHeight="1">
      <c r="E194" s="17"/>
    </row>
    <row r="195" ht="12.75" customHeight="1">
      <c r="E195" s="17"/>
    </row>
    <row r="196" ht="12.75" customHeight="1">
      <c r="E196" s="17"/>
    </row>
    <row r="197" ht="12.75" customHeight="1">
      <c r="E197" s="17"/>
    </row>
    <row r="198" ht="12.75" customHeight="1">
      <c r="E198" s="17"/>
    </row>
    <row r="199" ht="12.75" customHeight="1">
      <c r="E199" s="17"/>
    </row>
    <row r="200" ht="12.75" customHeight="1">
      <c r="E200" s="17"/>
    </row>
    <row r="201" ht="12.75" customHeight="1">
      <c r="E201" s="17"/>
    </row>
    <row r="202" ht="12.75" customHeight="1">
      <c r="E202" s="17"/>
    </row>
    <row r="203" ht="12.75" customHeight="1">
      <c r="E203" s="17"/>
    </row>
    <row r="204" ht="12.75" customHeight="1">
      <c r="E204" s="17"/>
    </row>
    <row r="205" ht="12.75" customHeight="1">
      <c r="E205" s="17"/>
    </row>
    <row r="206" ht="12.75" customHeight="1">
      <c r="E206" s="17"/>
    </row>
    <row r="207" ht="12.75" customHeight="1">
      <c r="E207" s="17"/>
    </row>
    <row r="208" ht="12.75" customHeight="1">
      <c r="E208" s="17"/>
    </row>
    <row r="209" ht="12.75" customHeight="1">
      <c r="E209" s="17"/>
    </row>
    <row r="210" ht="12.75" customHeight="1">
      <c r="E210" s="17"/>
    </row>
    <row r="211" ht="12.75" customHeight="1">
      <c r="E211" s="17"/>
    </row>
    <row r="212" ht="12.75" customHeight="1">
      <c r="E212" s="17"/>
    </row>
    <row r="213" ht="12.75" customHeight="1">
      <c r="E213" s="17"/>
    </row>
    <row r="214" ht="12.75" customHeight="1">
      <c r="E214" s="17"/>
    </row>
    <row r="215" ht="12.75" customHeight="1">
      <c r="E215" s="17"/>
    </row>
    <row r="216" ht="12.75" customHeight="1">
      <c r="E216" s="17"/>
    </row>
    <row r="217" ht="12.75" customHeight="1">
      <c r="E217" s="17"/>
    </row>
    <row r="218" ht="12.75" customHeight="1">
      <c r="E218" s="17"/>
    </row>
    <row r="219" ht="12.75" customHeight="1">
      <c r="E219" s="17"/>
    </row>
    <row r="220" ht="12.75" customHeight="1">
      <c r="E220" s="17"/>
    </row>
    <row r="221" ht="12.75" customHeight="1">
      <c r="E221" s="17"/>
    </row>
    <row r="222" ht="12.75" customHeight="1">
      <c r="E222" s="17"/>
    </row>
    <row r="223" ht="12.75" customHeight="1">
      <c r="E223" s="17"/>
    </row>
    <row r="224" ht="12.75" customHeight="1">
      <c r="E224" s="17"/>
    </row>
    <row r="225" ht="12.75" customHeight="1">
      <c r="E225" s="17"/>
    </row>
    <row r="226" ht="12.75" customHeight="1">
      <c r="E226" s="17"/>
    </row>
    <row r="227" ht="12.75" customHeight="1">
      <c r="E227" s="17"/>
    </row>
    <row r="228" ht="12.75" customHeight="1">
      <c r="E228" s="17"/>
    </row>
    <row r="229" ht="12.75" customHeight="1">
      <c r="E229" s="17"/>
    </row>
    <row r="230" ht="12.75" customHeight="1">
      <c r="E230" s="17"/>
    </row>
    <row r="231" ht="12.75" customHeight="1">
      <c r="E231" s="17"/>
    </row>
    <row r="232" ht="12.75" customHeight="1">
      <c r="E232" s="17"/>
    </row>
    <row r="233" ht="12.75" customHeight="1">
      <c r="E233" s="17"/>
    </row>
    <row r="234" ht="12.75" customHeight="1">
      <c r="E234" s="17"/>
    </row>
    <row r="235" ht="12.75" customHeight="1">
      <c r="E235" s="17"/>
    </row>
    <row r="236" ht="12.75" customHeight="1">
      <c r="E236" s="17"/>
    </row>
    <row r="237" ht="12.75" customHeight="1">
      <c r="E237" s="17"/>
    </row>
    <row r="238" ht="12.75" customHeight="1">
      <c r="E238" s="17"/>
    </row>
    <row r="239" ht="12.75" customHeight="1">
      <c r="E239" s="17"/>
    </row>
    <row r="240" ht="12.75" customHeight="1">
      <c r="E240" s="17"/>
    </row>
    <row r="241" ht="12.75" customHeight="1">
      <c r="E241" s="17"/>
    </row>
    <row r="242" ht="12.75" customHeight="1">
      <c r="E242" s="17"/>
    </row>
    <row r="243" ht="12.75" customHeight="1">
      <c r="E243" s="17"/>
    </row>
    <row r="244" ht="12.75" customHeight="1">
      <c r="E244" s="17"/>
    </row>
    <row r="245" ht="12.75" customHeight="1">
      <c r="E245" s="17"/>
    </row>
    <row r="246" ht="12.75" customHeight="1">
      <c r="E246" s="17"/>
    </row>
    <row r="247" ht="12.75" customHeight="1">
      <c r="E247" s="17"/>
    </row>
    <row r="248" ht="12.75" customHeight="1">
      <c r="E248" s="17"/>
    </row>
    <row r="249" ht="12.75" customHeight="1">
      <c r="E249" s="17"/>
    </row>
    <row r="250" ht="12.75" customHeight="1">
      <c r="E250" s="17"/>
    </row>
    <row r="251" ht="12.75" customHeight="1">
      <c r="E251" s="17"/>
    </row>
    <row r="252" ht="12.75" customHeight="1">
      <c r="E252" s="17"/>
    </row>
    <row r="253" ht="12.75" customHeight="1">
      <c r="E253" s="17"/>
    </row>
    <row r="254" ht="12.75" customHeight="1">
      <c r="E254" s="17"/>
    </row>
    <row r="255" ht="12.75" customHeight="1">
      <c r="E255" s="17"/>
    </row>
    <row r="256" ht="12.75" customHeight="1">
      <c r="E256" s="17"/>
    </row>
    <row r="257" ht="12.75" customHeight="1">
      <c r="E257" s="17"/>
    </row>
    <row r="258" ht="12.75" customHeight="1">
      <c r="E258" s="17"/>
    </row>
    <row r="259" ht="12.75" customHeight="1">
      <c r="E259" s="17"/>
    </row>
    <row r="260" ht="12.75" customHeight="1">
      <c r="E260" s="17"/>
    </row>
    <row r="261" ht="12.75" customHeight="1">
      <c r="E261" s="17"/>
    </row>
    <row r="262" ht="12.75" customHeight="1">
      <c r="E262" s="17"/>
    </row>
    <row r="263" ht="12.75" customHeight="1">
      <c r="E263" s="17"/>
    </row>
    <row r="264" ht="12.75" customHeight="1">
      <c r="E264" s="17"/>
    </row>
    <row r="265" ht="12.75" customHeight="1">
      <c r="E265" s="17"/>
    </row>
    <row r="266" ht="12.75" customHeight="1">
      <c r="E266" s="17"/>
    </row>
    <row r="267" ht="12.75" customHeight="1">
      <c r="E267" s="17"/>
    </row>
    <row r="268" ht="12.75" customHeight="1">
      <c r="E268" s="17"/>
    </row>
    <row r="269" ht="12.75" customHeight="1">
      <c r="E269" s="17"/>
    </row>
    <row r="270" ht="12.75" customHeight="1">
      <c r="E270" s="17"/>
    </row>
    <row r="271" ht="12.75" customHeight="1">
      <c r="E271" s="17"/>
    </row>
    <row r="272" ht="12.75" customHeight="1">
      <c r="E272" s="17"/>
    </row>
    <row r="273" ht="12.75" customHeight="1">
      <c r="E273" s="17"/>
    </row>
    <row r="274" ht="12.75" customHeight="1">
      <c r="E274" s="17"/>
    </row>
    <row r="275" ht="12.75" customHeight="1">
      <c r="E275" s="17"/>
    </row>
    <row r="276" ht="12.75" customHeight="1">
      <c r="E276" s="17"/>
    </row>
    <row r="277" ht="12.75" customHeight="1">
      <c r="E277" s="17"/>
    </row>
    <row r="278" ht="12.75" customHeight="1">
      <c r="E278" s="17"/>
    </row>
    <row r="279" ht="12.75" customHeight="1">
      <c r="E279" s="17"/>
    </row>
    <row r="280" ht="12.75" customHeight="1">
      <c r="E280" s="17"/>
    </row>
    <row r="281" ht="12.75" customHeight="1">
      <c r="E281" s="17"/>
    </row>
    <row r="282" ht="12.75" customHeight="1">
      <c r="E282" s="17"/>
    </row>
    <row r="283" ht="12.75" customHeight="1">
      <c r="E283" s="17"/>
    </row>
    <row r="284" ht="12.75" customHeight="1">
      <c r="E284" s="17"/>
    </row>
    <row r="285" ht="12.75" customHeight="1">
      <c r="E285" s="17"/>
    </row>
    <row r="286" ht="12.75" customHeight="1">
      <c r="E286" s="17"/>
    </row>
    <row r="287" ht="12.75" customHeight="1">
      <c r="E287" s="17"/>
    </row>
    <row r="288" ht="12.75" customHeight="1">
      <c r="E288" s="17"/>
    </row>
    <row r="289" ht="12.75" customHeight="1">
      <c r="E289" s="17"/>
    </row>
    <row r="290" ht="12.75" customHeight="1">
      <c r="E290" s="17"/>
    </row>
    <row r="291" ht="12.75" customHeight="1">
      <c r="E291" s="17"/>
    </row>
    <row r="292" ht="12.75" customHeight="1">
      <c r="E292" s="17"/>
    </row>
    <row r="293" ht="12.75" customHeight="1">
      <c r="E293" s="17"/>
    </row>
    <row r="294" ht="12.75" customHeight="1">
      <c r="E294" s="17"/>
    </row>
    <row r="295" ht="12.75" customHeight="1">
      <c r="E295" s="17"/>
    </row>
    <row r="296" ht="12.75" customHeight="1">
      <c r="E296" s="17"/>
    </row>
    <row r="297" ht="12.75" customHeight="1">
      <c r="E297" s="17"/>
    </row>
    <row r="298" ht="12.75" customHeight="1">
      <c r="E298" s="17"/>
    </row>
    <row r="299" ht="12.75" customHeight="1">
      <c r="E299" s="17"/>
    </row>
    <row r="300" ht="12.75" customHeight="1">
      <c r="E300" s="17"/>
    </row>
    <row r="301" ht="12.75" customHeight="1">
      <c r="E301" s="17"/>
    </row>
    <row r="302" ht="12.75" customHeight="1">
      <c r="E302" s="17"/>
    </row>
    <row r="303" ht="12.75" customHeight="1">
      <c r="E303" s="17"/>
    </row>
    <row r="304" ht="12.75" customHeight="1">
      <c r="E304" s="17"/>
    </row>
    <row r="305" ht="12.75" customHeight="1">
      <c r="E305" s="17"/>
    </row>
    <row r="306" ht="12.75" customHeight="1">
      <c r="E306" s="17"/>
    </row>
    <row r="307" ht="12.75" customHeight="1">
      <c r="E307" s="17"/>
    </row>
    <row r="308" ht="12.75" customHeight="1">
      <c r="E308" s="17"/>
    </row>
    <row r="309" ht="12.75" customHeight="1">
      <c r="E309" s="17"/>
    </row>
    <row r="310" ht="12.75" customHeight="1">
      <c r="E310" s="17"/>
    </row>
    <row r="311" ht="12.75" customHeight="1">
      <c r="E311" s="17"/>
    </row>
    <row r="312" ht="12.75" customHeight="1">
      <c r="E312" s="17"/>
    </row>
    <row r="313" ht="12.75" customHeight="1">
      <c r="E313" s="17"/>
    </row>
    <row r="314" ht="12.75" customHeight="1">
      <c r="E314" s="17"/>
    </row>
    <row r="315" ht="12.75" customHeight="1">
      <c r="E315" s="17"/>
    </row>
    <row r="316" ht="12.75" customHeight="1">
      <c r="E316" s="17"/>
    </row>
    <row r="317" ht="12.75" customHeight="1">
      <c r="E317" s="17"/>
    </row>
    <row r="318" ht="12.75" customHeight="1">
      <c r="E318" s="17"/>
    </row>
    <row r="319" ht="12.75" customHeight="1">
      <c r="E319" s="17"/>
    </row>
    <row r="320" ht="12.75" customHeight="1">
      <c r="E320" s="17"/>
    </row>
    <row r="321" ht="12.75" customHeight="1">
      <c r="E321" s="17"/>
    </row>
    <row r="322" ht="12.75" customHeight="1">
      <c r="E322" s="17"/>
    </row>
    <row r="323" ht="12.75" customHeight="1">
      <c r="E323" s="17"/>
    </row>
    <row r="324" ht="12.75" customHeight="1">
      <c r="E324" s="17"/>
    </row>
    <row r="325" ht="12.75" customHeight="1">
      <c r="E325" s="17"/>
    </row>
    <row r="326" ht="12.75" customHeight="1">
      <c r="E326" s="17"/>
    </row>
    <row r="327" ht="12.75" customHeight="1">
      <c r="E327" s="17"/>
    </row>
    <row r="328" ht="12.75" customHeight="1">
      <c r="E328" s="17"/>
    </row>
    <row r="329" ht="12.75" customHeight="1">
      <c r="E329" s="17"/>
    </row>
    <row r="330" ht="12.75" customHeight="1">
      <c r="E330" s="17"/>
    </row>
    <row r="331" ht="12.75" customHeight="1">
      <c r="E331" s="17"/>
    </row>
    <row r="332" ht="12.75" customHeight="1">
      <c r="E332" s="17"/>
    </row>
    <row r="333" ht="12.75" customHeight="1">
      <c r="E333" s="17"/>
    </row>
    <row r="334" ht="12.75" customHeight="1">
      <c r="E334" s="17"/>
    </row>
    <row r="335" ht="12.75" customHeight="1">
      <c r="E335" s="17"/>
    </row>
    <row r="336" ht="12.75" customHeight="1">
      <c r="E336" s="17"/>
    </row>
    <row r="337" ht="12.75" customHeight="1">
      <c r="E337" s="17"/>
    </row>
    <row r="338" ht="12.75" customHeight="1">
      <c r="E338" s="17"/>
    </row>
    <row r="339" ht="12.75" customHeight="1">
      <c r="E339" s="17"/>
    </row>
    <row r="340" ht="12.75" customHeight="1">
      <c r="E340" s="17"/>
    </row>
    <row r="341" ht="12.75" customHeight="1">
      <c r="E341" s="17"/>
    </row>
    <row r="342" ht="12.75" customHeight="1">
      <c r="E342" s="17"/>
    </row>
    <row r="343" ht="12.75" customHeight="1">
      <c r="E343" s="17"/>
    </row>
    <row r="344" ht="12.75" customHeight="1">
      <c r="E344" s="17"/>
    </row>
    <row r="345" ht="12.75" customHeight="1">
      <c r="E345" s="17"/>
    </row>
    <row r="346" ht="12.75" customHeight="1">
      <c r="E346" s="17"/>
    </row>
    <row r="347" ht="12.75" customHeight="1">
      <c r="E347" s="17"/>
    </row>
    <row r="348" ht="12.75" customHeight="1">
      <c r="E348" s="17"/>
    </row>
    <row r="349" ht="12.75" customHeight="1">
      <c r="E349" s="17"/>
    </row>
    <row r="350" ht="12.75" customHeight="1">
      <c r="E350" s="17"/>
    </row>
    <row r="351" ht="12.75" customHeight="1">
      <c r="E351" s="17"/>
    </row>
    <row r="352" ht="12.75" customHeight="1">
      <c r="E352" s="17"/>
    </row>
    <row r="353" ht="12.75" customHeight="1">
      <c r="E353" s="17"/>
    </row>
    <row r="354" ht="12.75" customHeight="1">
      <c r="E354" s="17"/>
    </row>
    <row r="355" ht="12.75" customHeight="1">
      <c r="E355" s="17"/>
    </row>
    <row r="356" ht="12.75" customHeight="1">
      <c r="E356" s="17"/>
    </row>
    <row r="357" ht="12.75" customHeight="1">
      <c r="E357" s="17"/>
    </row>
    <row r="358" ht="12.75" customHeight="1">
      <c r="E358" s="17"/>
    </row>
    <row r="359" ht="12.75" customHeight="1">
      <c r="E359" s="17"/>
    </row>
    <row r="360" ht="12.75" customHeight="1">
      <c r="E360" s="17"/>
    </row>
    <row r="361" ht="12.75" customHeight="1">
      <c r="E361" s="17"/>
    </row>
    <row r="362" ht="12.75" customHeight="1">
      <c r="E362" s="17"/>
    </row>
    <row r="363" ht="12.75" customHeight="1">
      <c r="E363" s="17"/>
    </row>
    <row r="364" ht="12.75" customHeight="1">
      <c r="E364" s="17"/>
    </row>
    <row r="365" ht="12.75" customHeight="1">
      <c r="E365" s="17"/>
    </row>
    <row r="366" ht="12.75" customHeight="1">
      <c r="E366" s="17"/>
    </row>
    <row r="367" ht="12.75" customHeight="1">
      <c r="E367" s="17"/>
    </row>
    <row r="368" ht="12.75" customHeight="1">
      <c r="E368" s="17"/>
    </row>
    <row r="369" ht="12.75" customHeight="1">
      <c r="E369" s="17"/>
    </row>
    <row r="370" ht="12.75" customHeight="1">
      <c r="E370" s="17"/>
    </row>
    <row r="371" ht="12.75" customHeight="1">
      <c r="E371" s="17"/>
    </row>
    <row r="372" ht="12.75" customHeight="1">
      <c r="E372" s="17"/>
    </row>
    <row r="373" ht="12.75" customHeight="1">
      <c r="E373" s="17"/>
    </row>
    <row r="374" ht="12.75" customHeight="1">
      <c r="E374" s="17"/>
    </row>
    <row r="375" ht="12.75" customHeight="1">
      <c r="E375" s="17"/>
    </row>
    <row r="376" ht="12.75" customHeight="1">
      <c r="E376" s="17"/>
    </row>
    <row r="377" ht="12.75" customHeight="1">
      <c r="E377" s="17"/>
    </row>
    <row r="378" ht="12.75" customHeight="1">
      <c r="E378" s="17"/>
    </row>
    <row r="379" ht="12.75" customHeight="1">
      <c r="E379" s="17"/>
    </row>
    <row r="380" ht="12.75" customHeight="1">
      <c r="E380" s="17"/>
    </row>
    <row r="381" ht="12.75" customHeight="1">
      <c r="E381" s="17"/>
    </row>
    <row r="382" ht="12.75" customHeight="1">
      <c r="E382" s="17"/>
    </row>
    <row r="383" ht="12.75" customHeight="1">
      <c r="E383" s="17"/>
    </row>
    <row r="384" ht="12.75" customHeight="1">
      <c r="E384" s="17"/>
    </row>
    <row r="385" ht="12.75" customHeight="1">
      <c r="E385" s="17"/>
    </row>
    <row r="386" ht="12.75" customHeight="1">
      <c r="E386" s="17"/>
    </row>
    <row r="387" ht="12.75" customHeight="1">
      <c r="E387" s="17"/>
    </row>
    <row r="388" ht="12.75" customHeight="1">
      <c r="E388" s="17"/>
    </row>
    <row r="389" ht="12.75" customHeight="1">
      <c r="E389" s="17"/>
    </row>
    <row r="390" ht="12.75" customHeight="1">
      <c r="E390" s="17"/>
    </row>
    <row r="391" ht="12.75" customHeight="1">
      <c r="E391" s="17"/>
    </row>
    <row r="392" ht="12.75" customHeight="1">
      <c r="E392" s="17"/>
    </row>
    <row r="393" ht="12.75" customHeight="1">
      <c r="E393" s="17"/>
    </row>
    <row r="394" ht="12.75" customHeight="1">
      <c r="E394" s="17"/>
    </row>
    <row r="395" ht="12.75" customHeight="1">
      <c r="E395" s="17"/>
    </row>
    <row r="396" ht="12.75" customHeight="1">
      <c r="E396" s="17"/>
    </row>
    <row r="397" ht="12.75" customHeight="1">
      <c r="E397" s="17"/>
    </row>
    <row r="398" ht="12.75" customHeight="1">
      <c r="E398" s="17"/>
    </row>
    <row r="399" ht="12.75" customHeight="1">
      <c r="E399" s="17"/>
    </row>
    <row r="400" ht="12.75" customHeight="1">
      <c r="E400" s="17"/>
    </row>
    <row r="401" ht="12.75" customHeight="1">
      <c r="E401" s="17"/>
    </row>
    <row r="402" ht="12.75" customHeight="1">
      <c r="E402" s="17"/>
    </row>
    <row r="403" ht="12.75" customHeight="1">
      <c r="E403" s="17"/>
    </row>
    <row r="404" ht="12.75" customHeight="1">
      <c r="E404" s="17"/>
    </row>
    <row r="405" ht="12.75" customHeight="1">
      <c r="E405" s="17"/>
    </row>
    <row r="406" ht="12.75" customHeight="1">
      <c r="E406" s="17"/>
    </row>
    <row r="407" ht="12.75" customHeight="1">
      <c r="E407" s="17"/>
    </row>
    <row r="408" ht="12.75" customHeight="1">
      <c r="E408" s="17"/>
    </row>
    <row r="409" ht="12.75" customHeight="1">
      <c r="E409" s="17"/>
    </row>
    <row r="410" ht="12.75" customHeight="1">
      <c r="E410" s="17"/>
    </row>
    <row r="411" ht="12.75" customHeight="1">
      <c r="E411" s="17"/>
    </row>
    <row r="412" ht="12.75" customHeight="1">
      <c r="E412" s="17"/>
    </row>
    <row r="413" ht="12.75" customHeight="1">
      <c r="E413" s="17"/>
    </row>
    <row r="414" ht="12.75" customHeight="1">
      <c r="E414" s="17"/>
    </row>
    <row r="415" ht="12.75" customHeight="1">
      <c r="E415" s="17"/>
    </row>
    <row r="416" ht="12.75" customHeight="1">
      <c r="E416" s="17"/>
    </row>
    <row r="417" ht="12.75" customHeight="1">
      <c r="E417" s="17"/>
    </row>
    <row r="418" ht="12.75" customHeight="1">
      <c r="E418" s="17"/>
    </row>
    <row r="419" ht="12.75" customHeight="1">
      <c r="E419" s="17"/>
    </row>
    <row r="420" ht="12.75" customHeight="1">
      <c r="E420" s="17"/>
    </row>
    <row r="421" ht="12.75" customHeight="1">
      <c r="E421" s="17"/>
    </row>
    <row r="422" ht="12.75" customHeight="1">
      <c r="E422" s="17"/>
    </row>
    <row r="423" ht="12.75" customHeight="1">
      <c r="E423" s="17"/>
    </row>
    <row r="424" ht="12.75" customHeight="1">
      <c r="E424" s="17"/>
    </row>
    <row r="425" ht="12.75" customHeight="1">
      <c r="E425" s="17"/>
    </row>
    <row r="426" ht="12.75" customHeight="1">
      <c r="E426" s="17"/>
    </row>
    <row r="427" ht="12.75" customHeight="1">
      <c r="E427" s="17"/>
    </row>
    <row r="428" ht="12.75" customHeight="1">
      <c r="E428" s="17"/>
    </row>
    <row r="429" ht="12.75" customHeight="1">
      <c r="E429" s="17"/>
    </row>
    <row r="430" ht="12.75" customHeight="1">
      <c r="E430" s="17"/>
    </row>
    <row r="431" ht="12.75" customHeight="1">
      <c r="E431" s="17"/>
    </row>
    <row r="432" ht="12.75" customHeight="1">
      <c r="E432" s="17"/>
    </row>
    <row r="433" ht="12.75" customHeight="1">
      <c r="E433" s="17"/>
    </row>
    <row r="434" ht="12.75" customHeight="1">
      <c r="E434" s="17"/>
    </row>
    <row r="435" ht="12.75" customHeight="1">
      <c r="E435" s="17"/>
    </row>
    <row r="436" ht="12.75" customHeight="1">
      <c r="E436" s="17"/>
    </row>
    <row r="437" ht="12.75" customHeight="1">
      <c r="E437" s="17"/>
    </row>
    <row r="438" ht="12.75" customHeight="1">
      <c r="E438" s="17"/>
    </row>
    <row r="439" ht="12.75" customHeight="1">
      <c r="E439" s="17"/>
    </row>
    <row r="440" ht="12.75" customHeight="1">
      <c r="E440" s="17"/>
    </row>
    <row r="441" ht="12.75" customHeight="1">
      <c r="E441" s="17"/>
    </row>
    <row r="442" ht="12.75" customHeight="1">
      <c r="E442" s="17"/>
    </row>
    <row r="443" ht="12.75" customHeight="1">
      <c r="E443" s="17"/>
    </row>
    <row r="444" ht="12.75" customHeight="1">
      <c r="E444" s="17"/>
    </row>
    <row r="445" ht="12.75" customHeight="1">
      <c r="E445" s="17"/>
    </row>
    <row r="446" ht="12.75" customHeight="1">
      <c r="E446" s="17"/>
    </row>
    <row r="447" ht="12.75" customHeight="1">
      <c r="E447" s="17"/>
    </row>
    <row r="448" ht="12.75" customHeight="1">
      <c r="E448" s="17"/>
    </row>
    <row r="449" ht="12.75" customHeight="1">
      <c r="E449" s="17"/>
    </row>
    <row r="450" ht="12.75" customHeight="1">
      <c r="E450" s="17"/>
    </row>
    <row r="451" ht="12.75" customHeight="1">
      <c r="E451" s="17"/>
    </row>
    <row r="452" ht="12.75" customHeight="1">
      <c r="E452" s="17"/>
    </row>
    <row r="453" ht="12.75" customHeight="1">
      <c r="E453" s="17"/>
    </row>
    <row r="454" ht="12.75" customHeight="1">
      <c r="E454" s="17"/>
    </row>
    <row r="455" ht="12.75" customHeight="1">
      <c r="E455" s="17"/>
    </row>
    <row r="456" ht="12.75" customHeight="1">
      <c r="E456" s="17"/>
    </row>
    <row r="457" ht="12.75" customHeight="1">
      <c r="E457" s="17"/>
    </row>
    <row r="458" ht="12.75" customHeight="1">
      <c r="E458" s="17"/>
    </row>
    <row r="459" ht="12.75" customHeight="1">
      <c r="E459" s="17"/>
    </row>
    <row r="460" ht="12.75" customHeight="1">
      <c r="E460" s="17"/>
    </row>
    <row r="461" ht="12.75" customHeight="1">
      <c r="E461" s="17"/>
    </row>
    <row r="462" ht="12.75" customHeight="1">
      <c r="E462" s="17"/>
    </row>
    <row r="463" ht="12.75" customHeight="1">
      <c r="E463" s="17"/>
    </row>
    <row r="464" ht="12.75" customHeight="1">
      <c r="E464" s="17"/>
    </row>
    <row r="465" ht="12.75" customHeight="1">
      <c r="E465" s="17"/>
    </row>
    <row r="466" ht="12.75" customHeight="1">
      <c r="E466" s="17"/>
    </row>
    <row r="467" ht="12.75" customHeight="1">
      <c r="E467" s="17"/>
    </row>
    <row r="468" ht="12.75" customHeight="1">
      <c r="E468" s="17"/>
    </row>
    <row r="469" ht="12.75" customHeight="1">
      <c r="E469" s="17"/>
    </row>
    <row r="470" ht="12.75" customHeight="1">
      <c r="E470" s="17"/>
    </row>
    <row r="471" ht="12.75" customHeight="1">
      <c r="E471" s="17"/>
    </row>
    <row r="472" ht="12.75" customHeight="1">
      <c r="E472" s="17"/>
    </row>
    <row r="473" ht="12.75" customHeight="1">
      <c r="E473" s="17"/>
    </row>
    <row r="474" ht="12.75" customHeight="1">
      <c r="E474" s="17"/>
    </row>
    <row r="475" ht="12.75" customHeight="1">
      <c r="E475" s="17"/>
    </row>
    <row r="476" ht="12.75" customHeight="1">
      <c r="E476" s="17"/>
    </row>
    <row r="477" ht="12.75" customHeight="1">
      <c r="E477" s="17"/>
    </row>
    <row r="478" ht="12.75" customHeight="1">
      <c r="E478" s="17"/>
    </row>
    <row r="479" ht="12.75" customHeight="1">
      <c r="E479" s="17"/>
    </row>
    <row r="480" ht="12.75" customHeight="1">
      <c r="E480" s="17"/>
    </row>
    <row r="481" ht="12.75" customHeight="1">
      <c r="E481" s="17"/>
    </row>
    <row r="482" ht="12.75" customHeight="1">
      <c r="E482" s="17"/>
    </row>
    <row r="483" ht="12.75" customHeight="1">
      <c r="E483" s="17"/>
    </row>
    <row r="484" ht="12.75" customHeight="1">
      <c r="E484" s="17"/>
    </row>
    <row r="485" ht="12.75" customHeight="1">
      <c r="E485" s="17"/>
    </row>
    <row r="486" ht="12.75" customHeight="1">
      <c r="E486" s="17"/>
    </row>
    <row r="487" ht="12.75" customHeight="1">
      <c r="E487" s="17"/>
    </row>
    <row r="488" ht="12.75" customHeight="1">
      <c r="E488" s="17"/>
    </row>
    <row r="489" ht="12.75" customHeight="1">
      <c r="E489" s="17"/>
    </row>
    <row r="490" ht="12.75" customHeight="1">
      <c r="E490" s="17"/>
    </row>
    <row r="491" ht="12.75" customHeight="1">
      <c r="E491" s="17"/>
    </row>
    <row r="492" ht="12.75" customHeight="1">
      <c r="E492" s="17"/>
    </row>
    <row r="493" ht="12.75" customHeight="1">
      <c r="E493" s="17"/>
    </row>
    <row r="494" ht="12.75" customHeight="1">
      <c r="E494" s="17"/>
    </row>
    <row r="495" ht="12.75" customHeight="1">
      <c r="E495" s="17"/>
    </row>
    <row r="496" ht="12.75" customHeight="1">
      <c r="E496" s="17"/>
    </row>
    <row r="497" ht="12.75" customHeight="1">
      <c r="E497" s="17"/>
    </row>
    <row r="498" ht="12.75" customHeight="1">
      <c r="E498" s="17"/>
    </row>
    <row r="499" ht="12.75" customHeight="1">
      <c r="E499" s="17"/>
    </row>
    <row r="500" ht="12.75" customHeight="1">
      <c r="E500" s="17"/>
    </row>
    <row r="501" ht="12.75" customHeight="1">
      <c r="E501" s="17"/>
    </row>
    <row r="502" ht="12.75" customHeight="1">
      <c r="E502" s="17"/>
    </row>
    <row r="503" ht="12.75" customHeight="1">
      <c r="E503" s="17"/>
    </row>
    <row r="504" ht="12.75" customHeight="1">
      <c r="E504" s="17"/>
    </row>
    <row r="505" ht="12.75" customHeight="1">
      <c r="E505" s="17"/>
    </row>
    <row r="506" ht="12.75" customHeight="1">
      <c r="E506" s="17"/>
    </row>
    <row r="507" ht="12.75" customHeight="1">
      <c r="E507" s="17"/>
    </row>
    <row r="508" ht="12.75" customHeight="1">
      <c r="E508" s="17"/>
    </row>
    <row r="509" ht="12.75" customHeight="1">
      <c r="E509" s="17"/>
    </row>
    <row r="510" ht="12.75" customHeight="1">
      <c r="E510" s="17"/>
    </row>
    <row r="511" ht="12.75" customHeight="1">
      <c r="E511" s="17"/>
    </row>
    <row r="512" ht="12.75" customHeight="1">
      <c r="E512" s="17"/>
    </row>
    <row r="513" ht="12.75" customHeight="1">
      <c r="E513" s="17"/>
    </row>
    <row r="514" ht="12.75" customHeight="1">
      <c r="E514" s="17"/>
    </row>
    <row r="515" ht="12.75" customHeight="1">
      <c r="E515" s="17"/>
    </row>
    <row r="516" ht="12.75" customHeight="1">
      <c r="E516" s="17"/>
    </row>
    <row r="517" ht="12.75" customHeight="1">
      <c r="E517" s="17"/>
    </row>
    <row r="518" ht="12.75" customHeight="1">
      <c r="E518" s="17"/>
    </row>
    <row r="519" ht="12.75" customHeight="1">
      <c r="E519" s="17"/>
    </row>
    <row r="520" ht="12.75" customHeight="1">
      <c r="E520" s="17"/>
    </row>
    <row r="521" ht="12.75" customHeight="1">
      <c r="E521" s="17"/>
    </row>
    <row r="522" ht="12.75" customHeight="1">
      <c r="E522" s="17"/>
    </row>
    <row r="523" ht="12.75" customHeight="1">
      <c r="E523" s="17"/>
    </row>
    <row r="524" ht="12.75" customHeight="1">
      <c r="E524" s="17"/>
    </row>
    <row r="525" ht="12.75" customHeight="1">
      <c r="E525" s="17"/>
    </row>
    <row r="526" ht="12.75" customHeight="1">
      <c r="E526" s="17"/>
    </row>
    <row r="527" ht="12.75" customHeight="1">
      <c r="E527" s="17"/>
    </row>
    <row r="528" ht="12.75" customHeight="1">
      <c r="E528" s="17"/>
    </row>
    <row r="529" ht="12.75" customHeight="1">
      <c r="E529" s="17"/>
    </row>
    <row r="530" ht="12.75" customHeight="1">
      <c r="E530" s="17"/>
    </row>
    <row r="531" ht="12.75" customHeight="1">
      <c r="E531" s="17"/>
    </row>
    <row r="532" ht="12.75" customHeight="1">
      <c r="E532" s="17"/>
    </row>
    <row r="533" ht="12.75" customHeight="1">
      <c r="E533" s="17"/>
    </row>
    <row r="534" ht="12.75" customHeight="1">
      <c r="E534" s="17"/>
    </row>
    <row r="535" ht="12.75" customHeight="1">
      <c r="E535" s="17"/>
    </row>
    <row r="536" ht="12.75" customHeight="1">
      <c r="E536" s="17"/>
    </row>
    <row r="537" ht="12.75" customHeight="1">
      <c r="E537" s="17"/>
    </row>
    <row r="538" ht="12.75" customHeight="1">
      <c r="E538" s="17"/>
    </row>
    <row r="539" ht="12.75" customHeight="1">
      <c r="E539" s="17"/>
    </row>
    <row r="540" ht="12.75" customHeight="1">
      <c r="E540" s="17"/>
    </row>
    <row r="541" ht="12.75" customHeight="1">
      <c r="E541" s="17"/>
    </row>
    <row r="542" ht="12.75" customHeight="1">
      <c r="E542" s="17"/>
    </row>
    <row r="543" ht="12.75" customHeight="1">
      <c r="E543" s="17"/>
    </row>
    <row r="544" ht="12.75" customHeight="1">
      <c r="E544" s="17"/>
    </row>
    <row r="545" ht="12.75" customHeight="1">
      <c r="E545" s="17"/>
    </row>
    <row r="546" ht="12.75" customHeight="1">
      <c r="E546" s="17"/>
    </row>
    <row r="547" ht="12.75" customHeight="1">
      <c r="E547" s="17"/>
    </row>
    <row r="548" ht="12.75" customHeight="1">
      <c r="E548" s="17"/>
    </row>
    <row r="549" ht="12.75" customHeight="1">
      <c r="E549" s="17"/>
    </row>
    <row r="550" ht="12.75" customHeight="1">
      <c r="E550" s="17"/>
    </row>
    <row r="551" ht="12.75" customHeight="1">
      <c r="E551" s="17"/>
    </row>
    <row r="552" ht="12.75" customHeight="1">
      <c r="E552" s="17"/>
    </row>
    <row r="553" ht="12.75" customHeight="1">
      <c r="E553" s="17"/>
    </row>
    <row r="554" ht="12.75" customHeight="1">
      <c r="E554" s="17"/>
    </row>
    <row r="555" ht="12.75" customHeight="1">
      <c r="E555" s="17"/>
    </row>
    <row r="556" ht="12.75" customHeight="1">
      <c r="E556" s="17"/>
    </row>
    <row r="557" ht="12.75" customHeight="1">
      <c r="E557" s="17"/>
    </row>
    <row r="558" ht="12.75" customHeight="1">
      <c r="E558" s="17"/>
    </row>
    <row r="559" ht="12.75" customHeight="1">
      <c r="E559" s="17"/>
    </row>
    <row r="560" ht="12.75" customHeight="1">
      <c r="E560" s="17"/>
    </row>
    <row r="561" ht="12.75" customHeight="1">
      <c r="E561" s="17"/>
    </row>
    <row r="562" ht="12.75" customHeight="1">
      <c r="E562" s="17"/>
    </row>
    <row r="563" ht="12.75" customHeight="1">
      <c r="E563" s="17"/>
    </row>
    <row r="564" ht="12.75" customHeight="1">
      <c r="E564" s="17"/>
    </row>
    <row r="565" ht="12.75" customHeight="1">
      <c r="E565" s="17"/>
    </row>
    <row r="566" ht="12.75" customHeight="1">
      <c r="E566" s="17"/>
    </row>
    <row r="567" ht="12.75" customHeight="1">
      <c r="E567" s="17"/>
    </row>
    <row r="568" ht="12.75" customHeight="1">
      <c r="E568" s="17"/>
    </row>
    <row r="569" ht="12.75" customHeight="1">
      <c r="E569" s="17"/>
    </row>
    <row r="570" ht="12.75" customHeight="1">
      <c r="E570" s="17"/>
    </row>
    <row r="571" ht="12.75" customHeight="1">
      <c r="E571" s="17"/>
    </row>
    <row r="572" ht="12.75" customHeight="1">
      <c r="E572" s="17"/>
    </row>
    <row r="573" ht="12.75" customHeight="1">
      <c r="E573" s="17"/>
    </row>
    <row r="574" ht="12.75" customHeight="1">
      <c r="E574" s="17"/>
    </row>
    <row r="575" ht="12.75" customHeight="1">
      <c r="E575" s="17"/>
    </row>
    <row r="576" ht="12.75" customHeight="1">
      <c r="E576" s="17"/>
    </row>
    <row r="577" ht="12.75" customHeight="1">
      <c r="E577" s="17"/>
    </row>
    <row r="578" ht="12.75" customHeight="1">
      <c r="E578" s="17"/>
    </row>
    <row r="579" ht="12.75" customHeight="1">
      <c r="E579" s="17"/>
    </row>
    <row r="580" ht="12.75" customHeight="1">
      <c r="E580" s="17"/>
    </row>
    <row r="581" ht="12.75" customHeight="1">
      <c r="E581" s="17"/>
    </row>
    <row r="582" ht="12.75" customHeight="1">
      <c r="E582" s="17"/>
    </row>
    <row r="583" ht="12.75" customHeight="1">
      <c r="E583" s="17"/>
    </row>
    <row r="584" ht="12.75" customHeight="1">
      <c r="E584" s="17"/>
    </row>
    <row r="585" ht="12.75" customHeight="1">
      <c r="E585" s="17"/>
    </row>
    <row r="586" ht="12.75" customHeight="1">
      <c r="E586" s="17"/>
    </row>
    <row r="587" ht="12.75" customHeight="1">
      <c r="E587" s="17"/>
    </row>
    <row r="588" ht="12.75" customHeight="1">
      <c r="E588" s="17"/>
    </row>
    <row r="589" ht="12.75" customHeight="1">
      <c r="E589" s="17"/>
    </row>
    <row r="590" ht="12.75" customHeight="1">
      <c r="E590" s="17"/>
    </row>
    <row r="591" ht="12.75" customHeight="1">
      <c r="E591" s="17"/>
    </row>
    <row r="592" ht="12.75" customHeight="1">
      <c r="E592" s="17"/>
    </row>
    <row r="593" ht="12.75" customHeight="1">
      <c r="E593" s="17"/>
    </row>
    <row r="594" ht="12.75" customHeight="1">
      <c r="E594" s="17"/>
    </row>
    <row r="595" ht="12.75" customHeight="1">
      <c r="E595" s="17"/>
    </row>
    <row r="596" ht="12.75" customHeight="1">
      <c r="E596" s="17"/>
    </row>
    <row r="597" ht="12.75" customHeight="1">
      <c r="E597" s="17"/>
    </row>
    <row r="598" ht="12.75" customHeight="1">
      <c r="E598" s="17"/>
    </row>
    <row r="599" ht="12.75" customHeight="1">
      <c r="E599" s="17"/>
    </row>
    <row r="600" ht="12.75" customHeight="1">
      <c r="E600" s="17"/>
    </row>
    <row r="601" ht="12.75" customHeight="1">
      <c r="E601" s="17"/>
    </row>
    <row r="602" ht="12.75" customHeight="1">
      <c r="E602" s="17"/>
    </row>
    <row r="603" ht="12.75" customHeight="1">
      <c r="E603" s="17"/>
    </row>
    <row r="604" ht="12.75" customHeight="1">
      <c r="E604" s="17"/>
    </row>
    <row r="605" ht="12.75" customHeight="1">
      <c r="E605" s="17"/>
    </row>
    <row r="606" ht="12.75" customHeight="1">
      <c r="E606" s="17"/>
    </row>
    <row r="607" ht="12.75" customHeight="1">
      <c r="E607" s="17"/>
    </row>
    <row r="608" ht="12.75" customHeight="1">
      <c r="E608" s="17"/>
    </row>
    <row r="609" ht="12.75" customHeight="1">
      <c r="E609" s="17"/>
    </row>
    <row r="610" ht="12.75" customHeight="1">
      <c r="E610" s="17"/>
    </row>
    <row r="611" ht="12.75" customHeight="1">
      <c r="E611" s="17"/>
    </row>
    <row r="612" ht="12.75" customHeight="1">
      <c r="E612" s="17"/>
    </row>
    <row r="613" ht="12.75" customHeight="1">
      <c r="E613" s="17"/>
    </row>
    <row r="614" ht="12.75" customHeight="1">
      <c r="E614" s="17"/>
    </row>
    <row r="615" ht="12.75" customHeight="1">
      <c r="E615" s="17"/>
    </row>
    <row r="616" ht="12.75" customHeight="1">
      <c r="E616" s="17"/>
    </row>
    <row r="617" ht="12.75" customHeight="1">
      <c r="E617" s="17"/>
    </row>
    <row r="618" ht="12.75" customHeight="1">
      <c r="E618" s="17"/>
    </row>
    <row r="619" ht="12.75" customHeight="1">
      <c r="E619" s="17"/>
    </row>
    <row r="620" ht="12.75" customHeight="1">
      <c r="E620" s="17"/>
    </row>
    <row r="621" ht="12.75" customHeight="1">
      <c r="E621" s="17"/>
    </row>
    <row r="622" ht="12.75" customHeight="1">
      <c r="E622" s="17"/>
    </row>
    <row r="623" ht="12.75" customHeight="1">
      <c r="E623" s="17"/>
    </row>
    <row r="624" ht="12.75" customHeight="1">
      <c r="E624" s="17"/>
    </row>
    <row r="625" ht="12.75" customHeight="1">
      <c r="E625" s="17"/>
    </row>
    <row r="626" ht="12.75" customHeight="1">
      <c r="E626" s="17"/>
    </row>
    <row r="627" ht="12.75" customHeight="1">
      <c r="E627" s="17"/>
    </row>
    <row r="628" ht="12.75" customHeight="1">
      <c r="E628" s="17"/>
    </row>
    <row r="629" ht="12.75" customHeight="1">
      <c r="E629" s="17"/>
    </row>
    <row r="630" ht="12.75" customHeight="1">
      <c r="E630" s="17"/>
    </row>
    <row r="631" ht="12.75" customHeight="1">
      <c r="E631" s="17"/>
    </row>
    <row r="632" ht="12.75" customHeight="1">
      <c r="E632" s="17"/>
    </row>
    <row r="633" ht="12.75" customHeight="1">
      <c r="E633" s="17"/>
    </row>
    <row r="634" ht="12.75" customHeight="1">
      <c r="E634" s="17"/>
    </row>
    <row r="635" ht="12.75" customHeight="1">
      <c r="E635" s="17"/>
    </row>
    <row r="636" ht="12.75" customHeight="1">
      <c r="E636" s="17"/>
    </row>
    <row r="637" ht="12.75" customHeight="1">
      <c r="E637" s="17"/>
    </row>
    <row r="638" ht="12.75" customHeight="1">
      <c r="E638" s="17"/>
    </row>
    <row r="639" ht="12.75" customHeight="1">
      <c r="E639" s="17"/>
    </row>
    <row r="640" ht="12.75" customHeight="1">
      <c r="E640" s="17"/>
    </row>
    <row r="641" ht="12.75" customHeight="1">
      <c r="E641" s="17"/>
    </row>
    <row r="642" ht="12.75" customHeight="1">
      <c r="E642" s="17"/>
    </row>
    <row r="643" ht="12.75" customHeight="1">
      <c r="E643" s="17"/>
    </row>
    <row r="644" ht="12.75" customHeight="1">
      <c r="E644" s="17"/>
    </row>
    <row r="645" ht="12.75" customHeight="1">
      <c r="E645" s="17"/>
    </row>
    <row r="646" ht="12.75" customHeight="1">
      <c r="E646" s="17"/>
    </row>
    <row r="647" ht="12.75" customHeight="1">
      <c r="E647" s="17"/>
    </row>
    <row r="648" ht="12.75" customHeight="1">
      <c r="E648" s="17"/>
    </row>
    <row r="649" ht="12.75" customHeight="1">
      <c r="E649" s="17"/>
    </row>
    <row r="650" ht="12.75" customHeight="1">
      <c r="E650" s="17"/>
    </row>
    <row r="651" ht="12.75" customHeight="1">
      <c r="E651" s="17"/>
    </row>
    <row r="652" ht="12.75" customHeight="1">
      <c r="E652" s="17"/>
    </row>
    <row r="653" ht="12.75" customHeight="1">
      <c r="E653" s="17"/>
    </row>
    <row r="654" ht="12.75" customHeight="1">
      <c r="E654" s="17"/>
    </row>
    <row r="655" ht="12.75" customHeight="1">
      <c r="E655" s="17"/>
    </row>
    <row r="656" ht="12.75" customHeight="1">
      <c r="E656" s="17"/>
    </row>
    <row r="657" ht="12.75" customHeight="1">
      <c r="E657" s="17"/>
    </row>
    <row r="658" ht="12.75" customHeight="1">
      <c r="E658" s="17"/>
    </row>
    <row r="659" ht="12.75" customHeight="1">
      <c r="E659" s="17"/>
    </row>
    <row r="660" ht="12.75" customHeight="1">
      <c r="E660" s="17"/>
    </row>
    <row r="661" ht="12.75" customHeight="1">
      <c r="E661" s="17"/>
    </row>
    <row r="662" ht="12.75" customHeight="1">
      <c r="E662" s="17"/>
    </row>
    <row r="663" ht="12.75" customHeight="1">
      <c r="E663" s="17"/>
    </row>
    <row r="664" ht="12.75" customHeight="1">
      <c r="E664" s="17"/>
    </row>
    <row r="665" ht="12.75" customHeight="1">
      <c r="E665" s="17"/>
    </row>
    <row r="666" ht="12.75" customHeight="1">
      <c r="E666" s="17"/>
    </row>
    <row r="667" ht="12.75" customHeight="1">
      <c r="E667" s="17"/>
    </row>
    <row r="668" ht="12.75" customHeight="1">
      <c r="E668" s="17"/>
    </row>
    <row r="669" ht="12.75" customHeight="1">
      <c r="E669" s="17"/>
    </row>
    <row r="670" ht="12.75" customHeight="1">
      <c r="E670" s="17"/>
    </row>
    <row r="671" ht="12.75" customHeight="1">
      <c r="E671" s="17"/>
    </row>
    <row r="672" ht="12.75" customHeight="1">
      <c r="E672" s="17"/>
    </row>
    <row r="673" ht="12.75" customHeight="1">
      <c r="E673" s="17"/>
    </row>
    <row r="674" ht="12.75" customHeight="1">
      <c r="E674" s="17"/>
    </row>
    <row r="675" ht="12.75" customHeight="1">
      <c r="E675" s="17"/>
    </row>
    <row r="676" ht="12.75" customHeight="1">
      <c r="E676" s="17"/>
    </row>
    <row r="677" ht="12.75" customHeight="1">
      <c r="E677" s="17"/>
    </row>
    <row r="678" ht="12.75" customHeight="1">
      <c r="E678" s="17"/>
    </row>
    <row r="679" ht="12.75" customHeight="1">
      <c r="E679" s="17"/>
    </row>
    <row r="680" ht="12.75" customHeight="1">
      <c r="E680" s="17"/>
    </row>
    <row r="681" ht="12.75" customHeight="1">
      <c r="E681" s="17"/>
    </row>
    <row r="682" ht="12.75" customHeight="1">
      <c r="E682" s="17"/>
    </row>
    <row r="683" ht="12.75" customHeight="1">
      <c r="E683" s="17"/>
    </row>
    <row r="684" ht="12.75" customHeight="1">
      <c r="E684" s="17"/>
    </row>
    <row r="685" ht="12.75" customHeight="1">
      <c r="E685" s="17"/>
    </row>
    <row r="686" ht="12.75" customHeight="1">
      <c r="E686" s="17"/>
    </row>
    <row r="687" ht="12.75" customHeight="1">
      <c r="E687" s="17"/>
    </row>
    <row r="688" ht="12.75" customHeight="1">
      <c r="E688" s="17"/>
    </row>
    <row r="689" ht="12.75" customHeight="1">
      <c r="E689" s="17"/>
    </row>
    <row r="690" ht="12.75" customHeight="1">
      <c r="E690" s="17"/>
    </row>
    <row r="691" ht="12.75" customHeight="1">
      <c r="E691" s="17"/>
    </row>
    <row r="692" ht="12.75" customHeight="1">
      <c r="E692" s="17"/>
    </row>
    <row r="693" ht="12.75" customHeight="1">
      <c r="E693" s="17"/>
    </row>
    <row r="694" ht="12.75" customHeight="1">
      <c r="E694" s="17"/>
    </row>
    <row r="695" ht="12.75" customHeight="1">
      <c r="E695" s="17"/>
    </row>
    <row r="696" ht="12.75" customHeight="1">
      <c r="E696" s="17"/>
    </row>
    <row r="697" ht="12.75" customHeight="1">
      <c r="E697" s="17"/>
    </row>
    <row r="698" ht="12.75" customHeight="1">
      <c r="E698" s="17"/>
    </row>
    <row r="699" ht="12.75" customHeight="1">
      <c r="E699" s="17"/>
    </row>
    <row r="700" ht="12.75" customHeight="1">
      <c r="E700" s="17"/>
    </row>
    <row r="701" ht="12.75" customHeight="1">
      <c r="E701" s="17"/>
    </row>
    <row r="702" ht="12.75" customHeight="1">
      <c r="E702" s="17"/>
    </row>
    <row r="703" ht="12.75" customHeight="1">
      <c r="E703" s="17"/>
    </row>
    <row r="704" ht="12.75" customHeight="1">
      <c r="E704" s="17"/>
    </row>
    <row r="705" ht="12.75" customHeight="1">
      <c r="E705" s="17"/>
    </row>
    <row r="706" ht="12.75" customHeight="1">
      <c r="E706" s="17"/>
    </row>
    <row r="707" ht="12.75" customHeight="1">
      <c r="E707" s="17"/>
    </row>
    <row r="708" ht="12.75" customHeight="1">
      <c r="E708" s="17"/>
    </row>
    <row r="709" ht="12.75" customHeight="1">
      <c r="E709" s="17"/>
    </row>
    <row r="710" ht="12.75" customHeight="1">
      <c r="E710" s="17"/>
    </row>
    <row r="711" ht="12.75" customHeight="1">
      <c r="E711" s="17"/>
    </row>
    <row r="712" ht="12.75" customHeight="1">
      <c r="E712" s="17"/>
    </row>
    <row r="713" ht="12.75" customHeight="1">
      <c r="E713" s="17"/>
    </row>
    <row r="714" ht="12.75" customHeight="1">
      <c r="E714" s="17"/>
    </row>
    <row r="715" ht="12.75" customHeight="1">
      <c r="E715" s="17"/>
    </row>
    <row r="716" ht="12.75" customHeight="1">
      <c r="E716" s="17"/>
    </row>
    <row r="717" ht="12.75" customHeight="1">
      <c r="E717" s="17"/>
    </row>
    <row r="718" ht="12.75" customHeight="1">
      <c r="E718" s="17"/>
    </row>
    <row r="719" ht="12.75" customHeight="1">
      <c r="E719" s="17"/>
    </row>
    <row r="720" ht="12.75" customHeight="1">
      <c r="E720" s="17"/>
    </row>
    <row r="721" ht="12.75" customHeight="1">
      <c r="E721" s="17"/>
    </row>
    <row r="722" ht="12.75" customHeight="1">
      <c r="E722" s="17"/>
    </row>
    <row r="723" ht="12.75" customHeight="1">
      <c r="E723" s="17"/>
    </row>
    <row r="724" ht="12.75" customHeight="1">
      <c r="E724" s="17"/>
    </row>
    <row r="725" ht="12.75" customHeight="1">
      <c r="E725" s="17"/>
    </row>
    <row r="726" ht="12.75" customHeight="1">
      <c r="E726" s="17"/>
    </row>
    <row r="727" ht="12.75" customHeight="1">
      <c r="E727" s="17"/>
    </row>
    <row r="728" ht="12.75" customHeight="1">
      <c r="E728" s="17"/>
    </row>
    <row r="729" ht="12.75" customHeight="1">
      <c r="E729" s="17"/>
    </row>
    <row r="730" ht="12.75" customHeight="1">
      <c r="E730" s="17"/>
    </row>
    <row r="731" ht="12.75" customHeight="1">
      <c r="E731" s="17"/>
    </row>
    <row r="732" ht="12.75" customHeight="1">
      <c r="E732" s="17"/>
    </row>
    <row r="733" ht="12.75" customHeight="1">
      <c r="E733" s="17"/>
    </row>
    <row r="734" ht="12.75" customHeight="1">
      <c r="E734" s="17"/>
    </row>
    <row r="735" ht="12.75" customHeight="1">
      <c r="E735" s="17"/>
    </row>
    <row r="736" ht="12.75" customHeight="1">
      <c r="E736" s="17"/>
    </row>
    <row r="737" ht="12.75" customHeight="1">
      <c r="E737" s="17"/>
    </row>
    <row r="738" ht="12.75" customHeight="1">
      <c r="E738" s="17"/>
    </row>
    <row r="739" ht="12.75" customHeight="1">
      <c r="E739" s="17"/>
    </row>
    <row r="740" ht="12.75" customHeight="1">
      <c r="E740" s="17"/>
    </row>
    <row r="741" ht="12.75" customHeight="1">
      <c r="E741" s="17"/>
    </row>
    <row r="742" ht="12.75" customHeight="1">
      <c r="E742" s="17"/>
    </row>
    <row r="743" ht="12.75" customHeight="1">
      <c r="E743" s="17"/>
    </row>
    <row r="744" ht="12.75" customHeight="1">
      <c r="E744" s="17"/>
    </row>
    <row r="745" ht="12.75" customHeight="1">
      <c r="E745" s="17"/>
    </row>
    <row r="746" ht="12.75" customHeight="1">
      <c r="E746" s="17"/>
    </row>
    <row r="747" ht="12.75" customHeight="1">
      <c r="E747" s="17"/>
    </row>
    <row r="748" ht="12.75" customHeight="1">
      <c r="E748" s="17"/>
    </row>
    <row r="749" ht="12.75" customHeight="1">
      <c r="E749" s="17"/>
    </row>
    <row r="750" ht="12.75" customHeight="1">
      <c r="E750" s="17"/>
    </row>
    <row r="751" ht="12.75" customHeight="1">
      <c r="E751" s="17"/>
    </row>
    <row r="752" ht="12.75" customHeight="1">
      <c r="E752" s="17"/>
    </row>
    <row r="753" ht="12.75" customHeight="1">
      <c r="E753" s="17"/>
    </row>
    <row r="754" ht="12.75" customHeight="1">
      <c r="E754" s="17"/>
    </row>
    <row r="755" ht="12.75" customHeight="1">
      <c r="E755" s="17"/>
    </row>
    <row r="756" ht="12.75" customHeight="1">
      <c r="E756" s="17"/>
    </row>
    <row r="757" ht="12.75" customHeight="1">
      <c r="E757" s="17"/>
    </row>
    <row r="758" ht="12.75" customHeight="1">
      <c r="E758" s="17"/>
    </row>
    <row r="759" ht="12.75" customHeight="1">
      <c r="E759" s="17"/>
    </row>
    <row r="760" ht="12.75" customHeight="1">
      <c r="E760" s="17"/>
    </row>
    <row r="761" ht="12.75" customHeight="1">
      <c r="E761" s="17"/>
    </row>
    <row r="762" ht="12.75" customHeight="1">
      <c r="E762" s="17"/>
    </row>
    <row r="763" ht="12.75" customHeight="1">
      <c r="E763" s="17"/>
    </row>
    <row r="764" ht="12.75" customHeight="1">
      <c r="E764" s="17"/>
    </row>
    <row r="765" ht="12.75" customHeight="1">
      <c r="E765" s="17"/>
    </row>
    <row r="766" ht="12.75" customHeight="1">
      <c r="E766" s="17"/>
    </row>
    <row r="767" ht="12.75" customHeight="1">
      <c r="E767" s="17"/>
    </row>
    <row r="768" ht="12.75" customHeight="1">
      <c r="E768" s="17"/>
    </row>
    <row r="769" ht="12.75" customHeight="1">
      <c r="E769" s="17"/>
    </row>
    <row r="770" ht="12.75" customHeight="1">
      <c r="E770" s="17"/>
    </row>
    <row r="771" ht="12.75" customHeight="1">
      <c r="E771" s="17"/>
    </row>
    <row r="772" ht="12.75" customHeight="1">
      <c r="E772" s="17"/>
    </row>
    <row r="773" ht="12.75" customHeight="1">
      <c r="E773" s="17"/>
    </row>
    <row r="774" ht="12.75" customHeight="1">
      <c r="E774" s="17"/>
    </row>
    <row r="775" ht="12.75" customHeight="1">
      <c r="E775" s="17"/>
    </row>
    <row r="776" ht="12.75" customHeight="1">
      <c r="E776" s="17"/>
    </row>
    <row r="777" ht="12.75" customHeight="1">
      <c r="E777" s="17"/>
    </row>
    <row r="778" ht="12.75" customHeight="1">
      <c r="E778" s="17"/>
    </row>
    <row r="779" ht="12.75" customHeight="1">
      <c r="E779" s="17"/>
    </row>
    <row r="780" ht="12.75" customHeight="1">
      <c r="E780" s="17"/>
    </row>
    <row r="781" ht="12.75" customHeight="1">
      <c r="E781" s="17"/>
    </row>
    <row r="782" ht="12.75" customHeight="1">
      <c r="E782" s="17"/>
    </row>
    <row r="783" ht="12.75" customHeight="1">
      <c r="E783" s="17"/>
    </row>
    <row r="784" ht="12.75" customHeight="1">
      <c r="E784" s="17"/>
    </row>
    <row r="785" ht="12.75" customHeight="1">
      <c r="E785" s="17"/>
    </row>
    <row r="786" ht="12.75" customHeight="1">
      <c r="E786" s="17"/>
    </row>
    <row r="787" ht="12.75" customHeight="1">
      <c r="E787" s="17"/>
    </row>
    <row r="788" ht="12.75" customHeight="1">
      <c r="E788" s="17"/>
    </row>
    <row r="789" ht="12.75" customHeight="1">
      <c r="E789" s="17"/>
    </row>
    <row r="790" ht="12.75" customHeight="1">
      <c r="E790" s="17"/>
    </row>
    <row r="791" ht="12.75" customHeight="1">
      <c r="E791" s="17"/>
    </row>
    <row r="792" ht="12.75" customHeight="1">
      <c r="E792" s="17"/>
    </row>
    <row r="793" ht="12.75" customHeight="1">
      <c r="E793" s="17"/>
    </row>
    <row r="794" ht="12.75" customHeight="1">
      <c r="E794" s="17"/>
    </row>
    <row r="795" ht="12.75" customHeight="1">
      <c r="E795" s="17"/>
    </row>
    <row r="796" ht="12.75" customHeight="1">
      <c r="E796" s="17"/>
    </row>
    <row r="797" ht="12.75" customHeight="1">
      <c r="E797" s="17"/>
    </row>
    <row r="798" ht="12.75" customHeight="1">
      <c r="E798" s="17"/>
    </row>
    <row r="799" ht="12.75" customHeight="1">
      <c r="E799" s="17"/>
    </row>
    <row r="800" ht="12.75" customHeight="1">
      <c r="E800" s="17"/>
    </row>
    <row r="801" ht="12.75" customHeight="1">
      <c r="E801" s="17"/>
    </row>
    <row r="802" ht="12.75" customHeight="1">
      <c r="E802" s="17"/>
    </row>
    <row r="803" ht="12.75" customHeight="1">
      <c r="E803" s="17"/>
    </row>
    <row r="804" ht="12.75" customHeight="1">
      <c r="E804" s="17"/>
    </row>
    <row r="805" ht="12.75" customHeight="1">
      <c r="E805" s="17"/>
    </row>
    <row r="806" ht="12.75" customHeight="1">
      <c r="E806" s="17"/>
    </row>
    <row r="807" ht="12.75" customHeight="1">
      <c r="E807" s="17"/>
    </row>
    <row r="808" ht="12.75" customHeight="1">
      <c r="E808" s="17"/>
    </row>
    <row r="809" ht="12.75" customHeight="1">
      <c r="E809" s="17"/>
    </row>
    <row r="810" ht="12.75" customHeight="1">
      <c r="E810" s="17"/>
    </row>
    <row r="811" ht="12.75" customHeight="1">
      <c r="E811" s="17"/>
    </row>
    <row r="812" ht="12.75" customHeight="1">
      <c r="E812" s="17"/>
    </row>
    <row r="813" ht="12.75" customHeight="1">
      <c r="E813" s="17"/>
    </row>
    <row r="814" ht="12.75" customHeight="1">
      <c r="E814" s="17"/>
    </row>
    <row r="815" ht="12.75" customHeight="1">
      <c r="E815" s="17"/>
    </row>
    <row r="816" ht="12.75" customHeight="1">
      <c r="E816" s="17"/>
    </row>
    <row r="817" ht="12.75" customHeight="1">
      <c r="E817" s="17"/>
    </row>
    <row r="818" ht="12.75" customHeight="1">
      <c r="E818" s="17"/>
    </row>
    <row r="819" ht="12.75" customHeight="1">
      <c r="E819" s="17"/>
    </row>
    <row r="820" ht="12.75" customHeight="1">
      <c r="E820" s="17"/>
    </row>
    <row r="821" ht="12.75" customHeight="1">
      <c r="E821" s="17"/>
    </row>
    <row r="822" ht="12.75" customHeight="1">
      <c r="E822" s="17"/>
    </row>
    <row r="823" ht="12.75" customHeight="1">
      <c r="E823" s="17"/>
    </row>
    <row r="824" ht="12.75" customHeight="1">
      <c r="E824" s="17"/>
    </row>
    <row r="825" ht="12.75" customHeight="1">
      <c r="E825" s="17"/>
    </row>
    <row r="826" ht="12.75" customHeight="1">
      <c r="E826" s="17"/>
    </row>
    <row r="827" ht="12.75" customHeight="1">
      <c r="E827" s="17"/>
    </row>
    <row r="828" ht="12.75" customHeight="1">
      <c r="E828" s="17"/>
    </row>
    <row r="829" ht="12.75" customHeight="1">
      <c r="E829" s="17"/>
    </row>
    <row r="830" ht="12.75" customHeight="1">
      <c r="E830" s="17"/>
    </row>
    <row r="831" ht="12.75" customHeight="1">
      <c r="E831" s="17"/>
    </row>
    <row r="832" ht="12.75" customHeight="1">
      <c r="E832" s="17"/>
    </row>
    <row r="833" ht="12.75" customHeight="1">
      <c r="E833" s="17"/>
    </row>
    <row r="834" ht="12.75" customHeight="1">
      <c r="E834" s="17"/>
    </row>
    <row r="835" ht="12.75" customHeight="1">
      <c r="E835" s="17"/>
    </row>
    <row r="836" ht="12.75" customHeight="1">
      <c r="E836" s="17"/>
    </row>
    <row r="837" ht="12.75" customHeight="1">
      <c r="E837" s="17"/>
    </row>
    <row r="838" ht="12.75" customHeight="1">
      <c r="E838" s="17"/>
    </row>
    <row r="839" ht="12.75" customHeight="1">
      <c r="E839" s="17"/>
    </row>
    <row r="840" ht="12.75" customHeight="1">
      <c r="E840" s="17"/>
    </row>
    <row r="841" ht="12.75" customHeight="1">
      <c r="E841" s="17"/>
    </row>
    <row r="842" ht="12.75" customHeight="1">
      <c r="E842" s="17"/>
    </row>
    <row r="843" ht="12.75" customHeight="1">
      <c r="E843" s="17"/>
    </row>
    <row r="844" ht="12.75" customHeight="1">
      <c r="E844" s="17"/>
    </row>
    <row r="845" ht="12.75" customHeight="1">
      <c r="E845" s="17"/>
    </row>
    <row r="846" ht="12.75" customHeight="1">
      <c r="E846" s="17"/>
    </row>
    <row r="847" ht="12.75" customHeight="1">
      <c r="E847" s="17"/>
    </row>
    <row r="848" ht="12.75" customHeight="1">
      <c r="E848" s="17"/>
    </row>
    <row r="849" ht="12.75" customHeight="1">
      <c r="E849" s="17"/>
    </row>
    <row r="850" ht="12.75" customHeight="1">
      <c r="E850" s="17"/>
    </row>
    <row r="851" ht="12.75" customHeight="1">
      <c r="E851" s="17"/>
    </row>
    <row r="852" ht="12.75" customHeight="1">
      <c r="E852" s="17"/>
    </row>
    <row r="853" ht="12.75" customHeight="1">
      <c r="E853" s="17"/>
    </row>
    <row r="854" ht="12.75" customHeight="1">
      <c r="E854" s="17"/>
    </row>
    <row r="855" ht="12.75" customHeight="1">
      <c r="E855" s="17"/>
    </row>
    <row r="856" ht="12.75" customHeight="1">
      <c r="E856" s="17"/>
    </row>
    <row r="857" ht="12.75" customHeight="1">
      <c r="E857" s="17"/>
    </row>
    <row r="858" ht="12.75" customHeight="1">
      <c r="E858" s="17"/>
    </row>
    <row r="859" ht="12.75" customHeight="1">
      <c r="E859" s="17"/>
    </row>
    <row r="860" ht="12.75" customHeight="1">
      <c r="E860" s="17"/>
    </row>
    <row r="861" ht="12.75" customHeight="1">
      <c r="E861" s="17"/>
    </row>
    <row r="862" ht="12.75" customHeight="1">
      <c r="E862" s="17"/>
    </row>
    <row r="863" ht="12.75" customHeight="1">
      <c r="E863" s="17"/>
    </row>
    <row r="864" ht="12.75" customHeight="1">
      <c r="E864" s="17"/>
    </row>
    <row r="865" ht="12.75" customHeight="1">
      <c r="E865" s="17"/>
    </row>
    <row r="866" ht="12.75" customHeight="1">
      <c r="E866" s="17"/>
    </row>
    <row r="867" ht="12.75" customHeight="1">
      <c r="E867" s="17"/>
    </row>
    <row r="868" ht="12.75" customHeight="1">
      <c r="E868" s="17"/>
    </row>
    <row r="869" ht="12.75" customHeight="1">
      <c r="E869" s="17"/>
    </row>
    <row r="870" ht="12.75" customHeight="1">
      <c r="E870" s="17"/>
    </row>
    <row r="871" ht="12.75" customHeight="1">
      <c r="E871" s="17"/>
    </row>
    <row r="872" ht="12.75" customHeight="1">
      <c r="E872" s="17"/>
    </row>
    <row r="873" ht="12.75" customHeight="1">
      <c r="E873" s="17"/>
    </row>
    <row r="874" ht="12.75" customHeight="1">
      <c r="E874" s="17"/>
    </row>
    <row r="875" ht="12.75" customHeight="1">
      <c r="E875" s="17"/>
    </row>
    <row r="876" ht="12.75" customHeight="1">
      <c r="E876" s="17"/>
    </row>
    <row r="877" ht="12.75" customHeight="1">
      <c r="E877" s="17"/>
    </row>
    <row r="878" ht="12.75" customHeight="1">
      <c r="E878" s="17"/>
    </row>
    <row r="879" ht="12.75" customHeight="1">
      <c r="E879" s="17"/>
    </row>
    <row r="880" ht="12.75" customHeight="1">
      <c r="E880" s="17"/>
    </row>
    <row r="881" ht="12.75" customHeight="1">
      <c r="E881" s="17"/>
    </row>
    <row r="882" ht="12.75" customHeight="1">
      <c r="E882" s="17"/>
    </row>
    <row r="883" ht="12.75" customHeight="1">
      <c r="E883" s="17"/>
    </row>
    <row r="884" ht="12.75" customHeight="1">
      <c r="E884" s="17"/>
    </row>
    <row r="885" ht="12.75" customHeight="1">
      <c r="E885" s="17"/>
    </row>
    <row r="886" ht="12.75" customHeight="1">
      <c r="E886" s="17"/>
    </row>
    <row r="887" ht="12.75" customHeight="1">
      <c r="E887" s="17"/>
    </row>
    <row r="888" ht="12.75" customHeight="1">
      <c r="E888" s="17"/>
    </row>
    <row r="889" ht="12.75" customHeight="1">
      <c r="E889" s="17"/>
    </row>
    <row r="890" ht="12.75" customHeight="1">
      <c r="E890" s="17"/>
    </row>
    <row r="891" ht="12.75" customHeight="1">
      <c r="E891" s="17"/>
    </row>
    <row r="892" ht="12.75" customHeight="1">
      <c r="E892" s="17"/>
    </row>
    <row r="893" ht="12.75" customHeight="1">
      <c r="E893" s="17"/>
    </row>
    <row r="894" ht="12.75" customHeight="1">
      <c r="E894" s="17"/>
    </row>
    <row r="895" ht="12.75" customHeight="1">
      <c r="E895" s="17"/>
    </row>
    <row r="896" ht="12.75" customHeight="1">
      <c r="E896" s="17"/>
    </row>
    <row r="897" ht="12.75" customHeight="1">
      <c r="E897" s="17"/>
    </row>
    <row r="898" ht="12.75" customHeight="1">
      <c r="E898" s="17"/>
    </row>
    <row r="899" ht="12.75" customHeight="1">
      <c r="E899" s="17"/>
    </row>
    <row r="900" ht="12.75" customHeight="1">
      <c r="E900" s="17"/>
    </row>
    <row r="901" ht="12.75" customHeight="1">
      <c r="E901" s="17"/>
    </row>
    <row r="902" ht="12.75" customHeight="1">
      <c r="E902" s="17"/>
    </row>
    <row r="903" ht="12.75" customHeight="1">
      <c r="E903" s="17"/>
    </row>
    <row r="904" ht="12.75" customHeight="1">
      <c r="E904" s="17"/>
    </row>
    <row r="905" ht="12.75" customHeight="1">
      <c r="E905" s="17"/>
    </row>
    <row r="906" ht="12.75" customHeight="1">
      <c r="E906" s="17"/>
    </row>
    <row r="907" ht="12.75" customHeight="1">
      <c r="E907" s="17"/>
    </row>
    <row r="908" ht="12.75" customHeight="1">
      <c r="E908" s="17"/>
    </row>
    <row r="909" ht="12.75" customHeight="1">
      <c r="E909" s="17"/>
    </row>
    <row r="910" ht="12.75" customHeight="1">
      <c r="E910" s="17"/>
    </row>
    <row r="911" ht="12.75" customHeight="1">
      <c r="E911" s="17"/>
    </row>
    <row r="912" ht="12.75" customHeight="1">
      <c r="E912" s="17"/>
    </row>
    <row r="913" ht="12.75" customHeight="1">
      <c r="E913" s="17"/>
    </row>
    <row r="914" ht="12.75" customHeight="1">
      <c r="E914" s="17"/>
    </row>
    <row r="915" ht="12.75" customHeight="1">
      <c r="E915" s="17"/>
    </row>
    <row r="916" ht="12.75" customHeight="1">
      <c r="E916" s="17"/>
    </row>
    <row r="917" ht="12.75" customHeight="1">
      <c r="E917" s="17"/>
    </row>
    <row r="918" ht="12.75" customHeight="1">
      <c r="E918" s="17"/>
    </row>
    <row r="919" ht="12.75" customHeight="1">
      <c r="E919" s="17"/>
    </row>
    <row r="920" ht="12.75" customHeight="1">
      <c r="E920" s="17"/>
    </row>
    <row r="921" ht="12.75" customHeight="1">
      <c r="E921" s="17"/>
    </row>
    <row r="922" ht="12.75" customHeight="1">
      <c r="E922" s="17"/>
    </row>
    <row r="923" ht="12.75" customHeight="1">
      <c r="E923" s="17"/>
    </row>
    <row r="924" ht="12.75" customHeight="1">
      <c r="E924" s="17"/>
    </row>
    <row r="925" ht="12.75" customHeight="1">
      <c r="E925" s="17"/>
    </row>
    <row r="926" ht="12.75" customHeight="1">
      <c r="E926" s="17"/>
    </row>
    <row r="927" ht="12.75" customHeight="1">
      <c r="E927" s="17"/>
    </row>
    <row r="928" ht="12.75" customHeight="1">
      <c r="E928" s="17"/>
    </row>
    <row r="929" ht="12.75" customHeight="1">
      <c r="E929" s="17"/>
    </row>
    <row r="930" ht="12.75" customHeight="1">
      <c r="E930" s="17"/>
    </row>
    <row r="931" ht="12.75" customHeight="1">
      <c r="E931" s="17"/>
    </row>
    <row r="932" ht="12.75" customHeight="1">
      <c r="E932" s="17"/>
    </row>
    <row r="933" ht="12.75" customHeight="1">
      <c r="E933" s="17"/>
    </row>
    <row r="934" ht="12.75" customHeight="1">
      <c r="E934" s="17"/>
    </row>
    <row r="935" ht="12.75" customHeight="1">
      <c r="E935" s="17"/>
    </row>
    <row r="936" ht="12.75" customHeight="1">
      <c r="E936" s="17"/>
    </row>
    <row r="937" ht="12.75" customHeight="1">
      <c r="E937" s="17"/>
    </row>
    <row r="938" ht="12.75" customHeight="1">
      <c r="E938" s="17"/>
    </row>
    <row r="939" ht="12.75" customHeight="1">
      <c r="E939" s="17"/>
    </row>
    <row r="940" ht="12.75" customHeight="1">
      <c r="E940" s="17"/>
    </row>
    <row r="941" ht="12.75" customHeight="1">
      <c r="E941" s="17"/>
    </row>
    <row r="942" ht="12.75" customHeight="1">
      <c r="E942" s="17"/>
    </row>
    <row r="943" ht="12.75" customHeight="1">
      <c r="E943" s="17"/>
    </row>
    <row r="944" ht="12.75" customHeight="1">
      <c r="E944" s="17"/>
    </row>
    <row r="945" ht="12.75" customHeight="1">
      <c r="E945" s="17"/>
    </row>
    <row r="946" ht="12.75" customHeight="1">
      <c r="E946" s="17"/>
    </row>
    <row r="947" ht="12.75" customHeight="1">
      <c r="E947" s="17"/>
    </row>
    <row r="948" ht="12.75" customHeight="1">
      <c r="E948" s="17"/>
    </row>
    <row r="949" ht="12.75" customHeight="1">
      <c r="E949" s="17"/>
    </row>
    <row r="950" ht="12.75" customHeight="1">
      <c r="E950" s="17"/>
    </row>
    <row r="951" ht="12.75" customHeight="1">
      <c r="E951" s="17"/>
    </row>
    <row r="952" ht="12.75" customHeight="1">
      <c r="E952" s="17"/>
    </row>
    <row r="953" ht="12.75" customHeight="1">
      <c r="E953" s="17"/>
    </row>
    <row r="954" ht="12.75" customHeight="1">
      <c r="E954" s="17"/>
    </row>
    <row r="955" ht="12.75" customHeight="1">
      <c r="E955" s="17"/>
    </row>
    <row r="956" ht="12.75" customHeight="1">
      <c r="E956" s="17"/>
    </row>
    <row r="957" ht="12.75" customHeight="1">
      <c r="E957" s="17"/>
    </row>
    <row r="958" ht="12.75" customHeight="1">
      <c r="E958" s="17"/>
    </row>
    <row r="959" ht="12.75" customHeight="1">
      <c r="E959" s="17"/>
    </row>
    <row r="960" ht="12.75" customHeight="1">
      <c r="E960" s="17"/>
    </row>
    <row r="961" ht="12.75" customHeight="1">
      <c r="E961" s="17"/>
    </row>
    <row r="962" ht="12.75" customHeight="1">
      <c r="E962" s="17"/>
    </row>
    <row r="963" ht="12.75" customHeight="1">
      <c r="E963" s="17"/>
    </row>
    <row r="964" ht="12.75" customHeight="1">
      <c r="E964" s="17"/>
    </row>
    <row r="965" ht="12.75" customHeight="1">
      <c r="E965" s="17"/>
    </row>
    <row r="966" ht="12.75" customHeight="1">
      <c r="E966" s="17"/>
    </row>
    <row r="967" ht="12.75" customHeight="1">
      <c r="E967" s="17"/>
    </row>
    <row r="968" ht="12.75" customHeight="1">
      <c r="E968" s="17"/>
    </row>
    <row r="969" ht="12.75" customHeight="1">
      <c r="E969" s="17"/>
    </row>
    <row r="970" ht="12.75" customHeight="1">
      <c r="E970" s="17"/>
    </row>
    <row r="971" ht="12.75" customHeight="1">
      <c r="E971" s="17"/>
    </row>
    <row r="972" ht="12.75" customHeight="1">
      <c r="E972" s="17"/>
    </row>
    <row r="973" ht="12.75" customHeight="1">
      <c r="E973" s="17"/>
    </row>
    <row r="974" ht="12.75" customHeight="1">
      <c r="E974" s="17"/>
    </row>
    <row r="975" ht="12.75" customHeight="1">
      <c r="E975" s="17"/>
    </row>
    <row r="976" ht="12.75" customHeight="1">
      <c r="E976" s="17"/>
    </row>
    <row r="977" ht="12.75" customHeight="1">
      <c r="E977" s="17"/>
    </row>
    <row r="978" ht="12.75" customHeight="1">
      <c r="E978" s="17"/>
    </row>
    <row r="979" ht="12.75" customHeight="1">
      <c r="E979" s="17"/>
    </row>
    <row r="980" ht="12.75" customHeight="1">
      <c r="E980" s="17"/>
    </row>
    <row r="981" ht="12.75" customHeight="1">
      <c r="E981" s="17"/>
    </row>
    <row r="982" ht="12.75" customHeight="1">
      <c r="E982" s="17"/>
    </row>
    <row r="983" ht="12.75" customHeight="1">
      <c r="E983" s="17"/>
    </row>
    <row r="984" ht="12.75" customHeight="1">
      <c r="E984" s="17"/>
    </row>
    <row r="985" ht="12.75" customHeight="1">
      <c r="E985" s="17"/>
    </row>
    <row r="986" ht="12.75" customHeight="1">
      <c r="E986" s="17"/>
    </row>
    <row r="987" ht="12.75" customHeight="1">
      <c r="E987" s="17"/>
    </row>
    <row r="988" ht="12.75" customHeight="1">
      <c r="E988" s="17"/>
    </row>
    <row r="989" ht="12.75" customHeight="1">
      <c r="E989" s="17"/>
    </row>
    <row r="990" ht="12.75" customHeight="1">
      <c r="E990" s="17"/>
    </row>
    <row r="991" ht="12.75" customHeight="1">
      <c r="E991" s="17"/>
    </row>
    <row r="992" ht="12.75" customHeight="1">
      <c r="E992" s="17"/>
    </row>
    <row r="993" ht="12.75" customHeight="1">
      <c r="E993" s="17"/>
    </row>
    <row r="994" ht="12.75" customHeight="1">
      <c r="E994" s="17"/>
    </row>
    <row r="995" ht="12.75" customHeight="1">
      <c r="E995" s="17"/>
    </row>
    <row r="996" ht="12.75" customHeight="1">
      <c r="E996" s="17"/>
    </row>
    <row r="997" ht="12.75" customHeight="1">
      <c r="E997" s="17"/>
    </row>
    <row r="998" ht="12.75" customHeight="1">
      <c r="E998" s="17"/>
    </row>
    <row r="999" ht="12.75" customHeight="1">
      <c r="E999" s="17"/>
    </row>
    <row r="1000" ht="12.75" customHeight="1">
      <c r="E1000" s="17"/>
    </row>
  </sheetData>
  <mergeCells count="3">
    <mergeCell ref="A1:F1"/>
    <mergeCell ref="A14:F14"/>
    <mergeCell ref="A27:F27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14"/>
    <col customWidth="1" min="2" max="2" width="21.14"/>
    <col customWidth="1" min="3" max="3" width="20.43"/>
    <col customWidth="1" min="4" max="4" width="23.57"/>
    <col customWidth="1" min="5" max="5" width="15.71"/>
    <col customWidth="1" min="6" max="6" width="18.43"/>
    <col customWidth="1" min="7" max="7" width="11.43"/>
    <col customWidth="1" min="8" max="8" width="10.71"/>
    <col customWidth="1" min="9" max="9" width="10.86"/>
    <col customWidth="1" min="10" max="26" width="8.71"/>
  </cols>
  <sheetData>
    <row r="1" ht="41.25" customHeight="1">
      <c r="A1" s="44" t="s">
        <v>252</v>
      </c>
      <c r="B1" s="46" t="s">
        <v>192</v>
      </c>
      <c r="C1" s="46" t="s">
        <v>253</v>
      </c>
      <c r="D1" s="47" t="s">
        <v>254</v>
      </c>
      <c r="E1" s="48" t="s">
        <v>255</v>
      </c>
      <c r="F1" s="44" t="s">
        <v>256</v>
      </c>
      <c r="G1" s="44" t="s">
        <v>257</v>
      </c>
      <c r="H1" s="44" t="s">
        <v>258</v>
      </c>
      <c r="I1" s="44" t="s">
        <v>259</v>
      </c>
    </row>
    <row r="2" ht="12.75" customHeight="1">
      <c r="A2" t="s">
        <v>260</v>
      </c>
      <c r="B2" s="49">
        <v>1.0</v>
      </c>
      <c r="C2" s="49">
        <v>3.75</v>
      </c>
      <c r="D2" s="50">
        <v>0.0612</v>
      </c>
      <c r="E2" s="16">
        <f>D2*Assumptions!$C$98</f>
        <v>0.043452</v>
      </c>
      <c r="F2" s="6" t="s">
        <v>261</v>
      </c>
      <c r="G2" s="6">
        <v>0.0</v>
      </c>
      <c r="H2" s="16">
        <f>G2*Assumptions!$C$98</f>
        <v>0</v>
      </c>
      <c r="I2" s="16">
        <f t="shared" ref="I2:I15" si="1">E2+H2</f>
        <v>0.043452</v>
      </c>
    </row>
    <row r="3" ht="12.75" customHeight="1">
      <c r="A3" t="s">
        <v>93</v>
      </c>
      <c r="B3" s="49">
        <v>2.0</v>
      </c>
      <c r="C3" s="49">
        <v>7.5</v>
      </c>
      <c r="D3" s="50">
        <v>0.1224</v>
      </c>
      <c r="E3" s="16">
        <f>D3*Assumptions!$C$98</f>
        <v>0.086904</v>
      </c>
      <c r="F3" s="6" t="s">
        <v>262</v>
      </c>
      <c r="G3" s="6">
        <v>0.0</v>
      </c>
      <c r="H3" s="16">
        <f>G3*Assumptions!$C$98</f>
        <v>0</v>
      </c>
      <c r="I3" s="16">
        <f t="shared" si="1"/>
        <v>0.086904</v>
      </c>
    </row>
    <row r="4" ht="12.75" customHeight="1">
      <c r="A4" t="s">
        <v>263</v>
      </c>
      <c r="B4" s="49">
        <v>4.0</v>
      </c>
      <c r="C4" s="49">
        <v>15.0</v>
      </c>
      <c r="D4" s="50">
        <v>0.2448</v>
      </c>
      <c r="E4" s="16">
        <f>D4*Assumptions!$C$98</f>
        <v>0.173808</v>
      </c>
      <c r="F4" s="6" t="s">
        <v>264</v>
      </c>
      <c r="G4" s="6">
        <v>0.0</v>
      </c>
      <c r="H4" s="16">
        <f>G4*Assumptions!$C$98</f>
        <v>0</v>
      </c>
      <c r="I4" s="16">
        <f t="shared" si="1"/>
        <v>0.173808</v>
      </c>
    </row>
    <row r="5" ht="12.75" customHeight="1">
      <c r="A5" t="s">
        <v>265</v>
      </c>
      <c r="B5" s="49">
        <v>8.0</v>
      </c>
      <c r="C5" s="49">
        <v>30.0</v>
      </c>
      <c r="D5" s="50">
        <v>0.4896</v>
      </c>
      <c r="E5" s="16">
        <f>D5*Assumptions!$C$98</f>
        <v>0.347616</v>
      </c>
      <c r="F5" s="6" t="s">
        <v>266</v>
      </c>
      <c r="G5" s="6">
        <v>0.0</v>
      </c>
      <c r="H5" s="16">
        <f>G5*Assumptions!$C$98</f>
        <v>0</v>
      </c>
      <c r="I5" s="16">
        <f t="shared" si="1"/>
        <v>0.347616</v>
      </c>
    </row>
    <row r="6" ht="12.75" customHeight="1">
      <c r="A6" t="s">
        <v>267</v>
      </c>
      <c r="B6" s="49">
        <v>16.0</v>
      </c>
      <c r="C6" s="49">
        <v>60.0</v>
      </c>
      <c r="D6" s="50">
        <v>0.9792</v>
      </c>
      <c r="E6" s="16">
        <f>D6*Assumptions!$C$98</f>
        <v>0.695232</v>
      </c>
      <c r="F6" s="6" t="s">
        <v>268</v>
      </c>
      <c r="G6" s="6">
        <v>0.0</v>
      </c>
      <c r="H6" s="16">
        <f>G6*Assumptions!$C$98</f>
        <v>0</v>
      </c>
      <c r="I6" s="16">
        <f t="shared" si="1"/>
        <v>0.695232</v>
      </c>
    </row>
    <row r="7" ht="12.75" customHeight="1">
      <c r="A7" t="s">
        <v>269</v>
      </c>
      <c r="B7" s="49">
        <v>32.0</v>
      </c>
      <c r="C7" s="49">
        <v>120.0</v>
      </c>
      <c r="D7" s="50">
        <v>1.9584</v>
      </c>
      <c r="E7" s="16">
        <f>D7*Assumptions!$C$98</f>
        <v>1.390464</v>
      </c>
      <c r="F7" s="6" t="s">
        <v>270</v>
      </c>
      <c r="G7" s="6">
        <v>0.0</v>
      </c>
      <c r="H7" s="16">
        <f>G7*Assumptions!$C$98</f>
        <v>0</v>
      </c>
      <c r="I7" s="16">
        <f t="shared" si="1"/>
        <v>1.390464</v>
      </c>
    </row>
    <row r="8" ht="12.75" customHeight="1">
      <c r="A8" t="s">
        <v>271</v>
      </c>
      <c r="B8" s="49">
        <v>64.0</v>
      </c>
      <c r="C8" s="49">
        <v>240.0</v>
      </c>
      <c r="D8" s="50">
        <v>3.9168</v>
      </c>
      <c r="E8" s="16">
        <f>D8*Assumptions!$C$98</f>
        <v>2.780928</v>
      </c>
      <c r="F8" s="6" t="s">
        <v>272</v>
      </c>
      <c r="G8" s="6">
        <v>0.0</v>
      </c>
      <c r="H8" s="16">
        <f>G8*Assumptions!$C$98</f>
        <v>0</v>
      </c>
      <c r="I8" s="16">
        <f t="shared" si="1"/>
        <v>2.780928</v>
      </c>
    </row>
    <row r="9" ht="12.75" customHeight="1">
      <c r="A9" t="s">
        <v>273</v>
      </c>
      <c r="B9" s="49">
        <v>1.0</v>
      </c>
      <c r="C9" s="49">
        <v>3.75</v>
      </c>
      <c r="D9" s="50">
        <v>0.0612</v>
      </c>
      <c r="E9" s="16">
        <f>D9*Assumptions!$C$98</f>
        <v>0.043452</v>
      </c>
      <c r="F9" s="6" t="s">
        <v>261</v>
      </c>
      <c r="G9" s="6">
        <f t="shared" ref="G9:G15" si="2">0.04*B9</f>
        <v>0.04</v>
      </c>
      <c r="H9" s="16">
        <f>G9*Assumptions!$C$98</f>
        <v>0.0284</v>
      </c>
      <c r="I9" s="16">
        <f t="shared" si="1"/>
        <v>0.071852</v>
      </c>
    </row>
    <row r="10" ht="12.75" customHeight="1">
      <c r="A10" t="s">
        <v>97</v>
      </c>
      <c r="B10" s="49">
        <v>2.0</v>
      </c>
      <c r="C10" s="49">
        <v>7.5</v>
      </c>
      <c r="D10" s="50">
        <v>0.1224</v>
      </c>
      <c r="E10" s="16">
        <f>D10*Assumptions!$C$98</f>
        <v>0.086904</v>
      </c>
      <c r="F10" s="6" t="s">
        <v>262</v>
      </c>
      <c r="G10" s="6">
        <f t="shared" si="2"/>
        <v>0.08</v>
      </c>
      <c r="H10" s="16">
        <f>G10*Assumptions!$C$98</f>
        <v>0.0568</v>
      </c>
      <c r="I10" s="16">
        <f t="shared" si="1"/>
        <v>0.143704</v>
      </c>
    </row>
    <row r="11" ht="12.75" customHeight="1">
      <c r="A11" t="s">
        <v>274</v>
      </c>
      <c r="B11" s="49">
        <v>4.0</v>
      </c>
      <c r="C11" s="49">
        <v>15.0</v>
      </c>
      <c r="D11" s="50">
        <v>0.2448</v>
      </c>
      <c r="E11" s="16">
        <f>D11*Assumptions!$C$98</f>
        <v>0.173808</v>
      </c>
      <c r="F11" s="6" t="s">
        <v>264</v>
      </c>
      <c r="G11" s="6">
        <f t="shared" si="2"/>
        <v>0.16</v>
      </c>
      <c r="H11" s="16">
        <f>G11*Assumptions!$C$98</f>
        <v>0.1136</v>
      </c>
      <c r="I11" s="16">
        <f t="shared" si="1"/>
        <v>0.287408</v>
      </c>
    </row>
    <row r="12" ht="12.75" customHeight="1">
      <c r="A12" t="s">
        <v>275</v>
      </c>
      <c r="B12" s="49">
        <v>8.0</v>
      </c>
      <c r="C12" s="49">
        <v>30.0</v>
      </c>
      <c r="D12" s="50">
        <v>0.4896</v>
      </c>
      <c r="E12" s="16">
        <f>D12*Assumptions!$C$98</f>
        <v>0.347616</v>
      </c>
      <c r="F12" s="6" t="s">
        <v>266</v>
      </c>
      <c r="G12" s="6">
        <f t="shared" si="2"/>
        <v>0.32</v>
      </c>
      <c r="H12" s="16">
        <f>G12*Assumptions!$C$98</f>
        <v>0.2272</v>
      </c>
      <c r="I12" s="16">
        <f t="shared" si="1"/>
        <v>0.574816</v>
      </c>
    </row>
    <row r="13" ht="12.75" customHeight="1">
      <c r="A13" t="s">
        <v>276</v>
      </c>
      <c r="B13" s="49">
        <v>16.0</v>
      </c>
      <c r="C13" s="49">
        <v>60.0</v>
      </c>
      <c r="D13" s="50">
        <v>0.9792</v>
      </c>
      <c r="E13" s="16">
        <f>D13*Assumptions!$C$98</f>
        <v>0.695232</v>
      </c>
      <c r="F13" s="6" t="s">
        <v>268</v>
      </c>
      <c r="G13" s="6">
        <f t="shared" si="2"/>
        <v>0.64</v>
      </c>
      <c r="H13" s="16">
        <f>G13*Assumptions!$C$98</f>
        <v>0.4544</v>
      </c>
      <c r="I13" s="16">
        <f t="shared" si="1"/>
        <v>1.149632</v>
      </c>
    </row>
    <row r="14" ht="12.75" customHeight="1">
      <c r="A14" t="s">
        <v>277</v>
      </c>
      <c r="B14" s="49">
        <v>32.0</v>
      </c>
      <c r="C14" s="49">
        <v>120.0</v>
      </c>
      <c r="D14" s="50">
        <v>1.9584</v>
      </c>
      <c r="E14" s="16">
        <f>D14*Assumptions!$C$98</f>
        <v>1.390464</v>
      </c>
      <c r="F14" s="6" t="s">
        <v>270</v>
      </c>
      <c r="G14" s="6">
        <f t="shared" si="2"/>
        <v>1.28</v>
      </c>
      <c r="H14" s="16">
        <f>G14*Assumptions!$C$98</f>
        <v>0.9088</v>
      </c>
      <c r="I14" s="16">
        <f t="shared" si="1"/>
        <v>2.299264</v>
      </c>
    </row>
    <row r="15" ht="12.75" customHeight="1">
      <c r="A15" t="s">
        <v>278</v>
      </c>
      <c r="B15" s="49">
        <v>64.0</v>
      </c>
      <c r="C15" s="49">
        <v>240.0</v>
      </c>
      <c r="D15" s="50">
        <v>3.9168</v>
      </c>
      <c r="E15" s="16">
        <f>D15*Assumptions!$C$98</f>
        <v>2.780928</v>
      </c>
      <c r="F15" s="6" t="s">
        <v>272</v>
      </c>
      <c r="G15" s="6">
        <f t="shared" si="2"/>
        <v>2.56</v>
      </c>
      <c r="H15" s="16">
        <f>G15*Assumptions!$C$98</f>
        <v>1.8176</v>
      </c>
      <c r="I15" s="16">
        <f t="shared" si="1"/>
        <v>4.598528</v>
      </c>
    </row>
    <row r="16" ht="12.75" customHeight="1">
      <c r="D16" s="51"/>
      <c r="E16" s="27"/>
    </row>
    <row r="17" ht="12.75" customHeight="1">
      <c r="D17" s="51"/>
      <c r="E17" s="27"/>
    </row>
    <row r="18" ht="12.75" customHeight="1">
      <c r="A18" s="2" t="s">
        <v>101</v>
      </c>
      <c r="B18" s="2" t="s">
        <v>279</v>
      </c>
      <c r="C18" s="2" t="s">
        <v>280</v>
      </c>
      <c r="D18" s="51"/>
      <c r="E18" s="27"/>
    </row>
    <row r="19" ht="12.75" customHeight="1">
      <c r="A19" s="3" t="s">
        <v>281</v>
      </c>
      <c r="B19" s="3">
        <v>0.023</v>
      </c>
      <c r="C19">
        <f>B19*Assumptions!$C$98</f>
        <v>0.01633</v>
      </c>
      <c r="D19" s="51"/>
      <c r="E19" s="27"/>
    </row>
    <row r="20" ht="12.75" customHeight="1">
      <c r="A20" s="3" t="s">
        <v>117</v>
      </c>
      <c r="B20">
        <v>0.026</v>
      </c>
      <c r="C20">
        <f>B20*Assumptions!$C$98</f>
        <v>0.01846</v>
      </c>
      <c r="D20" s="51"/>
      <c r="E20" s="27"/>
    </row>
    <row r="21" ht="12.75" customHeight="1">
      <c r="A21" s="3"/>
      <c r="D21" s="51"/>
      <c r="E21" s="27"/>
    </row>
    <row r="22" ht="12.75" customHeight="1">
      <c r="A22" s="2" t="s">
        <v>282</v>
      </c>
      <c r="B22" s="2" t="s">
        <v>283</v>
      </c>
      <c r="C22" s="2" t="s">
        <v>284</v>
      </c>
      <c r="D22" s="51"/>
      <c r="E22" s="27"/>
    </row>
    <row r="23" ht="12.75" customHeight="1">
      <c r="A23" s="3" t="s">
        <v>285</v>
      </c>
      <c r="B23">
        <v>0.12</v>
      </c>
      <c r="C23">
        <f>B23*Assumptions!$C$98</f>
        <v>0.0852</v>
      </c>
      <c r="D23" s="51"/>
      <c r="E23" s="27"/>
    </row>
    <row r="24" ht="12.75" customHeight="1">
      <c r="D24" s="51"/>
      <c r="E24" s="27"/>
    </row>
    <row r="25" ht="12.75" customHeight="1">
      <c r="D25" s="51"/>
      <c r="E25" s="27"/>
    </row>
    <row r="26" ht="12.75" customHeight="1">
      <c r="A26" s="2" t="s">
        <v>286</v>
      </c>
      <c r="B26" s="2" t="s">
        <v>287</v>
      </c>
      <c r="C26" s="2" t="s">
        <v>288</v>
      </c>
      <c r="D26" s="51"/>
      <c r="E26" s="27"/>
    </row>
    <row r="27" ht="12.75" customHeight="1">
      <c r="A27" t="s">
        <v>289</v>
      </c>
      <c r="B27">
        <v>0.05</v>
      </c>
      <c r="C27">
        <f>B27*Assumptions!$C$98</f>
        <v>0.0355</v>
      </c>
      <c r="D27" s="51"/>
      <c r="E27" s="27"/>
    </row>
    <row r="28" ht="12.75" customHeight="1">
      <c r="A28" t="s">
        <v>290</v>
      </c>
      <c r="B28">
        <v>0.1</v>
      </c>
      <c r="C28">
        <f>B28*Assumptions!$C$98</f>
        <v>0.071</v>
      </c>
      <c r="D28" s="51"/>
      <c r="E28" s="27"/>
    </row>
    <row r="29" ht="12.75" customHeight="1">
      <c r="A29" t="s">
        <v>291</v>
      </c>
      <c r="B29">
        <v>0.1</v>
      </c>
      <c r="C29">
        <f>B29*Assumptions!$C$98</f>
        <v>0.071</v>
      </c>
      <c r="D29" s="51"/>
      <c r="E29" s="27"/>
    </row>
    <row r="30" ht="12.75" customHeight="1">
      <c r="D30" s="51"/>
      <c r="E30" s="27"/>
    </row>
    <row r="31" ht="12.75" customHeight="1">
      <c r="D31" s="51"/>
      <c r="E31" s="27"/>
    </row>
    <row r="32" ht="12.75" customHeight="1">
      <c r="D32" s="51"/>
      <c r="E32" s="27"/>
    </row>
    <row r="33" ht="12.75" customHeight="1">
      <c r="D33" s="51"/>
      <c r="E33" s="27"/>
    </row>
    <row r="34" ht="12.75" customHeight="1">
      <c r="D34" s="51"/>
      <c r="E34" s="27"/>
    </row>
    <row r="35" ht="12.75" customHeight="1">
      <c r="D35" s="51"/>
      <c r="E35" s="27"/>
    </row>
    <row r="36" ht="12.75" customHeight="1">
      <c r="D36" s="51"/>
      <c r="E36" s="27"/>
    </row>
    <row r="37" ht="12.75" customHeight="1">
      <c r="D37" s="51"/>
      <c r="E37" s="27"/>
    </row>
    <row r="38" ht="12.75" customHeight="1">
      <c r="D38" s="51"/>
      <c r="E38" s="27"/>
    </row>
    <row r="39" ht="12.75" customHeight="1">
      <c r="D39" s="51"/>
      <c r="E39" s="27"/>
    </row>
    <row r="40" ht="12.75" customHeight="1">
      <c r="D40" s="51"/>
      <c r="E40" s="27"/>
    </row>
    <row r="41" ht="12.75" customHeight="1">
      <c r="D41" s="51"/>
      <c r="E41" s="27"/>
    </row>
    <row r="42" ht="12.75" customHeight="1">
      <c r="D42" s="51"/>
      <c r="E42" s="27"/>
    </row>
    <row r="43" ht="12.75" customHeight="1">
      <c r="D43" s="51"/>
      <c r="E43" s="27"/>
    </row>
    <row r="44" ht="12.75" customHeight="1">
      <c r="D44" s="51"/>
      <c r="E44" s="27"/>
    </row>
    <row r="45" ht="12.75" customHeight="1">
      <c r="D45" s="51"/>
      <c r="E45" s="27"/>
    </row>
    <row r="46" ht="12.75" customHeight="1">
      <c r="D46" s="51"/>
      <c r="E46" s="27"/>
    </row>
    <row r="47" ht="12.75" customHeight="1">
      <c r="D47" s="51"/>
      <c r="E47" s="27"/>
    </row>
    <row r="48" ht="12.75" customHeight="1">
      <c r="D48" s="51"/>
      <c r="E48" s="27"/>
    </row>
    <row r="49" ht="12.75" customHeight="1">
      <c r="D49" s="51"/>
      <c r="E49" s="27"/>
    </row>
    <row r="50" ht="12.75" customHeight="1">
      <c r="D50" s="51"/>
      <c r="E50" s="27"/>
    </row>
    <row r="51" ht="12.75" customHeight="1">
      <c r="D51" s="51"/>
      <c r="E51" s="27"/>
    </row>
    <row r="52" ht="12.75" customHeight="1">
      <c r="D52" s="51"/>
      <c r="E52" s="27"/>
    </row>
    <row r="53" ht="12.75" customHeight="1">
      <c r="D53" s="51"/>
      <c r="E53" s="27"/>
    </row>
    <row r="54" ht="12.75" customHeight="1">
      <c r="D54" s="51"/>
      <c r="E54" s="27"/>
    </row>
    <row r="55" ht="12.75" customHeight="1">
      <c r="D55" s="51"/>
      <c r="E55" s="27"/>
    </row>
    <row r="56" ht="12.75" customHeight="1">
      <c r="D56" s="51"/>
      <c r="E56" s="27"/>
    </row>
    <row r="57" ht="12.75" customHeight="1">
      <c r="D57" s="51"/>
      <c r="E57" s="27"/>
    </row>
    <row r="58" ht="12.75" customHeight="1">
      <c r="D58" s="51"/>
      <c r="E58" s="27"/>
    </row>
    <row r="59" ht="12.75" customHeight="1">
      <c r="D59" s="51"/>
      <c r="E59" s="27"/>
    </row>
    <row r="60" ht="12.75" customHeight="1">
      <c r="D60" s="51"/>
      <c r="E60" s="27"/>
    </row>
    <row r="61" ht="12.75" customHeight="1">
      <c r="D61" s="51"/>
      <c r="E61" s="27"/>
    </row>
    <row r="62" ht="12.75" customHeight="1">
      <c r="D62" s="51"/>
      <c r="E62" s="27"/>
    </row>
    <row r="63" ht="12.75" customHeight="1">
      <c r="D63" s="51"/>
      <c r="E63" s="27"/>
    </row>
    <row r="64" ht="12.75" customHeight="1">
      <c r="D64" s="51"/>
      <c r="E64" s="27"/>
    </row>
    <row r="65" ht="12.75" customHeight="1">
      <c r="D65" s="51"/>
      <c r="E65" s="27"/>
    </row>
    <row r="66" ht="12.75" customHeight="1">
      <c r="D66" s="51"/>
      <c r="E66" s="27"/>
    </row>
    <row r="67" ht="12.75" customHeight="1">
      <c r="D67" s="51"/>
      <c r="E67" s="27"/>
    </row>
    <row r="68" ht="12.75" customHeight="1">
      <c r="D68" s="51"/>
      <c r="E68" s="27"/>
    </row>
    <row r="69" ht="12.75" customHeight="1">
      <c r="D69" s="51"/>
      <c r="E69" s="27"/>
    </row>
    <row r="70" ht="12.75" customHeight="1">
      <c r="D70" s="51"/>
      <c r="E70" s="27"/>
    </row>
    <row r="71" ht="12.75" customHeight="1">
      <c r="D71" s="51"/>
      <c r="E71" s="27"/>
    </row>
    <row r="72" ht="12.75" customHeight="1">
      <c r="D72" s="51"/>
      <c r="E72" s="27"/>
    </row>
    <row r="73" ht="12.75" customHeight="1">
      <c r="D73" s="51"/>
      <c r="E73" s="27"/>
    </row>
    <row r="74" ht="12.75" customHeight="1">
      <c r="D74" s="51"/>
      <c r="E74" s="27"/>
    </row>
    <row r="75" ht="12.75" customHeight="1">
      <c r="D75" s="51"/>
      <c r="E75" s="27"/>
    </row>
    <row r="76" ht="12.75" customHeight="1">
      <c r="D76" s="51"/>
      <c r="E76" s="27"/>
    </row>
    <row r="77" ht="12.75" customHeight="1">
      <c r="D77" s="51"/>
      <c r="E77" s="27"/>
    </row>
    <row r="78" ht="12.75" customHeight="1">
      <c r="D78" s="51"/>
      <c r="E78" s="27"/>
    </row>
    <row r="79" ht="12.75" customHeight="1">
      <c r="D79" s="51"/>
      <c r="E79" s="27"/>
    </row>
    <row r="80" ht="12.75" customHeight="1">
      <c r="D80" s="51"/>
      <c r="E80" s="27"/>
    </row>
    <row r="81" ht="12.75" customHeight="1">
      <c r="D81" s="51"/>
      <c r="E81" s="27"/>
    </row>
    <row r="82" ht="12.75" customHeight="1">
      <c r="D82" s="51"/>
      <c r="E82" s="27"/>
    </row>
    <row r="83" ht="12.75" customHeight="1">
      <c r="D83" s="51"/>
      <c r="E83" s="27"/>
    </row>
    <row r="84" ht="12.75" customHeight="1">
      <c r="D84" s="51"/>
      <c r="E84" s="27"/>
    </row>
    <row r="85" ht="12.75" customHeight="1">
      <c r="D85" s="51"/>
      <c r="E85" s="27"/>
    </row>
    <row r="86" ht="12.75" customHeight="1">
      <c r="D86" s="51"/>
      <c r="E86" s="27"/>
    </row>
    <row r="87" ht="12.75" customHeight="1">
      <c r="D87" s="51"/>
      <c r="E87" s="27"/>
    </row>
    <row r="88" ht="12.75" customHeight="1">
      <c r="D88" s="51"/>
      <c r="E88" s="27"/>
    </row>
    <row r="89" ht="12.75" customHeight="1">
      <c r="D89" s="51"/>
      <c r="E89" s="27"/>
    </row>
    <row r="90" ht="12.75" customHeight="1">
      <c r="D90" s="51"/>
      <c r="E90" s="27"/>
    </row>
    <row r="91" ht="12.75" customHeight="1">
      <c r="D91" s="51"/>
      <c r="E91" s="27"/>
    </row>
    <row r="92" ht="12.75" customHeight="1">
      <c r="D92" s="51"/>
      <c r="E92" s="27"/>
    </row>
    <row r="93" ht="12.75" customHeight="1">
      <c r="D93" s="51"/>
      <c r="E93" s="27"/>
    </row>
    <row r="94" ht="12.75" customHeight="1">
      <c r="D94" s="51"/>
      <c r="E94" s="27"/>
    </row>
    <row r="95" ht="12.75" customHeight="1">
      <c r="D95" s="51"/>
      <c r="E95" s="27"/>
    </row>
    <row r="96" ht="12.75" customHeight="1">
      <c r="D96" s="51"/>
      <c r="E96" s="27"/>
    </row>
    <row r="97" ht="12.75" customHeight="1">
      <c r="D97" s="51"/>
      <c r="E97" s="27"/>
    </row>
    <row r="98" ht="12.75" customHeight="1">
      <c r="D98" s="51"/>
      <c r="E98" s="27"/>
    </row>
    <row r="99" ht="12.75" customHeight="1">
      <c r="D99" s="51"/>
      <c r="E99" s="27"/>
    </row>
    <row r="100" ht="12.75" customHeight="1">
      <c r="D100" s="51"/>
      <c r="E100" s="27"/>
    </row>
    <row r="101" ht="12.75" customHeight="1">
      <c r="D101" s="51"/>
      <c r="E101" s="27"/>
    </row>
    <row r="102" ht="12.75" customHeight="1">
      <c r="D102" s="51"/>
      <c r="E102" s="27"/>
    </row>
    <row r="103" ht="12.75" customHeight="1">
      <c r="D103" s="51"/>
      <c r="E103" s="27"/>
    </row>
    <row r="104" ht="12.75" customHeight="1">
      <c r="D104" s="51"/>
      <c r="E104" s="27"/>
    </row>
    <row r="105" ht="12.75" customHeight="1">
      <c r="D105" s="51"/>
      <c r="E105" s="27"/>
    </row>
    <row r="106" ht="12.75" customHeight="1">
      <c r="D106" s="51"/>
      <c r="E106" s="27"/>
    </row>
    <row r="107" ht="12.75" customHeight="1">
      <c r="D107" s="51"/>
      <c r="E107" s="27"/>
    </row>
    <row r="108" ht="12.75" customHeight="1">
      <c r="D108" s="51"/>
      <c r="E108" s="27"/>
    </row>
    <row r="109" ht="12.75" customHeight="1">
      <c r="D109" s="51"/>
      <c r="E109" s="27"/>
    </row>
    <row r="110" ht="12.75" customHeight="1">
      <c r="D110" s="51"/>
      <c r="E110" s="27"/>
    </row>
    <row r="111" ht="12.75" customHeight="1">
      <c r="D111" s="51"/>
      <c r="E111" s="27"/>
    </row>
    <row r="112" ht="12.75" customHeight="1">
      <c r="D112" s="51"/>
      <c r="E112" s="27"/>
    </row>
    <row r="113" ht="12.75" customHeight="1">
      <c r="D113" s="51"/>
      <c r="E113" s="27"/>
    </row>
    <row r="114" ht="12.75" customHeight="1">
      <c r="D114" s="51"/>
      <c r="E114" s="27"/>
    </row>
    <row r="115" ht="12.75" customHeight="1">
      <c r="D115" s="51"/>
      <c r="E115" s="27"/>
    </row>
    <row r="116" ht="12.75" customHeight="1">
      <c r="D116" s="51"/>
      <c r="E116" s="27"/>
    </row>
    <row r="117" ht="12.75" customHeight="1">
      <c r="D117" s="51"/>
      <c r="E117" s="27"/>
    </row>
    <row r="118" ht="12.75" customHeight="1">
      <c r="D118" s="51"/>
      <c r="E118" s="27"/>
    </row>
    <row r="119" ht="12.75" customHeight="1">
      <c r="D119" s="51"/>
      <c r="E119" s="27"/>
    </row>
    <row r="120" ht="12.75" customHeight="1">
      <c r="D120" s="51"/>
      <c r="E120" s="27"/>
    </row>
    <row r="121" ht="12.75" customHeight="1">
      <c r="D121" s="51"/>
      <c r="E121" s="27"/>
    </row>
    <row r="122" ht="12.75" customHeight="1">
      <c r="D122" s="51"/>
      <c r="E122" s="27"/>
    </row>
    <row r="123" ht="12.75" customHeight="1">
      <c r="D123" s="51"/>
      <c r="E123" s="27"/>
    </row>
    <row r="124" ht="12.75" customHeight="1">
      <c r="D124" s="51"/>
      <c r="E124" s="27"/>
    </row>
    <row r="125" ht="12.75" customHeight="1">
      <c r="D125" s="51"/>
      <c r="E125" s="27"/>
    </row>
    <row r="126" ht="12.75" customHeight="1">
      <c r="D126" s="51"/>
      <c r="E126" s="27"/>
    </row>
    <row r="127" ht="12.75" customHeight="1">
      <c r="D127" s="51"/>
      <c r="E127" s="27"/>
    </row>
    <row r="128" ht="12.75" customHeight="1">
      <c r="D128" s="51"/>
      <c r="E128" s="27"/>
    </row>
    <row r="129" ht="12.75" customHeight="1">
      <c r="D129" s="51"/>
      <c r="E129" s="27"/>
    </row>
    <row r="130" ht="12.75" customHeight="1">
      <c r="D130" s="51"/>
      <c r="E130" s="27"/>
    </row>
    <row r="131" ht="12.75" customHeight="1">
      <c r="D131" s="51"/>
      <c r="E131" s="27"/>
    </row>
    <row r="132" ht="12.75" customHeight="1">
      <c r="D132" s="51"/>
      <c r="E132" s="27"/>
    </row>
    <row r="133" ht="12.75" customHeight="1">
      <c r="D133" s="51"/>
      <c r="E133" s="27"/>
    </row>
    <row r="134" ht="12.75" customHeight="1">
      <c r="D134" s="51"/>
      <c r="E134" s="27"/>
    </row>
    <row r="135" ht="12.75" customHeight="1">
      <c r="D135" s="51"/>
      <c r="E135" s="27"/>
    </row>
    <row r="136" ht="12.75" customHeight="1">
      <c r="D136" s="51"/>
      <c r="E136" s="27"/>
    </row>
    <row r="137" ht="12.75" customHeight="1">
      <c r="D137" s="51"/>
      <c r="E137" s="27"/>
    </row>
    <row r="138" ht="12.75" customHeight="1">
      <c r="D138" s="51"/>
      <c r="E138" s="27"/>
    </row>
    <row r="139" ht="12.75" customHeight="1">
      <c r="D139" s="51"/>
      <c r="E139" s="27"/>
    </row>
    <row r="140" ht="12.75" customHeight="1">
      <c r="D140" s="51"/>
      <c r="E140" s="27"/>
    </row>
    <row r="141" ht="12.75" customHeight="1">
      <c r="D141" s="51"/>
      <c r="E141" s="27"/>
    </row>
    <row r="142" ht="12.75" customHeight="1">
      <c r="D142" s="51"/>
      <c r="E142" s="27"/>
    </row>
    <row r="143" ht="12.75" customHeight="1">
      <c r="D143" s="51"/>
      <c r="E143" s="27"/>
    </row>
    <row r="144" ht="12.75" customHeight="1">
      <c r="D144" s="51"/>
      <c r="E144" s="27"/>
    </row>
    <row r="145" ht="12.75" customHeight="1">
      <c r="D145" s="51"/>
      <c r="E145" s="27"/>
    </row>
    <row r="146" ht="12.75" customHeight="1">
      <c r="D146" s="51"/>
      <c r="E146" s="27"/>
    </row>
    <row r="147" ht="12.75" customHeight="1">
      <c r="D147" s="51"/>
      <c r="E147" s="27"/>
    </row>
    <row r="148" ht="12.75" customHeight="1">
      <c r="D148" s="51"/>
      <c r="E148" s="27"/>
    </row>
    <row r="149" ht="12.75" customHeight="1">
      <c r="D149" s="51"/>
      <c r="E149" s="27"/>
    </row>
    <row r="150" ht="12.75" customHeight="1">
      <c r="D150" s="51"/>
      <c r="E150" s="27"/>
    </row>
    <row r="151" ht="12.75" customHeight="1">
      <c r="D151" s="51"/>
      <c r="E151" s="27"/>
    </row>
    <row r="152" ht="12.75" customHeight="1">
      <c r="D152" s="51"/>
      <c r="E152" s="27"/>
    </row>
    <row r="153" ht="12.75" customHeight="1">
      <c r="D153" s="51"/>
      <c r="E153" s="27"/>
    </row>
    <row r="154" ht="12.75" customHeight="1">
      <c r="D154" s="51"/>
      <c r="E154" s="27"/>
    </row>
    <row r="155" ht="12.75" customHeight="1">
      <c r="D155" s="51"/>
      <c r="E155" s="27"/>
    </row>
    <row r="156" ht="12.75" customHeight="1">
      <c r="D156" s="51"/>
      <c r="E156" s="27"/>
    </row>
    <row r="157" ht="12.75" customHeight="1">
      <c r="D157" s="51"/>
      <c r="E157" s="27"/>
    </row>
    <row r="158" ht="12.75" customHeight="1">
      <c r="D158" s="51"/>
      <c r="E158" s="27"/>
    </row>
    <row r="159" ht="12.75" customHeight="1">
      <c r="D159" s="51"/>
      <c r="E159" s="27"/>
    </row>
    <row r="160" ht="12.75" customHeight="1">
      <c r="D160" s="51"/>
      <c r="E160" s="27"/>
    </row>
    <row r="161" ht="12.75" customHeight="1">
      <c r="D161" s="51"/>
      <c r="E161" s="27"/>
    </row>
    <row r="162" ht="12.75" customHeight="1">
      <c r="D162" s="51"/>
      <c r="E162" s="27"/>
    </row>
    <row r="163" ht="12.75" customHeight="1">
      <c r="D163" s="51"/>
      <c r="E163" s="27"/>
    </row>
    <row r="164" ht="12.75" customHeight="1">
      <c r="D164" s="51"/>
      <c r="E164" s="27"/>
    </row>
    <row r="165" ht="12.75" customHeight="1">
      <c r="D165" s="51"/>
      <c r="E165" s="27"/>
    </row>
    <row r="166" ht="12.75" customHeight="1">
      <c r="D166" s="51"/>
      <c r="E166" s="27"/>
    </row>
    <row r="167" ht="12.75" customHeight="1">
      <c r="D167" s="51"/>
      <c r="E167" s="27"/>
    </row>
    <row r="168" ht="12.75" customHeight="1">
      <c r="D168" s="51"/>
      <c r="E168" s="27"/>
    </row>
    <row r="169" ht="12.75" customHeight="1">
      <c r="D169" s="51"/>
      <c r="E169" s="27"/>
    </row>
    <row r="170" ht="12.75" customHeight="1">
      <c r="D170" s="51"/>
      <c r="E170" s="27"/>
    </row>
    <row r="171" ht="12.75" customHeight="1">
      <c r="D171" s="51"/>
      <c r="E171" s="27"/>
    </row>
    <row r="172" ht="12.75" customHeight="1">
      <c r="D172" s="51"/>
      <c r="E172" s="27"/>
    </row>
    <row r="173" ht="12.75" customHeight="1">
      <c r="D173" s="51"/>
      <c r="E173" s="27"/>
    </row>
    <row r="174" ht="12.75" customHeight="1">
      <c r="D174" s="51"/>
      <c r="E174" s="27"/>
    </row>
    <row r="175" ht="12.75" customHeight="1">
      <c r="D175" s="51"/>
      <c r="E175" s="27"/>
    </row>
    <row r="176" ht="12.75" customHeight="1">
      <c r="D176" s="51"/>
      <c r="E176" s="27"/>
    </row>
    <row r="177" ht="12.75" customHeight="1">
      <c r="D177" s="51"/>
      <c r="E177" s="27"/>
    </row>
    <row r="178" ht="12.75" customHeight="1">
      <c r="D178" s="51"/>
      <c r="E178" s="27"/>
    </row>
    <row r="179" ht="12.75" customHeight="1">
      <c r="D179" s="51"/>
      <c r="E179" s="27"/>
    </row>
    <row r="180" ht="12.75" customHeight="1">
      <c r="D180" s="51"/>
      <c r="E180" s="27"/>
    </row>
    <row r="181" ht="12.75" customHeight="1">
      <c r="D181" s="51"/>
      <c r="E181" s="27"/>
    </row>
    <row r="182" ht="12.75" customHeight="1">
      <c r="D182" s="51"/>
      <c r="E182" s="27"/>
    </row>
    <row r="183" ht="12.75" customHeight="1">
      <c r="D183" s="51"/>
      <c r="E183" s="27"/>
    </row>
    <row r="184" ht="12.75" customHeight="1">
      <c r="D184" s="51"/>
      <c r="E184" s="27"/>
    </row>
    <row r="185" ht="12.75" customHeight="1">
      <c r="D185" s="51"/>
      <c r="E185" s="27"/>
    </row>
    <row r="186" ht="12.75" customHeight="1">
      <c r="D186" s="51"/>
      <c r="E186" s="27"/>
    </row>
    <row r="187" ht="12.75" customHeight="1">
      <c r="D187" s="51"/>
      <c r="E187" s="27"/>
    </row>
    <row r="188" ht="12.75" customHeight="1">
      <c r="D188" s="51"/>
      <c r="E188" s="27"/>
    </row>
    <row r="189" ht="12.75" customHeight="1">
      <c r="D189" s="51"/>
      <c r="E189" s="27"/>
    </row>
    <row r="190" ht="12.75" customHeight="1">
      <c r="D190" s="51"/>
      <c r="E190" s="27"/>
    </row>
    <row r="191" ht="12.75" customHeight="1">
      <c r="D191" s="51"/>
      <c r="E191" s="27"/>
    </row>
    <row r="192" ht="12.75" customHeight="1">
      <c r="D192" s="51"/>
      <c r="E192" s="27"/>
    </row>
    <row r="193" ht="12.75" customHeight="1">
      <c r="D193" s="51"/>
      <c r="E193" s="27"/>
    </row>
    <row r="194" ht="12.75" customHeight="1">
      <c r="D194" s="51"/>
      <c r="E194" s="27"/>
    </row>
    <row r="195" ht="12.75" customHeight="1">
      <c r="D195" s="51"/>
      <c r="E195" s="27"/>
    </row>
    <row r="196" ht="12.75" customHeight="1">
      <c r="D196" s="51"/>
      <c r="E196" s="27"/>
    </row>
    <row r="197" ht="12.75" customHeight="1">
      <c r="D197" s="51"/>
      <c r="E197" s="27"/>
    </row>
    <row r="198" ht="12.75" customHeight="1">
      <c r="D198" s="51"/>
      <c r="E198" s="27"/>
    </row>
    <row r="199" ht="12.75" customHeight="1">
      <c r="D199" s="51"/>
      <c r="E199" s="27"/>
    </row>
    <row r="200" ht="12.75" customHeight="1">
      <c r="D200" s="51"/>
      <c r="E200" s="27"/>
    </row>
    <row r="201" ht="12.75" customHeight="1">
      <c r="D201" s="51"/>
      <c r="E201" s="27"/>
    </row>
    <row r="202" ht="12.75" customHeight="1">
      <c r="D202" s="51"/>
      <c r="E202" s="27"/>
    </row>
    <row r="203" ht="12.75" customHeight="1">
      <c r="D203" s="51"/>
      <c r="E203" s="27"/>
    </row>
    <row r="204" ht="12.75" customHeight="1">
      <c r="D204" s="51"/>
      <c r="E204" s="27"/>
    </row>
    <row r="205" ht="12.75" customHeight="1">
      <c r="D205" s="51"/>
      <c r="E205" s="27"/>
    </row>
    <row r="206" ht="12.75" customHeight="1">
      <c r="D206" s="51"/>
      <c r="E206" s="27"/>
    </row>
    <row r="207" ht="12.75" customHeight="1">
      <c r="D207" s="51"/>
      <c r="E207" s="27"/>
    </row>
    <row r="208" ht="12.75" customHeight="1">
      <c r="D208" s="51"/>
      <c r="E208" s="27"/>
    </row>
    <row r="209" ht="12.75" customHeight="1">
      <c r="D209" s="51"/>
      <c r="E209" s="27"/>
    </row>
    <row r="210" ht="12.75" customHeight="1">
      <c r="D210" s="51"/>
      <c r="E210" s="27"/>
    </row>
    <row r="211" ht="12.75" customHeight="1">
      <c r="D211" s="51"/>
      <c r="E211" s="27"/>
    </row>
    <row r="212" ht="12.75" customHeight="1">
      <c r="D212" s="51"/>
      <c r="E212" s="27"/>
    </row>
    <row r="213" ht="12.75" customHeight="1">
      <c r="D213" s="51"/>
      <c r="E213" s="27"/>
    </row>
    <row r="214" ht="12.75" customHeight="1">
      <c r="D214" s="51"/>
      <c r="E214" s="27"/>
    </row>
    <row r="215" ht="12.75" customHeight="1">
      <c r="D215" s="51"/>
      <c r="E215" s="27"/>
    </row>
    <row r="216" ht="12.75" customHeight="1">
      <c r="D216" s="51"/>
      <c r="E216" s="27"/>
    </row>
    <row r="217" ht="12.75" customHeight="1">
      <c r="D217" s="51"/>
      <c r="E217" s="27"/>
    </row>
    <row r="218" ht="12.75" customHeight="1">
      <c r="D218" s="51"/>
      <c r="E218" s="27"/>
    </row>
    <row r="219" ht="12.75" customHeight="1">
      <c r="D219" s="51"/>
      <c r="E219" s="27"/>
    </row>
    <row r="220" ht="12.75" customHeight="1">
      <c r="D220" s="51"/>
      <c r="E220" s="27"/>
    </row>
    <row r="221" ht="12.75" customHeight="1">
      <c r="D221" s="51"/>
      <c r="E221" s="27"/>
    </row>
    <row r="222" ht="12.75" customHeight="1">
      <c r="D222" s="51"/>
      <c r="E222" s="27"/>
    </row>
    <row r="223" ht="12.75" customHeight="1">
      <c r="D223" s="51"/>
      <c r="E223" s="27"/>
    </row>
    <row r="224" ht="12.75" customHeight="1">
      <c r="D224" s="51"/>
      <c r="E224" s="27"/>
    </row>
    <row r="225" ht="12.75" customHeight="1">
      <c r="D225" s="51"/>
      <c r="E225" s="27"/>
    </row>
    <row r="226" ht="12.75" customHeight="1">
      <c r="D226" s="51"/>
      <c r="E226" s="27"/>
    </row>
    <row r="227" ht="12.75" customHeight="1">
      <c r="D227" s="51"/>
      <c r="E227" s="27"/>
    </row>
    <row r="228" ht="12.75" customHeight="1">
      <c r="D228" s="51"/>
      <c r="E228" s="27"/>
    </row>
    <row r="229" ht="12.75" customHeight="1">
      <c r="D229" s="51"/>
      <c r="E229" s="27"/>
    </row>
    <row r="230" ht="12.75" customHeight="1">
      <c r="D230" s="51"/>
      <c r="E230" s="27"/>
    </row>
    <row r="231" ht="12.75" customHeight="1">
      <c r="D231" s="51"/>
      <c r="E231" s="27"/>
    </row>
    <row r="232" ht="12.75" customHeight="1">
      <c r="D232" s="51"/>
      <c r="E232" s="27"/>
    </row>
    <row r="233" ht="12.75" customHeight="1">
      <c r="D233" s="51"/>
      <c r="E233" s="27"/>
    </row>
    <row r="234" ht="12.75" customHeight="1">
      <c r="D234" s="51"/>
      <c r="E234" s="27"/>
    </row>
    <row r="235" ht="12.75" customHeight="1">
      <c r="D235" s="51"/>
      <c r="E235" s="27"/>
    </row>
    <row r="236" ht="12.75" customHeight="1">
      <c r="D236" s="51"/>
      <c r="E236" s="27"/>
    </row>
    <row r="237" ht="12.75" customHeight="1">
      <c r="D237" s="51"/>
      <c r="E237" s="27"/>
    </row>
    <row r="238" ht="12.75" customHeight="1">
      <c r="D238" s="51"/>
      <c r="E238" s="27"/>
    </row>
    <row r="239" ht="12.75" customHeight="1">
      <c r="D239" s="51"/>
      <c r="E239" s="27"/>
    </row>
    <row r="240" ht="12.75" customHeight="1">
      <c r="D240" s="51"/>
      <c r="E240" s="27"/>
    </row>
    <row r="241" ht="12.75" customHeight="1">
      <c r="D241" s="51"/>
      <c r="E241" s="27"/>
    </row>
    <row r="242" ht="12.75" customHeight="1">
      <c r="D242" s="51"/>
      <c r="E242" s="27"/>
    </row>
    <row r="243" ht="12.75" customHeight="1">
      <c r="D243" s="51"/>
      <c r="E243" s="27"/>
    </row>
    <row r="244" ht="12.75" customHeight="1">
      <c r="D244" s="51"/>
      <c r="E244" s="27"/>
    </row>
    <row r="245" ht="12.75" customHeight="1">
      <c r="D245" s="51"/>
      <c r="E245" s="27"/>
    </row>
    <row r="246" ht="12.75" customHeight="1">
      <c r="D246" s="51"/>
      <c r="E246" s="27"/>
    </row>
    <row r="247" ht="12.75" customHeight="1">
      <c r="D247" s="51"/>
      <c r="E247" s="27"/>
    </row>
    <row r="248" ht="12.75" customHeight="1">
      <c r="D248" s="51"/>
      <c r="E248" s="27"/>
    </row>
    <row r="249" ht="12.75" customHeight="1">
      <c r="D249" s="51"/>
      <c r="E249" s="27"/>
    </row>
    <row r="250" ht="12.75" customHeight="1">
      <c r="D250" s="51"/>
      <c r="E250" s="27"/>
    </row>
    <row r="251" ht="12.75" customHeight="1">
      <c r="D251" s="51"/>
      <c r="E251" s="27"/>
    </row>
    <row r="252" ht="12.75" customHeight="1">
      <c r="D252" s="51"/>
      <c r="E252" s="27"/>
    </row>
    <row r="253" ht="12.75" customHeight="1">
      <c r="D253" s="51"/>
      <c r="E253" s="27"/>
    </row>
    <row r="254" ht="12.75" customHeight="1">
      <c r="D254" s="51"/>
      <c r="E254" s="27"/>
    </row>
    <row r="255" ht="12.75" customHeight="1">
      <c r="D255" s="51"/>
      <c r="E255" s="27"/>
    </row>
    <row r="256" ht="12.75" customHeight="1">
      <c r="D256" s="51"/>
      <c r="E256" s="27"/>
    </row>
    <row r="257" ht="12.75" customHeight="1">
      <c r="D257" s="51"/>
      <c r="E257" s="27"/>
    </row>
    <row r="258" ht="12.75" customHeight="1">
      <c r="D258" s="51"/>
      <c r="E258" s="27"/>
    </row>
    <row r="259" ht="12.75" customHeight="1">
      <c r="D259" s="51"/>
      <c r="E259" s="27"/>
    </row>
    <row r="260" ht="12.75" customHeight="1">
      <c r="D260" s="51"/>
      <c r="E260" s="27"/>
    </row>
    <row r="261" ht="12.75" customHeight="1">
      <c r="D261" s="51"/>
      <c r="E261" s="27"/>
    </row>
    <row r="262" ht="12.75" customHeight="1">
      <c r="D262" s="51"/>
      <c r="E262" s="27"/>
    </row>
    <row r="263" ht="12.75" customHeight="1">
      <c r="D263" s="51"/>
      <c r="E263" s="27"/>
    </row>
    <row r="264" ht="12.75" customHeight="1">
      <c r="D264" s="51"/>
      <c r="E264" s="27"/>
    </row>
    <row r="265" ht="12.75" customHeight="1">
      <c r="D265" s="51"/>
      <c r="E265" s="27"/>
    </row>
    <row r="266" ht="12.75" customHeight="1">
      <c r="D266" s="51"/>
      <c r="E266" s="27"/>
    </row>
    <row r="267" ht="12.75" customHeight="1">
      <c r="D267" s="51"/>
      <c r="E267" s="27"/>
    </row>
    <row r="268" ht="12.75" customHeight="1">
      <c r="D268" s="51"/>
      <c r="E268" s="27"/>
    </row>
    <row r="269" ht="12.75" customHeight="1">
      <c r="D269" s="51"/>
      <c r="E269" s="27"/>
    </row>
    <row r="270" ht="12.75" customHeight="1">
      <c r="D270" s="51"/>
      <c r="E270" s="27"/>
    </row>
    <row r="271" ht="12.75" customHeight="1">
      <c r="D271" s="51"/>
      <c r="E271" s="27"/>
    </row>
    <row r="272" ht="12.75" customHeight="1">
      <c r="D272" s="51"/>
      <c r="E272" s="27"/>
    </row>
    <row r="273" ht="12.75" customHeight="1">
      <c r="D273" s="51"/>
      <c r="E273" s="27"/>
    </row>
    <row r="274" ht="12.75" customHeight="1">
      <c r="D274" s="51"/>
      <c r="E274" s="27"/>
    </row>
    <row r="275" ht="12.75" customHeight="1">
      <c r="D275" s="51"/>
      <c r="E275" s="27"/>
    </row>
    <row r="276" ht="12.75" customHeight="1">
      <c r="D276" s="51"/>
      <c r="E276" s="27"/>
    </row>
    <row r="277" ht="12.75" customHeight="1">
      <c r="D277" s="51"/>
      <c r="E277" s="27"/>
    </row>
    <row r="278" ht="12.75" customHeight="1">
      <c r="D278" s="51"/>
      <c r="E278" s="27"/>
    </row>
    <row r="279" ht="12.75" customHeight="1">
      <c r="D279" s="51"/>
      <c r="E279" s="27"/>
    </row>
    <row r="280" ht="12.75" customHeight="1">
      <c r="D280" s="51"/>
      <c r="E280" s="27"/>
    </row>
    <row r="281" ht="12.75" customHeight="1">
      <c r="D281" s="51"/>
      <c r="E281" s="27"/>
    </row>
    <row r="282" ht="12.75" customHeight="1">
      <c r="D282" s="51"/>
      <c r="E282" s="27"/>
    </row>
    <row r="283" ht="12.75" customHeight="1">
      <c r="D283" s="51"/>
      <c r="E283" s="27"/>
    </row>
    <row r="284" ht="12.75" customHeight="1">
      <c r="D284" s="51"/>
      <c r="E284" s="27"/>
    </row>
    <row r="285" ht="12.75" customHeight="1">
      <c r="D285" s="51"/>
      <c r="E285" s="27"/>
    </row>
    <row r="286" ht="12.75" customHeight="1">
      <c r="D286" s="51"/>
      <c r="E286" s="27"/>
    </row>
    <row r="287" ht="12.75" customHeight="1">
      <c r="D287" s="51"/>
      <c r="E287" s="27"/>
    </row>
    <row r="288" ht="12.75" customHeight="1">
      <c r="D288" s="51"/>
      <c r="E288" s="27"/>
    </row>
    <row r="289" ht="12.75" customHeight="1">
      <c r="D289" s="51"/>
      <c r="E289" s="27"/>
    </row>
    <row r="290" ht="12.75" customHeight="1">
      <c r="D290" s="51"/>
      <c r="E290" s="27"/>
    </row>
    <row r="291" ht="12.75" customHeight="1">
      <c r="D291" s="51"/>
      <c r="E291" s="27"/>
    </row>
    <row r="292" ht="12.75" customHeight="1">
      <c r="D292" s="51"/>
      <c r="E292" s="27"/>
    </row>
    <row r="293" ht="12.75" customHeight="1">
      <c r="D293" s="51"/>
      <c r="E293" s="27"/>
    </row>
    <row r="294" ht="12.75" customHeight="1">
      <c r="D294" s="51"/>
      <c r="E294" s="27"/>
    </row>
    <row r="295" ht="12.75" customHeight="1">
      <c r="D295" s="51"/>
      <c r="E295" s="27"/>
    </row>
    <row r="296" ht="12.75" customHeight="1">
      <c r="D296" s="51"/>
      <c r="E296" s="27"/>
    </row>
    <row r="297" ht="12.75" customHeight="1">
      <c r="D297" s="51"/>
      <c r="E297" s="27"/>
    </row>
    <row r="298" ht="12.75" customHeight="1">
      <c r="D298" s="51"/>
      <c r="E298" s="27"/>
    </row>
    <row r="299" ht="12.75" customHeight="1">
      <c r="D299" s="51"/>
      <c r="E299" s="27"/>
    </row>
    <row r="300" ht="12.75" customHeight="1">
      <c r="D300" s="51"/>
      <c r="E300" s="27"/>
    </row>
    <row r="301" ht="12.75" customHeight="1">
      <c r="D301" s="51"/>
      <c r="E301" s="27"/>
    </row>
    <row r="302" ht="12.75" customHeight="1">
      <c r="D302" s="51"/>
      <c r="E302" s="27"/>
    </row>
    <row r="303" ht="12.75" customHeight="1">
      <c r="D303" s="51"/>
      <c r="E303" s="27"/>
    </row>
    <row r="304" ht="12.75" customHeight="1">
      <c r="D304" s="51"/>
      <c r="E304" s="27"/>
    </row>
    <row r="305" ht="12.75" customHeight="1">
      <c r="D305" s="51"/>
      <c r="E305" s="27"/>
    </row>
    <row r="306" ht="12.75" customHeight="1">
      <c r="D306" s="51"/>
      <c r="E306" s="27"/>
    </row>
    <row r="307" ht="12.75" customHeight="1">
      <c r="D307" s="51"/>
      <c r="E307" s="27"/>
    </row>
    <row r="308" ht="12.75" customHeight="1">
      <c r="D308" s="51"/>
      <c r="E308" s="27"/>
    </row>
    <row r="309" ht="12.75" customHeight="1">
      <c r="D309" s="51"/>
      <c r="E309" s="27"/>
    </row>
    <row r="310" ht="12.75" customHeight="1">
      <c r="D310" s="51"/>
      <c r="E310" s="27"/>
    </row>
    <row r="311" ht="12.75" customHeight="1">
      <c r="D311" s="51"/>
      <c r="E311" s="27"/>
    </row>
    <row r="312" ht="12.75" customHeight="1">
      <c r="D312" s="51"/>
      <c r="E312" s="27"/>
    </row>
    <row r="313" ht="12.75" customHeight="1">
      <c r="D313" s="51"/>
      <c r="E313" s="27"/>
    </row>
    <row r="314" ht="12.75" customHeight="1">
      <c r="D314" s="51"/>
      <c r="E314" s="27"/>
    </row>
    <row r="315" ht="12.75" customHeight="1">
      <c r="D315" s="51"/>
      <c r="E315" s="27"/>
    </row>
    <row r="316" ht="12.75" customHeight="1">
      <c r="D316" s="51"/>
      <c r="E316" s="27"/>
    </row>
    <row r="317" ht="12.75" customHeight="1">
      <c r="D317" s="51"/>
      <c r="E317" s="27"/>
    </row>
    <row r="318" ht="12.75" customHeight="1">
      <c r="D318" s="51"/>
      <c r="E318" s="27"/>
    </row>
    <row r="319" ht="12.75" customHeight="1">
      <c r="D319" s="51"/>
      <c r="E319" s="27"/>
    </row>
    <row r="320" ht="12.75" customHeight="1">
      <c r="D320" s="51"/>
      <c r="E320" s="27"/>
    </row>
    <row r="321" ht="12.75" customHeight="1">
      <c r="D321" s="51"/>
      <c r="E321" s="27"/>
    </row>
    <row r="322" ht="12.75" customHeight="1">
      <c r="D322" s="51"/>
      <c r="E322" s="27"/>
    </row>
    <row r="323" ht="12.75" customHeight="1">
      <c r="D323" s="51"/>
      <c r="E323" s="27"/>
    </row>
    <row r="324" ht="12.75" customHeight="1">
      <c r="D324" s="51"/>
      <c r="E324" s="27"/>
    </row>
    <row r="325" ht="12.75" customHeight="1">
      <c r="D325" s="51"/>
      <c r="E325" s="27"/>
    </row>
    <row r="326" ht="12.75" customHeight="1">
      <c r="D326" s="51"/>
      <c r="E326" s="27"/>
    </row>
    <row r="327" ht="12.75" customHeight="1">
      <c r="D327" s="51"/>
      <c r="E327" s="27"/>
    </row>
    <row r="328" ht="12.75" customHeight="1">
      <c r="D328" s="51"/>
      <c r="E328" s="27"/>
    </row>
    <row r="329" ht="12.75" customHeight="1">
      <c r="D329" s="51"/>
      <c r="E329" s="27"/>
    </row>
    <row r="330" ht="12.75" customHeight="1">
      <c r="D330" s="51"/>
      <c r="E330" s="27"/>
    </row>
    <row r="331" ht="12.75" customHeight="1">
      <c r="D331" s="51"/>
      <c r="E331" s="27"/>
    </row>
    <row r="332" ht="12.75" customHeight="1">
      <c r="D332" s="51"/>
      <c r="E332" s="27"/>
    </row>
    <row r="333" ht="12.75" customHeight="1">
      <c r="D333" s="51"/>
      <c r="E333" s="27"/>
    </row>
    <row r="334" ht="12.75" customHeight="1">
      <c r="D334" s="51"/>
      <c r="E334" s="27"/>
    </row>
    <row r="335" ht="12.75" customHeight="1">
      <c r="D335" s="51"/>
      <c r="E335" s="27"/>
    </row>
    <row r="336" ht="12.75" customHeight="1">
      <c r="D336" s="51"/>
      <c r="E336" s="27"/>
    </row>
    <row r="337" ht="12.75" customHeight="1">
      <c r="D337" s="51"/>
      <c r="E337" s="27"/>
    </row>
    <row r="338" ht="12.75" customHeight="1">
      <c r="D338" s="51"/>
      <c r="E338" s="27"/>
    </row>
    <row r="339" ht="12.75" customHeight="1">
      <c r="D339" s="51"/>
      <c r="E339" s="27"/>
    </row>
    <row r="340" ht="12.75" customHeight="1">
      <c r="D340" s="51"/>
      <c r="E340" s="27"/>
    </row>
    <row r="341" ht="12.75" customHeight="1">
      <c r="D341" s="51"/>
      <c r="E341" s="27"/>
    </row>
    <row r="342" ht="12.75" customHeight="1">
      <c r="D342" s="51"/>
      <c r="E342" s="27"/>
    </row>
    <row r="343" ht="12.75" customHeight="1">
      <c r="D343" s="51"/>
      <c r="E343" s="27"/>
    </row>
    <row r="344" ht="12.75" customHeight="1">
      <c r="D344" s="51"/>
      <c r="E344" s="27"/>
    </row>
    <row r="345" ht="12.75" customHeight="1">
      <c r="D345" s="51"/>
      <c r="E345" s="27"/>
    </row>
    <row r="346" ht="12.75" customHeight="1">
      <c r="D346" s="51"/>
      <c r="E346" s="27"/>
    </row>
    <row r="347" ht="12.75" customHeight="1">
      <c r="D347" s="51"/>
      <c r="E347" s="27"/>
    </row>
    <row r="348" ht="12.75" customHeight="1">
      <c r="D348" s="51"/>
      <c r="E348" s="27"/>
    </row>
    <row r="349" ht="12.75" customHeight="1">
      <c r="D349" s="51"/>
      <c r="E349" s="27"/>
    </row>
    <row r="350" ht="12.75" customHeight="1">
      <c r="D350" s="51"/>
      <c r="E350" s="27"/>
    </row>
    <row r="351" ht="12.75" customHeight="1">
      <c r="D351" s="51"/>
      <c r="E351" s="27"/>
    </row>
    <row r="352" ht="12.75" customHeight="1">
      <c r="D352" s="51"/>
      <c r="E352" s="27"/>
    </row>
    <row r="353" ht="12.75" customHeight="1">
      <c r="D353" s="51"/>
      <c r="E353" s="27"/>
    </row>
    <row r="354" ht="12.75" customHeight="1">
      <c r="D354" s="51"/>
      <c r="E354" s="27"/>
    </row>
    <row r="355" ht="12.75" customHeight="1">
      <c r="D355" s="51"/>
      <c r="E355" s="27"/>
    </row>
    <row r="356" ht="12.75" customHeight="1">
      <c r="D356" s="51"/>
      <c r="E356" s="27"/>
    </row>
    <row r="357" ht="12.75" customHeight="1">
      <c r="D357" s="51"/>
      <c r="E357" s="27"/>
    </row>
    <row r="358" ht="12.75" customHeight="1">
      <c r="D358" s="51"/>
      <c r="E358" s="27"/>
    </row>
    <row r="359" ht="12.75" customHeight="1">
      <c r="D359" s="51"/>
      <c r="E359" s="27"/>
    </row>
    <row r="360" ht="12.75" customHeight="1">
      <c r="D360" s="51"/>
      <c r="E360" s="27"/>
    </row>
    <row r="361" ht="12.75" customHeight="1">
      <c r="D361" s="51"/>
      <c r="E361" s="27"/>
    </row>
    <row r="362" ht="12.75" customHeight="1">
      <c r="D362" s="51"/>
      <c r="E362" s="27"/>
    </row>
    <row r="363" ht="12.75" customHeight="1">
      <c r="D363" s="51"/>
      <c r="E363" s="27"/>
    </row>
    <row r="364" ht="12.75" customHeight="1">
      <c r="D364" s="51"/>
      <c r="E364" s="27"/>
    </row>
    <row r="365" ht="12.75" customHeight="1">
      <c r="D365" s="51"/>
      <c r="E365" s="27"/>
    </row>
    <row r="366" ht="12.75" customHeight="1">
      <c r="D366" s="51"/>
      <c r="E366" s="27"/>
    </row>
    <row r="367" ht="12.75" customHeight="1">
      <c r="D367" s="51"/>
      <c r="E367" s="27"/>
    </row>
    <row r="368" ht="12.75" customHeight="1">
      <c r="D368" s="51"/>
      <c r="E368" s="27"/>
    </row>
    <row r="369" ht="12.75" customHeight="1">
      <c r="D369" s="51"/>
      <c r="E369" s="27"/>
    </row>
    <row r="370" ht="12.75" customHeight="1">
      <c r="D370" s="51"/>
      <c r="E370" s="27"/>
    </row>
    <row r="371" ht="12.75" customHeight="1">
      <c r="D371" s="51"/>
      <c r="E371" s="27"/>
    </row>
    <row r="372" ht="12.75" customHeight="1">
      <c r="D372" s="51"/>
      <c r="E372" s="27"/>
    </row>
    <row r="373" ht="12.75" customHeight="1">
      <c r="D373" s="51"/>
      <c r="E373" s="27"/>
    </row>
    <row r="374" ht="12.75" customHeight="1">
      <c r="D374" s="51"/>
      <c r="E374" s="27"/>
    </row>
    <row r="375" ht="12.75" customHeight="1">
      <c r="D375" s="51"/>
      <c r="E375" s="27"/>
    </row>
    <row r="376" ht="12.75" customHeight="1">
      <c r="D376" s="51"/>
      <c r="E376" s="27"/>
    </row>
    <row r="377" ht="12.75" customHeight="1">
      <c r="D377" s="51"/>
      <c r="E377" s="27"/>
    </row>
    <row r="378" ht="12.75" customHeight="1">
      <c r="D378" s="51"/>
      <c r="E378" s="27"/>
    </row>
    <row r="379" ht="12.75" customHeight="1">
      <c r="D379" s="51"/>
      <c r="E379" s="27"/>
    </row>
    <row r="380" ht="12.75" customHeight="1">
      <c r="D380" s="51"/>
      <c r="E380" s="27"/>
    </row>
    <row r="381" ht="12.75" customHeight="1">
      <c r="D381" s="51"/>
      <c r="E381" s="27"/>
    </row>
    <row r="382" ht="12.75" customHeight="1">
      <c r="D382" s="51"/>
      <c r="E382" s="27"/>
    </row>
    <row r="383" ht="12.75" customHeight="1">
      <c r="D383" s="51"/>
      <c r="E383" s="27"/>
    </row>
    <row r="384" ht="12.75" customHeight="1">
      <c r="D384" s="51"/>
      <c r="E384" s="27"/>
    </row>
    <row r="385" ht="12.75" customHeight="1">
      <c r="D385" s="51"/>
      <c r="E385" s="27"/>
    </row>
    <row r="386" ht="12.75" customHeight="1">
      <c r="D386" s="51"/>
      <c r="E386" s="27"/>
    </row>
    <row r="387" ht="12.75" customHeight="1">
      <c r="D387" s="51"/>
      <c r="E387" s="27"/>
    </row>
    <row r="388" ht="12.75" customHeight="1">
      <c r="D388" s="51"/>
      <c r="E388" s="27"/>
    </row>
    <row r="389" ht="12.75" customHeight="1">
      <c r="D389" s="51"/>
      <c r="E389" s="27"/>
    </row>
    <row r="390" ht="12.75" customHeight="1">
      <c r="D390" s="51"/>
      <c r="E390" s="27"/>
    </row>
    <row r="391" ht="12.75" customHeight="1">
      <c r="D391" s="51"/>
      <c r="E391" s="27"/>
    </row>
    <row r="392" ht="12.75" customHeight="1">
      <c r="D392" s="51"/>
      <c r="E392" s="27"/>
    </row>
    <row r="393" ht="12.75" customHeight="1">
      <c r="D393" s="51"/>
      <c r="E393" s="27"/>
    </row>
    <row r="394" ht="12.75" customHeight="1">
      <c r="D394" s="51"/>
      <c r="E394" s="27"/>
    </row>
    <row r="395" ht="12.75" customHeight="1">
      <c r="D395" s="51"/>
      <c r="E395" s="27"/>
    </row>
    <row r="396" ht="12.75" customHeight="1">
      <c r="D396" s="51"/>
      <c r="E396" s="27"/>
    </row>
    <row r="397" ht="12.75" customHeight="1">
      <c r="D397" s="51"/>
      <c r="E397" s="27"/>
    </row>
    <row r="398" ht="12.75" customHeight="1">
      <c r="D398" s="51"/>
      <c r="E398" s="27"/>
    </row>
    <row r="399" ht="12.75" customHeight="1">
      <c r="D399" s="51"/>
      <c r="E399" s="27"/>
    </row>
    <row r="400" ht="12.75" customHeight="1">
      <c r="D400" s="51"/>
      <c r="E400" s="27"/>
    </row>
    <row r="401" ht="12.75" customHeight="1">
      <c r="D401" s="51"/>
      <c r="E401" s="27"/>
    </row>
    <row r="402" ht="12.75" customHeight="1">
      <c r="D402" s="51"/>
      <c r="E402" s="27"/>
    </row>
    <row r="403" ht="12.75" customHeight="1">
      <c r="D403" s="51"/>
      <c r="E403" s="27"/>
    </row>
    <row r="404" ht="12.75" customHeight="1">
      <c r="D404" s="51"/>
      <c r="E404" s="27"/>
    </row>
    <row r="405" ht="12.75" customHeight="1">
      <c r="D405" s="51"/>
      <c r="E405" s="27"/>
    </row>
    <row r="406" ht="12.75" customHeight="1">
      <c r="D406" s="51"/>
      <c r="E406" s="27"/>
    </row>
    <row r="407" ht="12.75" customHeight="1">
      <c r="D407" s="51"/>
      <c r="E407" s="27"/>
    </row>
    <row r="408" ht="12.75" customHeight="1">
      <c r="D408" s="51"/>
      <c r="E408" s="27"/>
    </row>
    <row r="409" ht="12.75" customHeight="1">
      <c r="D409" s="51"/>
      <c r="E409" s="27"/>
    </row>
    <row r="410" ht="12.75" customHeight="1">
      <c r="D410" s="51"/>
      <c r="E410" s="27"/>
    </row>
    <row r="411" ht="12.75" customHeight="1">
      <c r="D411" s="51"/>
      <c r="E411" s="27"/>
    </row>
    <row r="412" ht="12.75" customHeight="1">
      <c r="D412" s="51"/>
      <c r="E412" s="27"/>
    </row>
    <row r="413" ht="12.75" customHeight="1">
      <c r="D413" s="51"/>
      <c r="E413" s="27"/>
    </row>
    <row r="414" ht="12.75" customHeight="1">
      <c r="D414" s="51"/>
      <c r="E414" s="27"/>
    </row>
    <row r="415" ht="12.75" customHeight="1">
      <c r="D415" s="51"/>
      <c r="E415" s="27"/>
    </row>
    <row r="416" ht="12.75" customHeight="1">
      <c r="D416" s="51"/>
      <c r="E416" s="27"/>
    </row>
    <row r="417" ht="12.75" customHeight="1">
      <c r="D417" s="51"/>
      <c r="E417" s="27"/>
    </row>
    <row r="418" ht="12.75" customHeight="1">
      <c r="D418" s="51"/>
      <c r="E418" s="27"/>
    </row>
    <row r="419" ht="12.75" customHeight="1">
      <c r="D419" s="51"/>
      <c r="E419" s="27"/>
    </row>
    <row r="420" ht="12.75" customHeight="1">
      <c r="D420" s="51"/>
      <c r="E420" s="27"/>
    </row>
    <row r="421" ht="12.75" customHeight="1">
      <c r="D421" s="51"/>
      <c r="E421" s="27"/>
    </row>
    <row r="422" ht="12.75" customHeight="1">
      <c r="D422" s="51"/>
      <c r="E422" s="27"/>
    </row>
    <row r="423" ht="12.75" customHeight="1">
      <c r="D423" s="51"/>
      <c r="E423" s="27"/>
    </row>
    <row r="424" ht="12.75" customHeight="1">
      <c r="D424" s="51"/>
      <c r="E424" s="27"/>
    </row>
    <row r="425" ht="12.75" customHeight="1">
      <c r="D425" s="51"/>
      <c r="E425" s="27"/>
    </row>
    <row r="426" ht="12.75" customHeight="1">
      <c r="D426" s="51"/>
      <c r="E426" s="27"/>
    </row>
    <row r="427" ht="12.75" customHeight="1">
      <c r="D427" s="51"/>
      <c r="E427" s="27"/>
    </row>
    <row r="428" ht="12.75" customHeight="1">
      <c r="D428" s="51"/>
      <c r="E428" s="27"/>
    </row>
    <row r="429" ht="12.75" customHeight="1">
      <c r="D429" s="51"/>
      <c r="E429" s="27"/>
    </row>
    <row r="430" ht="12.75" customHeight="1">
      <c r="D430" s="51"/>
      <c r="E430" s="27"/>
    </row>
    <row r="431" ht="12.75" customHeight="1">
      <c r="D431" s="51"/>
      <c r="E431" s="27"/>
    </row>
    <row r="432" ht="12.75" customHeight="1">
      <c r="D432" s="51"/>
      <c r="E432" s="27"/>
    </row>
    <row r="433" ht="12.75" customHeight="1">
      <c r="D433" s="51"/>
      <c r="E433" s="27"/>
    </row>
    <row r="434" ht="12.75" customHeight="1">
      <c r="D434" s="51"/>
      <c r="E434" s="27"/>
    </row>
    <row r="435" ht="12.75" customHeight="1">
      <c r="D435" s="51"/>
      <c r="E435" s="27"/>
    </row>
    <row r="436" ht="12.75" customHeight="1">
      <c r="D436" s="51"/>
      <c r="E436" s="27"/>
    </row>
    <row r="437" ht="12.75" customHeight="1">
      <c r="D437" s="51"/>
      <c r="E437" s="27"/>
    </row>
    <row r="438" ht="12.75" customHeight="1">
      <c r="D438" s="51"/>
      <c r="E438" s="27"/>
    </row>
    <row r="439" ht="12.75" customHeight="1">
      <c r="D439" s="51"/>
      <c r="E439" s="27"/>
    </row>
    <row r="440" ht="12.75" customHeight="1">
      <c r="D440" s="51"/>
      <c r="E440" s="27"/>
    </row>
    <row r="441" ht="12.75" customHeight="1">
      <c r="D441" s="51"/>
      <c r="E441" s="27"/>
    </row>
    <row r="442" ht="12.75" customHeight="1">
      <c r="D442" s="51"/>
      <c r="E442" s="27"/>
    </row>
    <row r="443" ht="12.75" customHeight="1">
      <c r="D443" s="51"/>
      <c r="E443" s="27"/>
    </row>
    <row r="444" ht="12.75" customHeight="1">
      <c r="D444" s="51"/>
      <c r="E444" s="27"/>
    </row>
    <row r="445" ht="12.75" customHeight="1">
      <c r="D445" s="51"/>
      <c r="E445" s="27"/>
    </row>
    <row r="446" ht="12.75" customHeight="1">
      <c r="D446" s="51"/>
      <c r="E446" s="27"/>
    </row>
    <row r="447" ht="12.75" customHeight="1">
      <c r="D447" s="51"/>
      <c r="E447" s="27"/>
    </row>
    <row r="448" ht="12.75" customHeight="1">
      <c r="D448" s="51"/>
      <c r="E448" s="27"/>
    </row>
    <row r="449" ht="12.75" customHeight="1">
      <c r="D449" s="51"/>
      <c r="E449" s="27"/>
    </row>
    <row r="450" ht="12.75" customHeight="1">
      <c r="D450" s="51"/>
      <c r="E450" s="27"/>
    </row>
    <row r="451" ht="12.75" customHeight="1">
      <c r="D451" s="51"/>
      <c r="E451" s="27"/>
    </row>
    <row r="452" ht="12.75" customHeight="1">
      <c r="D452" s="51"/>
      <c r="E452" s="27"/>
    </row>
    <row r="453" ht="12.75" customHeight="1">
      <c r="D453" s="51"/>
      <c r="E453" s="27"/>
    </row>
    <row r="454" ht="12.75" customHeight="1">
      <c r="D454" s="51"/>
      <c r="E454" s="27"/>
    </row>
    <row r="455" ht="12.75" customHeight="1">
      <c r="D455" s="51"/>
      <c r="E455" s="27"/>
    </row>
    <row r="456" ht="12.75" customHeight="1">
      <c r="D456" s="51"/>
      <c r="E456" s="27"/>
    </row>
    <row r="457" ht="12.75" customHeight="1">
      <c r="D457" s="51"/>
      <c r="E457" s="27"/>
    </row>
    <row r="458" ht="12.75" customHeight="1">
      <c r="D458" s="51"/>
      <c r="E458" s="27"/>
    </row>
    <row r="459" ht="12.75" customHeight="1">
      <c r="D459" s="51"/>
      <c r="E459" s="27"/>
    </row>
    <row r="460" ht="12.75" customHeight="1">
      <c r="D460" s="51"/>
      <c r="E460" s="27"/>
    </row>
    <row r="461" ht="12.75" customHeight="1">
      <c r="D461" s="51"/>
      <c r="E461" s="27"/>
    </row>
    <row r="462" ht="12.75" customHeight="1">
      <c r="D462" s="51"/>
      <c r="E462" s="27"/>
    </row>
    <row r="463" ht="12.75" customHeight="1">
      <c r="D463" s="51"/>
      <c r="E463" s="27"/>
    </row>
    <row r="464" ht="12.75" customHeight="1">
      <c r="D464" s="51"/>
      <c r="E464" s="27"/>
    </row>
    <row r="465" ht="12.75" customHeight="1">
      <c r="D465" s="51"/>
      <c r="E465" s="27"/>
    </row>
    <row r="466" ht="12.75" customHeight="1">
      <c r="D466" s="51"/>
      <c r="E466" s="27"/>
    </row>
    <row r="467" ht="12.75" customHeight="1">
      <c r="D467" s="51"/>
      <c r="E467" s="27"/>
    </row>
    <row r="468" ht="12.75" customHeight="1">
      <c r="D468" s="51"/>
      <c r="E468" s="27"/>
    </row>
    <row r="469" ht="12.75" customHeight="1">
      <c r="D469" s="51"/>
      <c r="E469" s="27"/>
    </row>
    <row r="470" ht="12.75" customHeight="1">
      <c r="D470" s="51"/>
      <c r="E470" s="27"/>
    </row>
    <row r="471" ht="12.75" customHeight="1">
      <c r="D471" s="51"/>
      <c r="E471" s="27"/>
    </row>
    <row r="472" ht="12.75" customHeight="1">
      <c r="D472" s="51"/>
      <c r="E472" s="27"/>
    </row>
    <row r="473" ht="12.75" customHeight="1">
      <c r="D473" s="51"/>
      <c r="E473" s="27"/>
    </row>
    <row r="474" ht="12.75" customHeight="1">
      <c r="D474" s="51"/>
      <c r="E474" s="27"/>
    </row>
    <row r="475" ht="12.75" customHeight="1">
      <c r="D475" s="51"/>
      <c r="E475" s="27"/>
    </row>
    <row r="476" ht="12.75" customHeight="1">
      <c r="D476" s="51"/>
      <c r="E476" s="27"/>
    </row>
    <row r="477" ht="12.75" customHeight="1">
      <c r="D477" s="51"/>
      <c r="E477" s="27"/>
    </row>
    <row r="478" ht="12.75" customHeight="1">
      <c r="D478" s="51"/>
      <c r="E478" s="27"/>
    </row>
    <row r="479" ht="12.75" customHeight="1">
      <c r="D479" s="51"/>
      <c r="E479" s="27"/>
    </row>
    <row r="480" ht="12.75" customHeight="1">
      <c r="D480" s="51"/>
      <c r="E480" s="27"/>
    </row>
    <row r="481" ht="12.75" customHeight="1">
      <c r="D481" s="51"/>
      <c r="E481" s="27"/>
    </row>
    <row r="482" ht="12.75" customHeight="1">
      <c r="D482" s="51"/>
      <c r="E482" s="27"/>
    </row>
    <row r="483" ht="12.75" customHeight="1">
      <c r="D483" s="51"/>
      <c r="E483" s="27"/>
    </row>
    <row r="484" ht="12.75" customHeight="1">
      <c r="D484" s="51"/>
      <c r="E484" s="27"/>
    </row>
    <row r="485" ht="12.75" customHeight="1">
      <c r="D485" s="51"/>
      <c r="E485" s="27"/>
    </row>
    <row r="486" ht="12.75" customHeight="1">
      <c r="D486" s="51"/>
      <c r="E486" s="27"/>
    </row>
    <row r="487" ht="12.75" customHeight="1">
      <c r="D487" s="51"/>
      <c r="E487" s="27"/>
    </row>
    <row r="488" ht="12.75" customHeight="1">
      <c r="D488" s="51"/>
      <c r="E488" s="27"/>
    </row>
    <row r="489" ht="12.75" customHeight="1">
      <c r="D489" s="51"/>
      <c r="E489" s="27"/>
    </row>
    <row r="490" ht="12.75" customHeight="1">
      <c r="D490" s="51"/>
      <c r="E490" s="27"/>
    </row>
    <row r="491" ht="12.75" customHeight="1">
      <c r="D491" s="51"/>
      <c r="E491" s="27"/>
    </row>
    <row r="492" ht="12.75" customHeight="1">
      <c r="D492" s="51"/>
      <c r="E492" s="27"/>
    </row>
    <row r="493" ht="12.75" customHeight="1">
      <c r="D493" s="51"/>
      <c r="E493" s="27"/>
    </row>
    <row r="494" ht="12.75" customHeight="1">
      <c r="D494" s="51"/>
      <c r="E494" s="27"/>
    </row>
    <row r="495" ht="12.75" customHeight="1">
      <c r="D495" s="51"/>
      <c r="E495" s="27"/>
    </row>
    <row r="496" ht="12.75" customHeight="1">
      <c r="D496" s="51"/>
      <c r="E496" s="27"/>
    </row>
    <row r="497" ht="12.75" customHeight="1">
      <c r="D497" s="51"/>
      <c r="E497" s="27"/>
    </row>
    <row r="498" ht="12.75" customHeight="1">
      <c r="D498" s="51"/>
      <c r="E498" s="27"/>
    </row>
    <row r="499" ht="12.75" customHeight="1">
      <c r="D499" s="51"/>
      <c r="E499" s="27"/>
    </row>
    <row r="500" ht="12.75" customHeight="1">
      <c r="D500" s="51"/>
      <c r="E500" s="27"/>
    </row>
    <row r="501" ht="12.75" customHeight="1">
      <c r="D501" s="51"/>
      <c r="E501" s="27"/>
    </row>
    <row r="502" ht="12.75" customHeight="1">
      <c r="D502" s="51"/>
      <c r="E502" s="27"/>
    </row>
    <row r="503" ht="12.75" customHeight="1">
      <c r="D503" s="51"/>
      <c r="E503" s="27"/>
    </row>
    <row r="504" ht="12.75" customHeight="1">
      <c r="D504" s="51"/>
      <c r="E504" s="27"/>
    </row>
    <row r="505" ht="12.75" customHeight="1">
      <c r="D505" s="51"/>
      <c r="E505" s="27"/>
    </row>
    <row r="506" ht="12.75" customHeight="1">
      <c r="D506" s="51"/>
      <c r="E506" s="27"/>
    </row>
    <row r="507" ht="12.75" customHeight="1">
      <c r="D507" s="51"/>
      <c r="E507" s="27"/>
    </row>
    <row r="508" ht="12.75" customHeight="1">
      <c r="D508" s="51"/>
      <c r="E508" s="27"/>
    </row>
    <row r="509" ht="12.75" customHeight="1">
      <c r="D509" s="51"/>
      <c r="E509" s="27"/>
    </row>
    <row r="510" ht="12.75" customHeight="1">
      <c r="D510" s="51"/>
      <c r="E510" s="27"/>
    </row>
    <row r="511" ht="12.75" customHeight="1">
      <c r="D511" s="51"/>
      <c r="E511" s="27"/>
    </row>
    <row r="512" ht="12.75" customHeight="1">
      <c r="D512" s="51"/>
      <c r="E512" s="27"/>
    </row>
    <row r="513" ht="12.75" customHeight="1">
      <c r="D513" s="51"/>
      <c r="E513" s="27"/>
    </row>
    <row r="514" ht="12.75" customHeight="1">
      <c r="D514" s="51"/>
      <c r="E514" s="27"/>
    </row>
    <row r="515" ht="12.75" customHeight="1">
      <c r="D515" s="51"/>
      <c r="E515" s="27"/>
    </row>
    <row r="516" ht="12.75" customHeight="1">
      <c r="D516" s="51"/>
      <c r="E516" s="27"/>
    </row>
    <row r="517" ht="12.75" customHeight="1">
      <c r="D517" s="51"/>
      <c r="E517" s="27"/>
    </row>
    <row r="518" ht="12.75" customHeight="1">
      <c r="D518" s="51"/>
      <c r="E518" s="27"/>
    </row>
    <row r="519" ht="12.75" customHeight="1">
      <c r="D519" s="51"/>
      <c r="E519" s="27"/>
    </row>
    <row r="520" ht="12.75" customHeight="1">
      <c r="D520" s="51"/>
      <c r="E520" s="27"/>
    </row>
    <row r="521" ht="12.75" customHeight="1">
      <c r="D521" s="51"/>
      <c r="E521" s="27"/>
    </row>
    <row r="522" ht="12.75" customHeight="1">
      <c r="D522" s="51"/>
      <c r="E522" s="27"/>
    </row>
    <row r="523" ht="12.75" customHeight="1">
      <c r="D523" s="51"/>
      <c r="E523" s="27"/>
    </row>
    <row r="524" ht="12.75" customHeight="1">
      <c r="D524" s="51"/>
      <c r="E524" s="27"/>
    </row>
    <row r="525" ht="12.75" customHeight="1">
      <c r="D525" s="51"/>
      <c r="E525" s="27"/>
    </row>
    <row r="526" ht="12.75" customHeight="1">
      <c r="D526" s="51"/>
      <c r="E526" s="27"/>
    </row>
    <row r="527" ht="12.75" customHeight="1">
      <c r="D527" s="51"/>
      <c r="E527" s="27"/>
    </row>
    <row r="528" ht="12.75" customHeight="1">
      <c r="D528" s="51"/>
      <c r="E528" s="27"/>
    </row>
    <row r="529" ht="12.75" customHeight="1">
      <c r="D529" s="51"/>
      <c r="E529" s="27"/>
    </row>
    <row r="530" ht="12.75" customHeight="1">
      <c r="D530" s="51"/>
      <c r="E530" s="27"/>
    </row>
    <row r="531" ht="12.75" customHeight="1">
      <c r="D531" s="51"/>
      <c r="E531" s="27"/>
    </row>
    <row r="532" ht="12.75" customHeight="1">
      <c r="D532" s="51"/>
      <c r="E532" s="27"/>
    </row>
    <row r="533" ht="12.75" customHeight="1">
      <c r="D533" s="51"/>
      <c r="E533" s="27"/>
    </row>
    <row r="534" ht="12.75" customHeight="1">
      <c r="D534" s="51"/>
      <c r="E534" s="27"/>
    </row>
    <row r="535" ht="12.75" customHeight="1">
      <c r="D535" s="51"/>
      <c r="E535" s="27"/>
    </row>
    <row r="536" ht="12.75" customHeight="1">
      <c r="D536" s="51"/>
      <c r="E536" s="27"/>
    </row>
    <row r="537" ht="12.75" customHeight="1">
      <c r="D537" s="51"/>
      <c r="E537" s="27"/>
    </row>
    <row r="538" ht="12.75" customHeight="1">
      <c r="D538" s="51"/>
      <c r="E538" s="27"/>
    </row>
    <row r="539" ht="12.75" customHeight="1">
      <c r="D539" s="51"/>
      <c r="E539" s="27"/>
    </row>
    <row r="540" ht="12.75" customHeight="1">
      <c r="D540" s="51"/>
      <c r="E540" s="27"/>
    </row>
    <row r="541" ht="12.75" customHeight="1">
      <c r="D541" s="51"/>
      <c r="E541" s="27"/>
    </row>
    <row r="542" ht="12.75" customHeight="1">
      <c r="D542" s="51"/>
      <c r="E542" s="27"/>
    </row>
    <row r="543" ht="12.75" customHeight="1">
      <c r="D543" s="51"/>
      <c r="E543" s="27"/>
    </row>
    <row r="544" ht="12.75" customHeight="1">
      <c r="D544" s="51"/>
      <c r="E544" s="27"/>
    </row>
    <row r="545" ht="12.75" customHeight="1">
      <c r="D545" s="51"/>
      <c r="E545" s="27"/>
    </row>
    <row r="546" ht="12.75" customHeight="1">
      <c r="D546" s="51"/>
      <c r="E546" s="27"/>
    </row>
    <row r="547" ht="12.75" customHeight="1">
      <c r="D547" s="51"/>
      <c r="E547" s="27"/>
    </row>
    <row r="548" ht="12.75" customHeight="1">
      <c r="D548" s="51"/>
      <c r="E548" s="27"/>
    </row>
    <row r="549" ht="12.75" customHeight="1">
      <c r="D549" s="51"/>
      <c r="E549" s="27"/>
    </row>
    <row r="550" ht="12.75" customHeight="1">
      <c r="D550" s="51"/>
      <c r="E550" s="27"/>
    </row>
    <row r="551" ht="12.75" customHeight="1">
      <c r="D551" s="51"/>
      <c r="E551" s="27"/>
    </row>
    <row r="552" ht="12.75" customHeight="1">
      <c r="D552" s="51"/>
      <c r="E552" s="27"/>
    </row>
    <row r="553" ht="12.75" customHeight="1">
      <c r="D553" s="51"/>
      <c r="E553" s="27"/>
    </row>
    <row r="554" ht="12.75" customHeight="1">
      <c r="D554" s="51"/>
      <c r="E554" s="27"/>
    </row>
    <row r="555" ht="12.75" customHeight="1">
      <c r="D555" s="51"/>
      <c r="E555" s="27"/>
    </row>
    <row r="556" ht="12.75" customHeight="1">
      <c r="D556" s="51"/>
      <c r="E556" s="27"/>
    </row>
    <row r="557" ht="12.75" customHeight="1">
      <c r="D557" s="51"/>
      <c r="E557" s="27"/>
    </row>
    <row r="558" ht="12.75" customHeight="1">
      <c r="D558" s="51"/>
      <c r="E558" s="27"/>
    </row>
    <row r="559" ht="12.75" customHeight="1">
      <c r="D559" s="51"/>
      <c r="E559" s="27"/>
    </row>
    <row r="560" ht="12.75" customHeight="1">
      <c r="D560" s="51"/>
      <c r="E560" s="27"/>
    </row>
    <row r="561" ht="12.75" customHeight="1">
      <c r="D561" s="51"/>
      <c r="E561" s="27"/>
    </row>
    <row r="562" ht="12.75" customHeight="1">
      <c r="D562" s="51"/>
      <c r="E562" s="27"/>
    </row>
    <row r="563" ht="12.75" customHeight="1">
      <c r="D563" s="51"/>
      <c r="E563" s="27"/>
    </row>
    <row r="564" ht="12.75" customHeight="1">
      <c r="D564" s="51"/>
      <c r="E564" s="27"/>
    </row>
    <row r="565" ht="12.75" customHeight="1">
      <c r="D565" s="51"/>
      <c r="E565" s="27"/>
    </row>
    <row r="566" ht="12.75" customHeight="1">
      <c r="D566" s="51"/>
      <c r="E566" s="27"/>
    </row>
    <row r="567" ht="12.75" customHeight="1">
      <c r="D567" s="51"/>
      <c r="E567" s="27"/>
    </row>
    <row r="568" ht="12.75" customHeight="1">
      <c r="D568" s="51"/>
      <c r="E568" s="27"/>
    </row>
    <row r="569" ht="12.75" customHeight="1">
      <c r="D569" s="51"/>
      <c r="E569" s="27"/>
    </row>
    <row r="570" ht="12.75" customHeight="1">
      <c r="D570" s="51"/>
      <c r="E570" s="27"/>
    </row>
    <row r="571" ht="12.75" customHeight="1">
      <c r="D571" s="51"/>
      <c r="E571" s="27"/>
    </row>
    <row r="572" ht="12.75" customHeight="1">
      <c r="D572" s="51"/>
      <c r="E572" s="27"/>
    </row>
    <row r="573" ht="12.75" customHeight="1">
      <c r="D573" s="51"/>
      <c r="E573" s="27"/>
    </row>
    <row r="574" ht="12.75" customHeight="1">
      <c r="D574" s="51"/>
      <c r="E574" s="27"/>
    </row>
    <row r="575" ht="12.75" customHeight="1">
      <c r="D575" s="51"/>
      <c r="E575" s="27"/>
    </row>
    <row r="576" ht="12.75" customHeight="1">
      <c r="D576" s="51"/>
      <c r="E576" s="27"/>
    </row>
    <row r="577" ht="12.75" customHeight="1">
      <c r="D577" s="51"/>
      <c r="E577" s="27"/>
    </row>
    <row r="578" ht="12.75" customHeight="1">
      <c r="D578" s="51"/>
      <c r="E578" s="27"/>
    </row>
    <row r="579" ht="12.75" customHeight="1">
      <c r="D579" s="51"/>
      <c r="E579" s="27"/>
    </row>
    <row r="580" ht="12.75" customHeight="1">
      <c r="D580" s="51"/>
      <c r="E580" s="27"/>
    </row>
    <row r="581" ht="12.75" customHeight="1">
      <c r="D581" s="51"/>
      <c r="E581" s="27"/>
    </row>
    <row r="582" ht="12.75" customHeight="1">
      <c r="D582" s="51"/>
      <c r="E582" s="27"/>
    </row>
    <row r="583" ht="12.75" customHeight="1">
      <c r="D583" s="51"/>
      <c r="E583" s="27"/>
    </row>
    <row r="584" ht="12.75" customHeight="1">
      <c r="D584" s="51"/>
      <c r="E584" s="27"/>
    </row>
    <row r="585" ht="12.75" customHeight="1">
      <c r="D585" s="51"/>
      <c r="E585" s="27"/>
    </row>
    <row r="586" ht="12.75" customHeight="1">
      <c r="D586" s="51"/>
      <c r="E586" s="27"/>
    </row>
    <row r="587" ht="12.75" customHeight="1">
      <c r="D587" s="51"/>
      <c r="E587" s="27"/>
    </row>
    <row r="588" ht="12.75" customHeight="1">
      <c r="D588" s="51"/>
      <c r="E588" s="27"/>
    </row>
    <row r="589" ht="12.75" customHeight="1">
      <c r="D589" s="51"/>
      <c r="E589" s="27"/>
    </row>
    <row r="590" ht="12.75" customHeight="1">
      <c r="D590" s="51"/>
      <c r="E590" s="27"/>
    </row>
    <row r="591" ht="12.75" customHeight="1">
      <c r="D591" s="51"/>
      <c r="E591" s="27"/>
    </row>
    <row r="592" ht="12.75" customHeight="1">
      <c r="D592" s="51"/>
      <c r="E592" s="27"/>
    </row>
    <row r="593" ht="12.75" customHeight="1">
      <c r="D593" s="51"/>
      <c r="E593" s="27"/>
    </row>
    <row r="594" ht="12.75" customHeight="1">
      <c r="D594" s="51"/>
      <c r="E594" s="27"/>
    </row>
    <row r="595" ht="12.75" customHeight="1">
      <c r="D595" s="51"/>
      <c r="E595" s="27"/>
    </row>
    <row r="596" ht="12.75" customHeight="1">
      <c r="D596" s="51"/>
      <c r="E596" s="27"/>
    </row>
    <row r="597" ht="12.75" customHeight="1">
      <c r="D597" s="51"/>
      <c r="E597" s="27"/>
    </row>
    <row r="598" ht="12.75" customHeight="1">
      <c r="D598" s="51"/>
      <c r="E598" s="27"/>
    </row>
    <row r="599" ht="12.75" customHeight="1">
      <c r="D599" s="51"/>
      <c r="E599" s="27"/>
    </row>
    <row r="600" ht="12.75" customHeight="1">
      <c r="D600" s="51"/>
      <c r="E600" s="27"/>
    </row>
    <row r="601" ht="12.75" customHeight="1">
      <c r="D601" s="51"/>
      <c r="E601" s="27"/>
    </row>
    <row r="602" ht="12.75" customHeight="1">
      <c r="D602" s="51"/>
      <c r="E602" s="27"/>
    </row>
    <row r="603" ht="12.75" customHeight="1">
      <c r="D603" s="51"/>
      <c r="E603" s="27"/>
    </row>
    <row r="604" ht="12.75" customHeight="1">
      <c r="D604" s="51"/>
      <c r="E604" s="27"/>
    </row>
    <row r="605" ht="12.75" customHeight="1">
      <c r="D605" s="51"/>
      <c r="E605" s="27"/>
    </row>
    <row r="606" ht="12.75" customHeight="1">
      <c r="D606" s="51"/>
      <c r="E606" s="27"/>
    </row>
    <row r="607" ht="12.75" customHeight="1">
      <c r="D607" s="51"/>
      <c r="E607" s="27"/>
    </row>
    <row r="608" ht="12.75" customHeight="1">
      <c r="D608" s="51"/>
      <c r="E608" s="27"/>
    </row>
    <row r="609" ht="12.75" customHeight="1">
      <c r="D609" s="51"/>
      <c r="E609" s="27"/>
    </row>
    <row r="610" ht="12.75" customHeight="1">
      <c r="D610" s="51"/>
      <c r="E610" s="27"/>
    </row>
    <row r="611" ht="12.75" customHeight="1">
      <c r="D611" s="51"/>
      <c r="E611" s="27"/>
    </row>
    <row r="612" ht="12.75" customHeight="1">
      <c r="D612" s="51"/>
      <c r="E612" s="27"/>
    </row>
    <row r="613" ht="12.75" customHeight="1">
      <c r="D613" s="51"/>
      <c r="E613" s="27"/>
    </row>
    <row r="614" ht="12.75" customHeight="1">
      <c r="D614" s="51"/>
      <c r="E614" s="27"/>
    </row>
    <row r="615" ht="12.75" customHeight="1">
      <c r="D615" s="51"/>
      <c r="E615" s="27"/>
    </row>
    <row r="616" ht="12.75" customHeight="1">
      <c r="D616" s="51"/>
      <c r="E616" s="27"/>
    </row>
    <row r="617" ht="12.75" customHeight="1">
      <c r="D617" s="51"/>
      <c r="E617" s="27"/>
    </row>
    <row r="618" ht="12.75" customHeight="1">
      <c r="D618" s="51"/>
      <c r="E618" s="27"/>
    </row>
    <row r="619" ht="12.75" customHeight="1">
      <c r="D619" s="51"/>
      <c r="E619" s="27"/>
    </row>
    <row r="620" ht="12.75" customHeight="1">
      <c r="D620" s="51"/>
      <c r="E620" s="27"/>
    </row>
    <row r="621" ht="12.75" customHeight="1">
      <c r="D621" s="51"/>
      <c r="E621" s="27"/>
    </row>
    <row r="622" ht="12.75" customHeight="1">
      <c r="D622" s="51"/>
      <c r="E622" s="27"/>
    </row>
    <row r="623" ht="12.75" customHeight="1">
      <c r="D623" s="51"/>
      <c r="E623" s="27"/>
    </row>
    <row r="624" ht="12.75" customHeight="1">
      <c r="D624" s="51"/>
      <c r="E624" s="27"/>
    </row>
    <row r="625" ht="12.75" customHeight="1">
      <c r="D625" s="51"/>
      <c r="E625" s="27"/>
    </row>
    <row r="626" ht="12.75" customHeight="1">
      <c r="D626" s="51"/>
      <c r="E626" s="27"/>
    </row>
    <row r="627" ht="12.75" customHeight="1">
      <c r="D627" s="51"/>
      <c r="E627" s="27"/>
    </row>
    <row r="628" ht="12.75" customHeight="1">
      <c r="D628" s="51"/>
      <c r="E628" s="27"/>
    </row>
    <row r="629" ht="12.75" customHeight="1">
      <c r="D629" s="51"/>
      <c r="E629" s="27"/>
    </row>
    <row r="630" ht="12.75" customHeight="1">
      <c r="D630" s="51"/>
      <c r="E630" s="27"/>
    </row>
    <row r="631" ht="12.75" customHeight="1">
      <c r="D631" s="51"/>
      <c r="E631" s="27"/>
    </row>
    <row r="632" ht="12.75" customHeight="1">
      <c r="D632" s="51"/>
      <c r="E632" s="27"/>
    </row>
    <row r="633" ht="12.75" customHeight="1">
      <c r="D633" s="51"/>
      <c r="E633" s="27"/>
    </row>
    <row r="634" ht="12.75" customHeight="1">
      <c r="D634" s="51"/>
      <c r="E634" s="27"/>
    </row>
    <row r="635" ht="12.75" customHeight="1">
      <c r="D635" s="51"/>
      <c r="E635" s="27"/>
    </row>
    <row r="636" ht="12.75" customHeight="1">
      <c r="D636" s="51"/>
      <c r="E636" s="27"/>
    </row>
    <row r="637" ht="12.75" customHeight="1">
      <c r="D637" s="51"/>
      <c r="E637" s="27"/>
    </row>
    <row r="638" ht="12.75" customHeight="1">
      <c r="D638" s="51"/>
      <c r="E638" s="27"/>
    </row>
    <row r="639" ht="12.75" customHeight="1">
      <c r="D639" s="51"/>
      <c r="E639" s="27"/>
    </row>
    <row r="640" ht="12.75" customHeight="1">
      <c r="D640" s="51"/>
      <c r="E640" s="27"/>
    </row>
    <row r="641" ht="12.75" customHeight="1">
      <c r="D641" s="51"/>
      <c r="E641" s="27"/>
    </row>
    <row r="642" ht="12.75" customHeight="1">
      <c r="D642" s="51"/>
      <c r="E642" s="27"/>
    </row>
    <row r="643" ht="12.75" customHeight="1">
      <c r="D643" s="51"/>
      <c r="E643" s="27"/>
    </row>
    <row r="644" ht="12.75" customHeight="1">
      <c r="D644" s="51"/>
      <c r="E644" s="27"/>
    </row>
    <row r="645" ht="12.75" customHeight="1">
      <c r="D645" s="51"/>
      <c r="E645" s="27"/>
    </row>
    <row r="646" ht="12.75" customHeight="1">
      <c r="D646" s="51"/>
      <c r="E646" s="27"/>
    </row>
    <row r="647" ht="12.75" customHeight="1">
      <c r="D647" s="51"/>
      <c r="E647" s="27"/>
    </row>
    <row r="648" ht="12.75" customHeight="1">
      <c r="D648" s="51"/>
      <c r="E648" s="27"/>
    </row>
    <row r="649" ht="12.75" customHeight="1">
      <c r="D649" s="51"/>
      <c r="E649" s="27"/>
    </row>
    <row r="650" ht="12.75" customHeight="1">
      <c r="D650" s="51"/>
      <c r="E650" s="27"/>
    </row>
    <row r="651" ht="12.75" customHeight="1">
      <c r="D651" s="51"/>
      <c r="E651" s="27"/>
    </row>
    <row r="652" ht="12.75" customHeight="1">
      <c r="D652" s="51"/>
      <c r="E652" s="27"/>
    </row>
    <row r="653" ht="12.75" customHeight="1">
      <c r="D653" s="51"/>
      <c r="E653" s="27"/>
    </row>
    <row r="654" ht="12.75" customHeight="1">
      <c r="D654" s="51"/>
      <c r="E654" s="27"/>
    </row>
    <row r="655" ht="12.75" customHeight="1">
      <c r="D655" s="51"/>
      <c r="E655" s="27"/>
    </row>
    <row r="656" ht="12.75" customHeight="1">
      <c r="D656" s="51"/>
      <c r="E656" s="27"/>
    </row>
    <row r="657" ht="12.75" customHeight="1">
      <c r="D657" s="51"/>
      <c r="E657" s="27"/>
    </row>
    <row r="658" ht="12.75" customHeight="1">
      <c r="D658" s="51"/>
      <c r="E658" s="27"/>
    </row>
    <row r="659" ht="12.75" customHeight="1">
      <c r="D659" s="51"/>
      <c r="E659" s="27"/>
    </row>
    <row r="660" ht="12.75" customHeight="1">
      <c r="D660" s="51"/>
      <c r="E660" s="27"/>
    </row>
    <row r="661" ht="12.75" customHeight="1">
      <c r="D661" s="51"/>
      <c r="E661" s="27"/>
    </row>
    <row r="662" ht="12.75" customHeight="1">
      <c r="D662" s="51"/>
      <c r="E662" s="27"/>
    </row>
    <row r="663" ht="12.75" customHeight="1">
      <c r="D663" s="51"/>
      <c r="E663" s="27"/>
    </row>
    <row r="664" ht="12.75" customHeight="1">
      <c r="D664" s="51"/>
      <c r="E664" s="27"/>
    </row>
    <row r="665" ht="12.75" customHeight="1">
      <c r="D665" s="51"/>
      <c r="E665" s="27"/>
    </row>
    <row r="666" ht="12.75" customHeight="1">
      <c r="D666" s="51"/>
      <c r="E666" s="27"/>
    </row>
    <row r="667" ht="12.75" customHeight="1">
      <c r="D667" s="51"/>
      <c r="E667" s="27"/>
    </row>
    <row r="668" ht="12.75" customHeight="1">
      <c r="D668" s="51"/>
      <c r="E668" s="27"/>
    </row>
    <row r="669" ht="12.75" customHeight="1">
      <c r="D669" s="51"/>
      <c r="E669" s="27"/>
    </row>
    <row r="670" ht="12.75" customHeight="1">
      <c r="D670" s="51"/>
      <c r="E670" s="27"/>
    </row>
    <row r="671" ht="12.75" customHeight="1">
      <c r="D671" s="51"/>
      <c r="E671" s="27"/>
    </row>
    <row r="672" ht="12.75" customHeight="1">
      <c r="D672" s="51"/>
      <c r="E672" s="27"/>
    </row>
    <row r="673" ht="12.75" customHeight="1">
      <c r="D673" s="51"/>
      <c r="E673" s="27"/>
    </row>
    <row r="674" ht="12.75" customHeight="1">
      <c r="D674" s="51"/>
      <c r="E674" s="27"/>
    </row>
    <row r="675" ht="12.75" customHeight="1">
      <c r="D675" s="51"/>
      <c r="E675" s="27"/>
    </row>
    <row r="676" ht="12.75" customHeight="1">
      <c r="D676" s="51"/>
      <c r="E676" s="27"/>
    </row>
    <row r="677" ht="12.75" customHeight="1">
      <c r="D677" s="51"/>
      <c r="E677" s="27"/>
    </row>
    <row r="678" ht="12.75" customHeight="1">
      <c r="D678" s="51"/>
      <c r="E678" s="27"/>
    </row>
    <row r="679" ht="12.75" customHeight="1">
      <c r="D679" s="51"/>
      <c r="E679" s="27"/>
    </row>
    <row r="680" ht="12.75" customHeight="1">
      <c r="D680" s="51"/>
      <c r="E680" s="27"/>
    </row>
    <row r="681" ht="12.75" customHeight="1">
      <c r="D681" s="51"/>
      <c r="E681" s="27"/>
    </row>
    <row r="682" ht="12.75" customHeight="1">
      <c r="D682" s="51"/>
      <c r="E682" s="27"/>
    </row>
    <row r="683" ht="12.75" customHeight="1">
      <c r="D683" s="51"/>
      <c r="E683" s="27"/>
    </row>
    <row r="684" ht="12.75" customHeight="1">
      <c r="D684" s="51"/>
      <c r="E684" s="27"/>
    </row>
    <row r="685" ht="12.75" customHeight="1">
      <c r="D685" s="51"/>
      <c r="E685" s="27"/>
    </row>
    <row r="686" ht="12.75" customHeight="1">
      <c r="D686" s="51"/>
      <c r="E686" s="27"/>
    </row>
    <row r="687" ht="12.75" customHeight="1">
      <c r="D687" s="51"/>
      <c r="E687" s="27"/>
    </row>
    <row r="688" ht="12.75" customHeight="1">
      <c r="D688" s="51"/>
      <c r="E688" s="27"/>
    </row>
    <row r="689" ht="12.75" customHeight="1">
      <c r="D689" s="51"/>
      <c r="E689" s="27"/>
    </row>
    <row r="690" ht="12.75" customHeight="1">
      <c r="D690" s="51"/>
      <c r="E690" s="27"/>
    </row>
    <row r="691" ht="12.75" customHeight="1">
      <c r="D691" s="51"/>
      <c r="E691" s="27"/>
    </row>
    <row r="692" ht="12.75" customHeight="1">
      <c r="D692" s="51"/>
      <c r="E692" s="27"/>
    </row>
    <row r="693" ht="12.75" customHeight="1">
      <c r="D693" s="51"/>
      <c r="E693" s="27"/>
    </row>
    <row r="694" ht="12.75" customHeight="1">
      <c r="D694" s="51"/>
      <c r="E694" s="27"/>
    </row>
    <row r="695" ht="12.75" customHeight="1">
      <c r="D695" s="51"/>
      <c r="E695" s="27"/>
    </row>
    <row r="696" ht="12.75" customHeight="1">
      <c r="D696" s="51"/>
      <c r="E696" s="27"/>
    </row>
    <row r="697" ht="12.75" customHeight="1">
      <c r="D697" s="51"/>
      <c r="E697" s="27"/>
    </row>
    <row r="698" ht="12.75" customHeight="1">
      <c r="D698" s="51"/>
      <c r="E698" s="27"/>
    </row>
    <row r="699" ht="12.75" customHeight="1">
      <c r="D699" s="51"/>
      <c r="E699" s="27"/>
    </row>
    <row r="700" ht="12.75" customHeight="1">
      <c r="D700" s="51"/>
      <c r="E700" s="27"/>
    </row>
    <row r="701" ht="12.75" customHeight="1">
      <c r="D701" s="51"/>
      <c r="E701" s="27"/>
    </row>
    <row r="702" ht="12.75" customHeight="1">
      <c r="D702" s="51"/>
      <c r="E702" s="27"/>
    </row>
    <row r="703" ht="12.75" customHeight="1">
      <c r="D703" s="51"/>
      <c r="E703" s="27"/>
    </row>
    <row r="704" ht="12.75" customHeight="1">
      <c r="D704" s="51"/>
      <c r="E704" s="27"/>
    </row>
    <row r="705" ht="12.75" customHeight="1">
      <c r="D705" s="51"/>
      <c r="E705" s="27"/>
    </row>
    <row r="706" ht="12.75" customHeight="1">
      <c r="D706" s="51"/>
      <c r="E706" s="27"/>
    </row>
    <row r="707" ht="12.75" customHeight="1">
      <c r="D707" s="51"/>
      <c r="E707" s="27"/>
    </row>
    <row r="708" ht="12.75" customHeight="1">
      <c r="D708" s="51"/>
      <c r="E708" s="27"/>
    </row>
    <row r="709" ht="12.75" customHeight="1">
      <c r="D709" s="51"/>
      <c r="E709" s="27"/>
    </row>
    <row r="710" ht="12.75" customHeight="1">
      <c r="D710" s="51"/>
      <c r="E710" s="27"/>
    </row>
    <row r="711" ht="12.75" customHeight="1">
      <c r="D711" s="51"/>
      <c r="E711" s="27"/>
    </row>
    <row r="712" ht="12.75" customHeight="1">
      <c r="D712" s="51"/>
      <c r="E712" s="27"/>
    </row>
    <row r="713" ht="12.75" customHeight="1">
      <c r="D713" s="51"/>
      <c r="E713" s="27"/>
    </row>
    <row r="714" ht="12.75" customHeight="1">
      <c r="D714" s="51"/>
      <c r="E714" s="27"/>
    </row>
    <row r="715" ht="12.75" customHeight="1">
      <c r="D715" s="51"/>
      <c r="E715" s="27"/>
    </row>
    <row r="716" ht="12.75" customHeight="1">
      <c r="D716" s="51"/>
      <c r="E716" s="27"/>
    </row>
    <row r="717" ht="12.75" customHeight="1">
      <c r="D717" s="51"/>
      <c r="E717" s="27"/>
    </row>
    <row r="718" ht="12.75" customHeight="1">
      <c r="D718" s="51"/>
      <c r="E718" s="27"/>
    </row>
    <row r="719" ht="12.75" customHeight="1">
      <c r="D719" s="51"/>
      <c r="E719" s="27"/>
    </row>
    <row r="720" ht="12.75" customHeight="1">
      <c r="D720" s="51"/>
      <c r="E720" s="27"/>
    </row>
    <row r="721" ht="12.75" customHeight="1">
      <c r="D721" s="51"/>
      <c r="E721" s="27"/>
    </row>
    <row r="722" ht="12.75" customHeight="1">
      <c r="D722" s="51"/>
      <c r="E722" s="27"/>
    </row>
    <row r="723" ht="12.75" customHeight="1">
      <c r="D723" s="51"/>
      <c r="E723" s="27"/>
    </row>
    <row r="724" ht="12.75" customHeight="1">
      <c r="D724" s="51"/>
      <c r="E724" s="27"/>
    </row>
    <row r="725" ht="12.75" customHeight="1">
      <c r="D725" s="51"/>
      <c r="E725" s="27"/>
    </row>
    <row r="726" ht="12.75" customHeight="1">
      <c r="D726" s="51"/>
      <c r="E726" s="27"/>
    </row>
    <row r="727" ht="12.75" customHeight="1">
      <c r="D727" s="51"/>
      <c r="E727" s="27"/>
    </row>
    <row r="728" ht="12.75" customHeight="1">
      <c r="D728" s="51"/>
      <c r="E728" s="27"/>
    </row>
    <row r="729" ht="12.75" customHeight="1">
      <c r="D729" s="51"/>
      <c r="E729" s="27"/>
    </row>
    <row r="730" ht="12.75" customHeight="1">
      <c r="D730" s="51"/>
      <c r="E730" s="27"/>
    </row>
    <row r="731" ht="12.75" customHeight="1">
      <c r="D731" s="51"/>
      <c r="E731" s="27"/>
    </row>
    <row r="732" ht="12.75" customHeight="1">
      <c r="D732" s="51"/>
      <c r="E732" s="27"/>
    </row>
    <row r="733" ht="12.75" customHeight="1">
      <c r="D733" s="51"/>
      <c r="E733" s="27"/>
    </row>
    <row r="734" ht="12.75" customHeight="1">
      <c r="D734" s="51"/>
      <c r="E734" s="27"/>
    </row>
    <row r="735" ht="12.75" customHeight="1">
      <c r="D735" s="51"/>
      <c r="E735" s="27"/>
    </row>
    <row r="736" ht="12.75" customHeight="1">
      <c r="D736" s="51"/>
      <c r="E736" s="27"/>
    </row>
    <row r="737" ht="12.75" customHeight="1">
      <c r="D737" s="51"/>
      <c r="E737" s="27"/>
    </row>
    <row r="738" ht="12.75" customHeight="1">
      <c r="D738" s="51"/>
      <c r="E738" s="27"/>
    </row>
    <row r="739" ht="12.75" customHeight="1">
      <c r="D739" s="51"/>
      <c r="E739" s="27"/>
    </row>
    <row r="740" ht="12.75" customHeight="1">
      <c r="D740" s="51"/>
      <c r="E740" s="27"/>
    </row>
    <row r="741" ht="12.75" customHeight="1">
      <c r="D741" s="51"/>
      <c r="E741" s="27"/>
    </row>
    <row r="742" ht="12.75" customHeight="1">
      <c r="D742" s="51"/>
      <c r="E742" s="27"/>
    </row>
    <row r="743" ht="12.75" customHeight="1">
      <c r="D743" s="51"/>
      <c r="E743" s="27"/>
    </row>
    <row r="744" ht="12.75" customHeight="1">
      <c r="D744" s="51"/>
      <c r="E744" s="27"/>
    </row>
    <row r="745" ht="12.75" customHeight="1">
      <c r="D745" s="51"/>
      <c r="E745" s="27"/>
    </row>
    <row r="746" ht="12.75" customHeight="1">
      <c r="D746" s="51"/>
      <c r="E746" s="27"/>
    </row>
    <row r="747" ht="12.75" customHeight="1">
      <c r="D747" s="51"/>
      <c r="E747" s="27"/>
    </row>
    <row r="748" ht="12.75" customHeight="1">
      <c r="D748" s="51"/>
      <c r="E748" s="27"/>
    </row>
    <row r="749" ht="12.75" customHeight="1">
      <c r="D749" s="51"/>
      <c r="E749" s="27"/>
    </row>
    <row r="750" ht="12.75" customHeight="1">
      <c r="D750" s="51"/>
      <c r="E750" s="27"/>
    </row>
    <row r="751" ht="12.75" customHeight="1">
      <c r="D751" s="51"/>
      <c r="E751" s="27"/>
    </row>
    <row r="752" ht="12.75" customHeight="1">
      <c r="D752" s="51"/>
      <c r="E752" s="27"/>
    </row>
    <row r="753" ht="12.75" customHeight="1">
      <c r="D753" s="51"/>
      <c r="E753" s="27"/>
    </row>
    <row r="754" ht="12.75" customHeight="1">
      <c r="D754" s="51"/>
      <c r="E754" s="27"/>
    </row>
    <row r="755" ht="12.75" customHeight="1">
      <c r="D755" s="51"/>
      <c r="E755" s="27"/>
    </row>
    <row r="756" ht="12.75" customHeight="1">
      <c r="D756" s="51"/>
      <c r="E756" s="27"/>
    </row>
    <row r="757" ht="12.75" customHeight="1">
      <c r="D757" s="51"/>
      <c r="E757" s="27"/>
    </row>
    <row r="758" ht="12.75" customHeight="1">
      <c r="D758" s="51"/>
      <c r="E758" s="27"/>
    </row>
    <row r="759" ht="12.75" customHeight="1">
      <c r="D759" s="51"/>
      <c r="E759" s="27"/>
    </row>
    <row r="760" ht="12.75" customHeight="1">
      <c r="D760" s="51"/>
      <c r="E760" s="27"/>
    </row>
    <row r="761" ht="12.75" customHeight="1">
      <c r="D761" s="51"/>
      <c r="E761" s="27"/>
    </row>
    <row r="762" ht="12.75" customHeight="1">
      <c r="D762" s="51"/>
      <c r="E762" s="27"/>
    </row>
    <row r="763" ht="12.75" customHeight="1">
      <c r="D763" s="51"/>
      <c r="E763" s="27"/>
    </row>
    <row r="764" ht="12.75" customHeight="1">
      <c r="D764" s="51"/>
      <c r="E764" s="27"/>
    </row>
    <row r="765" ht="12.75" customHeight="1">
      <c r="D765" s="51"/>
      <c r="E765" s="27"/>
    </row>
    <row r="766" ht="12.75" customHeight="1">
      <c r="D766" s="51"/>
      <c r="E766" s="27"/>
    </row>
    <row r="767" ht="12.75" customHeight="1">
      <c r="D767" s="51"/>
      <c r="E767" s="27"/>
    </row>
    <row r="768" ht="12.75" customHeight="1">
      <c r="D768" s="51"/>
      <c r="E768" s="27"/>
    </row>
    <row r="769" ht="12.75" customHeight="1">
      <c r="D769" s="51"/>
      <c r="E769" s="27"/>
    </row>
    <row r="770" ht="12.75" customHeight="1">
      <c r="D770" s="51"/>
      <c r="E770" s="27"/>
    </row>
    <row r="771" ht="12.75" customHeight="1">
      <c r="D771" s="51"/>
      <c r="E771" s="27"/>
    </row>
    <row r="772" ht="12.75" customHeight="1">
      <c r="D772" s="51"/>
      <c r="E772" s="27"/>
    </row>
    <row r="773" ht="12.75" customHeight="1">
      <c r="D773" s="51"/>
      <c r="E773" s="27"/>
    </row>
    <row r="774" ht="12.75" customHeight="1">
      <c r="D774" s="51"/>
      <c r="E774" s="27"/>
    </row>
    <row r="775" ht="12.75" customHeight="1">
      <c r="D775" s="51"/>
      <c r="E775" s="27"/>
    </row>
    <row r="776" ht="12.75" customHeight="1">
      <c r="D776" s="51"/>
      <c r="E776" s="27"/>
    </row>
    <row r="777" ht="12.75" customHeight="1">
      <c r="D777" s="51"/>
      <c r="E777" s="27"/>
    </row>
    <row r="778" ht="12.75" customHeight="1">
      <c r="D778" s="51"/>
      <c r="E778" s="27"/>
    </row>
    <row r="779" ht="12.75" customHeight="1">
      <c r="D779" s="51"/>
      <c r="E779" s="27"/>
    </row>
    <row r="780" ht="12.75" customHeight="1">
      <c r="D780" s="51"/>
      <c r="E780" s="27"/>
    </row>
    <row r="781" ht="12.75" customHeight="1">
      <c r="D781" s="51"/>
      <c r="E781" s="27"/>
    </row>
    <row r="782" ht="12.75" customHeight="1">
      <c r="D782" s="51"/>
      <c r="E782" s="27"/>
    </row>
    <row r="783" ht="12.75" customHeight="1">
      <c r="D783" s="51"/>
      <c r="E783" s="27"/>
    </row>
    <row r="784" ht="12.75" customHeight="1">
      <c r="D784" s="51"/>
      <c r="E784" s="27"/>
    </row>
    <row r="785" ht="12.75" customHeight="1">
      <c r="D785" s="51"/>
      <c r="E785" s="27"/>
    </row>
    <row r="786" ht="12.75" customHeight="1">
      <c r="D786" s="51"/>
      <c r="E786" s="27"/>
    </row>
    <row r="787" ht="12.75" customHeight="1">
      <c r="D787" s="51"/>
      <c r="E787" s="27"/>
    </row>
    <row r="788" ht="12.75" customHeight="1">
      <c r="D788" s="51"/>
      <c r="E788" s="27"/>
    </row>
    <row r="789" ht="12.75" customHeight="1">
      <c r="D789" s="51"/>
      <c r="E789" s="27"/>
    </row>
    <row r="790" ht="12.75" customHeight="1">
      <c r="D790" s="51"/>
      <c r="E790" s="27"/>
    </row>
    <row r="791" ht="12.75" customHeight="1">
      <c r="D791" s="51"/>
      <c r="E791" s="27"/>
    </row>
    <row r="792" ht="12.75" customHeight="1">
      <c r="D792" s="51"/>
      <c r="E792" s="27"/>
    </row>
    <row r="793" ht="12.75" customHeight="1">
      <c r="D793" s="51"/>
      <c r="E793" s="27"/>
    </row>
    <row r="794" ht="12.75" customHeight="1">
      <c r="D794" s="51"/>
      <c r="E794" s="27"/>
    </row>
    <row r="795" ht="12.75" customHeight="1">
      <c r="D795" s="51"/>
      <c r="E795" s="27"/>
    </row>
    <row r="796" ht="12.75" customHeight="1">
      <c r="D796" s="51"/>
      <c r="E796" s="27"/>
    </row>
    <row r="797" ht="12.75" customHeight="1">
      <c r="D797" s="51"/>
      <c r="E797" s="27"/>
    </row>
    <row r="798" ht="12.75" customHeight="1">
      <c r="D798" s="51"/>
      <c r="E798" s="27"/>
    </row>
    <row r="799" ht="12.75" customHeight="1">
      <c r="D799" s="51"/>
      <c r="E799" s="27"/>
    </row>
    <row r="800" ht="12.75" customHeight="1">
      <c r="D800" s="51"/>
      <c r="E800" s="27"/>
    </row>
    <row r="801" ht="12.75" customHeight="1">
      <c r="D801" s="51"/>
      <c r="E801" s="27"/>
    </row>
    <row r="802" ht="12.75" customHeight="1">
      <c r="D802" s="51"/>
      <c r="E802" s="27"/>
    </row>
    <row r="803" ht="12.75" customHeight="1">
      <c r="D803" s="51"/>
      <c r="E803" s="27"/>
    </row>
    <row r="804" ht="12.75" customHeight="1">
      <c r="D804" s="51"/>
      <c r="E804" s="27"/>
    </row>
    <row r="805" ht="12.75" customHeight="1">
      <c r="D805" s="51"/>
      <c r="E805" s="27"/>
    </row>
    <row r="806" ht="12.75" customHeight="1">
      <c r="D806" s="51"/>
      <c r="E806" s="27"/>
    </row>
    <row r="807" ht="12.75" customHeight="1">
      <c r="D807" s="51"/>
      <c r="E807" s="27"/>
    </row>
    <row r="808" ht="12.75" customHeight="1">
      <c r="D808" s="51"/>
      <c r="E808" s="27"/>
    </row>
    <row r="809" ht="12.75" customHeight="1">
      <c r="D809" s="51"/>
      <c r="E809" s="27"/>
    </row>
    <row r="810" ht="12.75" customHeight="1">
      <c r="D810" s="51"/>
      <c r="E810" s="27"/>
    </row>
    <row r="811" ht="12.75" customHeight="1">
      <c r="D811" s="51"/>
      <c r="E811" s="27"/>
    </row>
    <row r="812" ht="12.75" customHeight="1">
      <c r="D812" s="51"/>
      <c r="E812" s="27"/>
    </row>
    <row r="813" ht="12.75" customHeight="1">
      <c r="D813" s="51"/>
      <c r="E813" s="27"/>
    </row>
    <row r="814" ht="12.75" customHeight="1">
      <c r="D814" s="51"/>
      <c r="E814" s="27"/>
    </row>
    <row r="815" ht="12.75" customHeight="1">
      <c r="D815" s="51"/>
      <c r="E815" s="27"/>
    </row>
    <row r="816" ht="12.75" customHeight="1">
      <c r="D816" s="51"/>
      <c r="E816" s="27"/>
    </row>
    <row r="817" ht="12.75" customHeight="1">
      <c r="D817" s="51"/>
      <c r="E817" s="27"/>
    </row>
    <row r="818" ht="12.75" customHeight="1">
      <c r="D818" s="51"/>
      <c r="E818" s="27"/>
    </row>
    <row r="819" ht="12.75" customHeight="1">
      <c r="D819" s="51"/>
      <c r="E819" s="27"/>
    </row>
    <row r="820" ht="12.75" customHeight="1">
      <c r="D820" s="51"/>
      <c r="E820" s="27"/>
    </row>
    <row r="821" ht="12.75" customHeight="1">
      <c r="D821" s="51"/>
      <c r="E821" s="27"/>
    </row>
    <row r="822" ht="12.75" customHeight="1">
      <c r="D822" s="51"/>
      <c r="E822" s="27"/>
    </row>
    <row r="823" ht="12.75" customHeight="1">
      <c r="D823" s="51"/>
      <c r="E823" s="27"/>
    </row>
    <row r="824" ht="12.75" customHeight="1">
      <c r="D824" s="51"/>
      <c r="E824" s="27"/>
    </row>
    <row r="825" ht="12.75" customHeight="1">
      <c r="D825" s="51"/>
      <c r="E825" s="27"/>
    </row>
    <row r="826" ht="12.75" customHeight="1">
      <c r="D826" s="51"/>
      <c r="E826" s="27"/>
    </row>
    <row r="827" ht="12.75" customHeight="1">
      <c r="D827" s="51"/>
      <c r="E827" s="27"/>
    </row>
    <row r="828" ht="12.75" customHeight="1">
      <c r="D828" s="51"/>
      <c r="E828" s="27"/>
    </row>
    <row r="829" ht="12.75" customHeight="1">
      <c r="D829" s="51"/>
      <c r="E829" s="27"/>
    </row>
    <row r="830" ht="12.75" customHeight="1">
      <c r="D830" s="51"/>
      <c r="E830" s="27"/>
    </row>
    <row r="831" ht="12.75" customHeight="1">
      <c r="D831" s="51"/>
      <c r="E831" s="27"/>
    </row>
    <row r="832" ht="12.75" customHeight="1">
      <c r="D832" s="51"/>
      <c r="E832" s="27"/>
    </row>
    <row r="833" ht="12.75" customHeight="1">
      <c r="D833" s="51"/>
      <c r="E833" s="27"/>
    </row>
    <row r="834" ht="12.75" customHeight="1">
      <c r="D834" s="51"/>
      <c r="E834" s="27"/>
    </row>
    <row r="835" ht="12.75" customHeight="1">
      <c r="D835" s="51"/>
      <c r="E835" s="27"/>
    </row>
    <row r="836" ht="12.75" customHeight="1">
      <c r="D836" s="51"/>
      <c r="E836" s="27"/>
    </row>
    <row r="837" ht="12.75" customHeight="1">
      <c r="D837" s="51"/>
      <c r="E837" s="27"/>
    </row>
    <row r="838" ht="12.75" customHeight="1">
      <c r="D838" s="51"/>
      <c r="E838" s="27"/>
    </row>
    <row r="839" ht="12.75" customHeight="1">
      <c r="D839" s="51"/>
      <c r="E839" s="27"/>
    </row>
    <row r="840" ht="12.75" customHeight="1">
      <c r="D840" s="51"/>
      <c r="E840" s="27"/>
    </row>
    <row r="841" ht="12.75" customHeight="1">
      <c r="D841" s="51"/>
      <c r="E841" s="27"/>
    </row>
    <row r="842" ht="12.75" customHeight="1">
      <c r="D842" s="51"/>
      <c r="E842" s="27"/>
    </row>
    <row r="843" ht="12.75" customHeight="1">
      <c r="D843" s="51"/>
      <c r="E843" s="27"/>
    </row>
    <row r="844" ht="12.75" customHeight="1">
      <c r="D844" s="51"/>
      <c r="E844" s="27"/>
    </row>
    <row r="845" ht="12.75" customHeight="1">
      <c r="D845" s="51"/>
      <c r="E845" s="27"/>
    </row>
    <row r="846" ht="12.75" customHeight="1">
      <c r="D846" s="51"/>
      <c r="E846" s="27"/>
    </row>
    <row r="847" ht="12.75" customHeight="1">
      <c r="D847" s="51"/>
      <c r="E847" s="27"/>
    </row>
    <row r="848" ht="12.75" customHeight="1">
      <c r="D848" s="51"/>
      <c r="E848" s="27"/>
    </row>
    <row r="849" ht="12.75" customHeight="1">
      <c r="D849" s="51"/>
      <c r="E849" s="27"/>
    </row>
    <row r="850" ht="12.75" customHeight="1">
      <c r="D850" s="51"/>
      <c r="E850" s="27"/>
    </row>
    <row r="851" ht="12.75" customHeight="1">
      <c r="D851" s="51"/>
      <c r="E851" s="27"/>
    </row>
    <row r="852" ht="12.75" customHeight="1">
      <c r="D852" s="51"/>
      <c r="E852" s="27"/>
    </row>
    <row r="853" ht="12.75" customHeight="1">
      <c r="D853" s="51"/>
      <c r="E853" s="27"/>
    </row>
    <row r="854" ht="12.75" customHeight="1">
      <c r="D854" s="51"/>
      <c r="E854" s="27"/>
    </row>
    <row r="855" ht="12.75" customHeight="1">
      <c r="D855" s="51"/>
      <c r="E855" s="27"/>
    </row>
    <row r="856" ht="12.75" customHeight="1">
      <c r="D856" s="51"/>
      <c r="E856" s="27"/>
    </row>
    <row r="857" ht="12.75" customHeight="1">
      <c r="D857" s="51"/>
      <c r="E857" s="27"/>
    </row>
    <row r="858" ht="12.75" customHeight="1">
      <c r="D858" s="51"/>
      <c r="E858" s="27"/>
    </row>
    <row r="859" ht="12.75" customHeight="1">
      <c r="D859" s="51"/>
      <c r="E859" s="27"/>
    </row>
    <row r="860" ht="12.75" customHeight="1">
      <c r="D860" s="51"/>
      <c r="E860" s="27"/>
    </row>
    <row r="861" ht="12.75" customHeight="1">
      <c r="D861" s="51"/>
      <c r="E861" s="27"/>
    </row>
    <row r="862" ht="12.75" customHeight="1">
      <c r="D862" s="51"/>
      <c r="E862" s="27"/>
    </row>
    <row r="863" ht="12.75" customHeight="1">
      <c r="D863" s="51"/>
      <c r="E863" s="27"/>
    </row>
    <row r="864" ht="12.75" customHeight="1">
      <c r="D864" s="51"/>
      <c r="E864" s="27"/>
    </row>
    <row r="865" ht="12.75" customHeight="1">
      <c r="D865" s="51"/>
      <c r="E865" s="27"/>
    </row>
    <row r="866" ht="12.75" customHeight="1">
      <c r="D866" s="51"/>
      <c r="E866" s="27"/>
    </row>
    <row r="867" ht="12.75" customHeight="1">
      <c r="D867" s="51"/>
      <c r="E867" s="27"/>
    </row>
    <row r="868" ht="12.75" customHeight="1">
      <c r="D868" s="51"/>
      <c r="E868" s="27"/>
    </row>
    <row r="869" ht="12.75" customHeight="1">
      <c r="D869" s="51"/>
      <c r="E869" s="27"/>
    </row>
    <row r="870" ht="12.75" customHeight="1">
      <c r="D870" s="51"/>
      <c r="E870" s="27"/>
    </row>
    <row r="871" ht="12.75" customHeight="1">
      <c r="D871" s="51"/>
      <c r="E871" s="27"/>
    </row>
    <row r="872" ht="12.75" customHeight="1">
      <c r="D872" s="51"/>
      <c r="E872" s="27"/>
    </row>
    <row r="873" ht="12.75" customHeight="1">
      <c r="D873" s="51"/>
      <c r="E873" s="27"/>
    </row>
    <row r="874" ht="12.75" customHeight="1">
      <c r="D874" s="51"/>
      <c r="E874" s="27"/>
    </row>
    <row r="875" ht="12.75" customHeight="1">
      <c r="D875" s="51"/>
      <c r="E875" s="27"/>
    </row>
    <row r="876" ht="12.75" customHeight="1">
      <c r="D876" s="51"/>
      <c r="E876" s="27"/>
    </row>
    <row r="877" ht="12.75" customHeight="1">
      <c r="D877" s="51"/>
      <c r="E877" s="27"/>
    </row>
    <row r="878" ht="12.75" customHeight="1">
      <c r="D878" s="51"/>
      <c r="E878" s="27"/>
    </row>
    <row r="879" ht="12.75" customHeight="1">
      <c r="D879" s="51"/>
      <c r="E879" s="27"/>
    </row>
    <row r="880" ht="12.75" customHeight="1">
      <c r="D880" s="51"/>
      <c r="E880" s="27"/>
    </row>
    <row r="881" ht="12.75" customHeight="1">
      <c r="D881" s="51"/>
      <c r="E881" s="27"/>
    </row>
    <row r="882" ht="12.75" customHeight="1">
      <c r="D882" s="51"/>
      <c r="E882" s="27"/>
    </row>
    <row r="883" ht="12.75" customHeight="1">
      <c r="D883" s="51"/>
      <c r="E883" s="27"/>
    </row>
    <row r="884" ht="12.75" customHeight="1">
      <c r="D884" s="51"/>
      <c r="E884" s="27"/>
    </row>
    <row r="885" ht="12.75" customHeight="1">
      <c r="D885" s="51"/>
      <c r="E885" s="27"/>
    </row>
    <row r="886" ht="12.75" customHeight="1">
      <c r="D886" s="51"/>
      <c r="E886" s="27"/>
    </row>
    <row r="887" ht="12.75" customHeight="1">
      <c r="D887" s="51"/>
      <c r="E887" s="27"/>
    </row>
    <row r="888" ht="12.75" customHeight="1">
      <c r="D888" s="51"/>
      <c r="E888" s="27"/>
    </row>
    <row r="889" ht="12.75" customHeight="1">
      <c r="D889" s="51"/>
      <c r="E889" s="27"/>
    </row>
    <row r="890" ht="12.75" customHeight="1">
      <c r="D890" s="51"/>
      <c r="E890" s="27"/>
    </row>
    <row r="891" ht="12.75" customHeight="1">
      <c r="D891" s="51"/>
      <c r="E891" s="27"/>
    </row>
    <row r="892" ht="12.75" customHeight="1">
      <c r="D892" s="51"/>
      <c r="E892" s="27"/>
    </row>
    <row r="893" ht="12.75" customHeight="1">
      <c r="D893" s="51"/>
      <c r="E893" s="27"/>
    </row>
    <row r="894" ht="12.75" customHeight="1">
      <c r="D894" s="51"/>
      <c r="E894" s="27"/>
    </row>
    <row r="895" ht="12.75" customHeight="1">
      <c r="D895" s="51"/>
      <c r="E895" s="27"/>
    </row>
    <row r="896" ht="12.75" customHeight="1">
      <c r="D896" s="51"/>
      <c r="E896" s="27"/>
    </row>
    <row r="897" ht="12.75" customHeight="1">
      <c r="D897" s="51"/>
      <c r="E897" s="27"/>
    </row>
    <row r="898" ht="12.75" customHeight="1">
      <c r="D898" s="51"/>
      <c r="E898" s="27"/>
    </row>
    <row r="899" ht="12.75" customHeight="1">
      <c r="D899" s="51"/>
      <c r="E899" s="27"/>
    </row>
    <row r="900" ht="12.75" customHeight="1">
      <c r="D900" s="51"/>
      <c r="E900" s="27"/>
    </row>
    <row r="901" ht="12.75" customHeight="1">
      <c r="D901" s="51"/>
      <c r="E901" s="27"/>
    </row>
    <row r="902" ht="12.75" customHeight="1">
      <c r="D902" s="51"/>
      <c r="E902" s="27"/>
    </row>
    <row r="903" ht="12.75" customHeight="1">
      <c r="D903" s="51"/>
      <c r="E903" s="27"/>
    </row>
    <row r="904" ht="12.75" customHeight="1">
      <c r="D904" s="51"/>
      <c r="E904" s="27"/>
    </row>
    <row r="905" ht="12.75" customHeight="1">
      <c r="D905" s="51"/>
      <c r="E905" s="27"/>
    </row>
    <row r="906" ht="12.75" customHeight="1">
      <c r="D906" s="51"/>
      <c r="E906" s="27"/>
    </row>
    <row r="907" ht="12.75" customHeight="1">
      <c r="D907" s="51"/>
      <c r="E907" s="27"/>
    </row>
    <row r="908" ht="12.75" customHeight="1">
      <c r="D908" s="51"/>
      <c r="E908" s="27"/>
    </row>
    <row r="909" ht="12.75" customHeight="1">
      <c r="D909" s="51"/>
      <c r="E909" s="27"/>
    </row>
    <row r="910" ht="12.75" customHeight="1">
      <c r="D910" s="51"/>
      <c r="E910" s="27"/>
    </row>
    <row r="911" ht="12.75" customHeight="1">
      <c r="D911" s="51"/>
      <c r="E911" s="27"/>
    </row>
    <row r="912" ht="12.75" customHeight="1">
      <c r="D912" s="51"/>
      <c r="E912" s="27"/>
    </row>
    <row r="913" ht="12.75" customHeight="1">
      <c r="D913" s="51"/>
      <c r="E913" s="27"/>
    </row>
    <row r="914" ht="12.75" customHeight="1">
      <c r="D914" s="51"/>
      <c r="E914" s="27"/>
    </row>
    <row r="915" ht="12.75" customHeight="1">
      <c r="D915" s="51"/>
      <c r="E915" s="27"/>
    </row>
    <row r="916" ht="12.75" customHeight="1">
      <c r="D916" s="51"/>
      <c r="E916" s="27"/>
    </row>
    <row r="917" ht="12.75" customHeight="1">
      <c r="D917" s="51"/>
      <c r="E917" s="27"/>
    </row>
    <row r="918" ht="12.75" customHeight="1">
      <c r="D918" s="51"/>
      <c r="E918" s="27"/>
    </row>
    <row r="919" ht="12.75" customHeight="1">
      <c r="D919" s="51"/>
      <c r="E919" s="27"/>
    </row>
    <row r="920" ht="12.75" customHeight="1">
      <c r="D920" s="51"/>
      <c r="E920" s="27"/>
    </row>
    <row r="921" ht="12.75" customHeight="1">
      <c r="D921" s="51"/>
      <c r="E921" s="27"/>
    </row>
    <row r="922" ht="12.75" customHeight="1">
      <c r="D922" s="51"/>
      <c r="E922" s="27"/>
    </row>
    <row r="923" ht="12.75" customHeight="1">
      <c r="D923" s="51"/>
      <c r="E923" s="27"/>
    </row>
    <row r="924" ht="12.75" customHeight="1">
      <c r="D924" s="51"/>
      <c r="E924" s="27"/>
    </row>
    <row r="925" ht="12.75" customHeight="1">
      <c r="D925" s="51"/>
      <c r="E925" s="27"/>
    </row>
    <row r="926" ht="12.75" customHeight="1">
      <c r="D926" s="51"/>
      <c r="E926" s="27"/>
    </row>
    <row r="927" ht="12.75" customHeight="1">
      <c r="D927" s="51"/>
      <c r="E927" s="27"/>
    </row>
    <row r="928" ht="12.75" customHeight="1">
      <c r="D928" s="51"/>
      <c r="E928" s="27"/>
    </row>
    <row r="929" ht="12.75" customHeight="1">
      <c r="D929" s="51"/>
      <c r="E929" s="27"/>
    </row>
    <row r="930" ht="12.75" customHeight="1">
      <c r="D930" s="51"/>
      <c r="E930" s="27"/>
    </row>
    <row r="931" ht="12.75" customHeight="1">
      <c r="D931" s="51"/>
      <c r="E931" s="27"/>
    </row>
    <row r="932" ht="12.75" customHeight="1">
      <c r="D932" s="51"/>
      <c r="E932" s="27"/>
    </row>
    <row r="933" ht="12.75" customHeight="1">
      <c r="D933" s="51"/>
      <c r="E933" s="27"/>
    </row>
    <row r="934" ht="12.75" customHeight="1">
      <c r="D934" s="51"/>
      <c r="E934" s="27"/>
    </row>
    <row r="935" ht="12.75" customHeight="1">
      <c r="D935" s="51"/>
      <c r="E935" s="27"/>
    </row>
    <row r="936" ht="12.75" customHeight="1">
      <c r="D936" s="51"/>
      <c r="E936" s="27"/>
    </row>
    <row r="937" ht="12.75" customHeight="1">
      <c r="D937" s="51"/>
      <c r="E937" s="27"/>
    </row>
    <row r="938" ht="12.75" customHeight="1">
      <c r="D938" s="51"/>
      <c r="E938" s="27"/>
    </row>
    <row r="939" ht="12.75" customHeight="1">
      <c r="D939" s="51"/>
      <c r="E939" s="27"/>
    </row>
    <row r="940" ht="12.75" customHeight="1">
      <c r="D940" s="51"/>
      <c r="E940" s="27"/>
    </row>
    <row r="941" ht="12.75" customHeight="1">
      <c r="D941" s="51"/>
      <c r="E941" s="27"/>
    </row>
    <row r="942" ht="12.75" customHeight="1">
      <c r="D942" s="51"/>
      <c r="E942" s="27"/>
    </row>
    <row r="943" ht="12.75" customHeight="1">
      <c r="D943" s="51"/>
      <c r="E943" s="27"/>
    </row>
    <row r="944" ht="12.75" customHeight="1">
      <c r="D944" s="51"/>
      <c r="E944" s="27"/>
    </row>
    <row r="945" ht="12.75" customHeight="1">
      <c r="D945" s="51"/>
      <c r="E945" s="27"/>
    </row>
    <row r="946" ht="12.75" customHeight="1">
      <c r="D946" s="51"/>
      <c r="E946" s="27"/>
    </row>
    <row r="947" ht="12.75" customHeight="1">
      <c r="D947" s="51"/>
      <c r="E947" s="27"/>
    </row>
    <row r="948" ht="12.75" customHeight="1">
      <c r="D948" s="51"/>
      <c r="E948" s="27"/>
    </row>
    <row r="949" ht="12.75" customHeight="1">
      <c r="D949" s="51"/>
      <c r="E949" s="27"/>
    </row>
    <row r="950" ht="12.75" customHeight="1">
      <c r="D950" s="51"/>
      <c r="E950" s="27"/>
    </row>
    <row r="951" ht="12.75" customHeight="1">
      <c r="D951" s="51"/>
      <c r="E951" s="27"/>
    </row>
    <row r="952" ht="12.75" customHeight="1">
      <c r="D952" s="51"/>
      <c r="E952" s="27"/>
    </row>
    <row r="953" ht="12.75" customHeight="1">
      <c r="D953" s="51"/>
      <c r="E953" s="27"/>
    </row>
    <row r="954" ht="12.75" customHeight="1">
      <c r="D954" s="51"/>
      <c r="E954" s="27"/>
    </row>
    <row r="955" ht="12.75" customHeight="1">
      <c r="D955" s="51"/>
      <c r="E955" s="27"/>
    </row>
    <row r="956" ht="12.75" customHeight="1">
      <c r="D956" s="51"/>
      <c r="E956" s="27"/>
    </row>
    <row r="957" ht="12.75" customHeight="1">
      <c r="D957" s="51"/>
      <c r="E957" s="27"/>
    </row>
    <row r="958" ht="12.75" customHeight="1">
      <c r="D958" s="51"/>
      <c r="E958" s="27"/>
    </row>
    <row r="959" ht="12.75" customHeight="1">
      <c r="D959" s="51"/>
      <c r="E959" s="27"/>
    </row>
    <row r="960" ht="12.75" customHeight="1">
      <c r="D960" s="51"/>
      <c r="E960" s="27"/>
    </row>
    <row r="961" ht="12.75" customHeight="1">
      <c r="D961" s="51"/>
      <c r="E961" s="27"/>
    </row>
    <row r="962" ht="12.75" customHeight="1">
      <c r="D962" s="51"/>
      <c r="E962" s="27"/>
    </row>
    <row r="963" ht="12.75" customHeight="1">
      <c r="D963" s="51"/>
      <c r="E963" s="27"/>
    </row>
    <row r="964" ht="12.75" customHeight="1">
      <c r="D964" s="51"/>
      <c r="E964" s="27"/>
    </row>
    <row r="965" ht="12.75" customHeight="1">
      <c r="D965" s="51"/>
      <c r="E965" s="27"/>
    </row>
    <row r="966" ht="12.75" customHeight="1">
      <c r="D966" s="51"/>
      <c r="E966" s="27"/>
    </row>
    <row r="967" ht="12.75" customHeight="1">
      <c r="D967" s="51"/>
      <c r="E967" s="27"/>
    </row>
    <row r="968" ht="12.75" customHeight="1">
      <c r="D968" s="51"/>
      <c r="E968" s="27"/>
    </row>
    <row r="969" ht="12.75" customHeight="1">
      <c r="D969" s="51"/>
      <c r="E969" s="27"/>
    </row>
    <row r="970" ht="12.75" customHeight="1">
      <c r="D970" s="51"/>
      <c r="E970" s="27"/>
    </row>
    <row r="971" ht="12.75" customHeight="1">
      <c r="D971" s="51"/>
      <c r="E971" s="27"/>
    </row>
    <row r="972" ht="12.75" customHeight="1">
      <c r="D972" s="51"/>
      <c r="E972" s="27"/>
    </row>
    <row r="973" ht="12.75" customHeight="1">
      <c r="D973" s="51"/>
      <c r="E973" s="27"/>
    </row>
    <row r="974" ht="12.75" customHeight="1">
      <c r="D974" s="51"/>
      <c r="E974" s="27"/>
    </row>
    <row r="975" ht="12.75" customHeight="1">
      <c r="D975" s="51"/>
      <c r="E975" s="27"/>
    </row>
    <row r="976" ht="12.75" customHeight="1">
      <c r="D976" s="51"/>
      <c r="E976" s="27"/>
    </row>
    <row r="977" ht="12.75" customHeight="1">
      <c r="D977" s="51"/>
      <c r="E977" s="27"/>
    </row>
    <row r="978" ht="12.75" customHeight="1">
      <c r="D978" s="51"/>
      <c r="E978" s="27"/>
    </row>
    <row r="979" ht="12.75" customHeight="1">
      <c r="D979" s="51"/>
      <c r="E979" s="27"/>
    </row>
    <row r="980" ht="12.75" customHeight="1">
      <c r="D980" s="51"/>
      <c r="E980" s="27"/>
    </row>
    <row r="981" ht="12.75" customHeight="1">
      <c r="D981" s="51"/>
      <c r="E981" s="27"/>
    </row>
    <row r="982" ht="12.75" customHeight="1">
      <c r="D982" s="51"/>
      <c r="E982" s="27"/>
    </row>
    <row r="983" ht="12.75" customHeight="1">
      <c r="D983" s="51"/>
      <c r="E983" s="27"/>
    </row>
    <row r="984" ht="12.75" customHeight="1">
      <c r="D984" s="51"/>
      <c r="E984" s="27"/>
    </row>
    <row r="985" ht="12.75" customHeight="1">
      <c r="D985" s="51"/>
      <c r="E985" s="27"/>
    </row>
    <row r="986" ht="12.75" customHeight="1">
      <c r="D986" s="51"/>
      <c r="E986" s="27"/>
    </row>
    <row r="987" ht="12.75" customHeight="1">
      <c r="D987" s="51"/>
      <c r="E987" s="27"/>
    </row>
    <row r="988" ht="12.75" customHeight="1">
      <c r="D988" s="51"/>
      <c r="E988" s="27"/>
    </row>
    <row r="989" ht="12.75" customHeight="1">
      <c r="D989" s="51"/>
      <c r="E989" s="27"/>
    </row>
    <row r="990" ht="12.75" customHeight="1">
      <c r="D990" s="51"/>
      <c r="E990" s="27"/>
    </row>
    <row r="991" ht="12.75" customHeight="1">
      <c r="D991" s="51"/>
      <c r="E991" s="27"/>
    </row>
    <row r="992" ht="12.75" customHeight="1">
      <c r="D992" s="51"/>
      <c r="E992" s="27"/>
    </row>
    <row r="993" ht="12.75" customHeight="1">
      <c r="D993" s="51"/>
      <c r="E993" s="27"/>
    </row>
    <row r="994" ht="12.75" customHeight="1">
      <c r="D994" s="51"/>
      <c r="E994" s="27"/>
    </row>
    <row r="995" ht="12.75" customHeight="1">
      <c r="D995" s="51"/>
      <c r="E995" s="27"/>
    </row>
    <row r="996" ht="12.75" customHeight="1">
      <c r="D996" s="51"/>
      <c r="E996" s="27"/>
    </row>
    <row r="997" ht="12.75" customHeight="1">
      <c r="D997" s="51"/>
      <c r="E997" s="27"/>
    </row>
    <row r="998" ht="12.75" customHeight="1">
      <c r="D998" s="51"/>
      <c r="E998" s="27"/>
    </row>
    <row r="999" ht="12.75" customHeight="1">
      <c r="D999" s="51"/>
      <c r="E999" s="27"/>
    </row>
    <row r="1000" ht="12.75" customHeight="1">
      <c r="D1000" s="51"/>
      <c r="E1000" s="27"/>
    </row>
  </sheetData>
  <drawing r:id="rId1"/>
</worksheet>
</file>