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codeName="ThisWorkbook" defaultThemeVersion="124226"/>
  <mc:AlternateContent xmlns:mc="http://schemas.openxmlformats.org/markup-compatibility/2006">
    <mc:Choice Requires="x15">
      <x15ac:absPath xmlns:x15ac="http://schemas.microsoft.com/office/spreadsheetml/2010/11/ac" url="E:\Data\Mark\Projects\ExCell\"/>
    </mc:Choice>
  </mc:AlternateContent>
  <bookViews>
    <workbookView xWindow="480" yWindow="75" windowWidth="18195" windowHeight="11820" activeTab="1"/>
  </bookViews>
  <sheets>
    <sheet name="Version" sheetId="2" r:id="rId1"/>
    <sheet name="Calculation" sheetId="3" r:id="rId2"/>
    <sheet name="Text" sheetId="4" r:id="rId3"/>
  </sheets>
  <calcPr calcId="171027"/>
</workbook>
</file>

<file path=xl/calcChain.xml><?xml version="1.0" encoding="utf-8"?>
<calcChain xmlns="http://schemas.openxmlformats.org/spreadsheetml/2006/main">
  <c r="B25" i="3" l="1"/>
  <c r="B24" i="3"/>
  <c r="B23" i="3"/>
  <c r="B22" i="3"/>
  <c r="B20" i="3"/>
  <c r="B19" i="3"/>
  <c r="C14" i="3"/>
  <c r="C13" i="3"/>
  <c r="B13" i="3"/>
  <c r="C12" i="3"/>
  <c r="B12" i="3"/>
  <c r="C11" i="3"/>
  <c r="B11" i="3"/>
  <c r="C10" i="3"/>
  <c r="B10" i="3"/>
  <c r="C9" i="3"/>
  <c r="B9" i="3"/>
  <c r="C8" i="3"/>
  <c r="B8" i="3"/>
  <c r="C7" i="3"/>
  <c r="B7" i="3"/>
  <c r="C6" i="3"/>
  <c r="B6" i="3"/>
  <c r="C5" i="3"/>
  <c r="B5" i="3"/>
  <c r="C4" i="3"/>
  <c r="B4" i="3"/>
  <c r="C2" i="3"/>
</calcChain>
</file>

<file path=xl/comments1.xml><?xml version="1.0" encoding="utf-8"?>
<comments xmlns="http://schemas.openxmlformats.org/spreadsheetml/2006/main">
  <authors>
    <author>Tony Rogers</author>
    <author>Mark</author>
    <author>Mark Fairhurst</author>
  </authors>
  <commentList>
    <comment ref="B2" authorId="0" shapeId="0">
      <text>
        <r>
          <rPr>
            <b/>
            <sz val="9"/>
            <color indexed="81"/>
            <rFont val="Tahoma"/>
            <family val="2"/>
          </rPr>
          <t>I:impairmentyesno
Default:0</t>
        </r>
        <r>
          <rPr>
            <sz val="9"/>
            <color indexed="81"/>
            <rFont val="Tahoma"/>
            <family val="2"/>
          </rPr>
          <t xml:space="preserve">
</t>
        </r>
      </text>
    </comment>
    <comment ref="B3" authorId="1" shapeId="0">
      <text>
        <r>
          <rPr>
            <b/>
            <sz val="9"/>
            <color indexed="81"/>
            <rFont val="Tahoma"/>
            <charset val="1"/>
          </rPr>
          <t>Mark:</t>
        </r>
        <r>
          <rPr>
            <sz val="9"/>
            <color indexed="81"/>
            <rFont val="Tahoma"/>
            <charset val="1"/>
          </rPr>
          <t xml:space="preserve">
I:tenneeds
Default:'</t>
        </r>
      </text>
    </comment>
    <comment ref="B14" authorId="0" shapeId="0">
      <text>
        <r>
          <rPr>
            <b/>
            <sz val="9"/>
            <color indexed="81"/>
            <rFont val="Tahoma"/>
            <family val="2"/>
          </rPr>
          <t>I:wellbeing
Default:0</t>
        </r>
      </text>
    </comment>
    <comment ref="B18" authorId="0" shapeId="0">
      <text>
        <r>
          <rPr>
            <b/>
            <sz val="9"/>
            <color indexed="81"/>
            <rFont val="Tahoma"/>
            <family val="2"/>
          </rPr>
          <t>O:outputfieldname</t>
        </r>
        <r>
          <rPr>
            <sz val="9"/>
            <color indexed="81"/>
            <rFont val="Tahoma"/>
            <family val="2"/>
          </rPr>
          <t xml:space="preserve">
</t>
        </r>
      </text>
    </comment>
    <comment ref="B19" authorId="0" shapeId="0">
      <text>
        <r>
          <rPr>
            <b/>
            <sz val="9"/>
            <color indexed="81"/>
            <rFont val="Tahoma"/>
            <family val="2"/>
          </rPr>
          <t>O:eligibilityscore</t>
        </r>
        <r>
          <rPr>
            <sz val="9"/>
            <color indexed="81"/>
            <rFont val="Tahoma"/>
            <family val="2"/>
          </rPr>
          <t xml:space="preserve">
</t>
        </r>
      </text>
    </comment>
    <comment ref="B20" authorId="0" shapeId="0">
      <text>
        <r>
          <rPr>
            <b/>
            <sz val="9"/>
            <color indexed="81"/>
            <rFont val="Tahoma"/>
            <family val="2"/>
          </rPr>
          <t>O:eligibilityresult</t>
        </r>
        <r>
          <rPr>
            <sz val="9"/>
            <color indexed="81"/>
            <rFont val="Tahoma"/>
            <family val="2"/>
          </rPr>
          <t xml:space="preserve">
</t>
        </r>
      </text>
    </comment>
    <comment ref="B22" authorId="2" shapeId="0">
      <text>
        <r>
          <rPr>
            <b/>
            <sz val="9"/>
            <color indexed="81"/>
            <rFont val="Tahoma"/>
            <charset val="1"/>
          </rPr>
          <t>Mark Fairhurst:</t>
        </r>
        <r>
          <rPr>
            <sz val="9"/>
            <color indexed="81"/>
            <rFont val="Tahoma"/>
            <charset val="1"/>
          </rPr>
          <t xml:space="preserve">
O:Text1</t>
        </r>
      </text>
    </comment>
    <comment ref="B23" authorId="2" shapeId="0">
      <text>
        <r>
          <rPr>
            <b/>
            <sz val="9"/>
            <color indexed="81"/>
            <rFont val="Tahoma"/>
            <charset val="1"/>
          </rPr>
          <t>Mark Fairhurst:</t>
        </r>
        <r>
          <rPr>
            <sz val="9"/>
            <color indexed="81"/>
            <rFont val="Tahoma"/>
            <charset val="1"/>
          </rPr>
          <t xml:space="preserve">
O:Text2</t>
        </r>
      </text>
    </comment>
    <comment ref="B24" authorId="2" shapeId="0">
      <text>
        <r>
          <rPr>
            <b/>
            <sz val="9"/>
            <color indexed="81"/>
            <rFont val="Tahoma"/>
            <charset val="1"/>
          </rPr>
          <t>Mark Fairhurst:</t>
        </r>
        <r>
          <rPr>
            <sz val="9"/>
            <color indexed="81"/>
            <rFont val="Tahoma"/>
            <charset val="1"/>
          </rPr>
          <t xml:space="preserve">
O:Text3</t>
        </r>
      </text>
    </comment>
    <comment ref="B25" authorId="2" shapeId="0">
      <text>
        <r>
          <rPr>
            <b/>
            <sz val="9"/>
            <color indexed="81"/>
            <rFont val="Tahoma"/>
            <charset val="1"/>
          </rPr>
          <t>Mark Fairhurst:</t>
        </r>
        <r>
          <rPr>
            <sz val="9"/>
            <color indexed="81"/>
            <rFont val="Tahoma"/>
            <charset val="1"/>
          </rPr>
          <t xml:space="preserve">
O:Text4</t>
        </r>
      </text>
    </comment>
  </commentList>
</comments>
</file>

<file path=xl/sharedStrings.xml><?xml version="1.0" encoding="utf-8"?>
<sst xmlns="http://schemas.openxmlformats.org/spreadsheetml/2006/main" count="77" uniqueCount="53">
  <si>
    <t>Score</t>
  </si>
  <si>
    <t>Eligibility Checker</t>
  </si>
  <si>
    <t>Date</t>
  </si>
  <si>
    <t>Version Number</t>
  </si>
  <si>
    <t>Produced by</t>
  </si>
  <si>
    <t>Comments</t>
  </si>
  <si>
    <t>Tony Rogers</t>
  </si>
  <si>
    <t>Initial draft</t>
  </si>
  <si>
    <t>Health</t>
  </si>
  <si>
    <t>Wellbeing</t>
  </si>
  <si>
    <t>Output Table</t>
  </si>
  <si>
    <t>Eligibility</t>
  </si>
  <si>
    <t>1.0</t>
  </si>
  <si>
    <t>Needs1</t>
  </si>
  <si>
    <t>Needs2</t>
  </si>
  <si>
    <t>Needs3</t>
  </si>
  <si>
    <t>Needs4</t>
  </si>
  <si>
    <t>Needs5</t>
  </si>
  <si>
    <t>Needs6</t>
  </si>
  <si>
    <t>Needs7</t>
  </si>
  <si>
    <t>Needs8</t>
  </si>
  <si>
    <t>Needs9</t>
  </si>
  <si>
    <t>Needs10</t>
  </si>
  <si>
    <t>You answered</t>
  </si>
  <si>
    <t>yes</t>
  </si>
  <si>
    <t>no</t>
  </si>
  <si>
    <t>Needs - each checkbox ticked = 10</t>
  </si>
  <si>
    <t>Needs</t>
  </si>
  <si>
    <t>Eligible</t>
  </si>
  <si>
    <t>Not Eligible</t>
  </si>
  <si>
    <t>Your answers indicate you don’t appear to have a need for social care support at this time
Your answers show that you could benefit from exploring support in your local community.
You can find out what's available by searching: [our directory](http://doncaster.mylifetest.co.uk/)
We have information on our site that we think you might find helpful: [Information and Guidance](http://doncaster.mylifetest.co.uk/)
You can visit our guides page to answer a few simple questions and create a [Personalised guide](http://doncaster.mylifetest.co.uk/guides/guides.aspx) that you can print off, save or email.
Click on the **Submit** button and a copy of this form will be sent to Telford &amp; Wrekin Council.</t>
  </si>
  <si>
    <t>You may be eligible for support and we would recommend a full assessment of your care and support needs. You can contact us for an assessment by following these steps:  
1. Click on the Submit button below and a copy of this form will be sent to Doncaster Council.
2. We would invite you to contact us on 01952 459252 to discuss your care and support needs further.  We are open from Monday to Friday from 9am to 5pm.   
If you don't want to Submit  the form at this time, then we have information on our site that we think you might find helpful: [Information and Guidance](http://doncaster.mylifetest.co.uk/)</t>
  </si>
  <si>
    <t xml:space="preserve">You may be eligible for support and we would recommend a full assessment of your care and support needs. You can contact us for an assessment by following these steps:  </t>
  </si>
  <si>
    <t>1. Click on the Submit button below and a copy of this form will be sent to Doncaster Council.</t>
  </si>
  <si>
    <t xml:space="preserve">2. We would invite you to contact us on 01952 459252 to discuss your care and support needs further.  We are open from Monday to Friday from 9am to 5pm.  </t>
  </si>
  <si>
    <t>If you don't want to Submit  the form at this time, then we have information on our site that we think you might find helpful:  http://doncaster.mylifetest.co.uk/</t>
  </si>
  <si>
    <t>Eligible1</t>
  </si>
  <si>
    <t>Eligible2</t>
  </si>
  <si>
    <t>Eligible3</t>
  </si>
  <si>
    <t>Eligible4</t>
  </si>
  <si>
    <t>Not Eligible1</t>
  </si>
  <si>
    <t>Not Eligible2</t>
  </si>
  <si>
    <t>Not Eligible3</t>
  </si>
  <si>
    <t>Not Eligible4</t>
  </si>
  <si>
    <t>Your answers indicate you don’t appear to have a need for social care support at this time.</t>
  </si>
  <si>
    <t>Your answers show that you could benefit from exploring support in your local community.</t>
  </si>
  <si>
    <t>We have information on our site that we think you might find helpful.  You can find out what's available by searching at http://doncaster.mylifetest.co.uk/.</t>
  </si>
  <si>
    <t xml:space="preserve">You can visit our guides page to answer a few simple questions and create a personalised guide (at http://doncaster.mylifetest.co.uk/guides/guides.aspx) that you can print off, save or email.  </t>
  </si>
  <si>
    <t>Text1</t>
  </si>
  <si>
    <t>Text2</t>
  </si>
  <si>
    <t>Text3</t>
  </si>
  <si>
    <t>Text4</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</si>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</sst>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name val="Arial"/>
      <family val="2"/>
    </font>
    <font>
      <sz val="9"/>
      <color indexed="81"/>
      <name val="Tahoma"/>
      <family val="2"/>
    </font>
    <font>
      <b/>
      <sz val="9"/>
      <color indexed="81"/>
      <name val="Tahoma"/>
      <family val="2"/>
    </font>
    <font>
      <b/>
      <sz val="12"/>
      <color theme="0"/>
      <name val="Calibri"/>
      <family val="2"/>
      <scheme val="minor"/>
    </font>
    <font>
      <b/>
      <sz val="11"/>
      <color theme="5" tint="-0.249977111117893"/>
      <name val="Calibri"/>
      <family val="2"/>
      <scheme val="minor"/>
    </font>
    <font>
      <sz val="11"/>
      <color rgb="FF006100"/>
      <name val="Calibri"/>
      <family val="2"/>
      <scheme val="minor"/>
    </font>
    <font>
      <sz val="11"/>
      <color rgb="FF9C0006"/>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theme="3" tint="0.79998168889431442"/>
        <bgColor indexed="64"/>
      </patternFill>
    </fill>
    <fill>
      <patternFill patternType="solid">
        <fgColor theme="4" tint="-0.249977111117893"/>
        <bgColor indexed="64"/>
      </patternFill>
    </fill>
    <fill>
      <patternFill patternType="solid">
        <fgColor rgb="FFC6EFCE"/>
      </patternFill>
    </fill>
    <fill>
      <patternFill patternType="solid">
        <fgColor rgb="FFFFC7CE"/>
      </patternFill>
    </fill>
    <fill>
      <patternFill patternType="solid">
        <fgColor theme="6" tint="0.79998168889431442"/>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6">
    <xf numFmtId="0" fontId="0" fillId="0" borderId="0" xfId="0"/>
    <xf numFmtId="0" fontId="0" fillId="2" borderId="0" xfId="0" applyFill="1"/>
    <xf numFmtId="15" fontId="0" fillId="0" borderId="0" xfId="0" applyNumberFormat="1"/>
    <xf numFmtId="0" fontId="4" fillId="3" borderId="0" xfId="0" applyFont="1" applyFill="1"/>
    <xf numFmtId="0" fontId="5" fillId="0" borderId="0" xfId="0" applyFont="1"/>
    <xf numFmtId="49" fontId="0" fillId="0" borderId="0" xfId="0" applyNumberFormat="1" applyAlignment="1">
      <alignment horizontal="right"/>
    </xf>
    <xf numFmtId="0" fontId="0" fillId="0" borderId="0" xfId="0" applyAlignment="1">
      <alignment horizontal="right"/>
    </xf>
    <xf numFmtId="0" fontId="7" fillId="5" borderId="0" xfId="6"/>
    <xf numFmtId="0" fontId="6" fillId="7" borderId="0" xfId="5" applyFill="1"/>
    <xf numFmtId="0" fontId="6" fillId="7" borderId="0" xfId="5" quotePrefix="1" applyFill="1"/>
    <xf numFmtId="0" fontId="0" fillId="6" borderId="0" xfId="0" applyFill="1"/>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7" fillId="5" borderId="0" xfId="6" applyAlignment="1">
      <alignment wrapText="1"/>
    </xf>
  </cellXfs>
  <cellStyles count="7">
    <cellStyle name="Bad" xfId="6" builtinId="27"/>
    <cellStyle name="Good" xfId="5" builtinId="26"/>
    <cellStyle name="Normal" xfId="0" builtinId="0"/>
    <cellStyle name="Normal 2" xfId="3"/>
    <cellStyle name="Normal 3" xfId="1"/>
    <cellStyle name="Percent 2" xfId="2"/>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9"/>
  <sheetViews>
    <sheetView workbookViewId="0">
      <selection activeCell="B19" sqref="B19"/>
    </sheetView>
  </sheetViews>
  <sheetFormatPr defaultRowHeight="15" x14ac:dyDescent="0.25"/>
  <cols>
    <col min="1" max="1" width="15.85546875" customWidth="1"/>
    <col min="2" max="2" width="23.5703125" customWidth="1"/>
    <col min="3" max="3" width="21.7109375" customWidth="1"/>
    <col min="4" max="4" width="24.42578125" customWidth="1"/>
  </cols>
  <sheetData>
    <row r="1" spans="1:4" ht="24" customHeight="1" x14ac:dyDescent="0.25">
      <c r="A1" s="3" t="s">
        <v>2</v>
      </c>
      <c r="B1" s="3" t="s">
        <v>3</v>
      </c>
      <c r="C1" s="3" t="s">
        <v>4</v>
      </c>
      <c r="D1" s="3" t="s">
        <v>5</v>
      </c>
    </row>
    <row r="2" spans="1:4" x14ac:dyDescent="0.25">
      <c r="A2" s="2">
        <v>42122</v>
      </c>
      <c r="B2" s="5" t="s">
        <v>12</v>
      </c>
      <c r="C2" t="s">
        <v>6</v>
      </c>
      <c r="D2" t="s">
        <v>7</v>
      </c>
    </row>
    <row r="3" spans="1:4" x14ac:dyDescent="0.25">
      <c r="B3" s="5" t="s">
        <v>52</v>
      </c>
    </row>
    <row r="4" spans="1:4" x14ac:dyDescent="0.25">
      <c r="B4" s="5" t="s">
        <v>52</v>
      </c>
    </row>
    <row r="5" spans="1:4" x14ac:dyDescent="0.25">
      <c r="B5" s="5" t="s">
        <v>52</v>
      </c>
    </row>
    <row r="6" spans="1:4" x14ac:dyDescent="0.25">
      <c r="B6" s="5" t="s">
        <v>52</v>
      </c>
    </row>
    <row r="7" spans="1:4" x14ac:dyDescent="0.25">
      <c r="B7" s="5" t="s">
        <v>52</v>
      </c>
    </row>
    <row r="8" spans="1:4" x14ac:dyDescent="0.25">
      <c r="B8" s="5" t="s">
        <v>52</v>
      </c>
    </row>
    <row r="9" spans="1:4" x14ac:dyDescent="0.25">
      <c r="B9" s="5" t="s">
        <v>52</v>
      </c>
    </row>
    <row r="10" spans="1:4" x14ac:dyDescent="0.25">
      <c r="B10" s="5" t="s">
        <v>52</v>
      </c>
    </row>
    <row r="11" spans="1:4" x14ac:dyDescent="0.25">
      <c r="B11" s="5" t="s">
        <v>52</v>
      </c>
    </row>
    <row r="12" spans="1:4" x14ac:dyDescent="0.25">
      <c r="B12" s="5" t="s">
        <v>52</v>
      </c>
    </row>
    <row r="13" spans="1:4" x14ac:dyDescent="0.25">
      <c r="B13" s="5" t="s">
        <v>52</v>
      </c>
    </row>
    <row r="14" spans="1:4" x14ac:dyDescent="0.25">
      <c r="B14" s="5" t="s">
        <v>52</v>
      </c>
    </row>
    <row r="15" spans="1:4" x14ac:dyDescent="0.25">
      <c r="B15" s="5" t="s">
        <v>52</v>
      </c>
    </row>
    <row r="16" spans="1:4" x14ac:dyDescent="0.25">
      <c r="B16" s="5" t="s">
        <v>52</v>
      </c>
    </row>
    <row r="17" spans="2:2" x14ac:dyDescent="0.25">
      <c r="B17" s="5" t="s">
        <v>52</v>
      </c>
    </row>
    <row r="18" spans="2:2" x14ac:dyDescent="0.25">
      <c r="B18" s="5" t="s">
        <v>52</v>
      </c>
    </row>
    <row r="19" spans="2:2" x14ac:dyDescent="0.25">
      <c r="B19" s="5" t="s">
        <v>52</v>
      </c>
    </row>
    <row r="20" spans="2:2" x14ac:dyDescent="0.25">
      <c r="B20" s="5" t="s">
        <v>52</v>
      </c>
    </row>
    <row r="21" spans="2:2" x14ac:dyDescent="0.25">
      <c r="B21" s="5" t="s">
        <v>52</v>
      </c>
    </row>
    <row r="22" spans="2:2" x14ac:dyDescent="0.25">
      <c r="B22" s="5" t="s">
        <v>52</v>
      </c>
    </row>
    <row r="23" spans="2:2" x14ac:dyDescent="0.25">
      <c r="B23" s="5" t="s">
        <v>52</v>
      </c>
    </row>
    <row r="24" spans="2:2" x14ac:dyDescent="0.25">
      <c r="B24" s="5" t="s">
        <v>52</v>
      </c>
    </row>
    <row r="25" spans="2:2" x14ac:dyDescent="0.25">
      <c r="B25" s="5" t="s">
        <v>52</v>
      </c>
    </row>
    <row r="26" spans="2:2" x14ac:dyDescent="0.25">
      <c r="B26" s="6"/>
    </row>
    <row r="27" spans="2:2" x14ac:dyDescent="0.25">
      <c r="B27" s="6"/>
    </row>
    <row r="28" spans="2:2" x14ac:dyDescent="0.25">
      <c r="B28" s="6"/>
    </row>
    <row r="29" spans="2:2" x14ac:dyDescent="0.25">
      <c r="B29"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M25"/>
  <sheetViews>
    <sheetView tabSelected="1" topLeftCell="B1" workbookViewId="0">
      <selection activeCell="C2" sqref="C2"/>
    </sheetView>
  </sheetViews>
  <sheetFormatPr defaultRowHeight="15" x14ac:dyDescent="0.25"/>
  <cols>
    <col min="1" max="1" width="22.140625" customWidth="1"/>
    <col min="2" max="2" width="29.42578125" customWidth="1"/>
    <col min="4" max="4" width="3.140625" customWidth="1"/>
    <col min="5" max="5" width="10.7109375" customWidth="1"/>
    <col min="6" max="6" width="5.5703125" customWidth="1"/>
    <col min="7" max="7" width="5.42578125" customWidth="1"/>
  </cols>
  <sheetData>
    <row r="1" spans="1:13" ht="18.75" customHeight="1" x14ac:dyDescent="0.25">
      <c r="A1" s="3" t="s">
        <v>1</v>
      </c>
    </row>
    <row r="2" spans="1:13" x14ac:dyDescent="0.25">
      <c r="A2" s="1" t="s">
        <v>8</v>
      </c>
      <c r="B2" s="8">
        <v>0</v>
      </c>
      <c r="C2">
        <f>VLOOKUP(B2,K2:L3,2,FALSE)</f>
        <v>0</v>
      </c>
      <c r="E2" t="s">
        <v>9</v>
      </c>
      <c r="F2">
        <v>0</v>
      </c>
      <c r="G2">
        <v>0</v>
      </c>
      <c r="J2" t="s">
        <v>8</v>
      </c>
      <c r="K2">
        <v>1</v>
      </c>
      <c r="L2">
        <v>1000</v>
      </c>
      <c r="M2" t="s">
        <v>24</v>
      </c>
    </row>
    <row r="3" spans="1:13" x14ac:dyDescent="0.25">
      <c r="A3" s="1" t="s">
        <v>27</v>
      </c>
      <c r="B3" s="9"/>
      <c r="G3">
        <v>0</v>
      </c>
      <c r="K3">
        <v>0</v>
      </c>
      <c r="L3">
        <v>0</v>
      </c>
      <c r="M3" t="s">
        <v>25</v>
      </c>
    </row>
    <row r="4" spans="1:13" x14ac:dyDescent="0.25">
      <c r="A4" s="1" t="s">
        <v>13</v>
      </c>
      <c r="B4" s="10">
        <f>IF(IFERROR(SEARCH("0", Calculation!$B$3), 0),1,0)</f>
        <v>0</v>
      </c>
      <c r="C4">
        <f>IF(B4&gt;0,10,0)</f>
        <v>0</v>
      </c>
      <c r="F4">
        <v>1</v>
      </c>
      <c r="G4">
        <v>4</v>
      </c>
    </row>
    <row r="5" spans="1:13" x14ac:dyDescent="0.25">
      <c r="A5" s="1" t="s">
        <v>14</v>
      </c>
      <c r="B5" s="10">
        <f>IF(IFERROR(SEARCH("1", Calculation!$B$3), 0),1,0)</f>
        <v>0</v>
      </c>
      <c r="C5">
        <f>IF(B5&gt;0,10,0)</f>
        <v>0</v>
      </c>
      <c r="F5">
        <v>2</v>
      </c>
      <c r="G5">
        <v>3</v>
      </c>
    </row>
    <row r="6" spans="1:13" x14ac:dyDescent="0.25">
      <c r="A6" s="1" t="s">
        <v>15</v>
      </c>
      <c r="B6" s="10">
        <f>IF(IFERROR(SEARCH("2", Calculation!$B$3), 0),1,0)</f>
        <v>0</v>
      </c>
      <c r="C6">
        <f>IF(B6&gt;0,10,0)</f>
        <v>0</v>
      </c>
      <c r="F6">
        <v>3</v>
      </c>
      <c r="G6">
        <v>2</v>
      </c>
      <c r="J6" t="s">
        <v>26</v>
      </c>
    </row>
    <row r="7" spans="1:13" x14ac:dyDescent="0.25">
      <c r="A7" s="1" t="s">
        <v>16</v>
      </c>
      <c r="B7" s="10">
        <f>IF(IFERROR(SEARCH("3", Calculation!$B$3), 0),1,0)</f>
        <v>0</v>
      </c>
      <c r="C7">
        <f>IF(B7&gt;0,10,0)</f>
        <v>0</v>
      </c>
      <c r="F7">
        <v>4</v>
      </c>
      <c r="G7">
        <v>1</v>
      </c>
    </row>
    <row r="8" spans="1:13" x14ac:dyDescent="0.25">
      <c r="A8" s="1" t="s">
        <v>17</v>
      </c>
      <c r="B8" s="10">
        <f>IF(IFERROR(SEARCH("4", Calculation!$B$3), 0),1,0)</f>
        <v>0</v>
      </c>
      <c r="C8">
        <f>IF(B8&gt;0,10,0)</f>
        <v>0</v>
      </c>
      <c r="F8">
        <v>5</v>
      </c>
      <c r="G8">
        <v>0</v>
      </c>
    </row>
    <row r="9" spans="1:13" x14ac:dyDescent="0.25">
      <c r="A9" s="1" t="s">
        <v>18</v>
      </c>
      <c r="B9" s="10">
        <f>IF(IFERROR(SEARCH("5", Calculation!$B$3), 0),1,0)</f>
        <v>0</v>
      </c>
      <c r="C9">
        <f>IF(B9&gt;0,10,0)</f>
        <v>0</v>
      </c>
      <c r="F9">
        <v>6</v>
      </c>
      <c r="G9">
        <v>0</v>
      </c>
    </row>
    <row r="10" spans="1:13" x14ac:dyDescent="0.25">
      <c r="A10" s="1" t="s">
        <v>19</v>
      </c>
      <c r="B10" s="10">
        <f>IF(IFERROR(SEARCH("6", Calculation!$B$3), 0),1,0)</f>
        <v>0</v>
      </c>
      <c r="C10">
        <f>IF(B10&gt;0,10,0)</f>
        <v>0</v>
      </c>
      <c r="F10">
        <v>7</v>
      </c>
      <c r="G10">
        <v>0</v>
      </c>
    </row>
    <row r="11" spans="1:13" x14ac:dyDescent="0.25">
      <c r="A11" s="1" t="s">
        <v>20</v>
      </c>
      <c r="B11" s="10">
        <f>IF(IFERROR(SEARCH("7", Calculation!$B$3), 0),1,0)</f>
        <v>0</v>
      </c>
      <c r="C11">
        <f>IF(B11&gt;0,10,0)</f>
        <v>0</v>
      </c>
      <c r="F11">
        <v>8</v>
      </c>
      <c r="G11">
        <v>0</v>
      </c>
    </row>
    <row r="12" spans="1:13" x14ac:dyDescent="0.25">
      <c r="A12" s="1" t="s">
        <v>21</v>
      </c>
      <c r="B12" s="10">
        <f>IF(IFERROR(SEARCH("8", Calculation!$B$3), 0),1,0)</f>
        <v>0</v>
      </c>
      <c r="C12">
        <f>IF(B12&gt;0,10,0)</f>
        <v>0</v>
      </c>
      <c r="F12">
        <v>9</v>
      </c>
      <c r="G12">
        <v>0</v>
      </c>
    </row>
    <row r="13" spans="1:13" x14ac:dyDescent="0.25">
      <c r="A13" s="1" t="s">
        <v>22</v>
      </c>
      <c r="B13" s="10">
        <f>IF(IFERROR(SEARCH("9", Calculation!$B$3), 0),1,0)</f>
        <v>0</v>
      </c>
      <c r="C13">
        <f>IF(B13&gt;0,10,0)</f>
        <v>0</v>
      </c>
      <c r="F13">
        <v>10</v>
      </c>
      <c r="G13">
        <v>0</v>
      </c>
    </row>
    <row r="14" spans="1:13" x14ac:dyDescent="0.25">
      <c r="A14" s="1" t="s">
        <v>9</v>
      </c>
      <c r="B14" s="8">
        <v>0</v>
      </c>
      <c r="C14">
        <f>VLOOKUP(B14,F2:G13,2)</f>
        <v>0</v>
      </c>
    </row>
    <row r="16" spans="1:13" x14ac:dyDescent="0.25">
      <c r="A16" s="4" t="s">
        <v>10</v>
      </c>
    </row>
    <row r="17" spans="1:2" x14ac:dyDescent="0.25">
      <c r="A17" s="4"/>
    </row>
    <row r="18" spans="1:2" x14ac:dyDescent="0.25">
      <c r="A18" s="4" t="s">
        <v>23</v>
      </c>
      <c r="B18" s="7"/>
    </row>
    <row r="19" spans="1:2" x14ac:dyDescent="0.25">
      <c r="A19" s="4" t="s">
        <v>0</v>
      </c>
      <c r="B19" s="7">
        <f>SUM(C2:C14)</f>
        <v>0</v>
      </c>
    </row>
    <row r="20" spans="1:2" x14ac:dyDescent="0.25">
      <c r="A20" s="4" t="s">
        <v>11</v>
      </c>
      <c r="B20" s="7" t="str">
        <f>IF(AND(B19&gt;1020,MOD(B19,10)&gt;0),"ELIGIBLE","NOT ELIGIBLE")</f>
        <v>NOT ELIGIBLE</v>
      </c>
    </row>
    <row r="22" spans="1:2" ht="45" x14ac:dyDescent="0.25">
      <c r="A22" s="4" t="s">
        <v>48</v>
      </c>
      <c r="B22" s="15" t="str">
        <f>IF($B$20="ELIGIBLE", Text!B8,Text!B13)</f>
        <v>Your answers indicate you don’t appear to have a need for social care support at this time.</v>
      </c>
    </row>
    <row r="23" spans="1:2" ht="45" x14ac:dyDescent="0.25">
      <c r="A23" s="4" t="s">
        <v>49</v>
      </c>
      <c r="B23" s="15" t="str">
        <f>IF($B$20="ELIGIBLE", Text!B9,Text!B14)</f>
        <v>Your answers show that you could benefit from exploring support in your local community.</v>
      </c>
    </row>
    <row r="24" spans="1:2" ht="45" x14ac:dyDescent="0.25">
      <c r="A24" s="4" t="s">
        <v>50</v>
      </c>
      <c r="B24" s="15" t="str">
        <f>IF($B$20="ELIGIBLE", Text!B10,Text!B15)</f>
        <v>We have information on our site that we think you might find helpful.  You can find out what's available by searching at http://doncaster.mylifetest.co.uk/.</v>
      </c>
    </row>
    <row r="25" spans="1:2" ht="45" x14ac:dyDescent="0.25">
      <c r="A25" s="4" t="s">
        <v>51</v>
      </c>
      <c r="B25" s="15" t="str">
        <f>IF($B$20="ELIGIBLE", Text!B11,Text!B16)</f>
        <v xml:space="preserve">You can visit our guides page to answer a few simple questions and create a personalised guide (at http://doncaster.mylifetest.co.uk/guides/guides.aspx) that you can print off, save or email.  </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6"/>
  <sheetViews>
    <sheetView topLeftCell="A5" workbookViewId="0">
      <selection activeCell="B13" sqref="B13"/>
    </sheetView>
  </sheetViews>
  <sheetFormatPr defaultRowHeight="15" x14ac:dyDescent="0.25"/>
  <cols>
    <col min="1" max="1" width="16.7109375" style="11" customWidth="1"/>
    <col min="2" max="2" width="89.28515625" style="12" customWidth="1"/>
    <col min="3" max="16384" width="9.140625" style="11"/>
  </cols>
  <sheetData>
    <row r="1" spans="1:2" ht="135" x14ac:dyDescent="0.25">
      <c r="A1" s="13" t="s">
        <v>28</v>
      </c>
      <c r="B1" s="14" t="s">
        <v>31</v>
      </c>
    </row>
    <row r="2" spans="1:2" ht="240" x14ac:dyDescent="0.25">
      <c r="A2" s="13" t="s">
        <v>29</v>
      </c>
      <c r="B2" s="14" t="s">
        <v>30</v>
      </c>
    </row>
    <row r="8" spans="1:2" x14ac:dyDescent="0.25">
      <c r="A8" s="11" t="s">
        <v>36</v>
      </c>
      <c r="B8" s="11" t="s">
        <v>32</v>
      </c>
    </row>
    <row r="9" spans="1:2" x14ac:dyDescent="0.25">
      <c r="A9" s="11" t="s">
        <v>37</v>
      </c>
      <c r="B9" s="11" t="s">
        <v>33</v>
      </c>
    </row>
    <row r="10" spans="1:2" x14ac:dyDescent="0.25">
      <c r="A10" s="11" t="s">
        <v>38</v>
      </c>
      <c r="B10" s="11" t="s">
        <v>34</v>
      </c>
    </row>
    <row r="11" spans="1:2" x14ac:dyDescent="0.25">
      <c r="A11" s="11" t="s">
        <v>39</v>
      </c>
      <c r="B11" s="11" t="s">
        <v>35</v>
      </c>
    </row>
    <row r="12" spans="1:2" x14ac:dyDescent="0.25">
      <c r="B12" s="11"/>
    </row>
    <row r="13" spans="1:2" x14ac:dyDescent="0.25">
      <c r="A13" s="11" t="s">
        <v>40</v>
      </c>
      <c r="B13" s="11" t="s">
        <v>44</v>
      </c>
    </row>
    <row r="14" spans="1:2" x14ac:dyDescent="0.25">
      <c r="A14" s="11" t="s">
        <v>41</v>
      </c>
      <c r="B14" s="12" t="s">
        <v>45</v>
      </c>
    </row>
    <row r="15" spans="1:2" ht="30" x14ac:dyDescent="0.25">
      <c r="A15" s="11" t="s">
        <v>42</v>
      </c>
      <c r="B15" s="12" t="s">
        <v>46</v>
      </c>
    </row>
    <row r="16" spans="1:2" ht="30" x14ac:dyDescent="0.25">
      <c r="A16" s="11" t="s">
        <v>43</v>
      </c>
      <c r="B16" s="12"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Version</vt:lpstr>
      <vt:lpstr>Calculation</vt:lpstr>
      <vt:lpstr>Text</vt:lpstr>
    </vt:vector>
  </TitlesOfParts>
  <Company>Stockport MBC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Rogers</dc:creator>
  <cp:lastModifiedBy>Mark Fairhurst</cp:lastModifiedBy>
  <dcterms:created xsi:type="dcterms:W3CDTF">2015-04-28T10:29:11Z</dcterms:created>
  <dcterms:modified xsi:type="dcterms:W3CDTF">2016-06-15T09:43:59Z</dcterms:modified>
</cp:coreProperties>
</file>