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bfilevs05\PERFTEAM.SHR\PERFORMA\Post-16\2018\2018 16 -18 Guidances\"/>
    </mc:Choice>
  </mc:AlternateContent>
  <bookViews>
    <workbookView xWindow="0" yWindow="0" windowWidth="9540" windowHeight="2550"/>
  </bookViews>
  <sheets>
    <sheet name="Contents" sheetId="1" r:id="rId1"/>
    <sheet name="General Information" sheetId="2" r:id="rId2"/>
    <sheet name="October 2017 update" sheetId="36" r:id="rId3"/>
    <sheet name="All Points All Tables" sheetId="30" state="hidden" r:id="rId4"/>
    <sheet name="For Drop Downs" sheetId="32" state="hidden" r:id="rId5"/>
    <sheet name="Qual Table Lookup" sheetId="31" state="hidden" r:id="rId6"/>
    <sheet name="Generic Points" sheetId="3" r:id="rId7"/>
    <sheet name="Search Tool" sheetId="33" r:id="rId8"/>
    <sheet name="A Levels" sheetId="4" r:id="rId9"/>
    <sheet name="A Levels Double" sheetId="5" r:id="rId10"/>
    <sheet name="AS Levels" sheetId="6" r:id="rId11"/>
    <sheet name="AS Levels Double" sheetId="7" r:id="rId12"/>
    <sheet name="A Level AS Level Combined" sheetId="8" r:id="rId13"/>
    <sheet name="Advanced Extension Award" sheetId="9" r:id="rId14"/>
    <sheet name="BTEC Awards" sheetId="10" r:id="rId15"/>
    <sheet name="BTEC Certificates" sheetId="11" r:id="rId16"/>
    <sheet name="BTEC Diplomas" sheetId="12" r:id="rId17"/>
    <sheet name="Core Maths" sheetId="13" r:id="rId18"/>
    <sheet name="Extended Project" sheetId="14" r:id="rId19"/>
    <sheet name="Free Standing Mathematics" sheetId="15" r:id="rId20"/>
    <sheet name="International Baccalaureate" sheetId="16" r:id="rId21"/>
    <sheet name="OCR Cambridge Technicals" sheetId="17" r:id="rId22"/>
    <sheet name="Other General Qualifications" sheetId="24" r:id="rId23"/>
    <sheet name="Pre-Us" sheetId="18" r:id="rId24"/>
    <sheet name="Principal Learning" sheetId="19" r:id="rId25"/>
    <sheet name="Others L2" sheetId="25" r:id="rId26"/>
    <sheet name="Others L3" sheetId="26" r:id="rId27"/>
  </sheets>
  <definedNames>
    <definedName name="_xlnm._FilterDatabase" localSheetId="8" hidden="1">'A Levels'!$A$35:$B$35</definedName>
    <definedName name="_xlnm._FilterDatabase" localSheetId="10" hidden="1">'AS Levels'!$A$35:$B$35</definedName>
    <definedName name="_xlnm._FilterDatabase" localSheetId="25" hidden="1">'Others L2'!$A$6:$F$6</definedName>
    <definedName name="Drop_Down_1">OFFSET('For Drop Downs'!$F$2,0,0,SUMPRODUCT(--(LEN('For Drop Downs'!$F$2:$F$48)&gt;0)),1)</definedName>
    <definedName name="Drop_Down_2">OFFSET('For Drop Downs'!$I$2,0,0,SUMPRODUCT(--(LEN('For Drop Downs'!$I$2:$I$48)&gt;0)),1)</definedName>
  </definedNames>
  <calcPr calcId="162913"/>
</workbook>
</file>

<file path=xl/calcChain.xml><?xml version="1.0" encoding="utf-8"?>
<calcChain xmlns="http://schemas.openxmlformats.org/spreadsheetml/2006/main">
  <c r="F1" i="33" l="1"/>
  <c r="H92" i="32" l="1"/>
  <c r="H93" i="32"/>
  <c r="H94" i="32"/>
  <c r="H95" i="32"/>
  <c r="H96" i="32"/>
  <c r="H97" i="32"/>
  <c r="H98" i="32"/>
  <c r="H99" i="32"/>
  <c r="H100" i="32"/>
  <c r="H101" i="32"/>
  <c r="H102" i="32"/>
  <c r="H103" i="32"/>
  <c r="H104" i="32"/>
  <c r="H105" i="32"/>
  <c r="H106" i="32"/>
  <c r="H107" i="32"/>
  <c r="A376" i="30"/>
  <c r="B376" i="30" s="1"/>
  <c r="A377" i="30"/>
  <c r="B377" i="30" s="1"/>
  <c r="A378" i="30"/>
  <c r="B378" i="30" s="1"/>
  <c r="A379" i="30"/>
  <c r="B379" i="30" s="1"/>
  <c r="A380" i="30"/>
  <c r="B380" i="30" s="1"/>
  <c r="A381" i="30"/>
  <c r="B381" i="30" s="1"/>
  <c r="A382" i="30"/>
  <c r="B382" i="30" s="1"/>
  <c r="A383" i="30"/>
  <c r="B383" i="30" s="1"/>
  <c r="A384" i="30"/>
  <c r="B384" i="30" s="1"/>
  <c r="A385" i="30"/>
  <c r="B385" i="30" s="1"/>
  <c r="A386" i="30"/>
  <c r="B386" i="30" s="1"/>
  <c r="A387" i="30"/>
  <c r="B387" i="30" s="1"/>
  <c r="A388" i="30"/>
  <c r="B388" i="30" s="1"/>
  <c r="A389" i="30"/>
  <c r="B389" i="30" s="1"/>
  <c r="A390" i="30"/>
  <c r="B390" i="30" s="1"/>
  <c r="A391" i="30"/>
  <c r="B391" i="30" s="1"/>
  <c r="A392" i="30"/>
  <c r="B392" i="30" s="1"/>
  <c r="A393" i="30"/>
  <c r="B393" i="30" s="1"/>
  <c r="A394" i="30"/>
  <c r="B394" i="30" s="1"/>
  <c r="A395" i="30"/>
  <c r="B395" i="30" s="1"/>
  <c r="A396" i="30"/>
  <c r="B396" i="30" s="1"/>
  <c r="A397" i="30"/>
  <c r="B397" i="30" s="1"/>
  <c r="A398" i="30"/>
  <c r="B398" i="30" s="1"/>
  <c r="A399" i="30"/>
  <c r="B399" i="30" s="1"/>
  <c r="A400" i="30"/>
  <c r="B400" i="30" s="1"/>
  <c r="A401" i="30"/>
  <c r="B401" i="30" s="1"/>
  <c r="A402" i="30"/>
  <c r="B402" i="30" s="1"/>
  <c r="A403" i="30"/>
  <c r="B403" i="30" s="1"/>
  <c r="A404" i="30"/>
  <c r="B404" i="30" s="1"/>
  <c r="A405" i="30"/>
  <c r="B405" i="30" s="1"/>
  <c r="A406" i="30"/>
  <c r="B406" i="30" s="1"/>
  <c r="A407" i="30"/>
  <c r="B407" i="30" s="1"/>
  <c r="A408" i="30"/>
  <c r="B408" i="30" s="1"/>
  <c r="A409" i="30"/>
  <c r="B409" i="30" s="1"/>
  <c r="A410" i="30"/>
  <c r="B410" i="30" s="1"/>
  <c r="A411" i="30"/>
  <c r="B411" i="30" s="1"/>
  <c r="A412" i="30"/>
  <c r="B412" i="30" s="1"/>
  <c r="A413" i="30"/>
  <c r="B413" i="30" s="1"/>
  <c r="A414" i="30"/>
  <c r="B414" i="30" s="1"/>
  <c r="A415" i="30"/>
  <c r="B415" i="30" s="1"/>
  <c r="A416" i="30"/>
  <c r="B416" i="30" s="1"/>
  <c r="A417" i="30"/>
  <c r="B417" i="30" s="1"/>
  <c r="A418" i="30"/>
  <c r="B418" i="30" s="1"/>
  <c r="A419" i="30"/>
  <c r="B419" i="30" s="1"/>
  <c r="A420" i="30"/>
  <c r="B420" i="30" s="1"/>
  <c r="A421" i="30"/>
  <c r="B421" i="30" s="1"/>
  <c r="A422" i="30"/>
  <c r="B422" i="30" s="1"/>
  <c r="A423" i="30"/>
  <c r="B423" i="30" s="1"/>
  <c r="A424" i="30"/>
  <c r="B424" i="30" s="1"/>
  <c r="A425" i="30"/>
  <c r="B425" i="30" s="1"/>
  <c r="A426" i="30"/>
  <c r="B426" i="30" s="1"/>
  <c r="A427" i="30"/>
  <c r="B427" i="30" s="1"/>
  <c r="A428" i="30"/>
  <c r="B428" i="30" s="1"/>
  <c r="A429" i="30"/>
  <c r="B429" i="30" s="1"/>
  <c r="A430" i="30"/>
  <c r="B430" i="30" s="1"/>
  <c r="A431" i="30"/>
  <c r="B431" i="30" s="1"/>
  <c r="A432" i="30"/>
  <c r="B432" i="30" s="1"/>
  <c r="A433" i="30"/>
  <c r="B433" i="30" s="1"/>
  <c r="A434" i="30"/>
  <c r="B434" i="30" s="1"/>
  <c r="A435" i="30"/>
  <c r="B435" i="30" s="1"/>
  <c r="A436" i="30"/>
  <c r="B436" i="30" s="1"/>
  <c r="A437" i="30"/>
  <c r="B437" i="30" s="1"/>
  <c r="A438" i="30"/>
  <c r="B438" i="30" s="1"/>
  <c r="A439" i="30"/>
  <c r="B439" i="30" s="1"/>
  <c r="A440" i="30"/>
  <c r="B440" i="30" s="1"/>
  <c r="A441" i="30"/>
  <c r="B441" i="30" s="1"/>
  <c r="A442" i="30"/>
  <c r="B442" i="30" s="1"/>
  <c r="A443" i="30"/>
  <c r="B443" i="30" s="1"/>
  <c r="A444" i="30"/>
  <c r="B444" i="30" s="1"/>
  <c r="A445" i="30"/>
  <c r="B445" i="30" s="1"/>
  <c r="A446" i="30"/>
  <c r="B446" i="30" s="1"/>
  <c r="A447" i="30"/>
  <c r="B447" i="30" s="1"/>
  <c r="A448" i="30"/>
  <c r="B448" i="30" s="1"/>
  <c r="A449" i="30"/>
  <c r="B449" i="30" s="1"/>
  <c r="A450" i="30"/>
  <c r="B450" i="30" s="1"/>
  <c r="A451" i="30"/>
  <c r="B451" i="30" s="1"/>
  <c r="A452" i="30"/>
  <c r="B452" i="30" s="1"/>
  <c r="A453" i="30"/>
  <c r="B453" i="30" s="1"/>
  <c r="A454" i="30"/>
  <c r="B454" i="30" s="1"/>
  <c r="A455" i="30"/>
  <c r="B455" i="30" s="1"/>
  <c r="A456" i="30"/>
  <c r="B456" i="30" s="1"/>
  <c r="A457" i="30"/>
  <c r="B457" i="30" s="1"/>
  <c r="A458" i="30"/>
  <c r="B458" i="30" s="1"/>
  <c r="A459" i="30"/>
  <c r="B459" i="30" s="1"/>
  <c r="A460" i="30"/>
  <c r="B460" i="30" s="1"/>
  <c r="A461" i="30"/>
  <c r="B461" i="30" s="1"/>
  <c r="A462" i="30"/>
  <c r="B462" i="30" s="1"/>
  <c r="A463" i="30"/>
  <c r="B463" i="30" s="1"/>
  <c r="A464" i="30"/>
  <c r="B464" i="30" s="1"/>
  <c r="A465" i="30"/>
  <c r="B465" i="30" s="1"/>
  <c r="A466" i="30"/>
  <c r="B466" i="30" s="1"/>
  <c r="H85" i="32"/>
  <c r="H86" i="32"/>
  <c r="H87" i="32"/>
  <c r="H88" i="32"/>
  <c r="H89" i="32"/>
  <c r="H90" i="32"/>
  <c r="H91" i="32"/>
  <c r="H108" i="32"/>
  <c r="A354" i="30"/>
  <c r="A355" i="30"/>
  <c r="A356" i="30"/>
  <c r="A357" i="30"/>
  <c r="A358" i="30"/>
  <c r="A359" i="30"/>
  <c r="A360" i="30"/>
  <c r="A361" i="30"/>
  <c r="A362" i="30"/>
  <c r="A363" i="30"/>
  <c r="A364" i="30"/>
  <c r="A365" i="30"/>
  <c r="A366" i="30"/>
  <c r="A367" i="30"/>
  <c r="A368" i="30"/>
  <c r="A369" i="30"/>
  <c r="A370" i="30"/>
  <c r="A371" i="30"/>
  <c r="A372" i="30"/>
  <c r="A373" i="30"/>
  <c r="A374" i="30"/>
  <c r="A375" i="30"/>
  <c r="H82" i="32"/>
  <c r="H83" i="32"/>
  <c r="H84" i="32"/>
  <c r="A353"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181" i="30"/>
  <c r="A182" i="30"/>
  <c r="A183" i="30"/>
  <c r="A184" i="30"/>
  <c r="A185" i="30"/>
  <c r="A186" i="30"/>
  <c r="A187" i="30"/>
  <c r="A188" i="30"/>
  <c r="A189" i="30"/>
  <c r="A190" i="30"/>
  <c r="A191" i="30"/>
  <c r="A192" i="30"/>
  <c r="A193" i="30"/>
  <c r="A194" i="30"/>
  <c r="A195" i="30"/>
  <c r="A196" i="30"/>
  <c r="A197" i="30"/>
  <c r="A198" i="30"/>
  <c r="A199" i="30"/>
  <c r="A200" i="30"/>
  <c r="A201" i="30"/>
  <c r="A202" i="30"/>
  <c r="A203" i="30"/>
  <c r="A204" i="30"/>
  <c r="A205" i="30"/>
  <c r="A206" i="30"/>
  <c r="A207" i="30"/>
  <c r="A208" i="30"/>
  <c r="A209" i="30"/>
  <c r="A210" i="30"/>
  <c r="A211" i="30"/>
  <c r="A212" i="30"/>
  <c r="A213" i="30"/>
  <c r="A214" i="30"/>
  <c r="A215" i="30"/>
  <c r="A216" i="30"/>
  <c r="A217" i="30"/>
  <c r="A218" i="30"/>
  <c r="A219" i="30"/>
  <c r="A220" i="30"/>
  <c r="A221" i="30"/>
  <c r="A222" i="30"/>
  <c r="A223" i="30"/>
  <c r="A224" i="30"/>
  <c r="A225" i="30"/>
  <c r="A226" i="30"/>
  <c r="A227" i="30"/>
  <c r="A228" i="30"/>
  <c r="A229" i="30"/>
  <c r="A230" i="30"/>
  <c r="A231" i="30"/>
  <c r="A232" i="30"/>
  <c r="A233" i="30"/>
  <c r="A234" i="30"/>
  <c r="A235" i="30"/>
  <c r="A236" i="30"/>
  <c r="A237" i="30"/>
  <c r="A238" i="30"/>
  <c r="A239" i="30"/>
  <c r="A240" i="30"/>
  <c r="A241" i="30"/>
  <c r="A242" i="30"/>
  <c r="A243" i="30"/>
  <c r="A244" i="30"/>
  <c r="A245" i="30"/>
  <c r="A246" i="30"/>
  <c r="A247" i="30"/>
  <c r="A248" i="30"/>
  <c r="A249" i="30"/>
  <c r="A250" i="30"/>
  <c r="A251" i="30"/>
  <c r="A252" i="30"/>
  <c r="A253" i="30"/>
  <c r="A254" i="30"/>
  <c r="A255" i="30"/>
  <c r="A256" i="30"/>
  <c r="A257" i="30"/>
  <c r="A258" i="30"/>
  <c r="A259" i="30"/>
  <c r="A260" i="30"/>
  <c r="A261" i="30"/>
  <c r="A262" i="30"/>
  <c r="A263" i="30"/>
  <c r="A264" i="30"/>
  <c r="A265" i="30"/>
  <c r="A266" i="30"/>
  <c r="A267" i="30"/>
  <c r="A268" i="30"/>
  <c r="A269" i="30"/>
  <c r="A270" i="30"/>
  <c r="A271" i="30"/>
  <c r="A272" i="30"/>
  <c r="A273" i="30"/>
  <c r="A274" i="30"/>
  <c r="A275" i="30"/>
  <c r="A276" i="30"/>
  <c r="A277" i="30"/>
  <c r="A278" i="30"/>
  <c r="A279" i="30"/>
  <c r="A280" i="30"/>
  <c r="A281" i="30"/>
  <c r="A282" i="30"/>
  <c r="A283" i="30"/>
  <c r="A284" i="30"/>
  <c r="A285" i="30"/>
  <c r="A286" i="30"/>
  <c r="A287" i="30"/>
  <c r="A288" i="30"/>
  <c r="A289" i="30"/>
  <c r="A290" i="30"/>
  <c r="A291" i="30"/>
  <c r="A292" i="30"/>
  <c r="A293" i="30"/>
  <c r="A294" i="30"/>
  <c r="A295" i="30"/>
  <c r="A296" i="30"/>
  <c r="A297" i="30"/>
  <c r="A298" i="30"/>
  <c r="A299" i="30"/>
  <c r="A300" i="30"/>
  <c r="A301" i="30"/>
  <c r="A302" i="30"/>
  <c r="A303" i="30"/>
  <c r="A304" i="30"/>
  <c r="A305" i="30"/>
  <c r="A306" i="30"/>
  <c r="A307" i="30"/>
  <c r="A308" i="30"/>
  <c r="A309" i="30"/>
  <c r="A310" i="30"/>
  <c r="A311" i="30"/>
  <c r="A312" i="30"/>
  <c r="A313" i="30"/>
  <c r="A314" i="30"/>
  <c r="A315" i="30"/>
  <c r="A316" i="30"/>
  <c r="A317" i="30"/>
  <c r="A318" i="30"/>
  <c r="A319" i="30"/>
  <c r="A320" i="30"/>
  <c r="A321" i="30"/>
  <c r="A322" i="30"/>
  <c r="A323" i="30"/>
  <c r="A324" i="30"/>
  <c r="A325" i="30"/>
  <c r="A326" i="30"/>
  <c r="A327" i="30"/>
  <c r="A328" i="30"/>
  <c r="A329" i="30"/>
  <c r="A330" i="30"/>
  <c r="A331" i="30"/>
  <c r="A332" i="30"/>
  <c r="A333" i="30"/>
  <c r="A334" i="30"/>
  <c r="A335" i="30"/>
  <c r="A336" i="30"/>
  <c r="A337" i="30"/>
  <c r="A338" i="30"/>
  <c r="A339" i="30"/>
  <c r="A340" i="30"/>
  <c r="A341" i="30"/>
  <c r="A342" i="30"/>
  <c r="A343" i="30"/>
  <c r="A344" i="30"/>
  <c r="A345" i="30"/>
  <c r="A346" i="30"/>
  <c r="A347" i="30"/>
  <c r="A348" i="30"/>
  <c r="A349" i="30"/>
  <c r="A350" i="30"/>
  <c r="A351" i="30"/>
  <c r="A352" i="30"/>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H71" i="32"/>
  <c r="H72" i="32"/>
  <c r="H73" i="32"/>
  <c r="H74" i="32"/>
  <c r="H75" i="32"/>
  <c r="H76" i="32"/>
  <c r="H77" i="32"/>
  <c r="H78" i="32"/>
  <c r="H79" i="32"/>
  <c r="H80" i="32"/>
  <c r="H81" i="32"/>
  <c r="B24" i="32"/>
  <c r="C24" i="32" s="1"/>
  <c r="B25" i="32"/>
  <c r="C25" i="32" s="1"/>
  <c r="B26" i="32"/>
  <c r="C26" i="32" s="1"/>
  <c r="B27" i="32"/>
  <c r="C27" i="32" s="1"/>
  <c r="B28" i="32"/>
  <c r="C28" i="32" s="1"/>
  <c r="B29" i="32"/>
  <c r="C29" i="32" s="1"/>
  <c r="B30" i="32"/>
  <c r="C30" i="32" s="1"/>
  <c r="B31" i="32"/>
  <c r="C31" i="32" s="1"/>
  <c r="B32" i="32"/>
  <c r="C32" i="32" s="1"/>
  <c r="B33" i="32"/>
  <c r="C33" i="32" s="1"/>
  <c r="B34" i="32"/>
  <c r="C34" i="32" s="1"/>
  <c r="B35" i="32"/>
  <c r="C35" i="32" s="1"/>
  <c r="B36" i="32"/>
  <c r="C36" i="32" s="1"/>
  <c r="B37" i="32"/>
  <c r="C37" i="32" s="1"/>
  <c r="B38" i="32"/>
  <c r="C38" i="32" s="1"/>
  <c r="B39" i="32"/>
  <c r="C39" i="32" s="1"/>
  <c r="B40" i="32"/>
  <c r="C40" i="32" s="1"/>
  <c r="B41" i="32"/>
  <c r="C41" i="32" s="1"/>
  <c r="B42" i="32"/>
  <c r="C42" i="32" s="1"/>
  <c r="B43" i="32"/>
  <c r="C43" i="32" s="1"/>
  <c r="B44" i="32"/>
  <c r="C44" i="32" s="1"/>
  <c r="B45" i="32"/>
  <c r="C45" i="32" s="1"/>
  <c r="B46" i="32"/>
  <c r="C46" i="32" s="1"/>
  <c r="B47" i="32"/>
  <c r="C47" i="32" s="1"/>
  <c r="B48" i="32"/>
  <c r="C48" i="32" s="1"/>
  <c r="B49" i="32"/>
  <c r="C49" i="32" s="1"/>
  <c r="B50" i="32"/>
  <c r="C50" i="32" s="1"/>
  <c r="B51" i="32"/>
  <c r="C51" i="32" s="1"/>
  <c r="B52" i="32"/>
  <c r="C52" i="32" s="1"/>
  <c r="B53" i="32"/>
  <c r="C53" i="32" s="1"/>
  <c r="B54" i="32"/>
  <c r="C54" i="32" s="1"/>
  <c r="B55" i="32"/>
  <c r="C55" i="32" s="1"/>
  <c r="B56" i="32"/>
  <c r="C56" i="32" s="1"/>
  <c r="B57" i="32"/>
  <c r="C57" i="32" s="1"/>
  <c r="B58" i="32"/>
  <c r="C58" i="32" s="1"/>
  <c r="B59" i="32"/>
  <c r="C59" i="32" s="1"/>
  <c r="B60" i="32"/>
  <c r="C60" i="32" s="1"/>
  <c r="B61" i="32"/>
  <c r="C61" i="32" s="1"/>
  <c r="B62" i="32"/>
  <c r="C62" i="32" s="1"/>
  <c r="B63" i="32"/>
  <c r="C63" i="32" s="1"/>
  <c r="B64" i="32"/>
  <c r="C64" i="32" s="1"/>
  <c r="B65" i="32"/>
  <c r="C65" i="32" s="1"/>
  <c r="B66" i="32"/>
  <c r="C66" i="32" s="1"/>
  <c r="B67" i="32"/>
  <c r="C67" i="32" s="1"/>
  <c r="B68" i="32"/>
  <c r="C68" i="32" s="1"/>
  <c r="B69" i="32"/>
  <c r="C69" i="32" s="1"/>
  <c r="B70" i="32"/>
  <c r="C70" i="32" s="1"/>
  <c r="B71" i="32"/>
  <c r="C71" i="32" s="1"/>
  <c r="B72" i="32"/>
  <c r="C72" i="32" s="1"/>
  <c r="B73" i="32"/>
  <c r="C73" i="32" s="1"/>
  <c r="B74" i="32"/>
  <c r="C74" i="32" s="1"/>
  <c r="B75" i="32"/>
  <c r="C75" i="32" s="1"/>
  <c r="B76" i="32"/>
  <c r="C76" i="32" s="1"/>
  <c r="B77" i="32"/>
  <c r="C77" i="32" s="1"/>
  <c r="B78" i="32"/>
  <c r="C78" i="32" s="1"/>
  <c r="B79" i="32"/>
  <c r="C79" i="32" s="1"/>
  <c r="B80" i="32"/>
  <c r="C80" i="32" s="1"/>
  <c r="B81" i="32"/>
  <c r="C81" i="32" s="1"/>
  <c r="B82" i="32"/>
  <c r="C82" i="32" s="1"/>
  <c r="B83" i="32"/>
  <c r="C83" i="32" s="1"/>
  <c r="B84" i="32"/>
  <c r="C84" i="32" s="1"/>
  <c r="B85" i="32"/>
  <c r="C85" i="32" s="1"/>
  <c r="B86" i="32"/>
  <c r="C86" i="32" s="1"/>
  <c r="B87" i="32"/>
  <c r="C87" i="32" s="1"/>
  <c r="B88" i="32"/>
  <c r="C88" i="32" s="1"/>
  <c r="B89" i="32"/>
  <c r="C89" i="32" s="1"/>
  <c r="B90" i="32"/>
  <c r="C90" i="32" s="1"/>
  <c r="B91" i="32"/>
  <c r="C91" i="32" s="1"/>
  <c r="B92" i="32"/>
  <c r="C92" i="32" s="1"/>
  <c r="B93" i="32"/>
  <c r="C93" i="32" s="1"/>
  <c r="B94" i="32"/>
  <c r="C94" i="32" s="1"/>
  <c r="B95" i="32"/>
  <c r="C95" i="32" s="1"/>
  <c r="B96" i="32"/>
  <c r="C96" i="32" s="1"/>
  <c r="B97" i="32"/>
  <c r="C97" i="32" s="1"/>
  <c r="B98" i="32"/>
  <c r="C98" i="32" s="1"/>
  <c r="B99" i="32"/>
  <c r="C99" i="32" s="1"/>
  <c r="B100" i="32"/>
  <c r="C100" i="32" s="1"/>
  <c r="B101" i="32"/>
  <c r="C101" i="32" s="1"/>
  <c r="B102" i="32"/>
  <c r="C102" i="32" s="1"/>
  <c r="B103" i="32"/>
  <c r="C103" i="32" s="1"/>
  <c r="B104" i="32"/>
  <c r="C104" i="32" s="1"/>
  <c r="B105" i="32"/>
  <c r="C105" i="32" s="1"/>
  <c r="B106" i="32"/>
  <c r="C106" i="32" s="1"/>
  <c r="B107" i="32"/>
  <c r="C107" i="32" s="1"/>
  <c r="B108" i="32"/>
  <c r="C108" i="32" s="1"/>
  <c r="A110" i="30"/>
  <c r="A111" i="30"/>
  <c r="A112" i="30"/>
  <c r="A113" i="30"/>
  <c r="A114" i="30"/>
  <c r="A115" i="30"/>
  <c r="A116" i="30"/>
  <c r="A117" i="30"/>
  <c r="A102" i="30"/>
  <c r="A103" i="30"/>
  <c r="A104" i="30"/>
  <c r="A105" i="30"/>
  <c r="A106" i="30"/>
  <c r="A107" i="30"/>
  <c r="A108" i="30"/>
  <c r="A109" i="30"/>
  <c r="H21" i="32"/>
  <c r="H22" i="32"/>
  <c r="A1433" i="31"/>
  <c r="E377" i="30"/>
  <c r="E378" i="30"/>
  <c r="E379" i="30"/>
  <c r="E1264" i="31"/>
  <c r="E1377" i="31"/>
  <c r="E1338" i="31"/>
  <c r="A4" i="31" l="1"/>
  <c r="E4" i="31"/>
  <c r="A5" i="31"/>
  <c r="E5" i="31"/>
  <c r="A6" i="31"/>
  <c r="E6" i="31"/>
  <c r="A7" i="31"/>
  <c r="E7" i="31"/>
  <c r="A8" i="31"/>
  <c r="E8" i="31"/>
  <c r="A9" i="31"/>
  <c r="E9" i="31"/>
  <c r="A10" i="31"/>
  <c r="E10" i="31"/>
  <c r="A11" i="31"/>
  <c r="E11" i="31"/>
  <c r="A12" i="31"/>
  <c r="E12" i="31"/>
  <c r="A13" i="31"/>
  <c r="E13" i="31"/>
  <c r="A14" i="31"/>
  <c r="E14" i="31"/>
  <c r="A15" i="31"/>
  <c r="E15" i="31"/>
  <c r="A16" i="31"/>
  <c r="E16" i="31"/>
  <c r="A17" i="31"/>
  <c r="E17" i="31"/>
  <c r="A18" i="31"/>
  <c r="E18" i="31"/>
  <c r="A19" i="31"/>
  <c r="E19" i="31"/>
  <c r="A20" i="31"/>
  <c r="E20" i="31"/>
  <c r="A21" i="31"/>
  <c r="E21" i="31"/>
  <c r="A22" i="31"/>
  <c r="E22" i="31"/>
  <c r="A23" i="31"/>
  <c r="E23" i="31"/>
  <c r="A24" i="31"/>
  <c r="E24" i="31"/>
  <c r="A25" i="31"/>
  <c r="E25" i="31"/>
  <c r="A26" i="31"/>
  <c r="E26" i="31"/>
  <c r="A27" i="31"/>
  <c r="E27" i="31"/>
  <c r="A28" i="31"/>
  <c r="E28" i="31"/>
  <c r="A29" i="31"/>
  <c r="E29" i="31"/>
  <c r="A30" i="31"/>
  <c r="E30" i="31"/>
  <c r="A31" i="31"/>
  <c r="E31" i="31"/>
  <c r="A32" i="31"/>
  <c r="E32" i="31"/>
  <c r="A33" i="31"/>
  <c r="E33" i="31"/>
  <c r="A34" i="31"/>
  <c r="E34" i="31"/>
  <c r="A35" i="31"/>
  <c r="E35" i="31"/>
  <c r="A36" i="31"/>
  <c r="E36" i="31"/>
  <c r="A37" i="31"/>
  <c r="E37" i="31"/>
  <c r="A38" i="31"/>
  <c r="E38" i="31"/>
  <c r="A39" i="31"/>
  <c r="E39" i="31"/>
  <c r="A40" i="31"/>
  <c r="E40" i="31"/>
  <c r="A41" i="31"/>
  <c r="E41" i="31"/>
  <c r="A42" i="31"/>
  <c r="E42" i="31"/>
  <c r="A43" i="31"/>
  <c r="E43" i="31"/>
  <c r="A44" i="31"/>
  <c r="E44" i="31"/>
  <c r="A45" i="31"/>
  <c r="E45" i="31"/>
  <c r="A46" i="31"/>
  <c r="E46" i="31"/>
  <c r="A47" i="31"/>
  <c r="E47" i="31"/>
  <c r="A48" i="31"/>
  <c r="E48" i="31"/>
  <c r="A49" i="31"/>
  <c r="E49" i="31"/>
  <c r="A50" i="31"/>
  <c r="E50" i="31"/>
  <c r="A51" i="31"/>
  <c r="E51" i="31"/>
  <c r="A52" i="31"/>
  <c r="E52" i="31"/>
  <c r="A53" i="31"/>
  <c r="E53" i="31"/>
  <c r="A54" i="31"/>
  <c r="E54" i="31"/>
  <c r="A55" i="31"/>
  <c r="E55" i="31"/>
  <c r="A56" i="31"/>
  <c r="E56" i="31"/>
  <c r="A57" i="31"/>
  <c r="E57" i="31"/>
  <c r="A58" i="31"/>
  <c r="E58" i="31"/>
  <c r="A59" i="31"/>
  <c r="E59" i="31"/>
  <c r="A60" i="31"/>
  <c r="E60" i="31"/>
  <c r="A61" i="31"/>
  <c r="E61" i="31"/>
  <c r="A62" i="31"/>
  <c r="E62" i="31"/>
  <c r="A63" i="31"/>
  <c r="E63" i="31"/>
  <c r="A64" i="31"/>
  <c r="E64" i="31"/>
  <c r="A65" i="31"/>
  <c r="E65" i="31"/>
  <c r="A66" i="31"/>
  <c r="E66" i="31"/>
  <c r="A67" i="31"/>
  <c r="E67" i="31"/>
  <c r="A68" i="31"/>
  <c r="E68" i="31"/>
  <c r="A69" i="31"/>
  <c r="E69" i="31"/>
  <c r="A70" i="31"/>
  <c r="E70" i="31"/>
  <c r="A71" i="31"/>
  <c r="E71" i="31"/>
  <c r="A72" i="31"/>
  <c r="E72" i="31"/>
  <c r="A73" i="31"/>
  <c r="E73" i="31"/>
  <c r="A74" i="31"/>
  <c r="E74" i="31"/>
  <c r="A75" i="31"/>
  <c r="E75" i="31"/>
  <c r="A76" i="31"/>
  <c r="E76" i="31"/>
  <c r="A77" i="31"/>
  <c r="E77" i="31"/>
  <c r="A78" i="31"/>
  <c r="E78" i="31"/>
  <c r="A79" i="31"/>
  <c r="E79" i="31"/>
  <c r="A80" i="31"/>
  <c r="E80" i="31"/>
  <c r="A81" i="31"/>
  <c r="E81" i="31"/>
  <c r="A82" i="31"/>
  <c r="E82" i="31"/>
  <c r="A83" i="31"/>
  <c r="E83" i="31"/>
  <c r="A84" i="31"/>
  <c r="E84" i="31"/>
  <c r="A85" i="31"/>
  <c r="E85" i="31"/>
  <c r="A86" i="31"/>
  <c r="E86" i="31"/>
  <c r="A87" i="31"/>
  <c r="E87" i="31"/>
  <c r="A88" i="31"/>
  <c r="E88" i="31"/>
  <c r="A89" i="31"/>
  <c r="E89" i="31"/>
  <c r="A90" i="31"/>
  <c r="E90" i="31"/>
  <c r="A91" i="31"/>
  <c r="E91" i="31"/>
  <c r="A92" i="31"/>
  <c r="E92" i="31"/>
  <c r="A93" i="31"/>
  <c r="E93" i="31"/>
  <c r="A94" i="31"/>
  <c r="E94" i="31"/>
  <c r="A95" i="31"/>
  <c r="E95" i="31"/>
  <c r="A96" i="31"/>
  <c r="E96" i="31"/>
  <c r="A97" i="31"/>
  <c r="E97" i="31"/>
  <c r="A98" i="31"/>
  <c r="E98" i="31"/>
  <c r="A99" i="31"/>
  <c r="E99" i="31"/>
  <c r="A100" i="31"/>
  <c r="E100" i="31"/>
  <c r="A101" i="31"/>
  <c r="E101" i="31"/>
  <c r="A102" i="31"/>
  <c r="E102" i="31"/>
  <c r="A103" i="31"/>
  <c r="E103" i="31"/>
  <c r="A104" i="31"/>
  <c r="E104" i="31"/>
  <c r="A105" i="31"/>
  <c r="E105" i="31"/>
  <c r="A106" i="31"/>
  <c r="E106" i="31"/>
  <c r="A107" i="31"/>
  <c r="E107" i="31"/>
  <c r="A108" i="31"/>
  <c r="E108" i="31"/>
  <c r="A109" i="31"/>
  <c r="E109" i="31"/>
  <c r="A110" i="31"/>
  <c r="E110" i="31"/>
  <c r="A111" i="31"/>
  <c r="E111" i="31"/>
  <c r="A112" i="31"/>
  <c r="E112" i="31"/>
  <c r="A113" i="31"/>
  <c r="E113" i="31"/>
  <c r="A114" i="31"/>
  <c r="E114" i="31"/>
  <c r="A115" i="31"/>
  <c r="E115" i="31"/>
  <c r="A116" i="31"/>
  <c r="E116" i="31"/>
  <c r="A117" i="31"/>
  <c r="E117" i="31"/>
  <c r="A118" i="31"/>
  <c r="E118" i="31"/>
  <c r="A119" i="31"/>
  <c r="E119" i="31"/>
  <c r="A120" i="31"/>
  <c r="E120" i="31"/>
  <c r="A121" i="31"/>
  <c r="E121" i="31"/>
  <c r="A122" i="31"/>
  <c r="E122" i="31"/>
  <c r="A123" i="31"/>
  <c r="E123" i="31"/>
  <c r="A124" i="31"/>
  <c r="E124" i="31"/>
  <c r="A125" i="31"/>
  <c r="E125" i="31"/>
  <c r="A126" i="31"/>
  <c r="E126" i="31"/>
  <c r="A127" i="31"/>
  <c r="E127" i="31"/>
  <c r="A128" i="31"/>
  <c r="E128" i="31"/>
  <c r="A129" i="31"/>
  <c r="E129" i="31"/>
  <c r="A130" i="31"/>
  <c r="E130" i="31"/>
  <c r="A131" i="31"/>
  <c r="E131" i="31"/>
  <c r="A132" i="31"/>
  <c r="E132" i="31"/>
  <c r="A133" i="31"/>
  <c r="E133" i="31"/>
  <c r="A134" i="31"/>
  <c r="E134" i="31"/>
  <c r="A135" i="31"/>
  <c r="E135" i="31"/>
  <c r="A136" i="31"/>
  <c r="E136" i="31"/>
  <c r="A137" i="31"/>
  <c r="E137" i="31"/>
  <c r="A138" i="31"/>
  <c r="E138" i="31"/>
  <c r="A139" i="31"/>
  <c r="E139" i="31"/>
  <c r="A140" i="31"/>
  <c r="E140" i="31"/>
  <c r="A141" i="31"/>
  <c r="E141" i="31"/>
  <c r="A142" i="31"/>
  <c r="E142" i="31"/>
  <c r="A143" i="31"/>
  <c r="E143" i="31"/>
  <c r="A144" i="31"/>
  <c r="E144" i="31"/>
  <c r="A145" i="31"/>
  <c r="E145" i="31"/>
  <c r="A146" i="31"/>
  <c r="E146" i="31"/>
  <c r="A147" i="31"/>
  <c r="E147" i="31"/>
  <c r="A148" i="31"/>
  <c r="E148" i="31"/>
  <c r="A149" i="31"/>
  <c r="E149" i="31"/>
  <c r="A150" i="31"/>
  <c r="E150" i="31"/>
  <c r="A151" i="31"/>
  <c r="E151" i="31"/>
  <c r="A152" i="31"/>
  <c r="E152" i="31"/>
  <c r="A153" i="31"/>
  <c r="E153" i="31"/>
  <c r="A154" i="31"/>
  <c r="E154" i="31"/>
  <c r="A155" i="31"/>
  <c r="E155" i="31"/>
  <c r="A156" i="31"/>
  <c r="E156" i="31"/>
  <c r="A157" i="31"/>
  <c r="E157" i="31"/>
  <c r="A158" i="31"/>
  <c r="E158" i="31"/>
  <c r="A159" i="31"/>
  <c r="E159" i="31"/>
  <c r="A160" i="31"/>
  <c r="E160" i="31"/>
  <c r="A161" i="31"/>
  <c r="E161" i="31"/>
  <c r="A162" i="31"/>
  <c r="E162" i="31"/>
  <c r="A163" i="31"/>
  <c r="E163" i="31"/>
  <c r="A164" i="31"/>
  <c r="E164" i="31"/>
  <c r="A165" i="31"/>
  <c r="E165" i="31"/>
  <c r="A166" i="31"/>
  <c r="E166" i="31"/>
  <c r="A167" i="31"/>
  <c r="E167" i="31"/>
  <c r="A168" i="31"/>
  <c r="E168" i="31"/>
  <c r="A169" i="31"/>
  <c r="E169" i="31"/>
  <c r="A170" i="31"/>
  <c r="E170" i="31"/>
  <c r="A171" i="31"/>
  <c r="E171" i="31"/>
  <c r="A172" i="31"/>
  <c r="E172" i="31"/>
  <c r="A173" i="31"/>
  <c r="E173" i="31"/>
  <c r="A174" i="31"/>
  <c r="E174" i="31"/>
  <c r="A175" i="31"/>
  <c r="E175" i="31"/>
  <c r="A176" i="31"/>
  <c r="E176" i="31"/>
  <c r="A177" i="31"/>
  <c r="E177" i="31"/>
  <c r="A178" i="31"/>
  <c r="E178" i="31"/>
  <c r="A179" i="31"/>
  <c r="E179" i="31"/>
  <c r="A180" i="31"/>
  <c r="E180" i="31"/>
  <c r="A181" i="31"/>
  <c r="E181" i="31"/>
  <c r="A182" i="31"/>
  <c r="E182" i="31"/>
  <c r="A183" i="31"/>
  <c r="E183" i="31"/>
  <c r="A184" i="31"/>
  <c r="E184" i="31"/>
  <c r="A185" i="31"/>
  <c r="E185" i="31"/>
  <c r="A186" i="31"/>
  <c r="E186" i="31"/>
  <c r="A187" i="31"/>
  <c r="E187" i="31"/>
  <c r="A188" i="31"/>
  <c r="E188" i="31"/>
  <c r="A189" i="31"/>
  <c r="E189" i="31"/>
  <c r="A190" i="31"/>
  <c r="E190" i="31"/>
  <c r="A191" i="31"/>
  <c r="E191" i="31"/>
  <c r="A192" i="31"/>
  <c r="E192" i="31"/>
  <c r="A193" i="31"/>
  <c r="E193" i="31"/>
  <c r="A194" i="31"/>
  <c r="E194" i="31"/>
  <c r="A195" i="31"/>
  <c r="E195" i="31"/>
  <c r="A196" i="31"/>
  <c r="E196" i="31"/>
  <c r="A197" i="31"/>
  <c r="E197" i="31"/>
  <c r="A198" i="31"/>
  <c r="E198" i="31"/>
  <c r="A199" i="31"/>
  <c r="E199" i="31"/>
  <c r="A200" i="31"/>
  <c r="E200" i="31"/>
  <c r="A201" i="31"/>
  <c r="E201" i="31"/>
  <c r="A202" i="31"/>
  <c r="E202" i="31"/>
  <c r="A203" i="31"/>
  <c r="E203" i="31"/>
  <c r="A204" i="31"/>
  <c r="E204" i="31"/>
  <c r="A205" i="31"/>
  <c r="E205" i="31"/>
  <c r="A206" i="31"/>
  <c r="E206" i="31"/>
  <c r="A207" i="31"/>
  <c r="E207" i="31"/>
  <c r="A208" i="31"/>
  <c r="E208" i="31"/>
  <c r="A209" i="31"/>
  <c r="E209" i="31"/>
  <c r="A210" i="31"/>
  <c r="E210" i="31"/>
  <c r="A211" i="31"/>
  <c r="E211" i="31"/>
  <c r="A212" i="31"/>
  <c r="E212" i="31"/>
  <c r="A213" i="31"/>
  <c r="E213" i="31"/>
  <c r="A214" i="31"/>
  <c r="E214" i="31"/>
  <c r="A215" i="31"/>
  <c r="E215" i="31"/>
  <c r="A216" i="31"/>
  <c r="E216" i="31"/>
  <c r="A217" i="31"/>
  <c r="E217" i="31"/>
  <c r="A218" i="31"/>
  <c r="E218" i="31"/>
  <c r="A219" i="31"/>
  <c r="E219" i="31"/>
  <c r="A220" i="31"/>
  <c r="E220" i="31"/>
  <c r="A221" i="31"/>
  <c r="E221" i="31"/>
  <c r="A222" i="31"/>
  <c r="E222" i="31"/>
  <c r="A223" i="31"/>
  <c r="E223" i="31"/>
  <c r="A224" i="31"/>
  <c r="E224" i="31"/>
  <c r="A225" i="31"/>
  <c r="E225" i="31"/>
  <c r="A226" i="31"/>
  <c r="E226" i="31"/>
  <c r="A227" i="31"/>
  <c r="E227" i="31"/>
  <c r="A228" i="31"/>
  <c r="E228" i="31"/>
  <c r="A229" i="31"/>
  <c r="E229" i="31"/>
  <c r="A230" i="31"/>
  <c r="E230" i="31"/>
  <c r="A231" i="31"/>
  <c r="E231" i="31"/>
  <c r="A232" i="31"/>
  <c r="E232" i="31"/>
  <c r="A233" i="31"/>
  <c r="E233" i="31"/>
  <c r="A234" i="31"/>
  <c r="E234" i="31"/>
  <c r="A235" i="31"/>
  <c r="E235" i="31"/>
  <c r="A236" i="31"/>
  <c r="E236" i="31"/>
  <c r="A237" i="31"/>
  <c r="E237" i="31"/>
  <c r="A238" i="31"/>
  <c r="E238" i="31"/>
  <c r="A239" i="31"/>
  <c r="E239" i="31"/>
  <c r="A240" i="31"/>
  <c r="E240" i="31"/>
  <c r="A241" i="31"/>
  <c r="E241" i="31"/>
  <c r="A242" i="31"/>
  <c r="E242" i="31"/>
  <c r="A243" i="31"/>
  <c r="E243" i="31"/>
  <c r="A244" i="31"/>
  <c r="E244" i="31"/>
  <c r="A245" i="31"/>
  <c r="E245" i="31"/>
  <c r="A246" i="31"/>
  <c r="E246" i="31"/>
  <c r="A247" i="31"/>
  <c r="E247" i="31"/>
  <c r="A248" i="31"/>
  <c r="E248" i="31"/>
  <c r="A249" i="31"/>
  <c r="E249" i="31"/>
  <c r="A250" i="31"/>
  <c r="E250" i="31"/>
  <c r="A251" i="31"/>
  <c r="E251" i="31"/>
  <c r="A252" i="31"/>
  <c r="E252" i="31"/>
  <c r="A253" i="31"/>
  <c r="E253" i="31"/>
  <c r="A254" i="31"/>
  <c r="E254" i="31"/>
  <c r="A255" i="31"/>
  <c r="E255" i="31"/>
  <c r="A256" i="31"/>
  <c r="E256" i="31"/>
  <c r="A257" i="31"/>
  <c r="E257" i="31"/>
  <c r="A258" i="31"/>
  <c r="E258" i="31"/>
  <c r="A259" i="31"/>
  <c r="E259" i="31"/>
  <c r="A260" i="31"/>
  <c r="E260" i="31"/>
  <c r="A261" i="31"/>
  <c r="E261" i="31"/>
  <c r="A262" i="31"/>
  <c r="E262" i="31"/>
  <c r="A263" i="31"/>
  <c r="E263" i="31"/>
  <c r="A264" i="31"/>
  <c r="E264" i="31"/>
  <c r="A265" i="31"/>
  <c r="E265" i="31"/>
  <c r="A266" i="31"/>
  <c r="E266" i="31"/>
  <c r="A267" i="31"/>
  <c r="E267" i="31"/>
  <c r="A268" i="31"/>
  <c r="E268" i="31"/>
  <c r="A269" i="31"/>
  <c r="E269" i="31"/>
  <c r="A270" i="31"/>
  <c r="E270" i="31"/>
  <c r="A271" i="31"/>
  <c r="E271" i="31"/>
  <c r="A272" i="31"/>
  <c r="E272" i="31"/>
  <c r="A273" i="31"/>
  <c r="E273" i="31"/>
  <c r="A274" i="31"/>
  <c r="E274" i="31"/>
  <c r="A275" i="31"/>
  <c r="E275" i="31"/>
  <c r="A276" i="31"/>
  <c r="E276" i="31"/>
  <c r="A277" i="31"/>
  <c r="E277" i="31"/>
  <c r="A278" i="31"/>
  <c r="E278" i="31"/>
  <c r="A279" i="31"/>
  <c r="E279" i="31"/>
  <c r="A280" i="31"/>
  <c r="E280" i="31"/>
  <c r="A281" i="31"/>
  <c r="E281" i="31"/>
  <c r="A282" i="31"/>
  <c r="E282" i="31"/>
  <c r="A283" i="31"/>
  <c r="E283" i="31"/>
  <c r="A284" i="31"/>
  <c r="E284" i="31"/>
  <c r="A285" i="31"/>
  <c r="E285" i="31"/>
  <c r="A286" i="31"/>
  <c r="E286" i="31"/>
  <c r="A287" i="31"/>
  <c r="E287" i="31"/>
  <c r="A288" i="31"/>
  <c r="E288" i="31"/>
  <c r="A289" i="31"/>
  <c r="E289" i="31"/>
  <c r="A290" i="31"/>
  <c r="E290" i="31"/>
  <c r="A291" i="31"/>
  <c r="E291" i="31"/>
  <c r="A292" i="31"/>
  <c r="E292" i="31"/>
  <c r="A293" i="31"/>
  <c r="E293" i="31"/>
  <c r="A294" i="31"/>
  <c r="E294" i="31"/>
  <c r="A295" i="31"/>
  <c r="E295" i="31"/>
  <c r="A296" i="31"/>
  <c r="E296" i="31"/>
  <c r="A297" i="31"/>
  <c r="E297" i="31"/>
  <c r="A298" i="31"/>
  <c r="E298" i="31"/>
  <c r="A299" i="31"/>
  <c r="E299" i="31"/>
  <c r="A300" i="31"/>
  <c r="E300" i="31"/>
  <c r="A301" i="31"/>
  <c r="E301" i="31"/>
  <c r="A302" i="31"/>
  <c r="E302" i="31"/>
  <c r="A303" i="31"/>
  <c r="E303" i="31"/>
  <c r="A304" i="31"/>
  <c r="E304" i="31"/>
  <c r="A305" i="31"/>
  <c r="E305" i="31"/>
  <c r="A306" i="31"/>
  <c r="E306" i="31"/>
  <c r="A307" i="31"/>
  <c r="E307" i="31"/>
  <c r="A308" i="31"/>
  <c r="E308" i="31"/>
  <c r="A309" i="31"/>
  <c r="E309" i="31"/>
  <c r="A310" i="31"/>
  <c r="E310" i="31"/>
  <c r="A311" i="31"/>
  <c r="E311" i="31"/>
  <c r="A312" i="31"/>
  <c r="E312" i="31"/>
  <c r="A313" i="31"/>
  <c r="E313" i="31"/>
  <c r="A314" i="31"/>
  <c r="E314" i="31"/>
  <c r="A315" i="31"/>
  <c r="E315" i="31"/>
  <c r="A316" i="31"/>
  <c r="E316" i="31"/>
  <c r="A317" i="31"/>
  <c r="E317" i="31"/>
  <c r="A318" i="31"/>
  <c r="E318" i="31"/>
  <c r="A319" i="31"/>
  <c r="E319" i="31"/>
  <c r="A320" i="31"/>
  <c r="E320" i="31"/>
  <c r="A321" i="31"/>
  <c r="E321" i="31"/>
  <c r="A322" i="31"/>
  <c r="E322" i="31"/>
  <c r="A323" i="31"/>
  <c r="E323" i="31"/>
  <c r="A324" i="31"/>
  <c r="E324" i="31"/>
  <c r="A325" i="31"/>
  <c r="E325" i="31"/>
  <c r="A326" i="31"/>
  <c r="E326" i="31"/>
  <c r="A327" i="31"/>
  <c r="E327" i="31"/>
  <c r="A328" i="31"/>
  <c r="E328" i="31"/>
  <c r="A329" i="31"/>
  <c r="E329" i="31"/>
  <c r="A330" i="31"/>
  <c r="E330" i="31"/>
  <c r="A331" i="31"/>
  <c r="E331" i="31"/>
  <c r="A332" i="31"/>
  <c r="E332" i="31"/>
  <c r="A333" i="31"/>
  <c r="E333" i="31"/>
  <c r="A334" i="31"/>
  <c r="E334" i="31"/>
  <c r="A335" i="31"/>
  <c r="E335" i="31"/>
  <c r="A336" i="31"/>
  <c r="E336" i="31"/>
  <c r="A337" i="31"/>
  <c r="E337" i="31"/>
  <c r="A338" i="31"/>
  <c r="E338" i="31"/>
  <c r="A339" i="31"/>
  <c r="E339" i="31"/>
  <c r="A340" i="31"/>
  <c r="E340" i="31"/>
  <c r="A341" i="31"/>
  <c r="E341" i="31"/>
  <c r="A342" i="31"/>
  <c r="E342" i="31"/>
  <c r="A343" i="31"/>
  <c r="E343" i="31"/>
  <c r="A344" i="31"/>
  <c r="E344" i="31"/>
  <c r="A345" i="31"/>
  <c r="E345" i="31"/>
  <c r="A346" i="31"/>
  <c r="E346" i="31"/>
  <c r="A347" i="31"/>
  <c r="E347" i="31"/>
  <c r="A348" i="31"/>
  <c r="E348" i="31"/>
  <c r="A349" i="31"/>
  <c r="E349" i="31"/>
  <c r="A350" i="31"/>
  <c r="E350" i="31"/>
  <c r="A351" i="31"/>
  <c r="E351" i="31"/>
  <c r="A352" i="31"/>
  <c r="E352" i="31"/>
  <c r="A353" i="31"/>
  <c r="E353" i="31"/>
  <c r="A354" i="31"/>
  <c r="E354" i="31"/>
  <c r="A355" i="31"/>
  <c r="E355" i="31"/>
  <c r="A356" i="31"/>
  <c r="E356" i="31"/>
  <c r="A357" i="31"/>
  <c r="E357" i="31"/>
  <c r="A358" i="31"/>
  <c r="E358" i="31"/>
  <c r="A359" i="31"/>
  <c r="E359" i="31"/>
  <c r="A360" i="31"/>
  <c r="E360" i="31"/>
  <c r="A361" i="31"/>
  <c r="E361" i="31"/>
  <c r="A362" i="31"/>
  <c r="E362" i="31"/>
  <c r="A363" i="31"/>
  <c r="E363" i="31"/>
  <c r="A364" i="31"/>
  <c r="E364" i="31"/>
  <c r="A365" i="31"/>
  <c r="E365" i="31"/>
  <c r="A366" i="31"/>
  <c r="E366" i="31"/>
  <c r="A367" i="31"/>
  <c r="E367" i="31"/>
  <c r="A368" i="31"/>
  <c r="E368" i="31"/>
  <c r="A369" i="31"/>
  <c r="E369" i="31"/>
  <c r="A370" i="31"/>
  <c r="E370" i="31"/>
  <c r="A371" i="31"/>
  <c r="E371" i="31"/>
  <c r="A372" i="31"/>
  <c r="E372" i="31"/>
  <c r="A373" i="31"/>
  <c r="E373" i="31"/>
  <c r="A374" i="31"/>
  <c r="E374" i="31"/>
  <c r="A375" i="31"/>
  <c r="E375" i="31"/>
  <c r="A376" i="31"/>
  <c r="E376" i="31"/>
  <c r="A377" i="31"/>
  <c r="E377" i="31"/>
  <c r="A378" i="31"/>
  <c r="E378" i="31"/>
  <c r="A379" i="31"/>
  <c r="E379" i="31"/>
  <c r="A380" i="31"/>
  <c r="E380" i="31"/>
  <c r="A381" i="31"/>
  <c r="E381" i="31"/>
  <c r="A382" i="31"/>
  <c r="E382" i="31"/>
  <c r="A383" i="31"/>
  <c r="E383" i="31"/>
  <c r="A384" i="31"/>
  <c r="E384" i="31"/>
  <c r="A385" i="31"/>
  <c r="E385" i="31"/>
  <c r="A386" i="31"/>
  <c r="E386" i="31"/>
  <c r="A387" i="31"/>
  <c r="E387" i="31"/>
  <c r="A388" i="31"/>
  <c r="E388" i="31"/>
  <c r="A389" i="31"/>
  <c r="E389" i="31"/>
  <c r="A390" i="31"/>
  <c r="E390" i="31"/>
  <c r="A391" i="31"/>
  <c r="E391" i="31"/>
  <c r="A392" i="31"/>
  <c r="E392" i="31"/>
  <c r="A393" i="31"/>
  <c r="E393" i="31"/>
  <c r="A394" i="31"/>
  <c r="E394" i="31"/>
  <c r="A395" i="31"/>
  <c r="E395" i="31"/>
  <c r="A396" i="31"/>
  <c r="E396" i="31"/>
  <c r="A397" i="31"/>
  <c r="E397" i="31"/>
  <c r="A398" i="31"/>
  <c r="E398" i="31"/>
  <c r="A399" i="31"/>
  <c r="E399" i="31"/>
  <c r="A400" i="31"/>
  <c r="E400" i="31"/>
  <c r="A401" i="31"/>
  <c r="E401" i="31"/>
  <c r="A402" i="31"/>
  <c r="E402" i="31"/>
  <c r="A403" i="31"/>
  <c r="E403" i="31"/>
  <c r="A404" i="31"/>
  <c r="E404" i="31"/>
  <c r="A405" i="31"/>
  <c r="E405" i="31"/>
  <c r="A406" i="31"/>
  <c r="E406" i="31"/>
  <c r="A407" i="31"/>
  <c r="E407" i="31"/>
  <c r="A408" i="31"/>
  <c r="E408" i="31"/>
  <c r="A409" i="31"/>
  <c r="E409" i="31"/>
  <c r="A410" i="31"/>
  <c r="E410" i="31"/>
  <c r="A411" i="31"/>
  <c r="E411" i="31"/>
  <c r="A412" i="31"/>
  <c r="E412" i="31"/>
  <c r="A413" i="31"/>
  <c r="E413" i="31"/>
  <c r="A414" i="31"/>
  <c r="E414" i="31"/>
  <c r="A415" i="31"/>
  <c r="E415" i="31"/>
  <c r="A416" i="31"/>
  <c r="E416" i="31"/>
  <c r="A417" i="31"/>
  <c r="E417" i="31"/>
  <c r="A418" i="31"/>
  <c r="E418" i="31"/>
  <c r="A419" i="31"/>
  <c r="E419" i="31"/>
  <c r="A420" i="31"/>
  <c r="E420" i="31"/>
  <c r="A421" i="31"/>
  <c r="E421" i="31"/>
  <c r="A422" i="31"/>
  <c r="E422" i="31"/>
  <c r="A423" i="31"/>
  <c r="E423" i="31"/>
  <c r="A424" i="31"/>
  <c r="E424" i="31"/>
  <c r="A425" i="31"/>
  <c r="E425" i="31"/>
  <c r="A426" i="31"/>
  <c r="E426" i="31"/>
  <c r="A427" i="31"/>
  <c r="E427" i="31"/>
  <c r="A428" i="31"/>
  <c r="E428" i="31"/>
  <c r="A429" i="31"/>
  <c r="E429" i="31"/>
  <c r="A430" i="31"/>
  <c r="E430" i="31"/>
  <c r="A431" i="31"/>
  <c r="E431" i="31"/>
  <c r="A432" i="31"/>
  <c r="E432" i="31"/>
  <c r="A433" i="31"/>
  <c r="E433" i="31"/>
  <c r="A434" i="31"/>
  <c r="E434" i="31"/>
  <c r="A435" i="31"/>
  <c r="E435" i="31"/>
  <c r="A436" i="31"/>
  <c r="E436" i="31"/>
  <c r="A437" i="31"/>
  <c r="E437" i="31"/>
  <c r="A438" i="31"/>
  <c r="E438" i="31"/>
  <c r="A439" i="31"/>
  <c r="E439" i="31"/>
  <c r="A440" i="31"/>
  <c r="E440" i="31"/>
  <c r="A441" i="31"/>
  <c r="E441" i="31"/>
  <c r="A442" i="31"/>
  <c r="E442" i="31"/>
  <c r="A443" i="31"/>
  <c r="E443" i="31"/>
  <c r="A444" i="31"/>
  <c r="E444" i="31"/>
  <c r="A445" i="31"/>
  <c r="E445" i="31"/>
  <c r="A446" i="31"/>
  <c r="E446" i="31"/>
  <c r="A447" i="31"/>
  <c r="E447" i="31"/>
  <c r="A448" i="31"/>
  <c r="E448" i="31"/>
  <c r="A449" i="31"/>
  <c r="E449" i="31"/>
  <c r="A450" i="31"/>
  <c r="E450" i="31"/>
  <c r="A451" i="31"/>
  <c r="E451" i="31"/>
  <c r="A452" i="31"/>
  <c r="E452" i="31"/>
  <c r="A453" i="31"/>
  <c r="E453" i="31"/>
  <c r="A454" i="31"/>
  <c r="E454" i="31"/>
  <c r="A455" i="31"/>
  <c r="E455" i="31"/>
  <c r="A456" i="31"/>
  <c r="E456" i="31"/>
  <c r="A457" i="31"/>
  <c r="E457" i="31"/>
  <c r="A458" i="31"/>
  <c r="E458" i="31"/>
  <c r="A459" i="31"/>
  <c r="E459" i="31"/>
  <c r="A460" i="31"/>
  <c r="E460" i="31"/>
  <c r="A461" i="31"/>
  <c r="E461" i="31"/>
  <c r="A462" i="31"/>
  <c r="E462" i="31"/>
  <c r="A463" i="31"/>
  <c r="E463" i="31"/>
  <c r="A464" i="31"/>
  <c r="E464" i="31"/>
  <c r="A465" i="31"/>
  <c r="E465" i="31"/>
  <c r="A466" i="31"/>
  <c r="E466" i="31"/>
  <c r="A467" i="31"/>
  <c r="E467" i="31"/>
  <c r="A468" i="31"/>
  <c r="E468" i="31"/>
  <c r="A469" i="31"/>
  <c r="E469" i="31"/>
  <c r="A470" i="31"/>
  <c r="E470" i="31"/>
  <c r="A471" i="31"/>
  <c r="E471" i="31"/>
  <c r="A472" i="31"/>
  <c r="E472" i="31"/>
  <c r="A473" i="31"/>
  <c r="E473" i="31"/>
  <c r="A474" i="31"/>
  <c r="E474" i="31"/>
  <c r="A475" i="31"/>
  <c r="E475" i="31"/>
  <c r="A476" i="31"/>
  <c r="E476" i="31"/>
  <c r="A477" i="31"/>
  <c r="E477" i="31"/>
  <c r="A478" i="31"/>
  <c r="E478" i="31"/>
  <c r="A479" i="31"/>
  <c r="E479" i="31"/>
  <c r="A480" i="31"/>
  <c r="E480" i="31"/>
  <c r="A481" i="31"/>
  <c r="E481" i="31"/>
  <c r="A482" i="31"/>
  <c r="E482" i="31"/>
  <c r="A483" i="31"/>
  <c r="E483" i="31"/>
  <c r="A484" i="31"/>
  <c r="E484" i="31"/>
  <c r="A485" i="31"/>
  <c r="E485" i="31"/>
  <c r="A486" i="31"/>
  <c r="E486" i="31"/>
  <c r="A487" i="31"/>
  <c r="E487" i="31"/>
  <c r="A488" i="31"/>
  <c r="E488" i="31"/>
  <c r="A489" i="31"/>
  <c r="E489" i="31"/>
  <c r="A490" i="31"/>
  <c r="E490" i="31"/>
  <c r="A491" i="31"/>
  <c r="E491" i="31"/>
  <c r="A492" i="31"/>
  <c r="E492" i="31"/>
  <c r="A493" i="31"/>
  <c r="E493" i="31"/>
  <c r="A494" i="31"/>
  <c r="E494" i="31"/>
  <c r="A495" i="31"/>
  <c r="E495" i="31"/>
  <c r="A496" i="31"/>
  <c r="E496" i="31"/>
  <c r="A497" i="31"/>
  <c r="E497" i="31"/>
  <c r="A498" i="31"/>
  <c r="E498" i="31"/>
  <c r="A499" i="31"/>
  <c r="E499" i="31"/>
  <c r="A500" i="31"/>
  <c r="E500" i="31"/>
  <c r="A501" i="31"/>
  <c r="E501" i="31"/>
  <c r="A502" i="31"/>
  <c r="E502" i="31"/>
  <c r="A503" i="31"/>
  <c r="E503" i="31"/>
  <c r="A504" i="31"/>
  <c r="E504" i="31"/>
  <c r="A505" i="31"/>
  <c r="E505" i="31"/>
  <c r="A506" i="31"/>
  <c r="E506" i="31"/>
  <c r="A507" i="31"/>
  <c r="E507" i="31"/>
  <c r="A508" i="31"/>
  <c r="E508" i="31"/>
  <c r="A509" i="31"/>
  <c r="E509" i="31"/>
  <c r="A510" i="31"/>
  <c r="E510" i="31"/>
  <c r="A511" i="31"/>
  <c r="E511" i="31"/>
  <c r="A512" i="31"/>
  <c r="E512" i="31"/>
  <c r="A513" i="31"/>
  <c r="E513" i="31"/>
  <c r="A514" i="31"/>
  <c r="E514" i="31"/>
  <c r="A515" i="31"/>
  <c r="E515" i="31"/>
  <c r="A516" i="31"/>
  <c r="E516" i="31"/>
  <c r="A517" i="31"/>
  <c r="E517" i="31"/>
  <c r="A518" i="31"/>
  <c r="E518" i="31"/>
  <c r="A519" i="31"/>
  <c r="E519" i="31"/>
  <c r="A520" i="31"/>
  <c r="E520" i="31"/>
  <c r="A521" i="31"/>
  <c r="E521" i="31"/>
  <c r="A522" i="31"/>
  <c r="E522" i="31"/>
  <c r="A523" i="31"/>
  <c r="E523" i="31"/>
  <c r="A524" i="31"/>
  <c r="E524" i="31"/>
  <c r="A525" i="31"/>
  <c r="E525" i="31"/>
  <c r="A526" i="31"/>
  <c r="E526" i="31"/>
  <c r="A527" i="31"/>
  <c r="E527" i="31"/>
  <c r="A528" i="31"/>
  <c r="E528" i="31"/>
  <c r="A529" i="31"/>
  <c r="E529" i="31"/>
  <c r="A530" i="31"/>
  <c r="E530" i="31"/>
  <c r="A531" i="31"/>
  <c r="E531" i="31"/>
  <c r="A532" i="31"/>
  <c r="E532" i="31"/>
  <c r="A533" i="31"/>
  <c r="E533" i="31"/>
  <c r="A534" i="31"/>
  <c r="E534" i="31"/>
  <c r="A535" i="31"/>
  <c r="E535" i="31"/>
  <c r="A536" i="31"/>
  <c r="E536" i="31"/>
  <c r="A537" i="31"/>
  <c r="E537" i="31"/>
  <c r="A538" i="31"/>
  <c r="E538" i="31"/>
  <c r="A539" i="31"/>
  <c r="E539" i="31"/>
  <c r="A540" i="31"/>
  <c r="E540" i="31"/>
  <c r="A541" i="31"/>
  <c r="E541" i="31"/>
  <c r="A542" i="31"/>
  <c r="E542" i="31"/>
  <c r="A543" i="31"/>
  <c r="E543" i="31"/>
  <c r="A544" i="31"/>
  <c r="E544" i="31"/>
  <c r="A545" i="31"/>
  <c r="E545" i="31"/>
  <c r="A546" i="31"/>
  <c r="E546" i="31"/>
  <c r="A547" i="31"/>
  <c r="E547" i="31"/>
  <c r="A548" i="31"/>
  <c r="E548" i="31"/>
  <c r="A549" i="31"/>
  <c r="E549" i="31"/>
  <c r="A550" i="31"/>
  <c r="E550" i="31"/>
  <c r="A551" i="31"/>
  <c r="E551" i="31"/>
  <c r="A552" i="31"/>
  <c r="E552" i="31"/>
  <c r="A553" i="31"/>
  <c r="E553" i="31"/>
  <c r="A554" i="31"/>
  <c r="E554" i="31"/>
  <c r="A555" i="31"/>
  <c r="E555" i="31"/>
  <c r="A556" i="31"/>
  <c r="E556" i="31"/>
  <c r="A557" i="31"/>
  <c r="E557" i="31"/>
  <c r="A558" i="31"/>
  <c r="E558" i="31"/>
  <c r="A559" i="31"/>
  <c r="E559" i="31"/>
  <c r="A560" i="31"/>
  <c r="E560" i="31"/>
  <c r="A561" i="31"/>
  <c r="E561" i="31"/>
  <c r="A562" i="31"/>
  <c r="E562" i="31"/>
  <c r="A563" i="31"/>
  <c r="E563" i="31"/>
  <c r="A564" i="31"/>
  <c r="E564" i="31"/>
  <c r="A565" i="31"/>
  <c r="E565" i="31"/>
  <c r="A566" i="31"/>
  <c r="E566" i="31"/>
  <c r="A567" i="31"/>
  <c r="E567" i="31"/>
  <c r="A568" i="31"/>
  <c r="E568" i="31"/>
  <c r="A569" i="31"/>
  <c r="E569" i="31"/>
  <c r="A570" i="31"/>
  <c r="E570" i="31"/>
  <c r="A571" i="31"/>
  <c r="E571" i="31"/>
  <c r="A572" i="31"/>
  <c r="E572" i="31"/>
  <c r="A573" i="31"/>
  <c r="E573" i="31"/>
  <c r="A574" i="31"/>
  <c r="E574" i="31"/>
  <c r="A575" i="31"/>
  <c r="E575" i="31"/>
  <c r="A576" i="31"/>
  <c r="E576" i="31"/>
  <c r="A577" i="31"/>
  <c r="E577" i="31"/>
  <c r="A578" i="31"/>
  <c r="E578" i="31"/>
  <c r="A579" i="31"/>
  <c r="E579" i="31"/>
  <c r="A580" i="31"/>
  <c r="E580" i="31"/>
  <c r="A581" i="31"/>
  <c r="E581" i="31"/>
  <c r="A582" i="31"/>
  <c r="E582" i="31"/>
  <c r="A583" i="31"/>
  <c r="E583" i="31"/>
  <c r="A584" i="31"/>
  <c r="E584" i="31"/>
  <c r="A585" i="31"/>
  <c r="E585" i="31"/>
  <c r="A586" i="31"/>
  <c r="E586" i="31"/>
  <c r="A587" i="31"/>
  <c r="E587" i="31"/>
  <c r="A588" i="31"/>
  <c r="E588" i="31"/>
  <c r="A589" i="31"/>
  <c r="E589" i="31"/>
  <c r="A590" i="31"/>
  <c r="E590" i="31"/>
  <c r="A591" i="31"/>
  <c r="E591" i="31"/>
  <c r="A592" i="31"/>
  <c r="E592" i="31"/>
  <c r="A593" i="31"/>
  <c r="E593" i="31"/>
  <c r="A594" i="31"/>
  <c r="E594" i="31"/>
  <c r="A595" i="31"/>
  <c r="E595" i="31"/>
  <c r="A596" i="31"/>
  <c r="E596" i="31"/>
  <c r="A597" i="31"/>
  <c r="E597" i="31"/>
  <c r="A598" i="31"/>
  <c r="E598" i="31"/>
  <c r="A599" i="31"/>
  <c r="E599" i="31"/>
  <c r="A600" i="31"/>
  <c r="E600" i="31"/>
  <c r="A601" i="31"/>
  <c r="E601" i="31"/>
  <c r="A602" i="31"/>
  <c r="E602" i="31"/>
  <c r="A603" i="31"/>
  <c r="E603" i="31"/>
  <c r="A604" i="31"/>
  <c r="E604" i="31"/>
  <c r="A605" i="31"/>
  <c r="E605" i="31"/>
  <c r="A606" i="31"/>
  <c r="E606" i="31"/>
  <c r="A607" i="31"/>
  <c r="E607" i="31"/>
  <c r="A608" i="31"/>
  <c r="E608" i="31"/>
  <c r="A609" i="31"/>
  <c r="E609" i="31"/>
  <c r="A610" i="31"/>
  <c r="E610" i="31"/>
  <c r="A611" i="31"/>
  <c r="E611" i="31"/>
  <c r="A612" i="31"/>
  <c r="E612" i="31"/>
  <c r="A613" i="31"/>
  <c r="E613" i="31"/>
  <c r="A614" i="31"/>
  <c r="E614" i="31"/>
  <c r="A615" i="31"/>
  <c r="E615" i="31"/>
  <c r="A616" i="31"/>
  <c r="E616" i="31"/>
  <c r="A617" i="31"/>
  <c r="E617" i="31"/>
  <c r="A618" i="31"/>
  <c r="E618" i="31"/>
  <c r="A619" i="31"/>
  <c r="E619" i="31"/>
  <c r="A620" i="31"/>
  <c r="E620" i="31"/>
  <c r="A621" i="31"/>
  <c r="E621" i="31"/>
  <c r="A622" i="31"/>
  <c r="E622" i="31"/>
  <c r="A623" i="31"/>
  <c r="E623" i="31"/>
  <c r="A624" i="31"/>
  <c r="E624" i="31"/>
  <c r="A625" i="31"/>
  <c r="E625" i="31"/>
  <c r="A626" i="31"/>
  <c r="E626" i="31"/>
  <c r="A627" i="31"/>
  <c r="E627" i="31"/>
  <c r="A628" i="31"/>
  <c r="E628" i="31"/>
  <c r="A629" i="31"/>
  <c r="E629" i="31"/>
  <c r="A630" i="31"/>
  <c r="E630" i="31"/>
  <c r="A631" i="31"/>
  <c r="E631" i="31"/>
  <c r="A632" i="31"/>
  <c r="E632" i="31"/>
  <c r="A633" i="31"/>
  <c r="E633" i="31"/>
  <c r="A634" i="31"/>
  <c r="E634" i="31"/>
  <c r="A635" i="31"/>
  <c r="E635" i="31"/>
  <c r="A636" i="31"/>
  <c r="E636" i="31"/>
  <c r="A637" i="31"/>
  <c r="E637" i="31"/>
  <c r="A638" i="31"/>
  <c r="E638" i="31"/>
  <c r="A639" i="31"/>
  <c r="E639" i="31"/>
  <c r="A640" i="31"/>
  <c r="E640" i="31"/>
  <c r="A641" i="31"/>
  <c r="E641" i="31"/>
  <c r="A642" i="31"/>
  <c r="E642" i="31"/>
  <c r="A643" i="31"/>
  <c r="E643" i="31"/>
  <c r="A644" i="31"/>
  <c r="E644" i="31"/>
  <c r="A645" i="31"/>
  <c r="E645" i="31"/>
  <c r="A646" i="31"/>
  <c r="E646" i="31"/>
  <c r="A647" i="31"/>
  <c r="E647" i="31"/>
  <c r="A648" i="31"/>
  <c r="E648" i="31"/>
  <c r="A649" i="31"/>
  <c r="E649" i="31"/>
  <c r="A650" i="31"/>
  <c r="E650" i="31"/>
  <c r="A651" i="31"/>
  <c r="E651" i="31"/>
  <c r="A652" i="31"/>
  <c r="E652" i="31"/>
  <c r="A653" i="31"/>
  <c r="E653" i="31"/>
  <c r="A654" i="31"/>
  <c r="E654" i="31"/>
  <c r="A655" i="31"/>
  <c r="E655" i="31"/>
  <c r="A656" i="31"/>
  <c r="E656" i="31"/>
  <c r="A657" i="31"/>
  <c r="E657" i="31"/>
  <c r="A658" i="31"/>
  <c r="E658" i="31"/>
  <c r="A659" i="31"/>
  <c r="E659" i="31"/>
  <c r="A660" i="31"/>
  <c r="E660" i="31"/>
  <c r="A661" i="31"/>
  <c r="E661" i="31"/>
  <c r="A662" i="31"/>
  <c r="E662" i="31"/>
  <c r="A663" i="31"/>
  <c r="E663" i="31"/>
  <c r="A664" i="31"/>
  <c r="E664" i="31"/>
  <c r="A665" i="31"/>
  <c r="E665" i="31"/>
  <c r="A666" i="31"/>
  <c r="E666" i="31"/>
  <c r="A667" i="31"/>
  <c r="E667" i="31"/>
  <c r="A668" i="31"/>
  <c r="E668" i="31"/>
  <c r="A669" i="31"/>
  <c r="E669" i="31"/>
  <c r="A670" i="31"/>
  <c r="E670" i="31"/>
  <c r="A671" i="31"/>
  <c r="E671" i="31"/>
  <c r="A672" i="31"/>
  <c r="E672" i="31"/>
  <c r="A673" i="31"/>
  <c r="E673" i="31"/>
  <c r="A674" i="31"/>
  <c r="E674" i="31"/>
  <c r="A675" i="31"/>
  <c r="E675" i="31"/>
  <c r="A676" i="31"/>
  <c r="E676" i="31"/>
  <c r="A677" i="31"/>
  <c r="E677" i="31"/>
  <c r="A678" i="31"/>
  <c r="E678" i="31"/>
  <c r="A679" i="31"/>
  <c r="E679" i="31"/>
  <c r="A680" i="31"/>
  <c r="E680" i="31"/>
  <c r="A681" i="31"/>
  <c r="E681" i="31"/>
  <c r="A682" i="31"/>
  <c r="E682" i="31"/>
  <c r="A683" i="31"/>
  <c r="E683" i="31"/>
  <c r="A684" i="31"/>
  <c r="E684" i="31"/>
  <c r="A685" i="31"/>
  <c r="E685" i="31"/>
  <c r="A686" i="31"/>
  <c r="E686" i="31"/>
  <c r="A687" i="31"/>
  <c r="E687" i="31"/>
  <c r="A688" i="31"/>
  <c r="E688" i="31"/>
  <c r="A689" i="31"/>
  <c r="E689" i="31"/>
  <c r="A690" i="31"/>
  <c r="E690" i="31"/>
  <c r="A691" i="31"/>
  <c r="E691" i="31"/>
  <c r="A692" i="31"/>
  <c r="E692" i="31"/>
  <c r="A693" i="31"/>
  <c r="E693" i="31"/>
  <c r="A694" i="31"/>
  <c r="E694" i="31"/>
  <c r="A695" i="31"/>
  <c r="E695" i="31"/>
  <c r="A696" i="31"/>
  <c r="E696" i="31"/>
  <c r="A697" i="31"/>
  <c r="E697" i="31"/>
  <c r="A698" i="31"/>
  <c r="E698" i="31"/>
  <c r="A699" i="31"/>
  <c r="E699" i="31"/>
  <c r="A700" i="31"/>
  <c r="E700" i="31"/>
  <c r="A701" i="31"/>
  <c r="E701" i="31"/>
  <c r="A702" i="31"/>
  <c r="E702" i="31"/>
  <c r="A703" i="31"/>
  <c r="E703" i="31"/>
  <c r="A704" i="31"/>
  <c r="E704" i="31"/>
  <c r="A705" i="31"/>
  <c r="E705" i="31"/>
  <c r="A706" i="31"/>
  <c r="E706" i="31"/>
  <c r="A707" i="31"/>
  <c r="E707" i="31"/>
  <c r="A708" i="31"/>
  <c r="E708" i="31"/>
  <c r="A709" i="31"/>
  <c r="E709" i="31"/>
  <c r="A710" i="31"/>
  <c r="E710" i="31"/>
  <c r="A711" i="31"/>
  <c r="E711" i="31"/>
  <c r="A712" i="31"/>
  <c r="E712" i="31"/>
  <c r="A713" i="31"/>
  <c r="E713" i="31"/>
  <c r="A714" i="31"/>
  <c r="E714" i="31"/>
  <c r="A715" i="31"/>
  <c r="E715" i="31"/>
  <c r="A716" i="31"/>
  <c r="E716" i="31"/>
  <c r="A717" i="31"/>
  <c r="E717" i="31"/>
  <c r="A718" i="31"/>
  <c r="E718" i="31"/>
  <c r="A719" i="31"/>
  <c r="E719" i="31"/>
  <c r="A720" i="31"/>
  <c r="E720" i="31"/>
  <c r="A721" i="31"/>
  <c r="E721" i="31"/>
  <c r="A722" i="31"/>
  <c r="E722" i="31"/>
  <c r="A723" i="31"/>
  <c r="E723" i="31"/>
  <c r="A724" i="31"/>
  <c r="E724" i="31"/>
  <c r="A725" i="31"/>
  <c r="E725" i="31"/>
  <c r="A726" i="31"/>
  <c r="E726" i="31"/>
  <c r="A727" i="31"/>
  <c r="E727" i="31"/>
  <c r="A728" i="31"/>
  <c r="E728" i="31"/>
  <c r="A729" i="31"/>
  <c r="E729" i="31"/>
  <c r="A730" i="31"/>
  <c r="E730" i="31"/>
  <c r="A731" i="31"/>
  <c r="E731" i="31"/>
  <c r="A732" i="31"/>
  <c r="E732" i="31"/>
  <c r="A733" i="31"/>
  <c r="E733" i="31"/>
  <c r="A734" i="31"/>
  <c r="E734" i="31"/>
  <c r="A735" i="31"/>
  <c r="E735" i="31"/>
  <c r="A736" i="31"/>
  <c r="E736" i="31"/>
  <c r="A737" i="31"/>
  <c r="E737" i="31"/>
  <c r="A738" i="31"/>
  <c r="E738" i="31"/>
  <c r="A739" i="31"/>
  <c r="E739" i="31"/>
  <c r="A740" i="31"/>
  <c r="E740" i="31"/>
  <c r="A741" i="31"/>
  <c r="E741" i="31"/>
  <c r="A742" i="31"/>
  <c r="E742" i="31"/>
  <c r="A743" i="31"/>
  <c r="E743" i="31"/>
  <c r="A744" i="31"/>
  <c r="E744" i="31"/>
  <c r="A745" i="31"/>
  <c r="E745" i="31"/>
  <c r="A746" i="31"/>
  <c r="E746" i="31"/>
  <c r="A747" i="31"/>
  <c r="E747" i="31"/>
  <c r="A748" i="31"/>
  <c r="E748" i="31"/>
  <c r="A749" i="31"/>
  <c r="E749" i="31"/>
  <c r="A750" i="31"/>
  <c r="E750" i="31"/>
  <c r="A751" i="31"/>
  <c r="E751" i="31"/>
  <c r="A752" i="31"/>
  <c r="E752" i="31"/>
  <c r="A753" i="31"/>
  <c r="E753" i="31"/>
  <c r="A754" i="31"/>
  <c r="E754" i="31"/>
  <c r="A755" i="31"/>
  <c r="E755" i="31"/>
  <c r="A756" i="31"/>
  <c r="E756" i="31"/>
  <c r="A757" i="31"/>
  <c r="E757" i="31"/>
  <c r="A758" i="31"/>
  <c r="E758" i="31"/>
  <c r="A759" i="31"/>
  <c r="E759" i="31"/>
  <c r="A760" i="31"/>
  <c r="E760" i="31"/>
  <c r="A761" i="31"/>
  <c r="E761" i="31"/>
  <c r="A762" i="31"/>
  <c r="E762" i="31"/>
  <c r="A763" i="31"/>
  <c r="E763" i="31"/>
  <c r="A764" i="31"/>
  <c r="E764" i="31"/>
  <c r="A765" i="31"/>
  <c r="E765" i="31"/>
  <c r="A766" i="31"/>
  <c r="E766" i="31"/>
  <c r="A767" i="31"/>
  <c r="E767" i="31"/>
  <c r="A768" i="31"/>
  <c r="E768" i="31"/>
  <c r="A769" i="31"/>
  <c r="E769" i="31"/>
  <c r="A770" i="31"/>
  <c r="E770" i="31"/>
  <c r="A771" i="31"/>
  <c r="E771" i="31"/>
  <c r="A772" i="31"/>
  <c r="E772" i="31"/>
  <c r="A773" i="31"/>
  <c r="E773" i="31"/>
  <c r="A774" i="31"/>
  <c r="E774" i="31"/>
  <c r="A775" i="31"/>
  <c r="E775" i="31"/>
  <c r="A776" i="31"/>
  <c r="E776" i="31"/>
  <c r="A777" i="31"/>
  <c r="E777" i="31"/>
  <c r="A778" i="31"/>
  <c r="E778" i="31"/>
  <c r="A779" i="31"/>
  <c r="E779" i="31"/>
  <c r="A780" i="31"/>
  <c r="E780" i="31"/>
  <c r="A781" i="31"/>
  <c r="E781" i="31"/>
  <c r="A782" i="31"/>
  <c r="E782" i="31"/>
  <c r="A783" i="31"/>
  <c r="E783" i="31"/>
  <c r="A784" i="31"/>
  <c r="E784" i="31"/>
  <c r="A785" i="31"/>
  <c r="E785" i="31"/>
  <c r="A786" i="31"/>
  <c r="E786" i="31"/>
  <c r="A787" i="31"/>
  <c r="E787" i="31"/>
  <c r="A788" i="31"/>
  <c r="E788" i="31"/>
  <c r="A789" i="31"/>
  <c r="E789" i="31"/>
  <c r="A791" i="31"/>
  <c r="E791" i="31"/>
  <c r="A792" i="31"/>
  <c r="E792" i="31"/>
  <c r="A793" i="31"/>
  <c r="E793" i="31"/>
  <c r="A790" i="31"/>
  <c r="E790" i="31"/>
  <c r="A794" i="31"/>
  <c r="E794" i="31"/>
  <c r="A795" i="31"/>
  <c r="E795" i="31"/>
  <c r="A796" i="31"/>
  <c r="E796" i="31"/>
  <c r="A797" i="31"/>
  <c r="E797" i="31"/>
  <c r="A798" i="31"/>
  <c r="E798" i="31"/>
  <c r="A799" i="31"/>
  <c r="E799" i="31"/>
  <c r="A800" i="31"/>
  <c r="E800" i="31"/>
  <c r="A801" i="31"/>
  <c r="E801" i="31"/>
  <c r="A802" i="31"/>
  <c r="E802" i="31"/>
  <c r="A803" i="31"/>
  <c r="E803" i="31"/>
  <c r="A804" i="31"/>
  <c r="E804" i="31"/>
  <c r="A805" i="31"/>
  <c r="E805" i="31"/>
  <c r="A806" i="31"/>
  <c r="E806" i="31"/>
  <c r="A807" i="31"/>
  <c r="E807" i="31"/>
  <c r="A808" i="31"/>
  <c r="E808" i="31"/>
  <c r="A809" i="31"/>
  <c r="E809" i="31"/>
  <c r="A810" i="31"/>
  <c r="E810" i="31"/>
  <c r="A811" i="31"/>
  <c r="E811" i="31"/>
  <c r="A812" i="31"/>
  <c r="E812" i="31"/>
  <c r="A813" i="31"/>
  <c r="E813" i="31"/>
  <c r="A814" i="31"/>
  <c r="E814" i="31"/>
  <c r="A815" i="31"/>
  <c r="E815" i="31"/>
  <c r="A816" i="31"/>
  <c r="E816" i="31"/>
  <c r="A817" i="31"/>
  <c r="E817" i="31"/>
  <c r="A818" i="31"/>
  <c r="E818" i="31"/>
  <c r="A819" i="31"/>
  <c r="E819" i="31"/>
  <c r="A820" i="31"/>
  <c r="E820" i="31"/>
  <c r="A821" i="31"/>
  <c r="E821" i="31"/>
  <c r="A822" i="31"/>
  <c r="E822" i="31"/>
  <c r="A823" i="31"/>
  <c r="E823" i="31"/>
  <c r="A824" i="31"/>
  <c r="E824" i="31"/>
  <c r="A825" i="31"/>
  <c r="E825" i="31"/>
  <c r="A826" i="31"/>
  <c r="E826" i="31"/>
  <c r="A827" i="31"/>
  <c r="E827" i="31"/>
  <c r="A828" i="31"/>
  <c r="E828" i="31"/>
  <c r="A829" i="31"/>
  <c r="E829" i="31"/>
  <c r="A830" i="31"/>
  <c r="E830" i="31"/>
  <c r="A831" i="31"/>
  <c r="E831" i="31"/>
  <c r="A832" i="31"/>
  <c r="E832" i="31"/>
  <c r="A833" i="31"/>
  <c r="E833" i="31"/>
  <c r="A834" i="31"/>
  <c r="E834" i="31"/>
  <c r="A836" i="31"/>
  <c r="E836" i="31"/>
  <c r="A837" i="31"/>
  <c r="E837" i="31"/>
  <c r="A838" i="31"/>
  <c r="E838" i="31"/>
  <c r="A839" i="31"/>
  <c r="E839" i="31"/>
  <c r="A840" i="31"/>
  <c r="E840" i="31"/>
  <c r="A841" i="31"/>
  <c r="E841" i="31"/>
  <c r="A842" i="31"/>
  <c r="E842" i="31"/>
  <c r="A843" i="31"/>
  <c r="E843" i="31"/>
  <c r="A844" i="31"/>
  <c r="E844" i="31"/>
  <c r="A845" i="31"/>
  <c r="E845" i="31"/>
  <c r="A846" i="31"/>
  <c r="E846" i="31"/>
  <c r="A847" i="31"/>
  <c r="E847" i="31"/>
  <c r="A848" i="31"/>
  <c r="E848" i="31"/>
  <c r="A835" i="31"/>
  <c r="E835" i="31"/>
  <c r="A849" i="31"/>
  <c r="E849" i="31"/>
  <c r="A850" i="31"/>
  <c r="E850" i="31"/>
  <c r="A851" i="31"/>
  <c r="E851" i="31"/>
  <c r="A852" i="31"/>
  <c r="E852" i="31"/>
  <c r="A853" i="31"/>
  <c r="E853" i="31"/>
  <c r="A854" i="31"/>
  <c r="E854" i="31"/>
  <c r="A855" i="31"/>
  <c r="E855" i="31"/>
  <c r="A856" i="31"/>
  <c r="E856" i="31"/>
  <c r="A857" i="31"/>
  <c r="E857" i="31"/>
  <c r="A858" i="31"/>
  <c r="E858" i="31"/>
  <c r="A859" i="31"/>
  <c r="E859" i="31"/>
  <c r="A860" i="31"/>
  <c r="E860" i="31"/>
  <c r="A861" i="31"/>
  <c r="E861" i="31"/>
  <c r="A862" i="31"/>
  <c r="E862" i="31"/>
  <c r="A863" i="31"/>
  <c r="E863" i="31"/>
  <c r="A864" i="31"/>
  <c r="E864" i="31"/>
  <c r="A865" i="31"/>
  <c r="E865" i="31"/>
  <c r="A866" i="31"/>
  <c r="E866" i="31"/>
  <c r="A867" i="31"/>
  <c r="E867" i="31"/>
  <c r="A868" i="31"/>
  <c r="E868" i="31"/>
  <c r="A869" i="31"/>
  <c r="E869" i="31"/>
  <c r="A870" i="31"/>
  <c r="E870" i="31"/>
  <c r="A871" i="31"/>
  <c r="E871" i="31"/>
  <c r="A873" i="31"/>
  <c r="E873" i="31"/>
  <c r="A874" i="31"/>
  <c r="E874" i="31"/>
  <c r="A875" i="31"/>
  <c r="E875" i="31"/>
  <c r="A876" i="31"/>
  <c r="E876" i="31"/>
  <c r="A877" i="31"/>
  <c r="E877" i="31"/>
  <c r="A878" i="31"/>
  <c r="E878" i="31"/>
  <c r="A879" i="31"/>
  <c r="E879" i="31"/>
  <c r="A880" i="31"/>
  <c r="E880" i="31"/>
  <c r="A881" i="31"/>
  <c r="E881" i="31"/>
  <c r="A872" i="31"/>
  <c r="E872" i="31"/>
  <c r="A882" i="31"/>
  <c r="E882" i="31"/>
  <c r="A883" i="31"/>
  <c r="E883" i="31"/>
  <c r="A884" i="31"/>
  <c r="E884" i="31"/>
  <c r="A885" i="31"/>
  <c r="E885" i="31"/>
  <c r="A886" i="31"/>
  <c r="E886" i="31"/>
  <c r="A887" i="31"/>
  <c r="E887" i="31"/>
  <c r="A888" i="31"/>
  <c r="E888" i="31"/>
  <c r="A889" i="31"/>
  <c r="E889" i="31"/>
  <c r="A890" i="31"/>
  <c r="E890" i="31"/>
  <c r="A891" i="31"/>
  <c r="E891" i="31"/>
  <c r="A892" i="31"/>
  <c r="E892" i="31"/>
  <c r="A893" i="31"/>
  <c r="E893" i="31"/>
  <c r="A894" i="31"/>
  <c r="E894" i="31"/>
  <c r="A895" i="31"/>
  <c r="E895" i="31"/>
  <c r="A896" i="31"/>
  <c r="E896" i="31"/>
  <c r="A897" i="31"/>
  <c r="E897" i="31"/>
  <c r="A898" i="31"/>
  <c r="E898" i="31"/>
  <c r="A899" i="31"/>
  <c r="E899" i="31"/>
  <c r="A900" i="31"/>
  <c r="E900" i="31"/>
  <c r="A901" i="31"/>
  <c r="E901" i="31"/>
  <c r="A902" i="31"/>
  <c r="E902" i="31"/>
  <c r="A903" i="31"/>
  <c r="E903" i="31"/>
  <c r="A904" i="31"/>
  <c r="E904" i="31"/>
  <c r="A905" i="31"/>
  <c r="E905" i="31"/>
  <c r="A906" i="31"/>
  <c r="E906" i="31"/>
  <c r="A907" i="31"/>
  <c r="E907" i="31"/>
  <c r="A908" i="31"/>
  <c r="E908" i="31"/>
  <c r="A909" i="31"/>
  <c r="E909" i="31"/>
  <c r="A910" i="31"/>
  <c r="E910" i="31"/>
  <c r="A911" i="31"/>
  <c r="E911" i="31"/>
  <c r="A912" i="31"/>
  <c r="E912" i="31"/>
  <c r="A913" i="31"/>
  <c r="E913" i="31"/>
  <c r="A914" i="31"/>
  <c r="E914" i="31"/>
  <c r="A915" i="31"/>
  <c r="E915" i="31"/>
  <c r="A916" i="31"/>
  <c r="E916" i="31"/>
  <c r="A917" i="31"/>
  <c r="E917" i="31"/>
  <c r="A918" i="31"/>
  <c r="E918" i="31"/>
  <c r="A919" i="31"/>
  <c r="E919" i="31"/>
  <c r="A920" i="31"/>
  <c r="E920" i="31"/>
  <c r="A921" i="31"/>
  <c r="E921" i="31"/>
  <c r="A922" i="31"/>
  <c r="E922" i="31"/>
  <c r="A923" i="31"/>
  <c r="E923" i="31"/>
  <c r="A924" i="31"/>
  <c r="E924" i="31"/>
  <c r="A925" i="31"/>
  <c r="E925" i="31"/>
  <c r="A926" i="31"/>
  <c r="E926" i="31"/>
  <c r="A927" i="31"/>
  <c r="E927" i="31"/>
  <c r="A928" i="31"/>
  <c r="E928" i="31"/>
  <c r="A929" i="31"/>
  <c r="E929" i="31"/>
  <c r="A930" i="31"/>
  <c r="E930" i="31"/>
  <c r="A931" i="31"/>
  <c r="E931" i="31"/>
  <c r="A932" i="31"/>
  <c r="E932" i="31"/>
  <c r="A933" i="31"/>
  <c r="E933" i="31"/>
  <c r="A934" i="31"/>
  <c r="E934" i="31"/>
  <c r="A935" i="31"/>
  <c r="E935" i="31"/>
  <c r="A936" i="31"/>
  <c r="E936" i="31"/>
  <c r="A937" i="31"/>
  <c r="E937" i="31"/>
  <c r="A938" i="31"/>
  <c r="E938" i="31"/>
  <c r="A939" i="31"/>
  <c r="E939" i="31"/>
  <c r="A940" i="31"/>
  <c r="E940" i="31"/>
  <c r="A941" i="31"/>
  <c r="E941" i="31"/>
  <c r="A942" i="31"/>
  <c r="E942" i="31"/>
  <c r="A943" i="31"/>
  <c r="E943" i="31"/>
  <c r="A944" i="31"/>
  <c r="E944" i="31"/>
  <c r="A945" i="31"/>
  <c r="E945" i="31"/>
  <c r="A946" i="31"/>
  <c r="E946" i="31"/>
  <c r="A947" i="31"/>
  <c r="E947" i="31"/>
  <c r="A948" i="31"/>
  <c r="E948" i="31"/>
  <c r="A949" i="31"/>
  <c r="E949" i="31"/>
  <c r="A950" i="31"/>
  <c r="E950" i="31"/>
  <c r="A951" i="31"/>
  <c r="E951" i="31"/>
  <c r="A952" i="31"/>
  <c r="E952" i="31"/>
  <c r="A953" i="31"/>
  <c r="E953" i="31"/>
  <c r="A954" i="31"/>
  <c r="E954" i="31"/>
  <c r="A955" i="31"/>
  <c r="E955" i="31"/>
  <c r="A956" i="31"/>
  <c r="E956" i="31"/>
  <c r="A957" i="31"/>
  <c r="E957" i="31"/>
  <c r="A958" i="31"/>
  <c r="E958" i="31"/>
  <c r="A959" i="31"/>
  <c r="E959" i="31"/>
  <c r="A960" i="31"/>
  <c r="E960" i="31"/>
  <c r="A961" i="31"/>
  <c r="E961" i="31"/>
  <c r="A962" i="31"/>
  <c r="E962" i="31"/>
  <c r="A963" i="31"/>
  <c r="E963" i="31"/>
  <c r="A964" i="31"/>
  <c r="E964" i="31"/>
  <c r="A965" i="31"/>
  <c r="E965" i="31"/>
  <c r="A966" i="31"/>
  <c r="E966" i="31"/>
  <c r="A967" i="31"/>
  <c r="E967" i="31"/>
  <c r="A968" i="31"/>
  <c r="E968" i="31"/>
  <c r="A969" i="31"/>
  <c r="E969" i="31"/>
  <c r="A970" i="31"/>
  <c r="E970" i="31"/>
  <c r="A971" i="31"/>
  <c r="E971" i="31"/>
  <c r="A972" i="31"/>
  <c r="E972" i="31"/>
  <c r="A973" i="31"/>
  <c r="E973" i="31"/>
  <c r="A974" i="31"/>
  <c r="E974" i="31"/>
  <c r="A975" i="31"/>
  <c r="E975" i="31"/>
  <c r="A976" i="31"/>
  <c r="E976" i="31"/>
  <c r="A977" i="31"/>
  <c r="E977" i="31"/>
  <c r="A978" i="31"/>
  <c r="E978" i="31"/>
  <c r="A979" i="31"/>
  <c r="E979" i="31"/>
  <c r="A980" i="31"/>
  <c r="E980" i="31"/>
  <c r="A981" i="31"/>
  <c r="E981" i="31"/>
  <c r="A982" i="31"/>
  <c r="E982" i="31"/>
  <c r="A983" i="31"/>
  <c r="E983" i="31"/>
  <c r="A984" i="31"/>
  <c r="E984" i="31"/>
  <c r="A985" i="31"/>
  <c r="E985" i="31"/>
  <c r="A986" i="31"/>
  <c r="E986" i="31"/>
  <c r="A987" i="31"/>
  <c r="E987" i="31"/>
  <c r="A988" i="31"/>
  <c r="E988" i="31"/>
  <c r="A989" i="31"/>
  <c r="E989" i="31"/>
  <c r="A990" i="31"/>
  <c r="E990" i="31"/>
  <c r="A991" i="31"/>
  <c r="E991" i="31"/>
  <c r="A992" i="31"/>
  <c r="E992" i="31"/>
  <c r="A993" i="31"/>
  <c r="E993" i="31"/>
  <c r="A994" i="31"/>
  <c r="E994" i="31"/>
  <c r="A995" i="31"/>
  <c r="E995" i="31"/>
  <c r="A996" i="31"/>
  <c r="E996" i="31"/>
  <c r="A997" i="31"/>
  <c r="E997" i="31"/>
  <c r="A998" i="31"/>
  <c r="E998" i="31"/>
  <c r="A999" i="31"/>
  <c r="E999" i="31"/>
  <c r="A1000" i="31"/>
  <c r="E1000" i="31"/>
  <c r="A1001" i="31"/>
  <c r="E1001" i="31"/>
  <c r="A1002" i="31"/>
  <c r="E1002" i="31"/>
  <c r="A1003" i="31"/>
  <c r="E1003" i="31"/>
  <c r="A1004" i="31"/>
  <c r="E1004" i="31"/>
  <c r="A1005" i="31"/>
  <c r="E1005" i="31"/>
  <c r="A1006" i="31"/>
  <c r="E1006" i="31"/>
  <c r="A1007" i="31"/>
  <c r="E1007" i="31"/>
  <c r="A1008" i="31"/>
  <c r="E1008" i="31"/>
  <c r="A1009" i="31"/>
  <c r="E1009" i="31"/>
  <c r="A1010" i="31"/>
  <c r="E1010" i="31"/>
  <c r="A1011" i="31"/>
  <c r="E1011" i="31"/>
  <c r="A1012" i="31"/>
  <c r="E1012" i="31"/>
  <c r="A1013" i="31"/>
  <c r="E1013" i="31"/>
  <c r="A1014" i="31"/>
  <c r="E1014" i="31"/>
  <c r="A1015" i="31"/>
  <c r="E1015" i="31"/>
  <c r="A1016" i="31"/>
  <c r="E1016" i="31"/>
  <c r="A1017" i="31"/>
  <c r="E1017" i="31"/>
  <c r="A1018" i="31"/>
  <c r="E1018" i="31"/>
  <c r="A1019" i="31"/>
  <c r="E1019" i="31"/>
  <c r="A1020" i="31"/>
  <c r="E1020" i="31"/>
  <c r="A1021" i="31"/>
  <c r="E1021" i="31"/>
  <c r="A1022" i="31"/>
  <c r="E1022" i="31"/>
  <c r="A1023" i="31"/>
  <c r="E1023" i="31"/>
  <c r="A1024" i="31"/>
  <c r="E1024" i="31"/>
  <c r="A1025" i="31"/>
  <c r="E1025" i="31"/>
  <c r="A1026" i="31"/>
  <c r="E1026" i="31"/>
  <c r="A1027" i="31"/>
  <c r="E1027" i="31"/>
  <c r="A1028" i="31"/>
  <c r="E1028" i="31"/>
  <c r="A1029" i="31"/>
  <c r="E1029" i="31"/>
  <c r="A1030" i="31"/>
  <c r="E1030" i="31"/>
  <c r="A1031" i="31"/>
  <c r="E1031" i="31"/>
  <c r="A1032" i="31"/>
  <c r="E1032" i="31"/>
  <c r="A1033" i="31"/>
  <c r="E1033" i="31"/>
  <c r="A1034" i="31"/>
  <c r="E1034" i="31"/>
  <c r="A1035" i="31"/>
  <c r="E1035" i="31"/>
  <c r="A1036" i="31"/>
  <c r="E1036" i="31"/>
  <c r="A1037" i="31"/>
  <c r="E1037" i="31"/>
  <c r="A1038" i="31"/>
  <c r="E1038" i="31"/>
  <c r="A1039" i="31"/>
  <c r="E1039" i="31"/>
  <c r="A1040" i="31"/>
  <c r="E1040" i="31"/>
  <c r="A1041" i="31"/>
  <c r="E1041" i="31"/>
  <c r="A1042" i="31"/>
  <c r="E1042" i="31"/>
  <c r="A1043" i="31"/>
  <c r="E1043" i="31"/>
  <c r="A1044" i="31"/>
  <c r="E1044" i="31"/>
  <c r="A1045" i="31"/>
  <c r="E1045" i="31"/>
  <c r="A1046" i="31"/>
  <c r="E1046" i="31"/>
  <c r="A1047" i="31"/>
  <c r="E1047" i="31"/>
  <c r="A1048" i="31"/>
  <c r="E1048" i="31"/>
  <c r="A1049" i="31"/>
  <c r="E1049" i="31"/>
  <c r="A1050" i="31"/>
  <c r="E1050" i="31"/>
  <c r="A1051" i="31"/>
  <c r="E1051" i="31"/>
  <c r="A1052" i="31"/>
  <c r="E1052" i="31"/>
  <c r="A1053" i="31"/>
  <c r="E1053" i="31"/>
  <c r="A1054" i="31"/>
  <c r="E1054" i="31"/>
  <c r="A1055" i="31"/>
  <c r="E1055" i="31"/>
  <c r="A1056" i="31"/>
  <c r="E1056" i="31"/>
  <c r="A1057" i="31"/>
  <c r="E1057" i="31"/>
  <c r="A1058" i="31"/>
  <c r="E1058" i="31"/>
  <c r="A1059" i="31"/>
  <c r="E1059" i="31"/>
  <c r="A1060" i="31"/>
  <c r="E1060" i="31"/>
  <c r="A1061" i="31"/>
  <c r="E1061" i="31"/>
  <c r="A1062" i="31"/>
  <c r="E1062" i="31"/>
  <c r="A1063" i="31"/>
  <c r="E1063" i="31"/>
  <c r="A1064" i="31"/>
  <c r="E1064" i="31"/>
  <c r="A1065" i="31"/>
  <c r="E1065" i="31"/>
  <c r="A1066" i="31"/>
  <c r="E1066" i="31"/>
  <c r="A1073" i="31"/>
  <c r="E1073" i="31"/>
  <c r="A1067" i="31"/>
  <c r="E1067" i="31"/>
  <c r="A1068" i="31"/>
  <c r="E1068" i="31"/>
  <c r="A1069" i="31"/>
  <c r="E1069" i="31"/>
  <c r="A1070" i="31"/>
  <c r="E1070" i="31"/>
  <c r="A1071" i="31"/>
  <c r="E1071" i="31"/>
  <c r="A1072" i="31"/>
  <c r="E1072" i="31"/>
  <c r="A1074" i="31"/>
  <c r="E1074" i="31"/>
  <c r="A1075" i="31"/>
  <c r="E1075" i="31"/>
  <c r="A1076" i="31"/>
  <c r="E1076" i="31"/>
  <c r="A1077" i="31"/>
  <c r="E1077" i="31"/>
  <c r="A1078" i="31"/>
  <c r="E1078" i="31"/>
  <c r="A1079" i="31"/>
  <c r="E1079" i="31"/>
  <c r="A1080" i="31"/>
  <c r="E1080" i="31"/>
  <c r="A1081" i="31"/>
  <c r="E1081" i="31"/>
  <c r="A1082" i="31"/>
  <c r="E1082" i="31"/>
  <c r="A1083" i="31"/>
  <c r="E1083" i="31"/>
  <c r="A1084" i="31"/>
  <c r="E1084" i="31"/>
  <c r="A1085" i="31"/>
  <c r="E1085" i="31"/>
  <c r="A1086" i="31"/>
  <c r="E1086" i="31"/>
  <c r="A1087" i="31"/>
  <c r="E1087" i="31"/>
  <c r="A1088" i="31"/>
  <c r="E1088" i="31"/>
  <c r="A1089" i="31"/>
  <c r="E1089" i="31"/>
  <c r="A1090" i="31"/>
  <c r="E1090" i="31"/>
  <c r="A1091" i="31"/>
  <c r="E1091" i="31"/>
  <c r="A1092" i="31"/>
  <c r="E1092" i="31"/>
  <c r="A1093" i="31"/>
  <c r="E1093" i="31"/>
  <c r="A1094" i="31"/>
  <c r="E1094" i="31"/>
  <c r="A1095" i="31"/>
  <c r="E1095" i="31"/>
  <c r="A1096" i="31"/>
  <c r="E1096" i="31"/>
  <c r="A1097" i="31"/>
  <c r="E1097" i="31"/>
  <c r="A1098" i="31"/>
  <c r="E1098" i="31"/>
  <c r="A1099" i="31"/>
  <c r="E1099" i="31"/>
  <c r="A1100" i="31"/>
  <c r="E1100" i="31"/>
  <c r="A1101" i="31"/>
  <c r="E1101" i="31"/>
  <c r="A1102" i="31"/>
  <c r="E1102" i="31"/>
  <c r="A1103" i="31"/>
  <c r="E1103" i="31"/>
  <c r="A1104" i="31"/>
  <c r="E1104" i="31"/>
  <c r="A1105" i="31"/>
  <c r="E1105" i="31"/>
  <c r="A1106" i="31"/>
  <c r="E1106" i="31"/>
  <c r="A1107" i="31"/>
  <c r="E1107" i="31"/>
  <c r="A1108" i="31"/>
  <c r="E1108" i="31"/>
  <c r="A1109" i="31"/>
  <c r="E1109" i="31"/>
  <c r="A1110" i="31"/>
  <c r="E1110" i="31"/>
  <c r="A1111" i="31"/>
  <c r="E1111" i="31"/>
  <c r="A1112" i="31"/>
  <c r="E1112" i="31"/>
  <c r="A1113" i="31"/>
  <c r="E1113" i="31"/>
  <c r="A1114" i="31"/>
  <c r="E1114" i="31"/>
  <c r="A1115" i="31"/>
  <c r="E1115" i="31"/>
  <c r="A1116" i="31"/>
  <c r="E1116" i="31"/>
  <c r="A1117" i="31"/>
  <c r="E1117" i="31"/>
  <c r="A1118" i="31"/>
  <c r="E1118" i="31"/>
  <c r="A1119" i="31"/>
  <c r="E1119" i="31"/>
  <c r="A1120" i="31"/>
  <c r="E1120" i="31"/>
  <c r="A1121" i="31"/>
  <c r="E1121" i="31"/>
  <c r="A1122" i="31"/>
  <c r="E1122" i="31"/>
  <c r="A1123" i="31"/>
  <c r="E1123" i="31"/>
  <c r="A1124" i="31"/>
  <c r="E1124" i="31"/>
  <c r="A1125" i="31"/>
  <c r="E1125" i="31"/>
  <c r="A1126" i="31"/>
  <c r="E1126" i="31"/>
  <c r="A1127" i="31"/>
  <c r="E1127" i="31"/>
  <c r="A1130" i="31"/>
  <c r="E1130" i="31"/>
  <c r="A1133" i="31"/>
  <c r="E1133" i="31"/>
  <c r="A1134" i="31"/>
  <c r="E1134" i="31"/>
  <c r="A1135" i="31"/>
  <c r="E1135" i="31"/>
  <c r="A1137" i="31"/>
  <c r="E1137" i="31"/>
  <c r="A1140" i="31"/>
  <c r="E1140" i="31"/>
  <c r="A1141" i="31"/>
  <c r="E1141" i="31"/>
  <c r="A1142" i="31"/>
  <c r="E1142" i="31"/>
  <c r="A1143" i="31"/>
  <c r="E1143" i="31"/>
  <c r="A1128" i="31"/>
  <c r="E1128" i="31"/>
  <c r="A1144" i="31"/>
  <c r="E1144" i="31"/>
  <c r="A1129" i="31"/>
  <c r="E1129" i="31"/>
  <c r="A1146" i="31"/>
  <c r="E1146" i="31"/>
  <c r="A1147" i="31"/>
  <c r="E1147" i="31"/>
  <c r="A1148" i="31"/>
  <c r="E1148" i="31"/>
  <c r="A1149" i="31"/>
  <c r="E1149" i="31"/>
  <c r="A1150" i="31"/>
  <c r="E1150" i="31"/>
  <c r="A1151" i="31"/>
  <c r="E1151" i="31"/>
  <c r="A1131" i="31"/>
  <c r="E1131" i="31"/>
  <c r="A1132" i="31"/>
  <c r="E1132" i="31"/>
  <c r="A1152" i="31"/>
  <c r="E1152" i="31"/>
  <c r="A1153" i="31"/>
  <c r="E1153" i="31"/>
  <c r="A1154" i="31"/>
  <c r="E1154" i="31"/>
  <c r="A1155" i="31"/>
  <c r="E1155" i="31"/>
  <c r="A1157" i="31"/>
  <c r="E1157" i="31"/>
  <c r="A1158" i="31"/>
  <c r="E1158" i="31"/>
  <c r="A1136" i="31"/>
  <c r="E1136" i="31"/>
  <c r="A1138" i="31"/>
  <c r="E1138" i="31"/>
  <c r="A1139" i="31"/>
  <c r="E1139" i="31"/>
  <c r="A1161" i="31"/>
  <c r="E1161" i="31"/>
  <c r="A1162" i="31"/>
  <c r="E1162" i="31"/>
  <c r="A1163" i="31"/>
  <c r="E1163" i="31"/>
  <c r="A1145" i="31"/>
  <c r="E1145" i="31"/>
  <c r="A1164" i="31"/>
  <c r="E1164" i="31"/>
  <c r="A1165" i="31"/>
  <c r="E1165" i="31"/>
  <c r="A1166" i="31"/>
  <c r="E1166" i="31"/>
  <c r="A1167" i="31"/>
  <c r="E1167" i="31"/>
  <c r="A1168" i="31"/>
  <c r="E1168" i="31"/>
  <c r="A1169" i="31"/>
  <c r="E1169" i="31"/>
  <c r="A1170" i="31"/>
  <c r="E1170" i="31"/>
  <c r="A1171" i="31"/>
  <c r="E1171" i="31"/>
  <c r="A1172" i="31"/>
  <c r="E1172" i="31"/>
  <c r="A1173" i="31"/>
  <c r="E1173" i="31"/>
  <c r="A1174" i="31"/>
  <c r="E1174" i="31"/>
  <c r="A1175" i="31"/>
  <c r="E1175" i="31"/>
  <c r="A1176" i="31"/>
  <c r="E1176" i="31"/>
  <c r="A1178" i="31"/>
  <c r="E1178" i="31"/>
  <c r="A1179" i="31"/>
  <c r="E1179" i="31"/>
  <c r="A1180" i="31"/>
  <c r="E1180" i="31"/>
  <c r="A1181" i="31"/>
  <c r="E1181" i="31"/>
  <c r="A1182" i="31"/>
  <c r="E1182" i="31"/>
  <c r="A1183" i="31"/>
  <c r="E1183" i="31"/>
  <c r="A1184" i="31"/>
  <c r="E1184" i="31"/>
  <c r="A1185" i="31"/>
  <c r="E1185" i="31"/>
  <c r="A1186" i="31"/>
  <c r="E1186" i="31"/>
  <c r="A1187" i="31"/>
  <c r="E1187" i="31"/>
  <c r="A1188" i="31"/>
  <c r="E1188" i="31"/>
  <c r="A1189" i="31"/>
  <c r="E1189" i="31"/>
  <c r="A1190" i="31"/>
  <c r="E1190" i="31"/>
  <c r="A1159" i="31"/>
  <c r="E1159" i="31"/>
  <c r="A1191" i="31"/>
  <c r="E1191" i="31"/>
  <c r="A1192" i="31"/>
  <c r="E1192" i="31"/>
  <c r="A1160" i="31"/>
  <c r="E1160" i="31"/>
  <c r="A1193" i="31"/>
  <c r="E1193" i="31"/>
  <c r="A1194" i="31"/>
  <c r="E1194" i="31"/>
  <c r="A1195" i="31"/>
  <c r="E1195" i="31"/>
  <c r="A1196" i="31"/>
  <c r="E1196" i="31"/>
  <c r="A1197" i="31"/>
  <c r="E1197" i="31"/>
  <c r="A1198" i="31"/>
  <c r="E1198" i="31"/>
  <c r="A1199" i="31"/>
  <c r="E1199" i="31"/>
  <c r="A1177" i="31"/>
  <c r="E1177" i="31"/>
  <c r="A1200" i="31"/>
  <c r="E1200" i="31"/>
  <c r="A1201" i="31"/>
  <c r="E1201" i="31"/>
  <c r="A1202" i="31"/>
  <c r="E1202" i="31"/>
  <c r="A1203" i="31"/>
  <c r="E1203" i="31"/>
  <c r="A1204" i="31"/>
  <c r="E1204" i="31"/>
  <c r="A1205" i="31"/>
  <c r="E1205" i="31"/>
  <c r="A1206" i="31"/>
  <c r="E1206" i="31"/>
  <c r="A1207" i="31"/>
  <c r="E1207" i="31"/>
  <c r="A1156" i="31"/>
  <c r="E1156" i="31"/>
  <c r="A1208" i="31"/>
  <c r="E1208" i="31"/>
  <c r="A1209" i="31"/>
  <c r="E1209" i="31"/>
  <c r="A1210" i="31"/>
  <c r="E1210" i="31"/>
  <c r="A1211" i="31"/>
  <c r="E1211" i="31"/>
  <c r="A1212" i="31"/>
  <c r="E1212" i="31"/>
  <c r="A1213" i="31"/>
  <c r="E1213" i="31"/>
  <c r="A1214" i="31"/>
  <c r="E1214" i="31"/>
  <c r="A1215" i="31"/>
  <c r="E1215" i="31"/>
  <c r="A1216" i="31"/>
  <c r="E1216" i="31"/>
  <c r="A1217" i="31"/>
  <c r="E1217" i="31"/>
  <c r="A1218" i="31"/>
  <c r="E1218" i="31"/>
  <c r="A1219" i="31"/>
  <c r="E1219" i="31"/>
  <c r="A1220" i="31"/>
  <c r="E1220" i="31"/>
  <c r="A1221" i="31"/>
  <c r="E1221" i="31"/>
  <c r="A1222" i="31"/>
  <c r="E1222" i="31"/>
  <c r="A1223" i="31"/>
  <c r="E1223" i="31"/>
  <c r="A1224" i="31"/>
  <c r="E1224" i="31"/>
  <c r="A1225" i="31"/>
  <c r="E1225" i="31"/>
  <c r="A1226" i="31"/>
  <c r="E1226" i="31"/>
  <c r="A1227" i="31"/>
  <c r="E1227" i="31"/>
  <c r="A1228" i="31"/>
  <c r="E1228" i="31"/>
  <c r="A1229" i="31"/>
  <c r="E1229" i="31"/>
  <c r="A1230" i="31"/>
  <c r="E1230" i="31"/>
  <c r="A1231" i="31"/>
  <c r="E1231" i="31"/>
  <c r="A1232" i="31"/>
  <c r="E1232" i="31"/>
  <c r="A1233" i="31"/>
  <c r="E1233" i="31"/>
  <c r="A1234" i="31"/>
  <c r="E1234" i="31"/>
  <c r="A1235" i="31"/>
  <c r="E1235" i="31"/>
  <c r="A1236" i="31"/>
  <c r="E1236" i="31"/>
  <c r="A1237" i="31"/>
  <c r="E1237" i="31"/>
  <c r="A1238" i="31"/>
  <c r="E1238" i="31"/>
  <c r="A1239" i="31"/>
  <c r="E1239" i="31"/>
  <c r="A1240" i="31"/>
  <c r="E1240" i="31"/>
  <c r="A1241" i="31"/>
  <c r="E1241" i="31"/>
  <c r="A1242" i="31"/>
  <c r="E1242" i="31"/>
  <c r="A1243" i="31"/>
  <c r="E1243" i="31"/>
  <c r="A1244" i="31"/>
  <c r="E1244" i="31"/>
  <c r="A1245" i="31"/>
  <c r="E1245" i="31"/>
  <c r="A1246" i="31"/>
  <c r="E1246" i="31"/>
  <c r="A1247" i="31"/>
  <c r="E1247" i="31"/>
  <c r="A1248" i="31"/>
  <c r="E1248" i="31"/>
  <c r="A1249" i="31"/>
  <c r="E1249" i="31"/>
  <c r="A1250" i="31"/>
  <c r="E1250" i="31"/>
  <c r="A1251" i="31"/>
  <c r="E1251" i="31"/>
  <c r="A1252" i="31"/>
  <c r="E1252" i="31"/>
  <c r="A1253" i="31"/>
  <c r="E1253" i="31"/>
  <c r="A1254" i="31"/>
  <c r="E1254" i="31"/>
  <c r="A1255" i="31"/>
  <c r="E1255" i="31"/>
  <c r="A1256" i="31"/>
  <c r="E1256" i="31"/>
  <c r="A1258" i="31"/>
  <c r="E1258" i="31"/>
  <c r="A1259" i="31"/>
  <c r="E1259" i="31"/>
  <c r="A1260" i="31"/>
  <c r="E1260" i="31"/>
  <c r="A1261" i="31"/>
  <c r="E1261" i="31"/>
  <c r="A1262" i="31"/>
  <c r="E1262" i="31"/>
  <c r="A1263" i="31"/>
  <c r="E1263" i="31"/>
  <c r="A1267" i="31"/>
  <c r="E1267" i="31"/>
  <c r="A1268" i="31"/>
  <c r="E1268" i="31"/>
  <c r="A1269" i="31"/>
  <c r="E1269" i="31"/>
  <c r="A1270" i="31"/>
  <c r="E1270" i="31"/>
  <c r="A1271" i="31"/>
  <c r="E1271" i="31"/>
  <c r="A1272" i="31"/>
  <c r="E1272" i="31"/>
  <c r="A1273" i="31"/>
  <c r="E1273" i="31"/>
  <c r="A1276" i="31"/>
  <c r="E1276" i="31"/>
  <c r="A1277" i="31"/>
  <c r="E1277" i="31"/>
  <c r="A1279" i="31"/>
  <c r="E1279" i="31"/>
  <c r="A1280" i="31"/>
  <c r="E1280" i="31"/>
  <c r="A1281" i="31"/>
  <c r="E1281" i="31"/>
  <c r="A1282" i="31"/>
  <c r="E1282" i="31"/>
  <c r="A1283" i="31"/>
  <c r="E1283" i="31"/>
  <c r="A1284" i="31"/>
  <c r="E1284" i="31"/>
  <c r="A1285" i="31"/>
  <c r="E1285" i="31"/>
  <c r="A1286" i="31"/>
  <c r="E1286" i="31"/>
  <c r="A1287" i="31"/>
  <c r="E1287" i="31"/>
  <c r="A1288" i="31"/>
  <c r="E1288" i="31"/>
  <c r="A1289" i="31"/>
  <c r="E1289" i="31"/>
  <c r="A1290" i="31"/>
  <c r="E1290" i="31"/>
  <c r="A1291" i="31"/>
  <c r="E1291" i="31"/>
  <c r="A1292" i="31"/>
  <c r="E1292" i="31"/>
  <c r="A1293" i="31"/>
  <c r="E1293" i="31"/>
  <c r="A1294" i="31"/>
  <c r="E1294" i="31"/>
  <c r="A1295" i="31"/>
  <c r="E1295" i="31"/>
  <c r="A1296" i="31"/>
  <c r="E1296" i="31"/>
  <c r="A1297" i="31"/>
  <c r="E1297" i="31"/>
  <c r="A1298" i="31"/>
  <c r="E1298" i="31"/>
  <c r="A1299" i="31"/>
  <c r="E1299" i="31"/>
  <c r="A1300" i="31"/>
  <c r="E1300" i="31"/>
  <c r="A1301" i="31"/>
  <c r="E1301" i="31"/>
  <c r="A1302" i="31"/>
  <c r="E1302" i="31"/>
  <c r="A1257" i="31"/>
  <c r="E1257" i="31"/>
  <c r="A1304" i="31"/>
  <c r="E1304" i="31"/>
  <c r="A1264" i="31"/>
  <c r="A1265" i="31"/>
  <c r="E1265" i="31"/>
  <c r="A1266" i="31"/>
  <c r="E1266" i="31"/>
  <c r="A1306" i="31"/>
  <c r="E1306" i="31"/>
  <c r="A1307" i="31"/>
  <c r="E1307" i="31"/>
  <c r="A1308" i="31"/>
  <c r="E1308" i="31"/>
  <c r="A1309" i="31"/>
  <c r="E1309" i="31"/>
  <c r="A1310" i="31"/>
  <c r="E1310" i="31"/>
  <c r="A1311" i="31"/>
  <c r="E1311" i="31"/>
  <c r="A1312" i="31"/>
  <c r="E1312" i="31"/>
  <c r="A1313" i="31"/>
  <c r="E1313" i="31"/>
  <c r="A1314" i="31"/>
  <c r="E1314" i="31"/>
  <c r="A1274" i="31"/>
  <c r="E1274" i="31"/>
  <c r="A1275" i="31"/>
  <c r="E1275" i="31"/>
  <c r="A1315" i="31"/>
  <c r="E1315" i="31"/>
  <c r="A1316" i="31"/>
  <c r="E1316" i="31"/>
  <c r="A1317" i="31"/>
  <c r="E1317" i="31"/>
  <c r="A1278" i="31"/>
  <c r="E1278" i="31"/>
  <c r="A1318" i="31"/>
  <c r="E1318" i="31"/>
  <c r="A1319" i="31"/>
  <c r="E1319" i="31"/>
  <c r="A1320" i="31"/>
  <c r="E1320" i="31"/>
  <c r="A1321" i="31"/>
  <c r="E1321" i="31"/>
  <c r="A1322" i="31"/>
  <c r="E1322" i="31"/>
  <c r="A1323" i="31"/>
  <c r="E1323" i="31"/>
  <c r="A1324" i="31"/>
  <c r="E1324" i="31"/>
  <c r="A1325" i="31"/>
  <c r="E1325" i="31"/>
  <c r="A1326" i="31"/>
  <c r="E1326" i="31"/>
  <c r="A1303" i="31"/>
  <c r="E1303" i="31"/>
  <c r="A1305" i="31"/>
  <c r="E1305" i="31"/>
  <c r="A1327" i="31"/>
  <c r="E1327" i="31"/>
  <c r="A1328" i="31"/>
  <c r="E1328" i="31"/>
  <c r="A1329" i="31"/>
  <c r="E1329" i="31"/>
  <c r="A1330" i="31"/>
  <c r="E1330" i="31"/>
  <c r="A1331" i="31"/>
  <c r="E1331" i="31"/>
  <c r="A1332" i="31"/>
  <c r="E1332" i="31"/>
  <c r="A1333" i="31"/>
  <c r="E1333" i="31"/>
  <c r="A1334" i="31"/>
  <c r="E1334" i="31"/>
  <c r="A1335" i="31"/>
  <c r="E1335" i="31"/>
  <c r="A1336" i="31"/>
  <c r="E1336" i="31"/>
  <c r="A1337" i="31"/>
  <c r="E1337" i="31"/>
  <c r="A1340" i="31"/>
  <c r="E1340" i="31"/>
  <c r="A1342" i="31"/>
  <c r="E1342" i="31"/>
  <c r="A1343" i="31"/>
  <c r="E1343" i="31"/>
  <c r="A1345" i="31"/>
  <c r="E1345" i="31"/>
  <c r="A1346" i="31"/>
  <c r="E1346" i="31"/>
  <c r="A1347" i="31"/>
  <c r="E1347" i="31"/>
  <c r="A1338" i="31"/>
  <c r="A1339" i="31"/>
  <c r="E1339" i="31"/>
  <c r="A1348" i="31"/>
  <c r="E1348" i="31"/>
  <c r="A1341" i="31"/>
  <c r="E1341" i="31"/>
  <c r="A1349" i="31"/>
  <c r="E1349" i="31"/>
  <c r="A1344" i="31"/>
  <c r="E1344" i="31"/>
  <c r="A1350" i="31"/>
  <c r="E1350" i="31"/>
  <c r="A1351" i="31"/>
  <c r="E1351" i="31"/>
  <c r="A1352" i="31"/>
  <c r="E1352" i="31"/>
  <c r="A1353" i="31"/>
  <c r="E1353" i="31"/>
  <c r="A1355" i="31"/>
  <c r="E1355" i="31"/>
  <c r="A1356" i="31"/>
  <c r="E1356" i="31"/>
  <c r="A1357" i="31"/>
  <c r="E1357" i="31"/>
  <c r="A1358" i="31"/>
  <c r="E1358" i="31"/>
  <c r="A1359" i="31"/>
  <c r="E1359" i="31"/>
  <c r="A1354" i="31"/>
  <c r="E1354" i="31"/>
  <c r="A1360" i="31"/>
  <c r="E1360" i="31"/>
  <c r="A1361" i="31"/>
  <c r="E1361" i="31"/>
  <c r="A1362" i="31"/>
  <c r="E1362" i="31"/>
  <c r="A1363" i="31"/>
  <c r="E1363" i="31"/>
  <c r="A1364" i="31"/>
  <c r="E1364" i="31"/>
  <c r="A1365" i="31"/>
  <c r="E1365" i="31"/>
  <c r="A1366" i="31"/>
  <c r="E1366" i="31"/>
  <c r="A1367" i="31"/>
  <c r="E1367" i="31"/>
  <c r="A1368" i="31"/>
  <c r="E1368" i="31"/>
  <c r="A1371" i="31"/>
  <c r="E1371" i="31"/>
  <c r="A1369" i="31"/>
  <c r="E1369" i="31"/>
  <c r="A1374" i="31"/>
  <c r="E1374" i="31"/>
  <c r="A1376" i="31"/>
  <c r="E1376" i="31"/>
  <c r="A1370" i="31"/>
  <c r="E1370" i="31"/>
  <c r="A1372" i="31"/>
  <c r="E1372" i="31"/>
  <c r="A1375" i="31"/>
  <c r="E1375" i="31"/>
  <c r="A1378" i="31"/>
  <c r="E1378" i="31"/>
  <c r="A1379" i="31"/>
  <c r="E1379" i="31"/>
  <c r="A1373" i="31"/>
  <c r="E1373" i="31"/>
  <c r="A1380" i="31"/>
  <c r="E1380" i="31"/>
  <c r="A1381" i="31"/>
  <c r="E1381" i="31"/>
  <c r="A1382" i="31"/>
  <c r="E1382" i="31"/>
  <c r="A1383" i="31"/>
  <c r="E1383" i="31"/>
  <c r="A1377" i="31"/>
  <c r="A1386" i="31"/>
  <c r="E1386" i="31"/>
  <c r="A1384" i="31"/>
  <c r="E1384" i="31"/>
  <c r="A1385" i="31"/>
  <c r="E1385" i="31"/>
  <c r="A1387" i="31"/>
  <c r="E1387" i="31"/>
  <c r="A1388" i="31"/>
  <c r="E1388" i="31"/>
  <c r="A1389" i="31"/>
  <c r="E1389" i="31"/>
  <c r="A1390" i="31"/>
  <c r="E1390" i="31"/>
  <c r="A1391" i="31"/>
  <c r="E1391" i="31"/>
  <c r="A1392" i="31"/>
  <c r="E1392" i="31"/>
  <c r="A1393" i="31"/>
  <c r="E1393" i="31"/>
  <c r="A1394" i="31"/>
  <c r="E1394" i="31"/>
  <c r="A1395" i="31"/>
  <c r="E1395" i="31"/>
  <c r="A1396" i="31"/>
  <c r="E1396" i="31"/>
  <c r="A1397" i="31"/>
  <c r="E1397" i="31"/>
  <c r="A1398" i="31"/>
  <c r="E1398" i="31"/>
  <c r="A1399" i="31"/>
  <c r="E1399" i="31"/>
  <c r="A1400" i="31"/>
  <c r="E1400" i="31"/>
  <c r="A1401" i="31"/>
  <c r="E1401" i="31"/>
  <c r="A1402" i="31"/>
  <c r="E1402" i="31"/>
  <c r="A1403" i="31"/>
  <c r="E1403" i="31"/>
  <c r="A1404" i="31"/>
  <c r="E1404" i="31"/>
  <c r="A1405" i="31"/>
  <c r="E1405" i="31"/>
  <c r="A1406" i="31"/>
  <c r="E1406" i="31"/>
  <c r="A1407" i="31"/>
  <c r="E1407" i="31"/>
  <c r="A1408" i="31"/>
  <c r="E1408" i="31"/>
  <c r="A1409" i="31"/>
  <c r="E1409" i="31"/>
  <c r="A1410" i="31"/>
  <c r="E1410" i="31"/>
  <c r="A1411" i="31"/>
  <c r="E1411" i="31"/>
  <c r="A1412" i="31"/>
  <c r="E1412" i="31"/>
  <c r="A1413" i="31"/>
  <c r="E1413" i="31"/>
  <c r="A1414" i="31"/>
  <c r="E1414" i="31"/>
  <c r="A1415" i="31"/>
  <c r="E1415" i="31"/>
  <c r="A1416" i="31"/>
  <c r="E1416" i="31"/>
  <c r="A1417" i="31"/>
  <c r="E1417" i="31"/>
  <c r="A1418" i="31"/>
  <c r="E1418" i="31"/>
  <c r="A1419" i="31"/>
  <c r="E1419" i="31"/>
  <c r="A1420" i="31"/>
  <c r="E1420" i="31"/>
  <c r="A1421" i="31"/>
  <c r="E1421" i="31"/>
  <c r="A1422" i="31"/>
  <c r="E1422" i="31"/>
  <c r="A1423" i="31"/>
  <c r="E1423" i="31"/>
  <c r="A1424" i="31"/>
  <c r="E1424" i="31"/>
  <c r="A1425" i="31"/>
  <c r="E1425" i="31"/>
  <c r="A1426" i="31"/>
  <c r="E1426" i="31"/>
  <c r="A1427" i="31"/>
  <c r="E1427" i="31"/>
  <c r="A1428" i="31"/>
  <c r="E1428" i="31"/>
  <c r="A1429" i="31"/>
  <c r="E1429" i="31"/>
  <c r="A1430" i="31"/>
  <c r="E1430" i="31"/>
  <c r="A1431" i="31"/>
  <c r="E1431" i="31"/>
  <c r="A1432" i="31"/>
  <c r="E1432" i="31"/>
  <c r="E1433" i="31"/>
  <c r="A1434" i="31"/>
  <c r="E1434" i="31"/>
  <c r="A1435" i="31"/>
  <c r="E1435" i="31"/>
  <c r="A1436" i="31"/>
  <c r="E1436" i="31"/>
  <c r="A1437" i="31"/>
  <c r="E1437" i="31"/>
  <c r="A1438" i="31"/>
  <c r="E1438" i="31"/>
  <c r="A1439" i="31"/>
  <c r="E1439" i="31"/>
  <c r="A1440" i="31"/>
  <c r="E1440" i="31"/>
  <c r="A1441" i="31"/>
  <c r="E1441" i="31"/>
  <c r="A1442" i="31"/>
  <c r="E1442" i="31"/>
  <c r="A1443" i="31"/>
  <c r="E1443" i="31"/>
  <c r="A1444" i="31"/>
  <c r="E1444" i="31"/>
  <c r="A1445" i="31"/>
  <c r="E1445" i="31"/>
  <c r="A1446" i="31"/>
  <c r="E1446" i="31"/>
  <c r="A1447" i="31"/>
  <c r="E1447" i="31"/>
  <c r="A1448" i="31"/>
  <c r="E1448" i="31"/>
  <c r="A1449" i="31"/>
  <c r="E1449" i="31"/>
  <c r="B658" i="31" l="1"/>
  <c r="B656" i="31"/>
  <c r="B648" i="31"/>
  <c r="B646" i="31"/>
  <c r="B632" i="31"/>
  <c r="B630" i="31"/>
  <c r="B624" i="31"/>
  <c r="B622" i="31"/>
  <c r="B620" i="31"/>
  <c r="B618" i="31"/>
  <c r="B616" i="31"/>
  <c r="B614" i="31"/>
  <c r="B612" i="31"/>
  <c r="B608" i="31"/>
  <c r="B606" i="31"/>
  <c r="B604" i="31"/>
  <c r="B602" i="31"/>
  <c r="B580" i="31"/>
  <c r="B578" i="31"/>
  <c r="B568" i="31"/>
  <c r="B566" i="31"/>
  <c r="B558" i="31"/>
  <c r="B544" i="31"/>
  <c r="B540" i="31"/>
  <c r="B536" i="31"/>
  <c r="B534" i="31"/>
  <c r="B532" i="31"/>
  <c r="B530" i="31"/>
  <c r="B528" i="31"/>
  <c r="B526" i="31"/>
  <c r="B524" i="31"/>
  <c r="B522" i="31"/>
  <c r="B520" i="31"/>
  <c r="B518" i="31"/>
  <c r="B516" i="31"/>
  <c r="B514" i="31"/>
  <c r="B512" i="31"/>
  <c r="B510" i="31"/>
  <c r="B508" i="31"/>
  <c r="B506" i="31"/>
  <c r="B504" i="31"/>
  <c r="B502" i="31"/>
  <c r="B500" i="31"/>
  <c r="B498" i="31"/>
  <c r="B496" i="31"/>
  <c r="B494" i="31"/>
  <c r="B492" i="31"/>
  <c r="B460" i="31"/>
  <c r="B454" i="31"/>
  <c r="B446" i="31"/>
  <c r="B444" i="31"/>
  <c r="B442" i="31"/>
  <c r="B440" i="31"/>
  <c r="B438" i="31"/>
  <c r="B436" i="31"/>
  <c r="B434" i="31"/>
  <c r="B432" i="31"/>
  <c r="B430" i="31"/>
  <c r="B428" i="31"/>
  <c r="B426" i="31"/>
  <c r="B424" i="31"/>
  <c r="B422" i="31"/>
  <c r="B420" i="31"/>
  <c r="B418" i="31"/>
  <c r="B416" i="31"/>
  <c r="B414" i="31"/>
  <c r="B412" i="31"/>
  <c r="B410" i="31"/>
  <c r="B408" i="31"/>
  <c r="B406" i="31"/>
  <c r="B404" i="31"/>
  <c r="B402" i="31"/>
  <c r="B400" i="31"/>
  <c r="B366" i="31"/>
  <c r="B362" i="31"/>
  <c r="B360" i="31"/>
  <c r="B358" i="31"/>
  <c r="B356" i="31"/>
  <c r="B346" i="31"/>
  <c r="B344" i="31"/>
  <c r="B342" i="31"/>
  <c r="B340" i="31"/>
  <c r="B338" i="31"/>
  <c r="B336" i="31"/>
  <c r="B334" i="31"/>
  <c r="B332" i="31"/>
  <c r="B330" i="31"/>
  <c r="B328" i="31"/>
  <c r="B326" i="31"/>
  <c r="B324" i="31"/>
  <c r="B322" i="31"/>
  <c r="B320" i="31"/>
  <c r="B318" i="31"/>
  <c r="B316" i="31"/>
  <c r="B314" i="31"/>
  <c r="B312" i="31"/>
  <c r="B310" i="31"/>
  <c r="B308" i="31"/>
  <c r="B306" i="31"/>
  <c r="B304" i="31"/>
  <c r="B1447" i="31"/>
  <c r="B1441" i="31"/>
  <c r="B1435" i="31"/>
  <c r="B1431" i="31"/>
  <c r="B1427" i="31"/>
  <c r="B1423" i="31"/>
  <c r="B1419" i="31"/>
  <c r="B1417" i="31"/>
  <c r="B1413" i="31"/>
  <c r="B1411" i="31"/>
  <c r="B1409" i="31"/>
  <c r="B1407" i="31"/>
  <c r="B1405" i="31"/>
  <c r="B1403" i="31"/>
  <c r="B1401" i="31"/>
  <c r="B1387" i="31"/>
  <c r="B1384" i="31"/>
  <c r="B1377" i="31"/>
  <c r="B1382" i="31"/>
  <c r="B1380" i="31"/>
  <c r="B1379" i="31"/>
  <c r="B1375" i="31"/>
  <c r="B1370" i="31"/>
  <c r="B1374" i="31"/>
  <c r="B1371" i="31"/>
  <c r="B1367" i="31"/>
  <c r="B1365" i="31"/>
  <c r="B1363" i="31"/>
  <c r="B1361" i="31"/>
  <c r="B1358" i="31"/>
  <c r="B1356" i="31"/>
  <c r="B1353" i="31"/>
  <c r="B1351" i="31"/>
  <c r="B1344" i="31"/>
  <c r="B1341" i="31"/>
  <c r="B1339" i="31"/>
  <c r="B1347" i="31"/>
  <c r="B1345" i="31"/>
  <c r="B1342" i="31"/>
  <c r="B1337" i="31"/>
  <c r="B1335" i="31"/>
  <c r="B1333" i="31"/>
  <c r="B1331" i="31"/>
  <c r="B1329" i="31"/>
  <c r="B1327" i="31"/>
  <c r="B1325" i="31"/>
  <c r="B1321" i="31"/>
  <c r="B1319" i="31"/>
  <c r="B1278" i="31"/>
  <c r="B1316" i="31"/>
  <c r="B1275" i="31"/>
  <c r="B1314" i="31"/>
  <c r="B1310" i="31"/>
  <c r="B1308" i="31"/>
  <c r="B1306" i="31"/>
  <c r="B1304" i="31"/>
  <c r="B1302" i="31"/>
  <c r="B1300" i="31"/>
  <c r="B1296" i="31"/>
  <c r="B1294" i="31"/>
  <c r="B1290" i="31"/>
  <c r="B1288" i="31"/>
  <c r="B1286" i="31"/>
  <c r="B1284" i="31"/>
  <c r="B1282" i="31"/>
  <c r="B1277" i="31"/>
  <c r="B1271" i="31"/>
  <c r="B1269" i="31"/>
  <c r="B1267" i="31"/>
  <c r="B1262" i="31"/>
  <c r="B1260" i="31"/>
  <c r="B1255" i="31"/>
  <c r="B533" i="31"/>
  <c r="B531" i="31"/>
  <c r="B529" i="31"/>
  <c r="B527" i="31"/>
  <c r="B525" i="31"/>
  <c r="B523" i="31"/>
  <c r="B521" i="31"/>
  <c r="B519" i="31"/>
  <c r="B517" i="31"/>
  <c r="B515" i="31"/>
  <c r="B513" i="31"/>
  <c r="B511" i="31"/>
  <c r="B509" i="31"/>
  <c r="B507" i="31"/>
  <c r="B505" i="31"/>
  <c r="B499" i="31"/>
  <c r="B497" i="31"/>
  <c r="B495" i="31"/>
  <c r="B493" i="31"/>
  <c r="B491" i="31"/>
  <c r="B485" i="31"/>
  <c r="B483" i="31"/>
  <c r="B481" i="31"/>
  <c r="B479" i="31"/>
  <c r="B477" i="31"/>
  <c r="B1449" i="31"/>
  <c r="B1445" i="31"/>
  <c r="B1443" i="31"/>
  <c r="B1439" i="31"/>
  <c r="B1437" i="31"/>
  <c r="B1433" i="31"/>
  <c r="B1429" i="31"/>
  <c r="B1425" i="31"/>
  <c r="B1421" i="31"/>
  <c r="B1415" i="31"/>
  <c r="B1399" i="31"/>
  <c r="B1397" i="31"/>
  <c r="B1395" i="31"/>
  <c r="B1393" i="31"/>
  <c r="B1391" i="31"/>
  <c r="B1389" i="31"/>
  <c r="B475" i="31"/>
  <c r="B471" i="31"/>
  <c r="B469" i="31"/>
  <c r="B467" i="31"/>
  <c r="B465" i="31"/>
  <c r="B463" i="31"/>
  <c r="B461" i="31"/>
  <c r="B453" i="31"/>
  <c r="B451" i="31"/>
  <c r="B449" i="31"/>
  <c r="B447" i="31"/>
  <c r="B445" i="31"/>
  <c r="B443" i="31"/>
  <c r="B441" i="31"/>
  <c r="B439" i="31"/>
  <c r="B437" i="31"/>
  <c r="B435" i="31"/>
  <c r="B433" i="31"/>
  <c r="B431" i="31"/>
  <c r="B429" i="31"/>
  <c r="B403" i="31"/>
  <c r="B389" i="31"/>
  <c r="C389" i="31" s="1"/>
  <c r="D389" i="31" s="1"/>
  <c r="B387" i="31"/>
  <c r="C387" i="31" s="1"/>
  <c r="B381" i="31"/>
  <c r="C381" i="31" s="1"/>
  <c r="D381" i="31" s="1"/>
  <c r="B379" i="31"/>
  <c r="C379" i="31" s="1"/>
  <c r="B373" i="31"/>
  <c r="C373" i="31" s="1"/>
  <c r="D373" i="31" s="1"/>
  <c r="B367" i="31"/>
  <c r="B365" i="31"/>
  <c r="B363" i="31"/>
  <c r="B361" i="31"/>
  <c r="B347" i="31"/>
  <c r="B337" i="31"/>
  <c r="B331" i="31"/>
  <c r="B329" i="31"/>
  <c r="B315" i="31"/>
  <c r="B309" i="31"/>
  <c r="B307" i="31"/>
  <c r="B303" i="31"/>
  <c r="B301" i="31"/>
  <c r="B299" i="31"/>
  <c r="B281" i="31"/>
  <c r="B267" i="31"/>
  <c r="B265" i="31"/>
  <c r="B263" i="31"/>
  <c r="B261" i="31"/>
  <c r="B253" i="31"/>
  <c r="B251" i="31"/>
  <c r="B249" i="31"/>
  <c r="B235" i="31"/>
  <c r="B233" i="31"/>
  <c r="B229" i="31"/>
  <c r="B227" i="31"/>
  <c r="B225" i="31"/>
  <c r="B221" i="31"/>
  <c r="B217" i="31"/>
  <c r="B205" i="31"/>
  <c r="B203" i="31"/>
  <c r="B201" i="31"/>
  <c r="B197" i="31"/>
  <c r="B195" i="31"/>
  <c r="B193" i="31"/>
  <c r="B189" i="31"/>
  <c r="B187" i="31"/>
  <c r="B185" i="31"/>
  <c r="B171" i="31"/>
  <c r="B169" i="31"/>
  <c r="B167" i="31"/>
  <c r="B155" i="31"/>
  <c r="B151" i="31"/>
  <c r="B141" i="31"/>
  <c r="B139" i="31"/>
  <c r="B137" i="31"/>
  <c r="B135" i="31"/>
  <c r="B133" i="31"/>
  <c r="B33" i="31"/>
  <c r="B31" i="31"/>
  <c r="B29" i="31"/>
  <c r="C29" i="31" s="1"/>
  <c r="B25" i="31"/>
  <c r="B23" i="31"/>
  <c r="B21" i="31"/>
  <c r="B17" i="31"/>
  <c r="B15" i="31"/>
  <c r="B13" i="31"/>
  <c r="B11" i="31"/>
  <c r="B9" i="31"/>
  <c r="B787" i="31"/>
  <c r="B785" i="31"/>
  <c r="B783" i="31"/>
  <c r="B781" i="31"/>
  <c r="B779" i="31"/>
  <c r="B777" i="31"/>
  <c r="B775" i="31"/>
  <c r="B773" i="31"/>
  <c r="B771" i="31"/>
  <c r="C771" i="31" s="1"/>
  <c r="B769" i="31"/>
  <c r="C769" i="31" s="1"/>
  <c r="D769" i="31" s="1"/>
  <c r="B767" i="31"/>
  <c r="C767" i="31" s="1"/>
  <c r="D767" i="31" s="1"/>
  <c r="B765" i="31"/>
  <c r="C765" i="31" s="1"/>
  <c r="D765" i="31" s="1"/>
  <c r="B763" i="31"/>
  <c r="C763" i="31" s="1"/>
  <c r="B761" i="31"/>
  <c r="C761" i="31" s="1"/>
  <c r="D761" i="31" s="1"/>
  <c r="B759" i="31"/>
  <c r="C759" i="31" s="1"/>
  <c r="D759" i="31" s="1"/>
  <c r="B757" i="31"/>
  <c r="C757" i="31" s="1"/>
  <c r="D757" i="31" s="1"/>
  <c r="B755" i="31"/>
  <c r="C755" i="31" s="1"/>
  <c r="B753" i="31"/>
  <c r="C753" i="31" s="1"/>
  <c r="D753" i="31" s="1"/>
  <c r="B751" i="31"/>
  <c r="C751" i="31" s="1"/>
  <c r="D751" i="31" s="1"/>
  <c r="B749" i="31"/>
  <c r="C749" i="31" s="1"/>
  <c r="D749" i="31" s="1"/>
  <c r="B747" i="31"/>
  <c r="C747" i="31" s="1"/>
  <c r="B745" i="31"/>
  <c r="C745" i="31" s="1"/>
  <c r="D745" i="31" s="1"/>
  <c r="B743" i="31"/>
  <c r="C743" i="31" s="1"/>
  <c r="D743" i="31" s="1"/>
  <c r="B741" i="31"/>
  <c r="C741" i="31" s="1"/>
  <c r="D741" i="31" s="1"/>
  <c r="B739" i="31"/>
  <c r="B737" i="31"/>
  <c r="B735" i="31"/>
  <c r="B733" i="31"/>
  <c r="B731" i="31"/>
  <c r="B729" i="31"/>
  <c r="B727" i="31"/>
  <c r="B725" i="31"/>
  <c r="B723" i="31"/>
  <c r="B721" i="31"/>
  <c r="B719" i="31"/>
  <c r="B717" i="31"/>
  <c r="B715" i="31"/>
  <c r="B713" i="31"/>
  <c r="B711" i="31"/>
  <c r="B709" i="31"/>
  <c r="B707" i="31"/>
  <c r="B705" i="31"/>
  <c r="B703" i="31"/>
  <c r="B701" i="31"/>
  <c r="B699" i="31"/>
  <c r="B697" i="31"/>
  <c r="B695" i="31"/>
  <c r="B693" i="31"/>
  <c r="B691" i="31"/>
  <c r="B689" i="31"/>
  <c r="B687" i="31"/>
  <c r="B685" i="31"/>
  <c r="B683" i="31"/>
  <c r="B681" i="31"/>
  <c r="B679" i="31"/>
  <c r="B677" i="31"/>
  <c r="B675" i="31"/>
  <c r="B673" i="31"/>
  <c r="B671" i="31"/>
  <c r="B669" i="31"/>
  <c r="B667" i="31"/>
  <c r="B665" i="31"/>
  <c r="B663" i="31"/>
  <c r="B661" i="31"/>
  <c r="B659" i="31"/>
  <c r="B657" i="31"/>
  <c r="B655" i="31"/>
  <c r="B653" i="31"/>
  <c r="B651" i="31"/>
  <c r="B649" i="31"/>
  <c r="B647" i="31"/>
  <c r="B645" i="31"/>
  <c r="B643" i="31"/>
  <c r="B641" i="31"/>
  <c r="B639" i="31"/>
  <c r="B637" i="31"/>
  <c r="B635" i="31"/>
  <c r="B633" i="31"/>
  <c r="B631" i="31"/>
  <c r="B629" i="31"/>
  <c r="B627" i="31"/>
  <c r="B625" i="31"/>
  <c r="B623" i="31"/>
  <c r="B621" i="31"/>
  <c r="B619" i="31"/>
  <c r="B617" i="31"/>
  <c r="B615" i="31"/>
  <c r="B613" i="31"/>
  <c r="B611" i="31"/>
  <c r="B607" i="31"/>
  <c r="B605" i="31"/>
  <c r="B599" i="31"/>
  <c r="B597" i="31"/>
  <c r="B591" i="31"/>
  <c r="B589" i="31"/>
  <c r="B583" i="31"/>
  <c r="B581" i="31"/>
  <c r="B575" i="31"/>
  <c r="B573" i="31"/>
  <c r="B571" i="31"/>
  <c r="B567" i="31"/>
  <c r="B563" i="31"/>
  <c r="B559" i="31"/>
  <c r="B555" i="31"/>
  <c r="B551" i="31"/>
  <c r="B547" i="31"/>
  <c r="B543" i="31"/>
  <c r="B539" i="31"/>
  <c r="B537" i="31"/>
  <c r="B535" i="31"/>
  <c r="B1354" i="31"/>
  <c r="B670" i="31"/>
  <c r="B666" i="31"/>
  <c r="B664" i="31"/>
  <c r="B96" i="31"/>
  <c r="B94" i="31"/>
  <c r="B92" i="31"/>
  <c r="B90" i="31"/>
  <c r="B88" i="31"/>
  <c r="B86" i="31"/>
  <c r="B84" i="31"/>
  <c r="B82" i="31"/>
  <c r="B80" i="31"/>
  <c r="B78" i="31"/>
  <c r="B76" i="31"/>
  <c r="B74" i="31"/>
  <c r="B72" i="31"/>
  <c r="B70" i="31"/>
  <c r="B68" i="31"/>
  <c r="B66" i="31"/>
  <c r="B64" i="31"/>
  <c r="B62" i="31"/>
  <c r="B60" i="31"/>
  <c r="B58" i="31"/>
  <c r="B56" i="31"/>
  <c r="B54" i="31"/>
  <c r="B52" i="31"/>
  <c r="B50" i="31"/>
  <c r="B48" i="31"/>
  <c r="B46" i="31"/>
  <c r="B44" i="31"/>
  <c r="B42" i="31"/>
  <c r="B38" i="31"/>
  <c r="B36" i="31"/>
  <c r="B34" i="31"/>
  <c r="B32" i="31"/>
  <c r="B30" i="31"/>
  <c r="C30" i="31" s="1"/>
  <c r="D30" i="31" s="1"/>
  <c r="B28" i="31"/>
  <c r="B26" i="31"/>
  <c r="B24" i="31"/>
  <c r="B22" i="31"/>
  <c r="B20" i="31"/>
  <c r="B18" i="31"/>
  <c r="B16" i="31"/>
  <c r="B14" i="31"/>
  <c r="B12" i="31"/>
  <c r="B10" i="31"/>
  <c r="B8" i="31"/>
  <c r="B6" i="31"/>
  <c r="B4" i="31"/>
  <c r="B129" i="31"/>
  <c r="B125" i="31"/>
  <c r="B123" i="31"/>
  <c r="B121" i="31"/>
  <c r="B119" i="31"/>
  <c r="B117" i="31"/>
  <c r="B113" i="31"/>
  <c r="B105" i="31"/>
  <c r="B103" i="31"/>
  <c r="B79" i="31"/>
  <c r="B69" i="31"/>
  <c r="B67" i="31"/>
  <c r="B59" i="31"/>
  <c r="B53" i="31"/>
  <c r="B49" i="31"/>
  <c r="B45" i="31"/>
  <c r="B41" i="31"/>
  <c r="B39" i="31"/>
  <c r="B37" i="31"/>
  <c r="B7" i="31"/>
  <c r="B1448" i="31"/>
  <c r="B1446" i="31"/>
  <c r="B1444" i="31"/>
  <c r="B1442" i="31"/>
  <c r="B1440" i="31"/>
  <c r="B1438" i="31"/>
  <c r="B1436" i="31"/>
  <c r="B1434" i="31"/>
  <c r="B1432" i="31"/>
  <c r="B1430" i="31"/>
  <c r="B1428" i="31"/>
  <c r="B1426" i="31"/>
  <c r="B1424" i="31"/>
  <c r="B1422" i="31"/>
  <c r="B1420" i="31"/>
  <c r="B1418" i="31"/>
  <c r="B1416" i="31"/>
  <c r="B1414" i="31"/>
  <c r="B1412" i="31"/>
  <c r="B302" i="31"/>
  <c r="B300" i="31"/>
  <c r="B298" i="31"/>
  <c r="B296" i="31"/>
  <c r="B294" i="31"/>
  <c r="B292" i="31"/>
  <c r="B290" i="31"/>
  <c r="B288" i="31"/>
  <c r="B286" i="31"/>
  <c r="B284" i="31"/>
  <c r="B282" i="31"/>
  <c r="B280" i="31"/>
  <c r="B278" i="31"/>
  <c r="B276" i="31"/>
  <c r="B274" i="31"/>
  <c r="B272" i="31"/>
  <c r="B503" i="31"/>
  <c r="B501" i="31"/>
  <c r="B427" i="31"/>
  <c r="B421" i="31"/>
  <c r="B270" i="31"/>
  <c r="B268" i="31"/>
  <c r="B266" i="31"/>
  <c r="B264" i="31"/>
  <c r="B262" i="31"/>
  <c r="B258" i="31"/>
  <c r="B256" i="31"/>
  <c r="B254" i="31"/>
  <c r="B252" i="31"/>
  <c r="B250" i="31"/>
  <c r="B248" i="31"/>
  <c r="B246" i="31"/>
  <c r="B244" i="31"/>
  <c r="B242" i="31"/>
  <c r="B240" i="31"/>
  <c r="B238" i="31"/>
  <c r="B236" i="31"/>
  <c r="B234" i="31"/>
  <c r="B232" i="31"/>
  <c r="B230" i="31"/>
  <c r="B228" i="31"/>
  <c r="B226" i="31"/>
  <c r="B224" i="31"/>
  <c r="B222" i="31"/>
  <c r="B220" i="31"/>
  <c r="B218" i="31"/>
  <c r="B216" i="31"/>
  <c r="B214" i="31"/>
  <c r="B212" i="31"/>
  <c r="B210" i="31"/>
  <c r="B208" i="31"/>
  <c r="B206" i="31"/>
  <c r="B204" i="31"/>
  <c r="B202" i="31"/>
  <c r="B200" i="31"/>
  <c r="B198" i="31"/>
  <c r="B196" i="31"/>
  <c r="B194" i="31"/>
  <c r="B192" i="31"/>
  <c r="B190" i="31"/>
  <c r="B188" i="31"/>
  <c r="B186" i="31"/>
  <c r="B184" i="31"/>
  <c r="B182" i="31"/>
  <c r="B180" i="31"/>
  <c r="B178" i="31"/>
  <c r="B176" i="31"/>
  <c r="B172" i="31"/>
  <c r="B170" i="31"/>
  <c r="B168" i="31"/>
  <c r="B166" i="31"/>
  <c r="B164" i="31"/>
  <c r="B162" i="31"/>
  <c r="B160" i="31"/>
  <c r="B158" i="31"/>
  <c r="B156" i="31"/>
  <c r="B154" i="31"/>
  <c r="B152" i="31"/>
  <c r="B150" i="31"/>
  <c r="B148" i="31"/>
  <c r="B146" i="31"/>
  <c r="B144" i="31"/>
  <c r="B142" i="31"/>
  <c r="B140" i="31"/>
  <c r="B138" i="31"/>
  <c r="B136" i="31"/>
  <c r="B134" i="31"/>
  <c r="B132" i="31"/>
  <c r="B130" i="31"/>
  <c r="B128" i="31"/>
  <c r="B126" i="31"/>
  <c r="B124" i="31"/>
  <c r="B122" i="31"/>
  <c r="B120" i="31"/>
  <c r="B118" i="31"/>
  <c r="B116" i="31"/>
  <c r="B114" i="31"/>
  <c r="B112" i="31"/>
  <c r="B110" i="31"/>
  <c r="B108" i="31"/>
  <c r="B106" i="31"/>
  <c r="B104" i="31"/>
  <c r="B102" i="31"/>
  <c r="B100" i="31"/>
  <c r="B98" i="31"/>
  <c r="B1410" i="31"/>
  <c r="B1408" i="31"/>
  <c r="B1406" i="31"/>
  <c r="B1404" i="31"/>
  <c r="B1402" i="31"/>
  <c r="B1400" i="31"/>
  <c r="B1398" i="31"/>
  <c r="B1396" i="31"/>
  <c r="B1394" i="31"/>
  <c r="B1392" i="31"/>
  <c r="B1390" i="31"/>
  <c r="B1388" i="31"/>
  <c r="B1385" i="31"/>
  <c r="B1386" i="31"/>
  <c r="B1383" i="31"/>
  <c r="B1381" i="31"/>
  <c r="B1373" i="31"/>
  <c r="B1378" i="31"/>
  <c r="B1372" i="31"/>
  <c r="B1376" i="31"/>
  <c r="B1369" i="31"/>
  <c r="C1369" i="31" s="1"/>
  <c r="B1368" i="31"/>
  <c r="C1368" i="31" s="1"/>
  <c r="B1366" i="31"/>
  <c r="B1364" i="31"/>
  <c r="B1362" i="31"/>
  <c r="B1360" i="31"/>
  <c r="B1359" i="31"/>
  <c r="B1357" i="31"/>
  <c r="B1355" i="31"/>
  <c r="B1352" i="31"/>
  <c r="B1350" i="31"/>
  <c r="B1349" i="31"/>
  <c r="B1348" i="31"/>
  <c r="B1338" i="31"/>
  <c r="B1346" i="31"/>
  <c r="B1343" i="31"/>
  <c r="B1340" i="31"/>
  <c r="B1336" i="31"/>
  <c r="B1334" i="31"/>
  <c r="B1332" i="31"/>
  <c r="B1330" i="31"/>
  <c r="B1328" i="31"/>
  <c r="B1305" i="31"/>
  <c r="B1326" i="31"/>
  <c r="B1324" i="31"/>
  <c r="B1322" i="31"/>
  <c r="B1320" i="31"/>
  <c r="B1318" i="31"/>
  <c r="B1317" i="31"/>
  <c r="B1315" i="31"/>
  <c r="B1274" i="31"/>
  <c r="B1311" i="31"/>
  <c r="B1309" i="31"/>
  <c r="B1307" i="31"/>
  <c r="B1264" i="31"/>
  <c r="B1257" i="31"/>
  <c r="B1301" i="31"/>
  <c r="B1297" i="31"/>
  <c r="B1295" i="31"/>
  <c r="B1293" i="31"/>
  <c r="B1291" i="31"/>
  <c r="B1289" i="31"/>
  <c r="B1287" i="31"/>
  <c r="B1283" i="31"/>
  <c r="B1279" i="31"/>
  <c r="B1276" i="31"/>
  <c r="B1272" i="31"/>
  <c r="B1270" i="31"/>
  <c r="B1268" i="31"/>
  <c r="B1261" i="31"/>
  <c r="B1256" i="31"/>
  <c r="B1254" i="31"/>
  <c r="B1252" i="31"/>
  <c r="B1250" i="31"/>
  <c r="B1248" i="31"/>
  <c r="B1244" i="31"/>
  <c r="B1238" i="31"/>
  <c r="B1236" i="31"/>
  <c r="B1230" i="31"/>
  <c r="B1228" i="31"/>
  <c r="B1222" i="31"/>
  <c r="B1220" i="31"/>
  <c r="B1214" i="31"/>
  <c r="B1212" i="31"/>
  <c r="B1207" i="31"/>
  <c r="B1205" i="31"/>
  <c r="B1177" i="31"/>
  <c r="B1198" i="31"/>
  <c r="B1160" i="31"/>
  <c r="B1191" i="31"/>
  <c r="B1186" i="31"/>
  <c r="B1184" i="31"/>
  <c r="B1178" i="31"/>
  <c r="B1175" i="31"/>
  <c r="B1169" i="31"/>
  <c r="B1167" i="31"/>
  <c r="B1162" i="31"/>
  <c r="B1139" i="31"/>
  <c r="B1154" i="31"/>
  <c r="B1152" i="31"/>
  <c r="B1148" i="31"/>
  <c r="B1146" i="31"/>
  <c r="B1141" i="31"/>
  <c r="B1137" i="31"/>
  <c r="B1126" i="31"/>
  <c r="B1124" i="31"/>
  <c r="B1118" i="31"/>
  <c r="C1118" i="31" s="1"/>
  <c r="D1118" i="31" s="1"/>
  <c r="B1069" i="31"/>
  <c r="B1062" i="31"/>
  <c r="C1062" i="31" s="1"/>
  <c r="B1060" i="31"/>
  <c r="C1060" i="31" s="1"/>
  <c r="D1060" i="31" s="1"/>
  <c r="B1054" i="31"/>
  <c r="C1054" i="31" s="1"/>
  <c r="B1052" i="31"/>
  <c r="C1052" i="31" s="1"/>
  <c r="D1052" i="31" s="1"/>
  <c r="B1046" i="31"/>
  <c r="C1046" i="31" s="1"/>
  <c r="D1046" i="31" s="1"/>
  <c r="B1044" i="31"/>
  <c r="C1044" i="31" s="1"/>
  <c r="D1044" i="31" s="1"/>
  <c r="B1038" i="31"/>
  <c r="C1038" i="31" s="1"/>
  <c r="D1038" i="31" s="1"/>
  <c r="B1036" i="31"/>
  <c r="C1036" i="31" s="1"/>
  <c r="B1034" i="31"/>
  <c r="C1034" i="31" s="1"/>
  <c r="D1034" i="31" s="1"/>
  <c r="B1032" i="31"/>
  <c r="C1032" i="31" s="1"/>
  <c r="B1030" i="31"/>
  <c r="C1030" i="31" s="1"/>
  <c r="D1030" i="31" s="1"/>
  <c r="B1028" i="31"/>
  <c r="C1028" i="31" s="1"/>
  <c r="B1026" i="31"/>
  <c r="C1026" i="31" s="1"/>
  <c r="D1026" i="31" s="1"/>
  <c r="B1024" i="31"/>
  <c r="C1024" i="31" s="1"/>
  <c r="B1022" i="31"/>
  <c r="C1022" i="31" s="1"/>
  <c r="D1022" i="31" s="1"/>
  <c r="B1020" i="31"/>
  <c r="C1020" i="31" s="1"/>
  <c r="B1018" i="31"/>
  <c r="C1018" i="31" s="1"/>
  <c r="D1018" i="31" s="1"/>
  <c r="B1016" i="31"/>
  <c r="C1016" i="31" s="1"/>
  <c r="B1014" i="31"/>
  <c r="C1014" i="31" s="1"/>
  <c r="D1014" i="31" s="1"/>
  <c r="B1012" i="31"/>
  <c r="C1012" i="31" s="1"/>
  <c r="B1010" i="31"/>
  <c r="C1010" i="31" s="1"/>
  <c r="D1010" i="31" s="1"/>
  <c r="B1008" i="31"/>
  <c r="C1008" i="31" s="1"/>
  <c r="B1006" i="31"/>
  <c r="C1006" i="31" s="1"/>
  <c r="D1006" i="31" s="1"/>
  <c r="B1004" i="31"/>
  <c r="C1004" i="31" s="1"/>
  <c r="B1002" i="31"/>
  <c r="C1002" i="31" s="1"/>
  <c r="D1002" i="31" s="1"/>
  <c r="B1000" i="31"/>
  <c r="C1000" i="31" s="1"/>
  <c r="B1251" i="31"/>
  <c r="B1249" i="31"/>
  <c r="B1247" i="31"/>
  <c r="B1245" i="31"/>
  <c r="B1243" i="31"/>
  <c r="B1239" i="31"/>
  <c r="B1237" i="31"/>
  <c r="B1235" i="31"/>
  <c r="B1233" i="31"/>
  <c r="B1231" i="31"/>
  <c r="B1229" i="31"/>
  <c r="B1227" i="31"/>
  <c r="B1225" i="31"/>
  <c r="B1223" i="31"/>
  <c r="B1221" i="31"/>
  <c r="B1219" i="31"/>
  <c r="B1217" i="31"/>
  <c r="B1215" i="31"/>
  <c r="B1213" i="31"/>
  <c r="B1211" i="31"/>
  <c r="B1209" i="31"/>
  <c r="B1156" i="31"/>
  <c r="B1206" i="31"/>
  <c r="B1204" i="31"/>
  <c r="B1202" i="31"/>
  <c r="B1200" i="31"/>
  <c r="B1199" i="31"/>
  <c r="B1197" i="31"/>
  <c r="B1195" i="31"/>
  <c r="B1193" i="31"/>
  <c r="B1192" i="31"/>
  <c r="B1159" i="31"/>
  <c r="B1189" i="31"/>
  <c r="B1187" i="31"/>
  <c r="B1185" i="31"/>
  <c r="B1183" i="31"/>
  <c r="B1181" i="31"/>
  <c r="B1179" i="31"/>
  <c r="B1176" i="31"/>
  <c r="B1174" i="31"/>
  <c r="B1172" i="31"/>
  <c r="B1170" i="31"/>
  <c r="B1168" i="31"/>
  <c r="B1166" i="31"/>
  <c r="B1164" i="31"/>
  <c r="B1163" i="31"/>
  <c r="B1161" i="31"/>
  <c r="B1138" i="31"/>
  <c r="B1158" i="31"/>
  <c r="B1155" i="31"/>
  <c r="B1153" i="31"/>
  <c r="B1132" i="31"/>
  <c r="B1151" i="31"/>
  <c r="B1149" i="31"/>
  <c r="B1147" i="31"/>
  <c r="B1129" i="31"/>
  <c r="B1128" i="31"/>
  <c r="B1142" i="31"/>
  <c r="B1140" i="31"/>
  <c r="B1135" i="31"/>
  <c r="B1133" i="31"/>
  <c r="B1127" i="31"/>
  <c r="B1125" i="31"/>
  <c r="B1123" i="31"/>
  <c r="B1121" i="31"/>
  <c r="B1119" i="31"/>
  <c r="C1119" i="31" s="1"/>
  <c r="B1070" i="31"/>
  <c r="B1065" i="31"/>
  <c r="B1063" i="31"/>
  <c r="C1063" i="31" s="1"/>
  <c r="D1063" i="31" s="1"/>
  <c r="B1061" i="31"/>
  <c r="C1061" i="31" s="1"/>
  <c r="D1061" i="31" s="1"/>
  <c r="B1059" i="31"/>
  <c r="C1059" i="31" s="1"/>
  <c r="B1057" i="31"/>
  <c r="C1057" i="31" s="1"/>
  <c r="B1055" i="31"/>
  <c r="C1055" i="31" s="1"/>
  <c r="B1053" i="31"/>
  <c r="C1053" i="31" s="1"/>
  <c r="D1053" i="31" s="1"/>
  <c r="B1051" i="31"/>
  <c r="C1051" i="31" s="1"/>
  <c r="D1051" i="31" s="1"/>
  <c r="B1049" i="31"/>
  <c r="C1049" i="31" s="1"/>
  <c r="D1049" i="31" s="1"/>
  <c r="B1047" i="31"/>
  <c r="C1047" i="31" s="1"/>
  <c r="D1047" i="31" s="1"/>
  <c r="B1045" i="31"/>
  <c r="C1045" i="31" s="1"/>
  <c r="D1045" i="31" s="1"/>
  <c r="B1043" i="31"/>
  <c r="C1043" i="31" s="1"/>
  <c r="D1043" i="31" s="1"/>
  <c r="B1041" i="31"/>
  <c r="C1041" i="31" s="1"/>
  <c r="D1041" i="31" s="1"/>
  <c r="B1039" i="31"/>
  <c r="C1039" i="31" s="1"/>
  <c r="D1039" i="31" s="1"/>
  <c r="B1037" i="31"/>
  <c r="C1037" i="31" s="1"/>
  <c r="D1037" i="31" s="1"/>
  <c r="B1035" i="31"/>
  <c r="C1035" i="31" s="1"/>
  <c r="D1035" i="31" s="1"/>
  <c r="B1033" i="31"/>
  <c r="C1033" i="31" s="1"/>
  <c r="D1033" i="31" s="1"/>
  <c r="B1031" i="31"/>
  <c r="C1031" i="31" s="1"/>
  <c r="D1031" i="31" s="1"/>
  <c r="B1029" i="31"/>
  <c r="C1029" i="31" s="1"/>
  <c r="D1029" i="31" s="1"/>
  <c r="B1027" i="31"/>
  <c r="C1027" i="31" s="1"/>
  <c r="D1027" i="31" s="1"/>
  <c r="B1025" i="31"/>
  <c r="C1025" i="31" s="1"/>
  <c r="D1025" i="31" s="1"/>
  <c r="B1023" i="31"/>
  <c r="C1023" i="31" s="1"/>
  <c r="D1023" i="31" s="1"/>
  <c r="B1021" i="31"/>
  <c r="C1021" i="31" s="1"/>
  <c r="D1021" i="31" s="1"/>
  <c r="B1019" i="31"/>
  <c r="C1019" i="31" s="1"/>
  <c r="D1019" i="31" s="1"/>
  <c r="B1017" i="31"/>
  <c r="C1017" i="31" s="1"/>
  <c r="D1017" i="31" s="1"/>
  <c r="B1015" i="31"/>
  <c r="C1015" i="31" s="1"/>
  <c r="D1015" i="31" s="1"/>
  <c r="B1013" i="31"/>
  <c r="C1013" i="31" s="1"/>
  <c r="D1013" i="31" s="1"/>
  <c r="B1011" i="31"/>
  <c r="C1011" i="31" s="1"/>
  <c r="D1011" i="31" s="1"/>
  <c r="B1009" i="31"/>
  <c r="C1009" i="31" s="1"/>
  <c r="D1009" i="31" s="1"/>
  <c r="B1007" i="31"/>
  <c r="C1007" i="31" s="1"/>
  <c r="D1007" i="31" s="1"/>
  <c r="B1005" i="31"/>
  <c r="C1005" i="31" s="1"/>
  <c r="D1005" i="31" s="1"/>
  <c r="B1003" i="31"/>
  <c r="C1003" i="31" s="1"/>
  <c r="D1003" i="31" s="1"/>
  <c r="B1001" i="31"/>
  <c r="C1001" i="31" s="1"/>
  <c r="D1001" i="31" s="1"/>
  <c r="B999" i="31"/>
  <c r="C999" i="31" s="1"/>
  <c r="D999" i="31" s="1"/>
  <c r="B997" i="31"/>
  <c r="C997" i="31" s="1"/>
  <c r="D997" i="31" s="1"/>
  <c r="B995" i="31"/>
  <c r="C995" i="31" s="1"/>
  <c r="D995" i="31" s="1"/>
  <c r="B993" i="31"/>
  <c r="C993" i="31" s="1"/>
  <c r="D993" i="31" s="1"/>
  <c r="B991" i="31"/>
  <c r="C991" i="31" s="1"/>
  <c r="D991" i="31" s="1"/>
  <c r="B989" i="31"/>
  <c r="C989" i="31" s="1"/>
  <c r="D989" i="31" s="1"/>
  <c r="B987" i="31"/>
  <c r="C987" i="31" s="1"/>
  <c r="D987" i="31" s="1"/>
  <c r="B985" i="31"/>
  <c r="B983" i="31"/>
  <c r="B981" i="31"/>
  <c r="B979" i="31"/>
  <c r="B977" i="31"/>
  <c r="B975" i="31"/>
  <c r="B973" i="31"/>
  <c r="B971" i="31"/>
  <c r="B969" i="31"/>
  <c r="B967" i="31"/>
  <c r="B965" i="31"/>
  <c r="B963" i="31"/>
  <c r="B961" i="31"/>
  <c r="B959" i="31"/>
  <c r="B998" i="31"/>
  <c r="C998" i="31" s="1"/>
  <c r="D998" i="31" s="1"/>
  <c r="B996" i="31"/>
  <c r="C996" i="31" s="1"/>
  <c r="B994" i="31"/>
  <c r="C994" i="31" s="1"/>
  <c r="D994" i="31" s="1"/>
  <c r="B992" i="31"/>
  <c r="C992" i="31" s="1"/>
  <c r="B990" i="31"/>
  <c r="C990" i="31" s="1"/>
  <c r="D990" i="31" s="1"/>
  <c r="B988" i="31"/>
  <c r="C988" i="31" s="1"/>
  <c r="B986" i="31"/>
  <c r="B984" i="31"/>
  <c r="B982" i="31"/>
  <c r="B980" i="31"/>
  <c r="B974" i="31"/>
  <c r="B972" i="31"/>
  <c r="B966" i="31"/>
  <c r="B964" i="31"/>
  <c r="B958" i="31"/>
  <c r="B956" i="31"/>
  <c r="B950" i="31"/>
  <c r="B948" i="31"/>
  <c r="B942" i="31"/>
  <c r="C942" i="31" s="1"/>
  <c r="B940" i="31"/>
  <c r="C940" i="31" s="1"/>
  <c r="D940" i="31" s="1"/>
  <c r="B934" i="31"/>
  <c r="C934" i="31" s="1"/>
  <c r="B932" i="31"/>
  <c r="C932" i="31" s="1"/>
  <c r="D932" i="31" s="1"/>
  <c r="B926" i="31"/>
  <c r="C926" i="31" s="1"/>
  <c r="B924" i="31"/>
  <c r="C924" i="31" s="1"/>
  <c r="D924" i="31" s="1"/>
  <c r="B918" i="31"/>
  <c r="B916" i="31"/>
  <c r="B910" i="31"/>
  <c r="B908" i="31"/>
  <c r="B902" i="31"/>
  <c r="B900" i="31"/>
  <c r="B894" i="31"/>
  <c r="B892" i="31"/>
  <c r="B886" i="31"/>
  <c r="B884" i="31"/>
  <c r="B879" i="31"/>
  <c r="B877" i="31"/>
  <c r="B870" i="31"/>
  <c r="B868" i="31"/>
  <c r="B862" i="31"/>
  <c r="B860" i="31"/>
  <c r="B858" i="31"/>
  <c r="B856" i="31"/>
  <c r="B854" i="31"/>
  <c r="B852" i="31"/>
  <c r="B850" i="31"/>
  <c r="B835" i="31"/>
  <c r="B847" i="31"/>
  <c r="B845" i="31"/>
  <c r="B843" i="31"/>
  <c r="B841" i="31"/>
  <c r="B839" i="31"/>
  <c r="B837" i="31"/>
  <c r="B834" i="31"/>
  <c r="B832" i="31"/>
  <c r="B830" i="31"/>
  <c r="B828" i="31"/>
  <c r="B826" i="31"/>
  <c r="B824" i="31"/>
  <c r="B822" i="31"/>
  <c r="B820" i="31"/>
  <c r="B818" i="31"/>
  <c r="B816" i="31"/>
  <c r="B814" i="31"/>
  <c r="B812" i="31"/>
  <c r="B810" i="31"/>
  <c r="B808" i="31"/>
  <c r="B806" i="31"/>
  <c r="B804" i="31"/>
  <c r="B802" i="31"/>
  <c r="B800" i="31"/>
  <c r="B798" i="31"/>
  <c r="B796" i="31"/>
  <c r="B794" i="31"/>
  <c r="B793" i="31"/>
  <c r="B791" i="31"/>
  <c r="B788" i="31"/>
  <c r="B786" i="31"/>
  <c r="B784" i="31"/>
  <c r="B782" i="31"/>
  <c r="B780" i="31"/>
  <c r="B778" i="31"/>
  <c r="B776" i="31"/>
  <c r="B774" i="31"/>
  <c r="B772" i="31"/>
  <c r="C772" i="31" s="1"/>
  <c r="D772" i="31" s="1"/>
  <c r="B770" i="31"/>
  <c r="C770" i="31" s="1"/>
  <c r="D770" i="31" s="1"/>
  <c r="B768" i="31"/>
  <c r="C768" i="31" s="1"/>
  <c r="D768" i="31" s="1"/>
  <c r="B766" i="31"/>
  <c r="C766" i="31" s="1"/>
  <c r="D766" i="31" s="1"/>
  <c r="B764" i="31"/>
  <c r="C764" i="31" s="1"/>
  <c r="D764" i="31" s="1"/>
  <c r="B762" i="31"/>
  <c r="C762" i="31" s="1"/>
  <c r="D762" i="31" s="1"/>
  <c r="B760" i="31"/>
  <c r="C760" i="31" s="1"/>
  <c r="D760" i="31" s="1"/>
  <c r="B758" i="31"/>
  <c r="C758" i="31" s="1"/>
  <c r="D758" i="31" s="1"/>
  <c r="B756" i="31"/>
  <c r="C756" i="31" s="1"/>
  <c r="D756" i="31" s="1"/>
  <c r="B754" i="31"/>
  <c r="C754" i="31" s="1"/>
  <c r="D754" i="31" s="1"/>
  <c r="B752" i="31"/>
  <c r="C752" i="31" s="1"/>
  <c r="D752" i="31" s="1"/>
  <c r="B750" i="31"/>
  <c r="C750" i="31" s="1"/>
  <c r="D750" i="31" s="1"/>
  <c r="B748" i="31"/>
  <c r="C748" i="31" s="1"/>
  <c r="D748" i="31" s="1"/>
  <c r="B746" i="31"/>
  <c r="C746" i="31" s="1"/>
  <c r="D746" i="31" s="1"/>
  <c r="B744" i="31"/>
  <c r="C744" i="31" s="1"/>
  <c r="D744" i="31" s="1"/>
  <c r="B742" i="31"/>
  <c r="C742" i="31" s="1"/>
  <c r="D742" i="31" s="1"/>
  <c r="B740" i="31"/>
  <c r="B738" i="31"/>
  <c r="B736" i="31"/>
  <c r="B734" i="31"/>
  <c r="B732" i="31"/>
  <c r="B730" i="31"/>
  <c r="B728" i="31"/>
  <c r="B726" i="31"/>
  <c r="B724" i="31"/>
  <c r="B722" i="31"/>
  <c r="B720" i="31"/>
  <c r="B718" i="31"/>
  <c r="B716" i="31"/>
  <c r="B714" i="31"/>
  <c r="B712" i="31"/>
  <c r="B710" i="31"/>
  <c r="B708" i="31"/>
  <c r="B706" i="31"/>
  <c r="B704" i="31"/>
  <c r="B702" i="31"/>
  <c r="B700" i="31"/>
  <c r="B698" i="31"/>
  <c r="B696" i="31"/>
  <c r="B694" i="31"/>
  <c r="B692" i="31"/>
  <c r="B690" i="31"/>
  <c r="B688" i="31"/>
  <c r="B686" i="31"/>
  <c r="B684" i="31"/>
  <c r="B682" i="31"/>
  <c r="B957" i="31"/>
  <c r="B955" i="31"/>
  <c r="B953" i="31"/>
  <c r="B951" i="31"/>
  <c r="B949" i="31"/>
  <c r="B947" i="31"/>
  <c r="B945" i="31"/>
  <c r="C945" i="31" s="1"/>
  <c r="B943" i="31"/>
  <c r="C943" i="31" s="1"/>
  <c r="B941" i="31"/>
  <c r="C941" i="31" s="1"/>
  <c r="D941" i="31" s="1"/>
  <c r="B939" i="31"/>
  <c r="C939" i="31" s="1"/>
  <c r="B937" i="31"/>
  <c r="C937" i="31" s="1"/>
  <c r="B935" i="31"/>
  <c r="C935" i="31" s="1"/>
  <c r="D935" i="31" s="1"/>
  <c r="B933" i="31"/>
  <c r="C933" i="31" s="1"/>
  <c r="D933" i="31" s="1"/>
  <c r="B931" i="31"/>
  <c r="C931" i="31" s="1"/>
  <c r="D931" i="31" s="1"/>
  <c r="B929" i="31"/>
  <c r="C929" i="31" s="1"/>
  <c r="B927" i="31"/>
  <c r="C927" i="31" s="1"/>
  <c r="B925" i="31"/>
  <c r="C925" i="31" s="1"/>
  <c r="D925" i="31" s="1"/>
  <c r="B923" i="31"/>
  <c r="C923" i="31" s="1"/>
  <c r="B921" i="31"/>
  <c r="C921" i="31" s="1"/>
  <c r="B919" i="31"/>
  <c r="B917" i="31"/>
  <c r="B915" i="31"/>
  <c r="B913" i="31"/>
  <c r="B911" i="31"/>
  <c r="B909" i="31"/>
  <c r="B907" i="31"/>
  <c r="B905" i="31"/>
  <c r="B903" i="31"/>
  <c r="B901" i="31"/>
  <c r="B899" i="31"/>
  <c r="B897" i="31"/>
  <c r="B895" i="31"/>
  <c r="B893" i="31"/>
  <c r="B891" i="31"/>
  <c r="B889" i="31"/>
  <c r="B887" i="31"/>
  <c r="B885" i="31"/>
  <c r="B883" i="31"/>
  <c r="B872" i="31"/>
  <c r="B880" i="31"/>
  <c r="B878" i="31"/>
  <c r="B876" i="31"/>
  <c r="B874" i="31"/>
  <c r="B871" i="31"/>
  <c r="B869" i="31"/>
  <c r="B867" i="31"/>
  <c r="B865" i="31"/>
  <c r="B863" i="31"/>
  <c r="B861" i="31"/>
  <c r="B859" i="31"/>
  <c r="B857" i="31"/>
  <c r="B855" i="31"/>
  <c r="B853" i="31"/>
  <c r="B851" i="31"/>
  <c r="B849" i="31"/>
  <c r="B848" i="31"/>
  <c r="B846" i="31"/>
  <c r="B844" i="31"/>
  <c r="B842" i="31"/>
  <c r="B840" i="31"/>
  <c r="B838" i="31"/>
  <c r="B836" i="31"/>
  <c r="B833" i="31"/>
  <c r="B831" i="31"/>
  <c r="B829" i="31"/>
  <c r="B827" i="31"/>
  <c r="B825" i="31"/>
  <c r="B823" i="31"/>
  <c r="B821" i="31"/>
  <c r="B819" i="31"/>
  <c r="B817" i="31"/>
  <c r="B815" i="31"/>
  <c r="B813" i="31"/>
  <c r="B811" i="31"/>
  <c r="B809" i="31"/>
  <c r="B807" i="31"/>
  <c r="B805" i="31"/>
  <c r="B803" i="31"/>
  <c r="B801" i="31"/>
  <c r="B799" i="31"/>
  <c r="B797" i="31"/>
  <c r="B795" i="31"/>
  <c r="B790" i="31"/>
  <c r="B792" i="31"/>
  <c r="B789" i="31"/>
  <c r="B680" i="31"/>
  <c r="B678" i="31"/>
  <c r="B676" i="31"/>
  <c r="B674" i="31"/>
  <c r="B672" i="31"/>
  <c r="B668" i="31"/>
  <c r="B662" i="31"/>
  <c r="B660" i="31"/>
  <c r="B654" i="31"/>
  <c r="B652" i="31"/>
  <c r="B650" i="31"/>
  <c r="B644" i="31"/>
  <c r="B642" i="31"/>
  <c r="B640" i="31"/>
  <c r="B638" i="31"/>
  <c r="B636" i="31"/>
  <c r="B634" i="31"/>
  <c r="B628" i="31"/>
  <c r="B626" i="31"/>
  <c r="B600" i="31"/>
  <c r="B598" i="31"/>
  <c r="B596" i="31"/>
  <c r="B594" i="31"/>
  <c r="B592" i="31"/>
  <c r="B590" i="31"/>
  <c r="B588" i="31"/>
  <c r="B586" i="31"/>
  <c r="B584" i="31"/>
  <c r="B582" i="31"/>
  <c r="B576" i="31"/>
  <c r="B574" i="31"/>
  <c r="B572" i="31"/>
  <c r="B570" i="31"/>
  <c r="B564" i="31"/>
  <c r="B562" i="31"/>
  <c r="B560" i="31"/>
  <c r="B556" i="31"/>
  <c r="B554" i="31"/>
  <c r="B552" i="31"/>
  <c r="B550" i="31"/>
  <c r="B548" i="31"/>
  <c r="B546" i="31"/>
  <c r="B542" i="31"/>
  <c r="B538" i="31"/>
  <c r="B490" i="31"/>
  <c r="B488" i="31"/>
  <c r="B486" i="31"/>
  <c r="B484" i="31"/>
  <c r="B482" i="31"/>
  <c r="B480" i="31"/>
  <c r="B478" i="31"/>
  <c r="B476" i="31"/>
  <c r="B474" i="31"/>
  <c r="B472" i="31"/>
  <c r="B470" i="31"/>
  <c r="B468" i="31"/>
  <c r="B466" i="31"/>
  <c r="B464" i="31"/>
  <c r="B462" i="31"/>
  <c r="B458" i="31"/>
  <c r="B456" i="31"/>
  <c r="B452" i="31"/>
  <c r="B450" i="31"/>
  <c r="B448" i="31"/>
  <c r="B398" i="31"/>
  <c r="B396" i="31"/>
  <c r="B394" i="31"/>
  <c r="C394" i="31" s="1"/>
  <c r="B392" i="31"/>
  <c r="C392" i="31" s="1"/>
  <c r="B390" i="31"/>
  <c r="C390" i="31" s="1"/>
  <c r="D390" i="31" s="1"/>
  <c r="B388" i="31"/>
  <c r="C388" i="31" s="1"/>
  <c r="B386" i="31"/>
  <c r="C386" i="31" s="1"/>
  <c r="B384" i="31"/>
  <c r="C384" i="31" s="1"/>
  <c r="B382" i="31"/>
  <c r="C382" i="31" s="1"/>
  <c r="D382" i="31" s="1"/>
  <c r="B380" i="31"/>
  <c r="C380" i="31" s="1"/>
  <c r="D380" i="31" s="1"/>
  <c r="B378" i="31"/>
  <c r="C378" i="31" s="1"/>
  <c r="D378" i="31" s="1"/>
  <c r="B376" i="31"/>
  <c r="C376" i="31" s="1"/>
  <c r="D376" i="31" s="1"/>
  <c r="B374" i="31"/>
  <c r="C374" i="31" s="1"/>
  <c r="D374" i="31" s="1"/>
  <c r="B372" i="31"/>
  <c r="C372" i="31" s="1"/>
  <c r="D372" i="31" s="1"/>
  <c r="B370" i="31"/>
  <c r="C370" i="31" s="1"/>
  <c r="D370" i="31" s="1"/>
  <c r="B368" i="31"/>
  <c r="C368" i="31" s="1"/>
  <c r="D368" i="31" s="1"/>
  <c r="B364" i="31"/>
  <c r="B354" i="31"/>
  <c r="B352" i="31"/>
  <c r="B350" i="31"/>
  <c r="B348" i="31"/>
  <c r="B489" i="31"/>
  <c r="B487" i="31"/>
  <c r="B473" i="31"/>
  <c r="B459" i="31"/>
  <c r="B457" i="31"/>
  <c r="B455" i="31"/>
  <c r="B419" i="31"/>
  <c r="B413" i="31"/>
  <c r="B411" i="31"/>
  <c r="B405" i="31"/>
  <c r="B397" i="31"/>
  <c r="C397" i="31" s="1"/>
  <c r="B395" i="31"/>
  <c r="C395" i="31" s="1"/>
  <c r="B377" i="31"/>
  <c r="C377" i="31" s="1"/>
  <c r="D377" i="31" s="1"/>
  <c r="B375" i="31"/>
  <c r="C375" i="31" s="1"/>
  <c r="B371" i="31"/>
  <c r="C371" i="31" s="1"/>
  <c r="B369" i="31"/>
  <c r="C369" i="31" s="1"/>
  <c r="D369" i="31" s="1"/>
  <c r="B359" i="31"/>
  <c r="B357" i="31"/>
  <c r="B355" i="31"/>
  <c r="B353" i="31"/>
  <c r="B351" i="31"/>
  <c r="B349" i="31"/>
  <c r="B345" i="31"/>
  <c r="B343" i="31"/>
  <c r="B341" i="31"/>
  <c r="B339" i="31"/>
  <c r="B335" i="31"/>
  <c r="B333" i="31"/>
  <c r="B327" i="31"/>
  <c r="B325" i="31"/>
  <c r="B323" i="31"/>
  <c r="B321" i="31"/>
  <c r="B319" i="31"/>
  <c r="B317" i="31"/>
  <c r="B313" i="31"/>
  <c r="B311" i="31"/>
  <c r="B305" i="31"/>
  <c r="B297" i="31"/>
  <c r="B295" i="31"/>
  <c r="B293" i="31"/>
  <c r="B291" i="31"/>
  <c r="B289" i="31"/>
  <c r="B287" i="31"/>
  <c r="B285" i="31"/>
  <c r="B283" i="31"/>
  <c r="B279" i="31"/>
  <c r="B277" i="31"/>
  <c r="B275" i="31"/>
  <c r="B273" i="31"/>
  <c r="B271" i="31"/>
  <c r="B269" i="31"/>
  <c r="B259" i="31"/>
  <c r="B257" i="31"/>
  <c r="B245" i="31"/>
  <c r="B243" i="31"/>
  <c r="B241" i="31"/>
  <c r="B237" i="31"/>
  <c r="B219" i="31"/>
  <c r="B213" i="31"/>
  <c r="B211" i="31"/>
  <c r="B209" i="31"/>
  <c r="B181" i="31"/>
  <c r="B179" i="31"/>
  <c r="B177" i="31"/>
  <c r="B149" i="31"/>
  <c r="B145" i="31"/>
  <c r="B111" i="31"/>
  <c r="B97" i="31"/>
  <c r="B95" i="31"/>
  <c r="B89" i="31"/>
  <c r="B87" i="31"/>
  <c r="B81" i="31"/>
  <c r="B73" i="31"/>
  <c r="B71" i="31"/>
  <c r="B65" i="31"/>
  <c r="B63" i="31"/>
  <c r="B61" i="31"/>
  <c r="B57" i="31"/>
  <c r="B5" i="31"/>
  <c r="B1117" i="31"/>
  <c r="B1113" i="31"/>
  <c r="B1109" i="31"/>
  <c r="B1105" i="31"/>
  <c r="B1099" i="31"/>
  <c r="B1095" i="31"/>
  <c r="B1091" i="31"/>
  <c r="B1087" i="31"/>
  <c r="B1083" i="31"/>
  <c r="B1081" i="31"/>
  <c r="B1077" i="31"/>
  <c r="C1077" i="31" s="1"/>
  <c r="B1115" i="31"/>
  <c r="B1111" i="31"/>
  <c r="B1107" i="31"/>
  <c r="B1103" i="31"/>
  <c r="B1101" i="31"/>
  <c r="B1097" i="31"/>
  <c r="B1093" i="31"/>
  <c r="B1089" i="31"/>
  <c r="B1085" i="31"/>
  <c r="B1079" i="31"/>
  <c r="C1079" i="31" s="1"/>
  <c r="B1075" i="31"/>
  <c r="C1075" i="31" s="1"/>
  <c r="B1116" i="31"/>
  <c r="B1110" i="31"/>
  <c r="B1108" i="31"/>
  <c r="B1102" i="31"/>
  <c r="B1100" i="31"/>
  <c r="B1094" i="31"/>
  <c r="B1092" i="31"/>
  <c r="B1086" i="31"/>
  <c r="B1084" i="31"/>
  <c r="B1078" i="31"/>
  <c r="C1078" i="31" s="1"/>
  <c r="B1076" i="31"/>
  <c r="C1076" i="31" s="1"/>
  <c r="B1068" i="31"/>
  <c r="B1067" i="31"/>
  <c r="B1072" i="31"/>
  <c r="B1073" i="31"/>
  <c r="B1265" i="31"/>
  <c r="B1312" i="31"/>
  <c r="B1298" i="31"/>
  <c r="B40" i="31"/>
  <c r="B161" i="31"/>
  <c r="B610" i="31"/>
  <c r="B153" i="31"/>
  <c r="B174" i="31"/>
  <c r="B165" i="31"/>
  <c r="B157" i="31"/>
  <c r="B1253" i="31"/>
  <c r="B1292" i="31"/>
  <c r="B1273" i="31"/>
  <c r="B1303" i="31"/>
  <c r="B1280" i="31"/>
  <c r="B1258" i="31"/>
  <c r="B1241" i="31"/>
  <c r="B1323" i="31"/>
  <c r="B1313" i="31"/>
  <c r="B1266" i="31"/>
  <c r="B1299" i="31"/>
  <c r="B1285" i="31"/>
  <c r="B1263" i="31"/>
  <c r="B1246" i="31"/>
  <c r="B1240" i="31"/>
  <c r="B1232" i="31"/>
  <c r="B1224" i="31"/>
  <c r="B1216" i="31"/>
  <c r="B1208" i="31"/>
  <c r="B1201" i="31"/>
  <c r="B1194" i="31"/>
  <c r="B1188" i="31"/>
  <c r="B1180" i="31"/>
  <c r="B1171" i="31"/>
  <c r="B1145" i="31"/>
  <c r="B1157" i="31"/>
  <c r="B1150" i="31"/>
  <c r="B1143" i="31"/>
  <c r="B1130" i="31"/>
  <c r="B1120" i="31"/>
  <c r="B1112" i="31"/>
  <c r="B1104" i="31"/>
  <c r="B1096" i="31"/>
  <c r="B1088" i="31"/>
  <c r="B1080" i="31"/>
  <c r="B1071" i="31"/>
  <c r="B1064" i="31"/>
  <c r="B1056" i="31"/>
  <c r="B1048" i="31"/>
  <c r="B1040" i="31"/>
  <c r="B1281" i="31"/>
  <c r="B1259" i="31"/>
  <c r="B1242" i="31"/>
  <c r="B1234" i="31"/>
  <c r="B1226" i="31"/>
  <c r="B1218" i="31"/>
  <c r="B1210" i="31"/>
  <c r="B1203" i="31"/>
  <c r="B1196" i="31"/>
  <c r="B1190" i="31"/>
  <c r="B1182" i="31"/>
  <c r="B1173" i="31"/>
  <c r="B1165" i="31"/>
  <c r="B1136" i="31"/>
  <c r="B1131" i="31"/>
  <c r="B1144" i="31"/>
  <c r="B1134" i="31"/>
  <c r="B1122" i="31"/>
  <c r="B1114" i="31"/>
  <c r="B1106" i="31"/>
  <c r="B1098" i="31"/>
  <c r="B1090" i="31"/>
  <c r="B1082" i="31"/>
  <c r="B1074" i="31"/>
  <c r="B1066" i="31"/>
  <c r="B1058" i="31"/>
  <c r="B1050" i="31"/>
  <c r="B1042" i="31"/>
  <c r="B976" i="31"/>
  <c r="B968" i="31"/>
  <c r="B960" i="31"/>
  <c r="B952" i="31"/>
  <c r="B944" i="31"/>
  <c r="B936" i="31"/>
  <c r="B928" i="31"/>
  <c r="B920" i="31"/>
  <c r="B912" i="31"/>
  <c r="B904" i="31"/>
  <c r="B896" i="31"/>
  <c r="B888" i="31"/>
  <c r="B881" i="31"/>
  <c r="B873" i="31"/>
  <c r="B864" i="31"/>
  <c r="B978" i="31"/>
  <c r="B970" i="31"/>
  <c r="B962" i="31"/>
  <c r="B954" i="31"/>
  <c r="B946" i="31"/>
  <c r="B938" i="31"/>
  <c r="B930" i="31"/>
  <c r="B922" i="31"/>
  <c r="B914" i="31"/>
  <c r="B906" i="31"/>
  <c r="B898" i="31"/>
  <c r="B890" i="31"/>
  <c r="B882" i="31"/>
  <c r="B875" i="31"/>
  <c r="B866" i="31"/>
  <c r="B569" i="31"/>
  <c r="B565" i="31"/>
  <c r="B561" i="31"/>
  <c r="B557" i="31"/>
  <c r="B553" i="31"/>
  <c r="B549" i="31"/>
  <c r="B545" i="31"/>
  <c r="B541" i="31"/>
  <c r="B609" i="31"/>
  <c r="B601" i="31"/>
  <c r="B593" i="31"/>
  <c r="B585" i="31"/>
  <c r="B577" i="31"/>
  <c r="B603" i="31"/>
  <c r="B595" i="31"/>
  <c r="B587" i="31"/>
  <c r="B579" i="31"/>
  <c r="B423" i="31"/>
  <c r="B415" i="31"/>
  <c r="B407" i="31"/>
  <c r="B399" i="31"/>
  <c r="B391" i="31"/>
  <c r="B383" i="31"/>
  <c r="D379" i="31"/>
  <c r="B425" i="31"/>
  <c r="B417" i="31"/>
  <c r="B409" i="31"/>
  <c r="B401" i="31"/>
  <c r="B393" i="31"/>
  <c r="B385" i="31"/>
  <c r="B260" i="31"/>
  <c r="B159" i="31"/>
  <c r="B143" i="31"/>
  <c r="B127" i="31"/>
  <c r="B255" i="31"/>
  <c r="B247" i="31"/>
  <c r="B239" i="31"/>
  <c r="B231" i="31"/>
  <c r="B223" i="31"/>
  <c r="B215" i="31"/>
  <c r="B207" i="31"/>
  <c r="B199" i="31"/>
  <c r="B191" i="31"/>
  <c r="B183" i="31"/>
  <c r="B173" i="31"/>
  <c r="B163" i="31"/>
  <c r="B147" i="31"/>
  <c r="B131" i="31"/>
  <c r="B175" i="31"/>
  <c r="B115" i="31"/>
  <c r="B107" i="31"/>
  <c r="B99" i="31"/>
  <c r="B91" i="31"/>
  <c r="B83" i="31"/>
  <c r="B75" i="31"/>
  <c r="B35" i="31"/>
  <c r="B19" i="31"/>
  <c r="B109" i="31"/>
  <c r="B101" i="31"/>
  <c r="B93" i="31"/>
  <c r="B85" i="31"/>
  <c r="B77" i="31"/>
  <c r="B55" i="31"/>
  <c r="B51" i="31"/>
  <c r="B47" i="31"/>
  <c r="B43" i="31"/>
  <c r="B27" i="31"/>
  <c r="E8" i="30"/>
  <c r="C773" i="31" l="1"/>
  <c r="D773" i="31" s="1"/>
  <c r="C1370" i="31"/>
  <c r="C1371" i="31" s="1"/>
  <c r="C1372" i="31" s="1"/>
  <c r="C1373" i="31" s="1"/>
  <c r="C1374" i="31" s="1"/>
  <c r="C1375" i="31" s="1"/>
  <c r="C1376" i="31" s="1"/>
  <c r="C1377" i="31" s="1"/>
  <c r="D1369" i="31"/>
  <c r="D1368" i="31"/>
  <c r="D943" i="31"/>
  <c r="D1004" i="31"/>
  <c r="D1036" i="31"/>
  <c r="D1119" i="31"/>
  <c r="D1020" i="31"/>
  <c r="D771" i="31"/>
  <c r="D388" i="31"/>
  <c r="D1054" i="31"/>
  <c r="D945" i="31"/>
  <c r="D921" i="31"/>
  <c r="D929" i="31"/>
  <c r="D937" i="31"/>
  <c r="D992" i="31"/>
  <c r="D763" i="31"/>
  <c r="D934" i="31"/>
  <c r="D1012" i="31"/>
  <c r="D1028" i="31"/>
  <c r="D29" i="31"/>
  <c r="D375" i="31"/>
  <c r="D394" i="31"/>
  <c r="D386" i="31"/>
  <c r="D927" i="31"/>
  <c r="D384" i="31"/>
  <c r="D1032" i="31"/>
  <c r="D1000" i="31"/>
  <c r="D387" i="31"/>
  <c r="D996" i="31"/>
  <c r="D1016" i="31"/>
  <c r="D1062" i="31"/>
  <c r="D392" i="31"/>
  <c r="D1024" i="31"/>
  <c r="D371" i="31"/>
  <c r="D988" i="31"/>
  <c r="D1008" i="31"/>
  <c r="D1059" i="31"/>
  <c r="D747" i="31"/>
  <c r="D755" i="31"/>
  <c r="C396" i="31"/>
  <c r="D396" i="31" s="1"/>
  <c r="D1055" i="31"/>
  <c r="D395" i="31"/>
  <c r="D923" i="31"/>
  <c r="D1057" i="31"/>
  <c r="D926" i="31"/>
  <c r="D942" i="31"/>
  <c r="D939" i="31"/>
  <c r="D397" i="31"/>
  <c r="C398" i="31"/>
  <c r="D398" i="31" s="1"/>
  <c r="C31" i="31"/>
  <c r="C936" i="31"/>
  <c r="D936" i="31" s="1"/>
  <c r="C1056" i="31"/>
  <c r="D1056" i="31" s="1"/>
  <c r="C383" i="31"/>
  <c r="D383" i="31" s="1"/>
  <c r="C938" i="31"/>
  <c r="D938" i="31" s="1"/>
  <c r="C944" i="31"/>
  <c r="D944" i="31" s="1"/>
  <c r="C1058" i="31"/>
  <c r="D1058" i="31" s="1"/>
  <c r="C1040" i="31"/>
  <c r="D1040" i="31" s="1"/>
  <c r="C393" i="31"/>
  <c r="D393" i="31" s="1"/>
  <c r="C930" i="31"/>
  <c r="D930" i="31" s="1"/>
  <c r="C385" i="31"/>
  <c r="D385" i="31" s="1"/>
  <c r="C391" i="31"/>
  <c r="D391" i="31" s="1"/>
  <c r="C946" i="31"/>
  <c r="C920" i="31"/>
  <c r="D920" i="31" s="1"/>
  <c r="C1048" i="31"/>
  <c r="D1048" i="31" s="1"/>
  <c r="C1064" i="31"/>
  <c r="D1064" i="31" s="1"/>
  <c r="C1050" i="31"/>
  <c r="D1050" i="31" s="1"/>
  <c r="C1120" i="31"/>
  <c r="D1120" i="31" s="1"/>
  <c r="C399" i="31"/>
  <c r="C922" i="31"/>
  <c r="D922" i="31" s="1"/>
  <c r="C928" i="31"/>
  <c r="D928" i="31" s="1"/>
  <c r="C1042" i="31"/>
  <c r="D1042" i="31" s="1"/>
  <c r="C1065" i="31" l="1"/>
  <c r="D1377" i="31"/>
  <c r="C1378" i="31"/>
  <c r="C774" i="31"/>
  <c r="D774" i="31" s="1"/>
  <c r="C775" i="31"/>
  <c r="D1376" i="31"/>
  <c r="C1121" i="31"/>
  <c r="C1256" i="31"/>
  <c r="D1256" i="31" s="1"/>
  <c r="D946" i="31"/>
  <c r="C947" i="31"/>
  <c r="D399" i="31"/>
  <c r="C400" i="31"/>
  <c r="D31" i="31"/>
  <c r="C32" i="31"/>
  <c r="I6" i="33"/>
  <c r="D6" i="33"/>
  <c r="B23" i="32"/>
  <c r="C23" i="32" s="1"/>
  <c r="B22" i="32"/>
  <c r="C22" i="32" s="1"/>
  <c r="B21" i="32"/>
  <c r="C21" i="32" s="1"/>
  <c r="H20" i="32"/>
  <c r="B20" i="32"/>
  <c r="C20" i="32" s="1"/>
  <c r="H19" i="32"/>
  <c r="B19" i="32"/>
  <c r="C19" i="32" s="1"/>
  <c r="H18" i="32"/>
  <c r="B18" i="32"/>
  <c r="C18" i="32" s="1"/>
  <c r="H17" i="32"/>
  <c r="B17" i="32"/>
  <c r="C17" i="32" s="1"/>
  <c r="H16" i="32"/>
  <c r="B16" i="32"/>
  <c r="C16" i="32" s="1"/>
  <c r="H15" i="32"/>
  <c r="B15" i="32"/>
  <c r="C15" i="32" s="1"/>
  <c r="H14" i="32"/>
  <c r="B14" i="32"/>
  <c r="C14" i="32" s="1"/>
  <c r="H13" i="32"/>
  <c r="B13" i="32"/>
  <c r="C13" i="32" s="1"/>
  <c r="H12" i="32"/>
  <c r="B12" i="32"/>
  <c r="C12" i="32" s="1"/>
  <c r="H11" i="32"/>
  <c r="B11" i="32"/>
  <c r="C11" i="32" s="1"/>
  <c r="H10" i="32"/>
  <c r="B10" i="32"/>
  <c r="C10" i="32" s="1"/>
  <c r="H9" i="32"/>
  <c r="B9" i="32"/>
  <c r="C9" i="32" s="1"/>
  <c r="H8" i="32"/>
  <c r="B8" i="32"/>
  <c r="C8" i="32" s="1"/>
  <c r="H7" i="32"/>
  <c r="B7" i="32"/>
  <c r="C7" i="32" s="1"/>
  <c r="H6" i="32"/>
  <c r="B6" i="32"/>
  <c r="C6" i="32" s="1"/>
  <c r="H5" i="32"/>
  <c r="B5" i="32"/>
  <c r="C5" i="32" s="1"/>
  <c r="H4" i="32"/>
  <c r="B4" i="32"/>
  <c r="C4" i="32" s="1"/>
  <c r="H3" i="32"/>
  <c r="B3" i="32"/>
  <c r="C3" i="32" s="1"/>
  <c r="H2" i="32"/>
  <c r="B2" i="32"/>
  <c r="C2" i="32" s="1"/>
  <c r="E3" i="31"/>
  <c r="A3" i="31"/>
  <c r="E2" i="31"/>
  <c r="A2" i="31"/>
  <c r="E466" i="30"/>
  <c r="E465" i="30"/>
  <c r="E464" i="30"/>
  <c r="E463" i="30"/>
  <c r="E462" i="30"/>
  <c r="E461" i="30"/>
  <c r="E460" i="30"/>
  <c r="E459" i="30"/>
  <c r="E458" i="30"/>
  <c r="E457" i="30"/>
  <c r="E456" i="30"/>
  <c r="E455" i="30"/>
  <c r="E454" i="30"/>
  <c r="E453" i="30"/>
  <c r="E452" i="30"/>
  <c r="E451" i="30"/>
  <c r="E450" i="30"/>
  <c r="E449" i="30"/>
  <c r="E448" i="30"/>
  <c r="E447" i="30"/>
  <c r="E446" i="30"/>
  <c r="E445" i="30"/>
  <c r="E444" i="30"/>
  <c r="E443" i="30"/>
  <c r="E442" i="30"/>
  <c r="E441" i="30"/>
  <c r="E440" i="30"/>
  <c r="E439" i="30"/>
  <c r="E438" i="30"/>
  <c r="E437" i="30"/>
  <c r="E436" i="30"/>
  <c r="E435" i="30"/>
  <c r="E434" i="30"/>
  <c r="E433" i="30"/>
  <c r="E432" i="30"/>
  <c r="E431" i="30"/>
  <c r="E430" i="30"/>
  <c r="E429" i="30"/>
  <c r="E428" i="30"/>
  <c r="E427" i="30"/>
  <c r="E426" i="30"/>
  <c r="E425" i="30"/>
  <c r="E424" i="30"/>
  <c r="E423" i="30"/>
  <c r="E422" i="30"/>
  <c r="E421" i="30"/>
  <c r="E420" i="30"/>
  <c r="E419" i="30"/>
  <c r="E418" i="30"/>
  <c r="E417" i="30"/>
  <c r="E416" i="30"/>
  <c r="E415" i="30"/>
  <c r="E414" i="30"/>
  <c r="E413" i="30"/>
  <c r="E412" i="30"/>
  <c r="E411" i="30"/>
  <c r="E410" i="30"/>
  <c r="E409" i="30"/>
  <c r="E408" i="30"/>
  <c r="E407" i="30"/>
  <c r="E406" i="30"/>
  <c r="E405" i="30"/>
  <c r="E404" i="30"/>
  <c r="E403" i="30"/>
  <c r="E402" i="30"/>
  <c r="E401" i="30"/>
  <c r="E400" i="30"/>
  <c r="E399" i="30"/>
  <c r="E398" i="30"/>
  <c r="E397" i="30"/>
  <c r="E396" i="30"/>
  <c r="E395" i="30"/>
  <c r="E394" i="30"/>
  <c r="E393" i="30"/>
  <c r="E392" i="30"/>
  <c r="E391" i="30"/>
  <c r="E390" i="30"/>
  <c r="E389" i="30"/>
  <c r="E388" i="30"/>
  <c r="E387" i="30"/>
  <c r="E386" i="30"/>
  <c r="E385" i="30"/>
  <c r="E384" i="30"/>
  <c r="E383" i="30"/>
  <c r="E382" i="30"/>
  <c r="E381" i="30"/>
  <c r="E380" i="30"/>
  <c r="E376" i="30"/>
  <c r="E375" i="30"/>
  <c r="B375" i="30" s="1"/>
  <c r="E374" i="30"/>
  <c r="B374" i="30" s="1"/>
  <c r="E373" i="30"/>
  <c r="B373" i="30" s="1"/>
  <c r="E372" i="30"/>
  <c r="B372" i="30" s="1"/>
  <c r="E371" i="30"/>
  <c r="B371" i="30" s="1"/>
  <c r="E370" i="30"/>
  <c r="B370" i="30" s="1"/>
  <c r="E369" i="30"/>
  <c r="E368" i="30"/>
  <c r="B368" i="30" s="1"/>
  <c r="E367" i="30"/>
  <c r="B367" i="30" s="1"/>
  <c r="E366" i="30"/>
  <c r="B366" i="30" s="1"/>
  <c r="E365" i="30"/>
  <c r="B365" i="30" s="1"/>
  <c r="E364" i="30"/>
  <c r="B364" i="30" s="1"/>
  <c r="E363" i="30"/>
  <c r="B363" i="30" s="1"/>
  <c r="E362" i="30"/>
  <c r="B362" i="30" s="1"/>
  <c r="C362" i="30" s="1"/>
  <c r="E361" i="30"/>
  <c r="B361" i="30" s="1"/>
  <c r="E360" i="30"/>
  <c r="B360" i="30" s="1"/>
  <c r="E359" i="30"/>
  <c r="B359" i="30" s="1"/>
  <c r="E358" i="30"/>
  <c r="B358" i="30" s="1"/>
  <c r="E357" i="30"/>
  <c r="B357" i="30" s="1"/>
  <c r="E356" i="30"/>
  <c r="B356" i="30" s="1"/>
  <c r="E355" i="30"/>
  <c r="B355" i="30" s="1"/>
  <c r="C355" i="30" s="1"/>
  <c r="E354" i="30"/>
  <c r="B354" i="30" s="1"/>
  <c r="E353" i="30"/>
  <c r="B353" i="30" s="1"/>
  <c r="E352" i="30"/>
  <c r="E351" i="30"/>
  <c r="B351" i="30" s="1"/>
  <c r="E350" i="30"/>
  <c r="B350" i="30" s="1"/>
  <c r="E349" i="30"/>
  <c r="E348" i="30"/>
  <c r="B348" i="30" s="1"/>
  <c r="C348" i="30" s="1"/>
  <c r="E347" i="30"/>
  <c r="B347" i="30" s="1"/>
  <c r="C347" i="30" s="1"/>
  <c r="E346" i="30"/>
  <c r="B346" i="30" s="1"/>
  <c r="E345" i="30"/>
  <c r="B345" i="30" s="1"/>
  <c r="E344" i="30"/>
  <c r="E343" i="30"/>
  <c r="B343" i="30" s="1"/>
  <c r="E342" i="30"/>
  <c r="B342" i="30" s="1"/>
  <c r="E341" i="30"/>
  <c r="E340" i="30"/>
  <c r="B340" i="30" s="1"/>
  <c r="E339" i="30"/>
  <c r="B339" i="30" s="1"/>
  <c r="E338" i="30"/>
  <c r="B338" i="30" s="1"/>
  <c r="E337" i="30"/>
  <c r="E336" i="30"/>
  <c r="E335" i="30"/>
  <c r="B335" i="30" s="1"/>
  <c r="E334" i="30"/>
  <c r="B334" i="30" s="1"/>
  <c r="E333" i="30"/>
  <c r="E332" i="30"/>
  <c r="B332" i="30" s="1"/>
  <c r="E331" i="30"/>
  <c r="B331" i="30" s="1"/>
  <c r="E330" i="30"/>
  <c r="B330" i="30" s="1"/>
  <c r="C330" i="30" s="1"/>
  <c r="E329" i="30"/>
  <c r="B329" i="30" s="1"/>
  <c r="E328" i="30"/>
  <c r="E327" i="30"/>
  <c r="B327" i="30" s="1"/>
  <c r="E326" i="30"/>
  <c r="B326" i="30" s="1"/>
  <c r="E325" i="30"/>
  <c r="E324" i="30"/>
  <c r="B324" i="30" s="1"/>
  <c r="E323" i="30"/>
  <c r="B323" i="30" s="1"/>
  <c r="E322" i="30"/>
  <c r="B322" i="30" s="1"/>
  <c r="E321" i="30"/>
  <c r="B321" i="30" s="1"/>
  <c r="E320" i="30"/>
  <c r="E319" i="30"/>
  <c r="B319" i="30" s="1"/>
  <c r="E318" i="30"/>
  <c r="B318" i="30" s="1"/>
  <c r="E317" i="30"/>
  <c r="E316" i="30"/>
  <c r="B316" i="30" s="1"/>
  <c r="E315" i="30"/>
  <c r="B315" i="30" s="1"/>
  <c r="E314" i="30"/>
  <c r="B314" i="30" s="1"/>
  <c r="E313" i="30"/>
  <c r="B313" i="30" s="1"/>
  <c r="E312" i="30"/>
  <c r="E311" i="30"/>
  <c r="B311" i="30" s="1"/>
  <c r="E310" i="30"/>
  <c r="B310" i="30" s="1"/>
  <c r="E309" i="30"/>
  <c r="E308" i="30"/>
  <c r="B308" i="30" s="1"/>
  <c r="E307" i="30"/>
  <c r="B307" i="30" s="1"/>
  <c r="C307" i="30" s="1"/>
  <c r="E306" i="30"/>
  <c r="B306" i="30" s="1"/>
  <c r="E305" i="30"/>
  <c r="B305" i="30" s="1"/>
  <c r="E304" i="30"/>
  <c r="E303" i="30"/>
  <c r="B303" i="30" s="1"/>
  <c r="E302" i="30"/>
  <c r="E301" i="30"/>
  <c r="B301" i="30" s="1"/>
  <c r="C301" i="30" s="1"/>
  <c r="E300" i="30"/>
  <c r="B300" i="30" s="1"/>
  <c r="C300" i="30" s="1"/>
  <c r="E299" i="30"/>
  <c r="E298" i="30"/>
  <c r="E297" i="30"/>
  <c r="E296" i="30"/>
  <c r="B296" i="30" s="1"/>
  <c r="C296" i="30" s="1"/>
  <c r="E295" i="30"/>
  <c r="B295" i="30" s="1"/>
  <c r="C295" i="30" s="1"/>
  <c r="E294" i="30"/>
  <c r="E293" i="30"/>
  <c r="B293" i="30" s="1"/>
  <c r="C293" i="30" s="1"/>
  <c r="E292" i="30"/>
  <c r="E291" i="30"/>
  <c r="B291" i="30" s="1"/>
  <c r="C291" i="30" s="1"/>
  <c r="E290" i="30"/>
  <c r="E289" i="30"/>
  <c r="B289" i="30" s="1"/>
  <c r="C289" i="30" s="1"/>
  <c r="E288" i="30"/>
  <c r="E287" i="30"/>
  <c r="B287" i="30" s="1"/>
  <c r="C287" i="30" s="1"/>
  <c r="E286" i="30"/>
  <c r="E285" i="30"/>
  <c r="E284" i="30"/>
  <c r="B284" i="30" s="1"/>
  <c r="C284" i="30" s="1"/>
  <c r="E283" i="30"/>
  <c r="E282" i="30"/>
  <c r="E281" i="30"/>
  <c r="E280" i="30"/>
  <c r="B280" i="30" s="1"/>
  <c r="C280" i="30" s="1"/>
  <c r="E279" i="30"/>
  <c r="B279" i="30" s="1"/>
  <c r="C279" i="30" s="1"/>
  <c r="E278" i="30"/>
  <c r="E277" i="30"/>
  <c r="B277" i="30" s="1"/>
  <c r="C277" i="30" s="1"/>
  <c r="E276" i="30"/>
  <c r="E275" i="30"/>
  <c r="B275" i="30" s="1"/>
  <c r="C275" i="30" s="1"/>
  <c r="E274" i="30"/>
  <c r="E273" i="30"/>
  <c r="B273" i="30" s="1"/>
  <c r="E272" i="30"/>
  <c r="B272" i="30" s="1"/>
  <c r="E271" i="30"/>
  <c r="E270" i="30"/>
  <c r="E269" i="30"/>
  <c r="B269" i="30" s="1"/>
  <c r="E268" i="30"/>
  <c r="B268" i="30" s="1"/>
  <c r="E267" i="30"/>
  <c r="B267" i="30" s="1"/>
  <c r="E266" i="30"/>
  <c r="E265" i="30"/>
  <c r="E264" i="30"/>
  <c r="B264" i="30" s="1"/>
  <c r="E263" i="30"/>
  <c r="B263" i="30" s="1"/>
  <c r="E262" i="30"/>
  <c r="E261" i="30"/>
  <c r="B261" i="30" s="1"/>
  <c r="E260" i="30"/>
  <c r="E259" i="30"/>
  <c r="B259" i="30" s="1"/>
  <c r="E258" i="30"/>
  <c r="E257" i="30"/>
  <c r="B257" i="30" s="1"/>
  <c r="E256" i="30"/>
  <c r="B256" i="30" s="1"/>
  <c r="E255" i="30"/>
  <c r="E254" i="30"/>
  <c r="E253" i="30"/>
  <c r="B253" i="30" s="1"/>
  <c r="C253" i="30" s="1"/>
  <c r="E252" i="30"/>
  <c r="B252" i="30" s="1"/>
  <c r="C252" i="30" s="1"/>
  <c r="E251" i="30"/>
  <c r="B251" i="30" s="1"/>
  <c r="C251" i="30" s="1"/>
  <c r="E250" i="30"/>
  <c r="E249" i="30"/>
  <c r="E248" i="30"/>
  <c r="B248" i="30" s="1"/>
  <c r="C248" i="30" s="1"/>
  <c r="E247" i="30"/>
  <c r="B247" i="30" s="1"/>
  <c r="C247" i="30" s="1"/>
  <c r="E246" i="30"/>
  <c r="E245" i="30"/>
  <c r="B245" i="30" s="1"/>
  <c r="C245" i="30" s="1"/>
  <c r="E244" i="30"/>
  <c r="E243" i="30"/>
  <c r="B243" i="30" s="1"/>
  <c r="C243" i="30" s="1"/>
  <c r="E242" i="30"/>
  <c r="E241" i="30"/>
  <c r="B241" i="30" s="1"/>
  <c r="C241" i="30" s="1"/>
  <c r="E240" i="30"/>
  <c r="B240" i="30" s="1"/>
  <c r="C240" i="30" s="1"/>
  <c r="E239" i="30"/>
  <c r="E238" i="30"/>
  <c r="E237" i="30"/>
  <c r="B237" i="30" s="1"/>
  <c r="C237" i="30" s="1"/>
  <c r="E236" i="30"/>
  <c r="B236" i="30" s="1"/>
  <c r="C236" i="30" s="1"/>
  <c r="E235" i="30"/>
  <c r="B235" i="30" s="1"/>
  <c r="C235" i="30" s="1"/>
  <c r="E234" i="30"/>
  <c r="E233" i="30"/>
  <c r="E232" i="30"/>
  <c r="B232" i="30" s="1"/>
  <c r="C232" i="30" s="1"/>
  <c r="E231" i="30"/>
  <c r="B231" i="30" s="1"/>
  <c r="C231" i="30" s="1"/>
  <c r="E230" i="30"/>
  <c r="E229" i="30"/>
  <c r="B229" i="30" s="1"/>
  <c r="C229" i="30" s="1"/>
  <c r="E228" i="30"/>
  <c r="E227" i="30"/>
  <c r="E226" i="30"/>
  <c r="E225" i="30"/>
  <c r="E224" i="30"/>
  <c r="E223" i="30"/>
  <c r="E222" i="30"/>
  <c r="E221" i="30"/>
  <c r="B221" i="30" s="1"/>
  <c r="C221" i="30" s="1"/>
  <c r="E220" i="30"/>
  <c r="E219" i="30"/>
  <c r="E218" i="30"/>
  <c r="E217" i="30"/>
  <c r="E216" i="30"/>
  <c r="E215" i="30"/>
  <c r="E214" i="30"/>
  <c r="E213" i="30"/>
  <c r="B213" i="30" s="1"/>
  <c r="C213" i="30" s="1"/>
  <c r="E212" i="30"/>
  <c r="E211" i="30"/>
  <c r="E210" i="30"/>
  <c r="E209" i="30"/>
  <c r="E208" i="30"/>
  <c r="E207" i="30"/>
  <c r="E206" i="30"/>
  <c r="E205" i="30"/>
  <c r="B205" i="30" s="1"/>
  <c r="C205" i="30" s="1"/>
  <c r="E204" i="30"/>
  <c r="E203" i="30"/>
  <c r="E202" i="30"/>
  <c r="E201" i="30"/>
  <c r="E200" i="30"/>
  <c r="E199" i="30"/>
  <c r="E198" i="30"/>
  <c r="E197" i="30"/>
  <c r="B197" i="30" s="1"/>
  <c r="C197" i="30" s="1"/>
  <c r="E196" i="30"/>
  <c r="E195" i="30"/>
  <c r="E194" i="30"/>
  <c r="E193" i="30"/>
  <c r="E192" i="30"/>
  <c r="E191" i="30"/>
  <c r="E190" i="30"/>
  <c r="E189" i="30"/>
  <c r="B189" i="30" s="1"/>
  <c r="C189" i="30" s="1"/>
  <c r="E188" i="30"/>
  <c r="E187" i="30"/>
  <c r="B187" i="30" s="1"/>
  <c r="C187" i="30" s="1"/>
  <c r="E186" i="30"/>
  <c r="E185" i="30"/>
  <c r="E184" i="30"/>
  <c r="E183" i="30"/>
  <c r="E182" i="30"/>
  <c r="B182" i="30" s="1"/>
  <c r="C182" i="30" s="1"/>
  <c r="E181" i="30"/>
  <c r="E180" i="30"/>
  <c r="E179" i="30"/>
  <c r="E178" i="30"/>
  <c r="B178" i="30" s="1"/>
  <c r="C178" i="30" s="1"/>
  <c r="E177" i="30"/>
  <c r="E176" i="30"/>
  <c r="E175" i="30"/>
  <c r="E174" i="30"/>
  <c r="E173" i="30"/>
  <c r="B173" i="30" s="1"/>
  <c r="C173" i="30" s="1"/>
  <c r="E172" i="30"/>
  <c r="E171" i="30"/>
  <c r="E170" i="30"/>
  <c r="E169" i="30"/>
  <c r="E168" i="30"/>
  <c r="E167" i="30"/>
  <c r="E166" i="30"/>
  <c r="B166" i="30" s="1"/>
  <c r="C166" i="30" s="1"/>
  <c r="E165" i="30"/>
  <c r="E164" i="30"/>
  <c r="E163" i="30"/>
  <c r="E162" i="30"/>
  <c r="B162" i="30" s="1"/>
  <c r="C162" i="30" s="1"/>
  <c r="E161" i="30"/>
  <c r="E160" i="30"/>
  <c r="E159" i="30"/>
  <c r="E158" i="30"/>
  <c r="E157" i="30"/>
  <c r="B157" i="30" s="1"/>
  <c r="C157" i="30" s="1"/>
  <c r="E156" i="30"/>
  <c r="E155" i="30"/>
  <c r="E154" i="30"/>
  <c r="E153" i="30"/>
  <c r="B153" i="30" s="1"/>
  <c r="C153" i="30" s="1"/>
  <c r="E152" i="30"/>
  <c r="E151" i="30"/>
  <c r="E150" i="30"/>
  <c r="E149" i="30"/>
  <c r="E148" i="30"/>
  <c r="E147" i="30"/>
  <c r="E146" i="30"/>
  <c r="E145" i="30"/>
  <c r="B145" i="30" s="1"/>
  <c r="C145" i="30" s="1"/>
  <c r="E144" i="30"/>
  <c r="E143" i="30"/>
  <c r="E142" i="30"/>
  <c r="E141" i="30"/>
  <c r="E140" i="30"/>
  <c r="E139" i="30"/>
  <c r="E138" i="30"/>
  <c r="B138" i="30" s="1"/>
  <c r="E137" i="30"/>
  <c r="B137" i="30" s="1"/>
  <c r="E136" i="30"/>
  <c r="B136" i="30" s="1"/>
  <c r="E135" i="30"/>
  <c r="B135" i="30" s="1"/>
  <c r="E134" i="30"/>
  <c r="B134" i="30" s="1"/>
  <c r="E133" i="30"/>
  <c r="B133" i="30" s="1"/>
  <c r="E132" i="30"/>
  <c r="B132" i="30" s="1"/>
  <c r="E131" i="30"/>
  <c r="B131" i="30" s="1"/>
  <c r="E130" i="30"/>
  <c r="B130" i="30" s="1"/>
  <c r="E129" i="30"/>
  <c r="B129" i="30" s="1"/>
  <c r="E128" i="30"/>
  <c r="B128" i="30" s="1"/>
  <c r="E127" i="30"/>
  <c r="B127" i="30" s="1"/>
  <c r="E126" i="30"/>
  <c r="B126" i="30" s="1"/>
  <c r="E125" i="30"/>
  <c r="B125" i="30" s="1"/>
  <c r="E124" i="30"/>
  <c r="B124" i="30" s="1"/>
  <c r="E123" i="30"/>
  <c r="B123" i="30" s="1"/>
  <c r="E122" i="30"/>
  <c r="B122" i="30" s="1"/>
  <c r="E121" i="30"/>
  <c r="B121" i="30" s="1"/>
  <c r="E120" i="30"/>
  <c r="B120" i="30" s="1"/>
  <c r="E119" i="30"/>
  <c r="B119" i="30" s="1"/>
  <c r="E118" i="30"/>
  <c r="B118" i="30" s="1"/>
  <c r="E117" i="30"/>
  <c r="B117" i="30" s="1"/>
  <c r="E116" i="30"/>
  <c r="B116" i="30" s="1"/>
  <c r="E115" i="30"/>
  <c r="B115" i="30" s="1"/>
  <c r="E114" i="30"/>
  <c r="B114" i="30" s="1"/>
  <c r="E113" i="30"/>
  <c r="B113" i="30" s="1"/>
  <c r="E112" i="30"/>
  <c r="B112" i="30" s="1"/>
  <c r="E111" i="30"/>
  <c r="B111" i="30" s="1"/>
  <c r="E110" i="30"/>
  <c r="B110" i="30" s="1"/>
  <c r="E109" i="30"/>
  <c r="B109" i="30" s="1"/>
  <c r="E108" i="30"/>
  <c r="B108" i="30" s="1"/>
  <c r="E107" i="30"/>
  <c r="B107" i="30" s="1"/>
  <c r="E106" i="30"/>
  <c r="B106" i="30" s="1"/>
  <c r="E105" i="30"/>
  <c r="B105" i="30" s="1"/>
  <c r="E104" i="30"/>
  <c r="B104" i="30" s="1"/>
  <c r="E103" i="30"/>
  <c r="B103" i="30" s="1"/>
  <c r="E102" i="30"/>
  <c r="B102" i="30" s="1"/>
  <c r="E101" i="30"/>
  <c r="A101" i="30"/>
  <c r="E100" i="30"/>
  <c r="A100" i="30"/>
  <c r="E99" i="30"/>
  <c r="A99" i="30"/>
  <c r="E98" i="30"/>
  <c r="A98" i="30"/>
  <c r="E97" i="30"/>
  <c r="A97" i="30"/>
  <c r="E96" i="30"/>
  <c r="A96" i="30"/>
  <c r="E95" i="30"/>
  <c r="A95" i="30"/>
  <c r="E94" i="30"/>
  <c r="A94" i="30"/>
  <c r="E93" i="30"/>
  <c r="A93" i="30"/>
  <c r="E92" i="30"/>
  <c r="A92" i="30"/>
  <c r="E91" i="30"/>
  <c r="A91" i="30"/>
  <c r="B91" i="30" s="1"/>
  <c r="E90" i="30"/>
  <c r="A90" i="30"/>
  <c r="E89" i="30"/>
  <c r="A89" i="30"/>
  <c r="B89" i="30" s="1"/>
  <c r="E88" i="30"/>
  <c r="A88" i="30"/>
  <c r="E87" i="30"/>
  <c r="A87" i="30"/>
  <c r="B87" i="30" s="1"/>
  <c r="E86" i="30"/>
  <c r="A86" i="30"/>
  <c r="E85" i="30"/>
  <c r="A85" i="30"/>
  <c r="B85" i="30" s="1"/>
  <c r="E84" i="30"/>
  <c r="A84" i="30"/>
  <c r="E83" i="30"/>
  <c r="A83" i="30"/>
  <c r="B83" i="30" s="1"/>
  <c r="E82" i="30"/>
  <c r="A82" i="30"/>
  <c r="E81" i="30"/>
  <c r="A81" i="30"/>
  <c r="B81" i="30" s="1"/>
  <c r="E80" i="30"/>
  <c r="A80" i="30"/>
  <c r="E79" i="30"/>
  <c r="A79" i="30"/>
  <c r="B79" i="30" s="1"/>
  <c r="E78" i="30"/>
  <c r="A78" i="30"/>
  <c r="E77" i="30"/>
  <c r="A77" i="30"/>
  <c r="B77" i="30" s="1"/>
  <c r="E76" i="30"/>
  <c r="A76" i="30"/>
  <c r="E75" i="30"/>
  <c r="A75" i="30"/>
  <c r="B75" i="30" s="1"/>
  <c r="E74" i="30"/>
  <c r="A74" i="30"/>
  <c r="E73" i="30"/>
  <c r="A73" i="30"/>
  <c r="B73" i="30" s="1"/>
  <c r="E72" i="30"/>
  <c r="A72" i="30"/>
  <c r="E71" i="30"/>
  <c r="A71" i="30"/>
  <c r="B71" i="30" s="1"/>
  <c r="E70" i="30"/>
  <c r="A70" i="30"/>
  <c r="E69" i="30"/>
  <c r="A69" i="30"/>
  <c r="B69" i="30" s="1"/>
  <c r="E68" i="30"/>
  <c r="A68" i="30"/>
  <c r="E67" i="30"/>
  <c r="A67" i="30"/>
  <c r="B67" i="30" s="1"/>
  <c r="E66" i="30"/>
  <c r="A66" i="30"/>
  <c r="E65" i="30"/>
  <c r="A65" i="30"/>
  <c r="B65" i="30" s="1"/>
  <c r="E64" i="30"/>
  <c r="A64" i="30"/>
  <c r="E63" i="30"/>
  <c r="A63" i="30"/>
  <c r="B63" i="30" s="1"/>
  <c r="E62" i="30"/>
  <c r="A62" i="30"/>
  <c r="E61" i="30"/>
  <c r="A61" i="30"/>
  <c r="B61" i="30" s="1"/>
  <c r="E60" i="30"/>
  <c r="A60" i="30"/>
  <c r="E59" i="30"/>
  <c r="A59" i="30"/>
  <c r="B59" i="30" s="1"/>
  <c r="E58" i="30"/>
  <c r="A58" i="30"/>
  <c r="E57" i="30"/>
  <c r="A57" i="30"/>
  <c r="B57" i="30" s="1"/>
  <c r="E56" i="30"/>
  <c r="A56" i="30"/>
  <c r="E55" i="30"/>
  <c r="A55" i="30"/>
  <c r="B55" i="30" s="1"/>
  <c r="E54" i="30"/>
  <c r="A54" i="30"/>
  <c r="E53" i="30"/>
  <c r="A53" i="30"/>
  <c r="B53" i="30" s="1"/>
  <c r="E52" i="30"/>
  <c r="A52" i="30"/>
  <c r="E51" i="30"/>
  <c r="A51" i="30"/>
  <c r="B51" i="30" s="1"/>
  <c r="E50" i="30"/>
  <c r="A50" i="30"/>
  <c r="E49" i="30"/>
  <c r="A49" i="30"/>
  <c r="B49" i="30" s="1"/>
  <c r="E48" i="30"/>
  <c r="A48" i="30"/>
  <c r="E47" i="30"/>
  <c r="A47" i="30"/>
  <c r="B47" i="30" s="1"/>
  <c r="E46" i="30"/>
  <c r="A46" i="30"/>
  <c r="E45" i="30"/>
  <c r="A45" i="30"/>
  <c r="B45" i="30" s="1"/>
  <c r="E44" i="30"/>
  <c r="A44" i="30"/>
  <c r="E43" i="30"/>
  <c r="A43" i="30"/>
  <c r="B43" i="30" s="1"/>
  <c r="E42" i="30"/>
  <c r="A42" i="30"/>
  <c r="E41" i="30"/>
  <c r="A41" i="30"/>
  <c r="B41" i="30" s="1"/>
  <c r="E40" i="30"/>
  <c r="A40" i="30"/>
  <c r="E39" i="30"/>
  <c r="A39" i="30"/>
  <c r="B39" i="30" s="1"/>
  <c r="E38" i="30"/>
  <c r="A38" i="30"/>
  <c r="E37" i="30"/>
  <c r="A37" i="30"/>
  <c r="B37" i="30" s="1"/>
  <c r="E36" i="30"/>
  <c r="A36" i="30"/>
  <c r="E35" i="30"/>
  <c r="A35" i="30"/>
  <c r="B35" i="30" s="1"/>
  <c r="E34" i="30"/>
  <c r="A34" i="30"/>
  <c r="E33" i="30"/>
  <c r="A33" i="30"/>
  <c r="B33" i="30" s="1"/>
  <c r="E32" i="30"/>
  <c r="A32" i="30"/>
  <c r="E31" i="30"/>
  <c r="A31" i="30"/>
  <c r="B31" i="30" s="1"/>
  <c r="E30" i="30"/>
  <c r="A30" i="30"/>
  <c r="E29" i="30"/>
  <c r="A29" i="30"/>
  <c r="B29" i="30" s="1"/>
  <c r="E28" i="30"/>
  <c r="A28" i="30"/>
  <c r="E27" i="30"/>
  <c r="A27" i="30"/>
  <c r="B27" i="30" s="1"/>
  <c r="E26" i="30"/>
  <c r="A26" i="30"/>
  <c r="E25" i="30"/>
  <c r="A25" i="30"/>
  <c r="B25" i="30" s="1"/>
  <c r="E24" i="30"/>
  <c r="A24" i="30"/>
  <c r="E23" i="30"/>
  <c r="A23" i="30"/>
  <c r="B23" i="30" s="1"/>
  <c r="E22" i="30"/>
  <c r="A22" i="30"/>
  <c r="E21" i="30"/>
  <c r="A21" i="30"/>
  <c r="B21" i="30" s="1"/>
  <c r="E20" i="30"/>
  <c r="A20" i="30"/>
  <c r="E19" i="30"/>
  <c r="A19" i="30"/>
  <c r="B19" i="30" s="1"/>
  <c r="E18" i="30"/>
  <c r="A18" i="30"/>
  <c r="E17" i="30"/>
  <c r="A17" i="30"/>
  <c r="B17" i="30" s="1"/>
  <c r="E16" i="30"/>
  <c r="A16" i="30"/>
  <c r="E15" i="30"/>
  <c r="A15" i="30"/>
  <c r="B15" i="30" s="1"/>
  <c r="E14" i="30"/>
  <c r="A14" i="30"/>
  <c r="E13" i="30"/>
  <c r="A13" i="30"/>
  <c r="B13" i="30" s="1"/>
  <c r="E12" i="30"/>
  <c r="A12" i="30"/>
  <c r="E11" i="30"/>
  <c r="A11" i="30"/>
  <c r="B11" i="30" s="1"/>
  <c r="E10" i="30"/>
  <c r="A10" i="30"/>
  <c r="E9" i="30"/>
  <c r="A9" i="30"/>
  <c r="B9" i="30" s="1"/>
  <c r="A8" i="30"/>
  <c r="B8" i="30" s="1"/>
  <c r="E7" i="30"/>
  <c r="A7" i="30"/>
  <c r="E6" i="30"/>
  <c r="A6" i="30"/>
  <c r="E5" i="30"/>
  <c r="A5" i="30"/>
  <c r="E4" i="30"/>
  <c r="A4" i="30"/>
  <c r="E3" i="30"/>
  <c r="A3" i="30"/>
  <c r="E2" i="30"/>
  <c r="A2" i="30"/>
  <c r="D1065" i="31" l="1"/>
  <c r="C1066" i="31"/>
  <c r="C356" i="30"/>
  <c r="C357" i="30" s="1"/>
  <c r="D357" i="30" s="1"/>
  <c r="C363" i="30"/>
  <c r="C364" i="30" s="1"/>
  <c r="C365" i="30" s="1"/>
  <c r="C366" i="30" s="1"/>
  <c r="C367" i="30" s="1"/>
  <c r="C368" i="30" s="1"/>
  <c r="D368" i="30" s="1"/>
  <c r="C358" i="30"/>
  <c r="C359" i="30" s="1"/>
  <c r="C360" i="30" s="1"/>
  <c r="C361" i="30" s="1"/>
  <c r="D361" i="30" s="1"/>
  <c r="B369" i="30"/>
  <c r="C369" i="30" s="1"/>
  <c r="C370" i="30" s="1"/>
  <c r="C1379" i="31"/>
  <c r="C1380" i="31" s="1"/>
  <c r="D1378" i="31"/>
  <c r="C308" i="30"/>
  <c r="D308" i="30" s="1"/>
  <c r="C331" i="30"/>
  <c r="C332" i="30" s="1"/>
  <c r="D332" i="30" s="1"/>
  <c r="D362" i="30"/>
  <c r="B142" i="30"/>
  <c r="C142" i="30" s="1"/>
  <c r="B146" i="30"/>
  <c r="C146" i="30" s="1"/>
  <c r="B150" i="30"/>
  <c r="C150" i="30" s="1"/>
  <c r="B154" i="30"/>
  <c r="C154" i="30" s="1"/>
  <c r="B158" i="30"/>
  <c r="C158" i="30" s="1"/>
  <c r="B170" i="30"/>
  <c r="C170" i="30" s="1"/>
  <c r="B174" i="30"/>
  <c r="C174" i="30" s="1"/>
  <c r="B186" i="30"/>
  <c r="C186" i="30" s="1"/>
  <c r="B190" i="30"/>
  <c r="C190" i="30" s="1"/>
  <c r="B194" i="30"/>
  <c r="C194" i="30" s="1"/>
  <c r="B198" i="30"/>
  <c r="C198" i="30" s="1"/>
  <c r="B202" i="30"/>
  <c r="C202" i="30" s="1"/>
  <c r="B206" i="30"/>
  <c r="C206" i="30" s="1"/>
  <c r="B210" i="30"/>
  <c r="C210" i="30" s="1"/>
  <c r="B214" i="30"/>
  <c r="C214" i="30" s="1"/>
  <c r="B218" i="30"/>
  <c r="C218" i="30" s="1"/>
  <c r="B222" i="30"/>
  <c r="C222" i="30" s="1"/>
  <c r="B226" i="30"/>
  <c r="C226" i="30" s="1"/>
  <c r="B230" i="30"/>
  <c r="C230" i="30" s="1"/>
  <c r="B234" i="30"/>
  <c r="C234" i="30" s="1"/>
  <c r="B238" i="30"/>
  <c r="C238" i="30" s="1"/>
  <c r="B242" i="30"/>
  <c r="C242" i="30" s="1"/>
  <c r="B246" i="30"/>
  <c r="C246" i="30" s="1"/>
  <c r="B250" i="30"/>
  <c r="C250" i="30" s="1"/>
  <c r="B254" i="30"/>
  <c r="C254" i="30" s="1"/>
  <c r="B258" i="30"/>
  <c r="B262" i="30"/>
  <c r="B266" i="30"/>
  <c r="B270" i="30"/>
  <c r="B274" i="30"/>
  <c r="C274" i="30" s="1"/>
  <c r="B278" i="30"/>
  <c r="C278" i="30" s="1"/>
  <c r="B282" i="30"/>
  <c r="C282" i="30" s="1"/>
  <c r="B286" i="30"/>
  <c r="C286" i="30" s="1"/>
  <c r="B290" i="30"/>
  <c r="C290" i="30" s="1"/>
  <c r="B294" i="30"/>
  <c r="C294" i="30" s="1"/>
  <c r="B298" i="30"/>
  <c r="C298" i="30" s="1"/>
  <c r="B302" i="30"/>
  <c r="C302" i="30" s="1"/>
  <c r="C303" i="30" s="1"/>
  <c r="D303" i="30" s="1"/>
  <c r="B139" i="30"/>
  <c r="C139" i="30" s="1"/>
  <c r="B143" i="30"/>
  <c r="C143" i="30" s="1"/>
  <c r="B147" i="30"/>
  <c r="C147" i="30" s="1"/>
  <c r="B151" i="30"/>
  <c r="C151" i="30" s="1"/>
  <c r="B155" i="30"/>
  <c r="C155" i="30" s="1"/>
  <c r="B159" i="30"/>
  <c r="C159" i="30" s="1"/>
  <c r="B163" i="30"/>
  <c r="C163" i="30" s="1"/>
  <c r="B167" i="30"/>
  <c r="C167" i="30" s="1"/>
  <c r="B171" i="30"/>
  <c r="C171" i="30" s="1"/>
  <c r="B175" i="30"/>
  <c r="C175" i="30" s="1"/>
  <c r="B179" i="30"/>
  <c r="C179" i="30" s="1"/>
  <c r="B183" i="30"/>
  <c r="C183" i="30" s="1"/>
  <c r="B191" i="30"/>
  <c r="C191" i="30" s="1"/>
  <c r="B195" i="30"/>
  <c r="C195" i="30" s="1"/>
  <c r="B199" i="30"/>
  <c r="C199" i="30" s="1"/>
  <c r="B203" i="30"/>
  <c r="C203" i="30" s="1"/>
  <c r="B207" i="30"/>
  <c r="C207" i="30" s="1"/>
  <c r="B211" i="30"/>
  <c r="C211" i="30" s="1"/>
  <c r="B215" i="30"/>
  <c r="C215" i="30" s="1"/>
  <c r="B219" i="30"/>
  <c r="C219" i="30" s="1"/>
  <c r="B223" i="30"/>
  <c r="C223" i="30" s="1"/>
  <c r="B227" i="30"/>
  <c r="C227" i="30" s="1"/>
  <c r="B239" i="30"/>
  <c r="C239" i="30" s="1"/>
  <c r="B255" i="30"/>
  <c r="C255" i="30" s="1"/>
  <c r="C256" i="30" s="1"/>
  <c r="B271" i="30"/>
  <c r="B283" i="30"/>
  <c r="C283" i="30" s="1"/>
  <c r="B299" i="30"/>
  <c r="C299" i="30" s="1"/>
  <c r="B93" i="30"/>
  <c r="B95" i="30"/>
  <c r="B97" i="30"/>
  <c r="B99" i="30"/>
  <c r="B101" i="30"/>
  <c r="B140" i="30"/>
  <c r="C140" i="30" s="1"/>
  <c r="B144" i="30"/>
  <c r="C144" i="30" s="1"/>
  <c r="B148" i="30"/>
  <c r="C148" i="30" s="1"/>
  <c r="B152" i="30"/>
  <c r="C152" i="30" s="1"/>
  <c r="B156" i="30"/>
  <c r="C156" i="30" s="1"/>
  <c r="B160" i="30"/>
  <c r="C160" i="30" s="1"/>
  <c r="B164" i="30"/>
  <c r="C164" i="30" s="1"/>
  <c r="B168" i="30"/>
  <c r="C168" i="30" s="1"/>
  <c r="B172" i="30"/>
  <c r="C172" i="30" s="1"/>
  <c r="B176" i="30"/>
  <c r="C176" i="30" s="1"/>
  <c r="B180" i="30"/>
  <c r="C180" i="30" s="1"/>
  <c r="B184" i="30"/>
  <c r="C184" i="30" s="1"/>
  <c r="B188" i="30"/>
  <c r="C188" i="30" s="1"/>
  <c r="B192" i="30"/>
  <c r="C192" i="30" s="1"/>
  <c r="B196" i="30"/>
  <c r="C196" i="30" s="1"/>
  <c r="B200" i="30"/>
  <c r="C200" i="30" s="1"/>
  <c r="B204" i="30"/>
  <c r="C204" i="30" s="1"/>
  <c r="B208" i="30"/>
  <c r="C208" i="30" s="1"/>
  <c r="B212" i="30"/>
  <c r="C212" i="30" s="1"/>
  <c r="B216" i="30"/>
  <c r="C216" i="30" s="1"/>
  <c r="B220" i="30"/>
  <c r="C220" i="30" s="1"/>
  <c r="B224" i="30"/>
  <c r="C224" i="30" s="1"/>
  <c r="B228" i="30"/>
  <c r="C228" i="30" s="1"/>
  <c r="B244" i="30"/>
  <c r="C244" i="30" s="1"/>
  <c r="B260" i="30"/>
  <c r="B276" i="30"/>
  <c r="C276" i="30" s="1"/>
  <c r="B288" i="30"/>
  <c r="C288" i="30" s="1"/>
  <c r="B292" i="30"/>
  <c r="C292" i="30" s="1"/>
  <c r="B304" i="30"/>
  <c r="C304" i="30" s="1"/>
  <c r="C305" i="30" s="1"/>
  <c r="C306" i="30" s="1"/>
  <c r="D306" i="30" s="1"/>
  <c r="B312" i="30"/>
  <c r="B320" i="30"/>
  <c r="B328" i="30"/>
  <c r="B336" i="30"/>
  <c r="C336" i="30" s="1"/>
  <c r="B344" i="30"/>
  <c r="B352" i="30"/>
  <c r="B141" i="30"/>
  <c r="C141" i="30" s="1"/>
  <c r="B149" i="30"/>
  <c r="C149" i="30" s="1"/>
  <c r="B161" i="30"/>
  <c r="C161" i="30" s="1"/>
  <c r="B165" i="30"/>
  <c r="C165" i="30" s="1"/>
  <c r="B169" i="30"/>
  <c r="C169" i="30" s="1"/>
  <c r="B177" i="30"/>
  <c r="C177" i="30" s="1"/>
  <c r="B181" i="30"/>
  <c r="C181" i="30" s="1"/>
  <c r="B185" i="30"/>
  <c r="C185" i="30" s="1"/>
  <c r="B193" i="30"/>
  <c r="C193" i="30" s="1"/>
  <c r="B201" i="30"/>
  <c r="C201" i="30" s="1"/>
  <c r="B209" i="30"/>
  <c r="C209" i="30" s="1"/>
  <c r="B217" i="30"/>
  <c r="C217" i="30" s="1"/>
  <c r="B225" i="30"/>
  <c r="C225" i="30" s="1"/>
  <c r="B233" i="30"/>
  <c r="C233" i="30" s="1"/>
  <c r="B249" i="30"/>
  <c r="C249" i="30" s="1"/>
  <c r="B265" i="30"/>
  <c r="B281" i="30"/>
  <c r="C281" i="30" s="1"/>
  <c r="B285" i="30"/>
  <c r="C285" i="30" s="1"/>
  <c r="B297" i="30"/>
  <c r="C297" i="30" s="1"/>
  <c r="B309" i="30"/>
  <c r="B317" i="30"/>
  <c r="B325" i="30"/>
  <c r="B333" i="30"/>
  <c r="C333" i="30" s="1"/>
  <c r="C334" i="30" s="1"/>
  <c r="C335" i="30" s="1"/>
  <c r="D335" i="30" s="1"/>
  <c r="B337" i="30"/>
  <c r="B341" i="30"/>
  <c r="B349" i="30"/>
  <c r="C349" i="30" s="1"/>
  <c r="C350" i="30" s="1"/>
  <c r="D350" i="30" s="1"/>
  <c r="D232" i="30"/>
  <c r="D236" i="30"/>
  <c r="D240" i="30"/>
  <c r="D248" i="30"/>
  <c r="D252" i="30"/>
  <c r="D280" i="30"/>
  <c r="D284" i="30"/>
  <c r="D296" i="30"/>
  <c r="D300" i="30"/>
  <c r="D348" i="30"/>
  <c r="D145" i="30"/>
  <c r="D153" i="30"/>
  <c r="D157" i="30"/>
  <c r="D173" i="30"/>
  <c r="D189" i="30"/>
  <c r="D197" i="30"/>
  <c r="D205" i="30"/>
  <c r="D213" i="30"/>
  <c r="D221" i="30"/>
  <c r="D229" i="30"/>
  <c r="D237" i="30"/>
  <c r="D241" i="30"/>
  <c r="D245" i="30"/>
  <c r="D253" i="30"/>
  <c r="D277" i="30"/>
  <c r="D289" i="30"/>
  <c r="D293" i="30"/>
  <c r="D301" i="30"/>
  <c r="D162" i="30"/>
  <c r="D166" i="30"/>
  <c r="D178" i="30"/>
  <c r="D182" i="30"/>
  <c r="D330" i="30"/>
  <c r="D187" i="30"/>
  <c r="D231" i="30"/>
  <c r="D235" i="30"/>
  <c r="D243" i="30"/>
  <c r="D247" i="30"/>
  <c r="D251" i="30"/>
  <c r="D275" i="30"/>
  <c r="D279" i="30"/>
  <c r="D287" i="30"/>
  <c r="D291" i="30"/>
  <c r="D295" i="30"/>
  <c r="D307" i="30"/>
  <c r="D347" i="30"/>
  <c r="I2" i="32"/>
  <c r="I3" i="32"/>
  <c r="D775" i="31"/>
  <c r="C776" i="31"/>
  <c r="B2" i="30"/>
  <c r="C2" i="30" s="1"/>
  <c r="D2" i="30" s="1"/>
  <c r="B4" i="30"/>
  <c r="B6" i="30"/>
  <c r="D1374" i="31"/>
  <c r="C1122" i="31"/>
  <c r="D1121" i="31"/>
  <c r="D1370" i="31"/>
  <c r="B3" i="30"/>
  <c r="B5" i="30"/>
  <c r="B7" i="30"/>
  <c r="B10" i="30"/>
  <c r="B12" i="30"/>
  <c r="B14" i="30"/>
  <c r="B16" i="30"/>
  <c r="B18" i="30"/>
  <c r="B20" i="30"/>
  <c r="B22" i="30"/>
  <c r="B24" i="30"/>
  <c r="B26" i="30"/>
  <c r="B28" i="30"/>
  <c r="B30" i="30"/>
  <c r="B32" i="30"/>
  <c r="B34" i="30"/>
  <c r="B36" i="30"/>
  <c r="B38" i="30"/>
  <c r="B40" i="30"/>
  <c r="B42" i="30"/>
  <c r="B44" i="30"/>
  <c r="B46" i="30"/>
  <c r="B48" i="30"/>
  <c r="B50" i="30"/>
  <c r="B52" i="30"/>
  <c r="B54" i="30"/>
  <c r="B56" i="30"/>
  <c r="B58" i="30"/>
  <c r="B60" i="30"/>
  <c r="B62" i="30"/>
  <c r="B70" i="30"/>
  <c r="B78" i="30"/>
  <c r="B80" i="30"/>
  <c r="B86" i="30"/>
  <c r="B88" i="30"/>
  <c r="B94" i="30"/>
  <c r="B96" i="30"/>
  <c r="D1373" i="31"/>
  <c r="C1257" i="31"/>
  <c r="C1258" i="31" s="1"/>
  <c r="D1258" i="31" s="1"/>
  <c r="D947" i="31"/>
  <c r="C948" i="31"/>
  <c r="D1075" i="31"/>
  <c r="I5" i="32"/>
  <c r="I6" i="32"/>
  <c r="I14" i="32"/>
  <c r="I36" i="32"/>
  <c r="I18" i="32"/>
  <c r="I28" i="32"/>
  <c r="I40" i="32"/>
  <c r="I13" i="32"/>
  <c r="I21" i="32"/>
  <c r="I27" i="32"/>
  <c r="I35" i="32"/>
  <c r="I39" i="32"/>
  <c r="I10" i="32"/>
  <c r="I32" i="32"/>
  <c r="I9" i="32"/>
  <c r="I17" i="32"/>
  <c r="I31" i="32"/>
  <c r="I24" i="32"/>
  <c r="I38" i="32"/>
  <c r="D400" i="31"/>
  <c r="C401" i="31"/>
  <c r="C33" i="31"/>
  <c r="D32" i="31"/>
  <c r="B2" i="31"/>
  <c r="C2" i="31" s="1"/>
  <c r="D2" i="31" s="1"/>
  <c r="B3" i="31"/>
  <c r="I42" i="32"/>
  <c r="I41" i="32"/>
  <c r="B66" i="30"/>
  <c r="B74" i="30"/>
  <c r="B82" i="30"/>
  <c r="B90" i="30"/>
  <c r="B98" i="30"/>
  <c r="B64" i="30"/>
  <c r="B72" i="30"/>
  <c r="B68" i="30"/>
  <c r="B76" i="30"/>
  <c r="B84" i="30"/>
  <c r="B92" i="30"/>
  <c r="B100" i="30"/>
  <c r="I7" i="32"/>
  <c r="I11" i="32"/>
  <c r="I15" i="32"/>
  <c r="I19" i="32"/>
  <c r="I22" i="32"/>
  <c r="I25" i="32"/>
  <c r="I29" i="32"/>
  <c r="I33" i="32"/>
  <c r="I37" i="32"/>
  <c r="I4" i="32"/>
  <c r="I8" i="32"/>
  <c r="I12" i="32"/>
  <c r="I16" i="32"/>
  <c r="I20" i="32"/>
  <c r="I23" i="32"/>
  <c r="I26" i="32"/>
  <c r="I30" i="32"/>
  <c r="I34" i="32"/>
  <c r="D363" i="30" l="1"/>
  <c r="D366" i="30"/>
  <c r="D367" i="30"/>
  <c r="D356" i="30"/>
  <c r="D1066" i="31"/>
  <c r="C1067" i="31"/>
  <c r="C1068" i="31" s="1"/>
  <c r="C257" i="30"/>
  <c r="D257" i="30" s="1"/>
  <c r="D256" i="30"/>
  <c r="C258" i="30"/>
  <c r="C259" i="30" s="1"/>
  <c r="D259" i="30" s="1"/>
  <c r="C351" i="30"/>
  <c r="D351" i="30" s="1"/>
  <c r="D358" i="30"/>
  <c r="D331" i="30"/>
  <c r="D365" i="30"/>
  <c r="D364" i="30"/>
  <c r="D359" i="30"/>
  <c r="D360" i="30"/>
  <c r="D1379" i="31"/>
  <c r="D305" i="30"/>
  <c r="C371" i="30"/>
  <c r="D370" i="30"/>
  <c r="D369" i="30"/>
  <c r="D1380" i="31"/>
  <c r="C1381" i="31"/>
  <c r="D244" i="30"/>
  <c r="D227" i="30"/>
  <c r="D209" i="30"/>
  <c r="D168" i="30"/>
  <c r="D297" i="30"/>
  <c r="D161" i="30"/>
  <c r="D200" i="30"/>
  <c r="D255" i="30"/>
  <c r="D193" i="30"/>
  <c r="D208" i="30"/>
  <c r="D144" i="30"/>
  <c r="D203" i="30"/>
  <c r="D281" i="30"/>
  <c r="D141" i="30"/>
  <c r="D336" i="30"/>
  <c r="D276" i="30"/>
  <c r="D176" i="30"/>
  <c r="D167" i="30"/>
  <c r="D225" i="30"/>
  <c r="D169" i="30"/>
  <c r="D292" i="30"/>
  <c r="D216" i="30"/>
  <c r="D184" i="30"/>
  <c r="D152" i="30"/>
  <c r="D283" i="30"/>
  <c r="D211" i="30"/>
  <c r="D175" i="30"/>
  <c r="D143" i="30"/>
  <c r="D334" i="30"/>
  <c r="D249" i="30"/>
  <c r="D181" i="30"/>
  <c r="D224" i="30"/>
  <c r="D192" i="30"/>
  <c r="D160" i="30"/>
  <c r="D219" i="30"/>
  <c r="D183" i="30"/>
  <c r="D151" i="30"/>
  <c r="D195" i="30"/>
  <c r="D159" i="30"/>
  <c r="C309" i="30"/>
  <c r="C310" i="30" s="1"/>
  <c r="C311" i="30" s="1"/>
  <c r="D349" i="30"/>
  <c r="D333" i="30"/>
  <c r="D285" i="30"/>
  <c r="D233" i="30"/>
  <c r="D217" i="30"/>
  <c r="D201" i="30"/>
  <c r="D185" i="30"/>
  <c r="D177" i="30"/>
  <c r="D165" i="30"/>
  <c r="D149" i="30"/>
  <c r="D304" i="30"/>
  <c r="D288" i="30"/>
  <c r="D228" i="30"/>
  <c r="D220" i="30"/>
  <c r="D212" i="30"/>
  <c r="D204" i="30"/>
  <c r="D196" i="30"/>
  <c r="D188" i="30"/>
  <c r="D180" i="30"/>
  <c r="D172" i="30"/>
  <c r="D164" i="30"/>
  <c r="D156" i="30"/>
  <c r="D148" i="30"/>
  <c r="D140" i="30"/>
  <c r="D299" i="30"/>
  <c r="D239" i="30"/>
  <c r="D223" i="30"/>
  <c r="D215" i="30"/>
  <c r="D207" i="30"/>
  <c r="D199" i="30"/>
  <c r="D191" i="30"/>
  <c r="D179" i="30"/>
  <c r="D171" i="30"/>
  <c r="D163" i="30"/>
  <c r="D155" i="30"/>
  <c r="D147" i="30"/>
  <c r="D139" i="30"/>
  <c r="D298" i="30"/>
  <c r="D290" i="30"/>
  <c r="D282" i="30"/>
  <c r="D274" i="30"/>
  <c r="D250" i="30"/>
  <c r="D242" i="30"/>
  <c r="D234" i="30"/>
  <c r="D226" i="30"/>
  <c r="D218" i="30"/>
  <c r="D210" i="30"/>
  <c r="D202" i="30"/>
  <c r="D194" i="30"/>
  <c r="D186" i="30"/>
  <c r="D170" i="30"/>
  <c r="D154" i="30"/>
  <c r="D146" i="30"/>
  <c r="C337" i="30"/>
  <c r="D302" i="30"/>
  <c r="D294" i="30"/>
  <c r="D286" i="30"/>
  <c r="D278" i="30"/>
  <c r="D254" i="30"/>
  <c r="D246" i="30"/>
  <c r="D238" i="30"/>
  <c r="D230" i="30"/>
  <c r="D222" i="30"/>
  <c r="D214" i="30"/>
  <c r="D206" i="30"/>
  <c r="D198" i="30"/>
  <c r="D190" i="30"/>
  <c r="D174" i="30"/>
  <c r="D158" i="30"/>
  <c r="D150" i="30"/>
  <c r="D142" i="30"/>
  <c r="D776" i="31"/>
  <c r="C777" i="31"/>
  <c r="D1122" i="31"/>
  <c r="C1123" i="31"/>
  <c r="D1371" i="31"/>
  <c r="C1259" i="31"/>
  <c r="D948" i="31"/>
  <c r="C949" i="31"/>
  <c r="D1076" i="31"/>
  <c r="D401" i="31"/>
  <c r="C402" i="31"/>
  <c r="C34" i="31"/>
  <c r="D33" i="31"/>
  <c r="C3" i="30"/>
  <c r="D3" i="30" s="1"/>
  <c r="C3" i="31"/>
  <c r="C4" i="31" s="1"/>
  <c r="C4" i="30" l="1"/>
  <c r="C5" i="31"/>
  <c r="D4" i="31"/>
  <c r="D1068" i="31"/>
  <c r="C1069" i="31"/>
  <c r="D1067" i="31"/>
  <c r="D258" i="30"/>
  <c r="C260" i="30"/>
  <c r="C352" i="30"/>
  <c r="C372" i="30"/>
  <c r="D371" i="30"/>
  <c r="D1381" i="31"/>
  <c r="C1382" i="31"/>
  <c r="D310" i="30"/>
  <c r="C312" i="30"/>
  <c r="D311" i="30"/>
  <c r="D309" i="30"/>
  <c r="C338" i="30"/>
  <c r="D337" i="30"/>
  <c r="D777" i="31"/>
  <c r="C778" i="31"/>
  <c r="D1123" i="31"/>
  <c r="C1124" i="31"/>
  <c r="D1375" i="31"/>
  <c r="D1372" i="31"/>
  <c r="D1259" i="31"/>
  <c r="C1260" i="31"/>
  <c r="D949" i="31"/>
  <c r="C950" i="31"/>
  <c r="D1077" i="31"/>
  <c r="D402" i="31"/>
  <c r="C403" i="31"/>
  <c r="D34" i="31"/>
  <c r="C35" i="31"/>
  <c r="D4" i="30"/>
  <c r="C5" i="30"/>
  <c r="D3" i="31"/>
  <c r="D5" i="31" l="1"/>
  <c r="C6" i="31"/>
  <c r="D352" i="30"/>
  <c r="C353" i="30"/>
  <c r="C1070" i="31"/>
  <c r="D1069" i="31"/>
  <c r="C261" i="30"/>
  <c r="D260" i="30"/>
  <c r="C373" i="30"/>
  <c r="D372" i="30"/>
  <c r="C1383" i="31"/>
  <c r="D1382" i="31"/>
  <c r="C313" i="30"/>
  <c r="D312" i="30"/>
  <c r="C339" i="30"/>
  <c r="D338" i="30"/>
  <c r="D778" i="31"/>
  <c r="C779" i="31"/>
  <c r="D1124" i="31"/>
  <c r="C1125" i="31"/>
  <c r="D1260" i="31"/>
  <c r="C1261" i="31"/>
  <c r="D950" i="31"/>
  <c r="C951" i="31"/>
  <c r="D1078" i="31"/>
  <c r="C404" i="31"/>
  <c r="D403" i="31"/>
  <c r="D35" i="31"/>
  <c r="C36" i="31"/>
  <c r="D5" i="30"/>
  <c r="C6" i="30"/>
  <c r="D6" i="31" l="1"/>
  <c r="C7" i="31"/>
  <c r="C354" i="30"/>
  <c r="D354" i="30" s="1"/>
  <c r="D353" i="30"/>
  <c r="C1071" i="31"/>
  <c r="D1070" i="31"/>
  <c r="D261" i="30"/>
  <c r="C262" i="30"/>
  <c r="D1383" i="31"/>
  <c r="C1384" i="31"/>
  <c r="C374" i="30"/>
  <c r="D373" i="30"/>
  <c r="D355" i="30"/>
  <c r="C314" i="30"/>
  <c r="D313" i="30"/>
  <c r="C340" i="30"/>
  <c r="D339" i="30"/>
  <c r="C780" i="31"/>
  <c r="D779" i="31"/>
  <c r="D1125" i="31"/>
  <c r="C1126" i="31"/>
  <c r="D1261" i="31"/>
  <c r="C1262" i="31"/>
  <c r="D951" i="31"/>
  <c r="C952" i="31"/>
  <c r="D1079" i="31"/>
  <c r="C1080" i="31"/>
  <c r="D404" i="31"/>
  <c r="C405" i="31"/>
  <c r="D36" i="31"/>
  <c r="C37" i="31"/>
  <c r="D6" i="30"/>
  <c r="C7" i="30"/>
  <c r="D7" i="31" l="1"/>
  <c r="C8" i="31"/>
  <c r="D1071" i="31"/>
  <c r="C1072" i="31"/>
  <c r="D262" i="30"/>
  <c r="C263" i="30"/>
  <c r="C1385" i="31"/>
  <c r="D1384" i="31"/>
  <c r="C375" i="30"/>
  <c r="C376" i="30" s="1"/>
  <c r="C377" i="30" s="1"/>
  <c r="D374" i="30"/>
  <c r="C315" i="30"/>
  <c r="D314" i="30"/>
  <c r="C341" i="30"/>
  <c r="D340" i="30"/>
  <c r="D780" i="31"/>
  <c r="C781" i="31"/>
  <c r="D1126" i="31"/>
  <c r="C1127" i="31"/>
  <c r="C1128" i="31" s="1"/>
  <c r="C1129" i="31" s="1"/>
  <c r="C1130" i="31" s="1"/>
  <c r="C1131" i="31" s="1"/>
  <c r="C1132" i="31" s="1"/>
  <c r="D1262" i="31"/>
  <c r="C1263" i="31"/>
  <c r="D952" i="31"/>
  <c r="C953" i="31"/>
  <c r="D1080" i="31"/>
  <c r="C1081" i="31"/>
  <c r="D405" i="31"/>
  <c r="C406" i="31"/>
  <c r="D37" i="31"/>
  <c r="C38" i="31"/>
  <c r="D7" i="30"/>
  <c r="C8" i="30"/>
  <c r="D8" i="31" l="1"/>
  <c r="C9" i="31"/>
  <c r="C1073" i="31"/>
  <c r="D1072" i="31"/>
  <c r="C264" i="30"/>
  <c r="D263" i="30"/>
  <c r="C378" i="30"/>
  <c r="D377" i="30"/>
  <c r="C1386" i="31"/>
  <c r="D1385" i="31"/>
  <c r="D376" i="30"/>
  <c r="D375" i="30"/>
  <c r="C316" i="30"/>
  <c r="D315" i="30"/>
  <c r="C342" i="30"/>
  <c r="D341" i="30"/>
  <c r="D781" i="31"/>
  <c r="C782" i="31"/>
  <c r="D1127" i="31"/>
  <c r="C1264" i="31"/>
  <c r="C1265" i="31" s="1"/>
  <c r="C1266" i="31" s="1"/>
  <c r="C1267" i="31" s="1"/>
  <c r="D1263" i="31"/>
  <c r="D953" i="31"/>
  <c r="C954" i="31"/>
  <c r="D1081" i="31"/>
  <c r="C1082" i="31"/>
  <c r="D406" i="31"/>
  <c r="C407" i="31"/>
  <c r="D8" i="30"/>
  <c r="C9" i="30"/>
  <c r="D38" i="31"/>
  <c r="C39" i="31"/>
  <c r="C10" i="31" l="1"/>
  <c r="D9" i="31"/>
  <c r="D1073" i="31"/>
  <c r="C1074" i="31"/>
  <c r="D1074" i="31" s="1"/>
  <c r="D264" i="30"/>
  <c r="C265" i="30"/>
  <c r="D1386" i="31"/>
  <c r="C1387" i="31"/>
  <c r="C379" i="30"/>
  <c r="D378" i="30"/>
  <c r="C317" i="30"/>
  <c r="D316" i="30"/>
  <c r="C343" i="30"/>
  <c r="D342" i="30"/>
  <c r="D782" i="31"/>
  <c r="C783" i="31"/>
  <c r="D1130" i="31"/>
  <c r="D1267" i="31"/>
  <c r="C1268" i="31"/>
  <c r="D1128" i="31"/>
  <c r="D954" i="31"/>
  <c r="C955" i="31"/>
  <c r="D1082" i="31"/>
  <c r="C1083" i="31"/>
  <c r="D407" i="31"/>
  <c r="C408" i="31"/>
  <c r="D39" i="31"/>
  <c r="C40" i="31"/>
  <c r="D9" i="30"/>
  <c r="C10" i="30"/>
  <c r="D10" i="31" l="1"/>
  <c r="C11" i="31"/>
  <c r="C266" i="30"/>
  <c r="D265" i="30"/>
  <c r="D379" i="30"/>
  <c r="C380" i="30"/>
  <c r="C1388" i="31"/>
  <c r="D1387" i="31"/>
  <c r="C318" i="30"/>
  <c r="D317" i="30"/>
  <c r="C344" i="30"/>
  <c r="D343" i="30"/>
  <c r="D783" i="31"/>
  <c r="C784" i="31"/>
  <c r="D1131" i="31"/>
  <c r="D1268" i="31"/>
  <c r="C1269" i="31"/>
  <c r="C956" i="31"/>
  <c r="D955" i="31"/>
  <c r="D1083" i="31"/>
  <c r="C1084" i="31"/>
  <c r="D408" i="31"/>
  <c r="C409" i="31"/>
  <c r="D10" i="30"/>
  <c r="C11" i="30"/>
  <c r="C41" i="31"/>
  <c r="D40" i="31"/>
  <c r="D11" i="31" l="1"/>
  <c r="C12" i="31"/>
  <c r="D266" i="30"/>
  <c r="C267" i="30"/>
  <c r="C1389" i="31"/>
  <c r="D1388" i="31"/>
  <c r="C381" i="30"/>
  <c r="D380" i="30"/>
  <c r="C319" i="30"/>
  <c r="D318" i="30"/>
  <c r="C345" i="30"/>
  <c r="D344" i="30"/>
  <c r="D784" i="31"/>
  <c r="C785" i="31"/>
  <c r="C1133" i="31"/>
  <c r="D1132" i="31"/>
  <c r="D1129" i="31"/>
  <c r="D1269" i="31"/>
  <c r="C1270" i="31"/>
  <c r="D956" i="31"/>
  <c r="C957" i="31"/>
  <c r="D1084" i="31"/>
  <c r="C1085" i="31"/>
  <c r="D409" i="31"/>
  <c r="C410" i="31"/>
  <c r="C42" i="31"/>
  <c r="D41" i="31"/>
  <c r="D11" i="30"/>
  <c r="C12" i="30"/>
  <c r="C13" i="31" l="1"/>
  <c r="D12" i="31"/>
  <c r="C268" i="30"/>
  <c r="D267" i="30"/>
  <c r="C382" i="30"/>
  <c r="D381" i="30"/>
  <c r="C1390" i="31"/>
  <c r="D1389" i="31"/>
  <c r="C320" i="30"/>
  <c r="D319" i="30"/>
  <c r="C346" i="30"/>
  <c r="D346" i="30" s="1"/>
  <c r="D345" i="30"/>
  <c r="D785" i="31"/>
  <c r="C786" i="31"/>
  <c r="C1134" i="31"/>
  <c r="D1133" i="31"/>
  <c r="C1271" i="31"/>
  <c r="C1272" i="31" s="1"/>
  <c r="C1273" i="31" s="1"/>
  <c r="C1274" i="31" s="1"/>
  <c r="C1275" i="31" s="1"/>
  <c r="C1276" i="31" s="1"/>
  <c r="C1277" i="31" s="1"/>
  <c r="C1278" i="31" s="1"/>
  <c r="C1279" i="31" s="1"/>
  <c r="C1280" i="31" s="1"/>
  <c r="D1270" i="31"/>
  <c r="D957" i="31"/>
  <c r="C958" i="31"/>
  <c r="D1085" i="31"/>
  <c r="C1086" i="31"/>
  <c r="C411" i="31"/>
  <c r="D410" i="31"/>
  <c r="D12" i="30"/>
  <c r="C13" i="30"/>
  <c r="D42" i="31"/>
  <c r="C43" i="31"/>
  <c r="D13" i="31" l="1"/>
  <c r="C14" i="31"/>
  <c r="C269" i="30"/>
  <c r="D268" i="30"/>
  <c r="D1390" i="31"/>
  <c r="C1391" i="31"/>
  <c r="C383" i="30"/>
  <c r="D382" i="30"/>
  <c r="C321" i="30"/>
  <c r="D320" i="30"/>
  <c r="D786" i="31"/>
  <c r="C787" i="31"/>
  <c r="C1135" i="31"/>
  <c r="D1134" i="31"/>
  <c r="D1271" i="31"/>
  <c r="D1257" i="31"/>
  <c r="C959" i="31"/>
  <c r="D958" i="31"/>
  <c r="D13" i="30"/>
  <c r="C14" i="30"/>
  <c r="D1086" i="31"/>
  <c r="C1087" i="31"/>
  <c r="C412" i="31"/>
  <c r="D411" i="31"/>
  <c r="C44" i="31"/>
  <c r="D43" i="31"/>
  <c r="C25" i="30"/>
  <c r="D14" i="31" l="1"/>
  <c r="C15" i="31"/>
  <c r="D269" i="30"/>
  <c r="C270" i="30"/>
  <c r="D383" i="30"/>
  <c r="C384" i="30"/>
  <c r="C1392" i="31"/>
  <c r="D1391" i="31"/>
  <c r="C322" i="30"/>
  <c r="D321" i="30"/>
  <c r="D787" i="31"/>
  <c r="C788" i="31"/>
  <c r="C1136" i="31"/>
  <c r="C1137" i="31" s="1"/>
  <c r="D1135" i="31"/>
  <c r="D1272" i="31"/>
  <c r="D959" i="31"/>
  <c r="C960" i="31"/>
  <c r="D14" i="30"/>
  <c r="C15" i="30"/>
  <c r="D1087" i="31"/>
  <c r="C1088" i="31"/>
  <c r="C413" i="31"/>
  <c r="D412" i="31"/>
  <c r="D44" i="31"/>
  <c r="C45" i="31"/>
  <c r="D25" i="30"/>
  <c r="C26" i="30"/>
  <c r="D15" i="31" l="1"/>
  <c r="C16" i="31"/>
  <c r="C271" i="30"/>
  <c r="D270" i="30"/>
  <c r="C385" i="30"/>
  <c r="D384" i="30"/>
  <c r="D1392" i="31"/>
  <c r="C1393" i="31"/>
  <c r="C323" i="30"/>
  <c r="D322" i="30"/>
  <c r="D788" i="31"/>
  <c r="C789" i="31"/>
  <c r="C1138" i="31"/>
  <c r="C1139" i="31" s="1"/>
  <c r="C1140" i="31" s="1"/>
  <c r="D1137" i="31"/>
  <c r="D1273" i="31"/>
  <c r="D1264" i="31"/>
  <c r="D960" i="31"/>
  <c r="C961" i="31"/>
  <c r="D15" i="30"/>
  <c r="C16" i="30"/>
  <c r="D1088" i="31"/>
  <c r="C1089" i="31"/>
  <c r="D413" i="31"/>
  <c r="C414" i="31"/>
  <c r="C46" i="31"/>
  <c r="D45" i="31"/>
  <c r="D26" i="30"/>
  <c r="C27" i="30"/>
  <c r="D16" i="31" l="1"/>
  <c r="C17" i="31"/>
  <c r="C272" i="30"/>
  <c r="D271" i="30"/>
  <c r="C386" i="30"/>
  <c r="D385" i="30"/>
  <c r="D1393" i="31"/>
  <c r="C1394" i="31"/>
  <c r="C324" i="30"/>
  <c r="D323" i="30"/>
  <c r="D789" i="31"/>
  <c r="C790" i="31"/>
  <c r="C1141" i="31"/>
  <c r="D1140" i="31"/>
  <c r="D1276" i="31"/>
  <c r="D1265" i="31"/>
  <c r="D961" i="31"/>
  <c r="C962" i="31"/>
  <c r="D16" i="30"/>
  <c r="C17" i="30"/>
  <c r="D1089" i="31"/>
  <c r="C1090" i="31"/>
  <c r="D414" i="31"/>
  <c r="C415" i="31"/>
  <c r="D46" i="31"/>
  <c r="C47" i="31"/>
  <c r="D27" i="30"/>
  <c r="C28" i="30"/>
  <c r="D17" i="31" l="1"/>
  <c r="C18" i="31"/>
  <c r="C273" i="30"/>
  <c r="D273" i="30" s="1"/>
  <c r="D272" i="30"/>
  <c r="C387" i="30"/>
  <c r="D386" i="30"/>
  <c r="D1394" i="31"/>
  <c r="C1395" i="31"/>
  <c r="C325" i="30"/>
  <c r="D324" i="30"/>
  <c r="D790" i="31"/>
  <c r="C791" i="31"/>
  <c r="C1142" i="31"/>
  <c r="C1143" i="31" s="1"/>
  <c r="C1144" i="31" s="1"/>
  <c r="C1145" i="31" s="1"/>
  <c r="C1146" i="31" s="1"/>
  <c r="D1141" i="31"/>
  <c r="D1277" i="31"/>
  <c r="D1266" i="31"/>
  <c r="D962" i="31"/>
  <c r="C963" i="31"/>
  <c r="D17" i="30"/>
  <c r="C18" i="30"/>
  <c r="D1090" i="31"/>
  <c r="C1091" i="31"/>
  <c r="D415" i="31"/>
  <c r="C416" i="31"/>
  <c r="D47" i="31"/>
  <c r="C48" i="31"/>
  <c r="D28" i="30"/>
  <c r="C29" i="30"/>
  <c r="D18" i="31" l="1"/>
  <c r="C19" i="31"/>
  <c r="D387" i="30"/>
  <c r="C388" i="30"/>
  <c r="D1395" i="31"/>
  <c r="C1396" i="31"/>
  <c r="C326" i="30"/>
  <c r="D325" i="30"/>
  <c r="C1147" i="31"/>
  <c r="D1146" i="31"/>
  <c r="D791" i="31"/>
  <c r="C792" i="31"/>
  <c r="D1142" i="31"/>
  <c r="D1279" i="31"/>
  <c r="D963" i="31"/>
  <c r="C964" i="31"/>
  <c r="D18" i="30"/>
  <c r="C19" i="30"/>
  <c r="C1092" i="31"/>
  <c r="D1091" i="31"/>
  <c r="D416" i="31"/>
  <c r="C417" i="31"/>
  <c r="D48" i="31"/>
  <c r="C49" i="31"/>
  <c r="D29" i="30"/>
  <c r="C30" i="30"/>
  <c r="D19" i="31" l="1"/>
  <c r="C20" i="31"/>
  <c r="C389" i="30"/>
  <c r="D388" i="30"/>
  <c r="D1396" i="31"/>
  <c r="C1397" i="31"/>
  <c r="C327" i="30"/>
  <c r="D326" i="30"/>
  <c r="C1148" i="31"/>
  <c r="D1147" i="31"/>
  <c r="D792" i="31"/>
  <c r="C793" i="31"/>
  <c r="D1143" i="31"/>
  <c r="D1280" i="31"/>
  <c r="C1281" i="31"/>
  <c r="D964" i="31"/>
  <c r="C965" i="31"/>
  <c r="D19" i="30"/>
  <c r="C20" i="30"/>
  <c r="D1092" i="31"/>
  <c r="C1093" i="31"/>
  <c r="D417" i="31"/>
  <c r="C418" i="31"/>
  <c r="D49" i="31"/>
  <c r="C50" i="31"/>
  <c r="D30" i="30"/>
  <c r="C31" i="30"/>
  <c r="D20" i="31" l="1"/>
  <c r="C21" i="31"/>
  <c r="C390" i="30"/>
  <c r="D389" i="30"/>
  <c r="D1397" i="31"/>
  <c r="C1398" i="31"/>
  <c r="C328" i="30"/>
  <c r="D327" i="30"/>
  <c r="D1148" i="31"/>
  <c r="C1149" i="31"/>
  <c r="D793" i="31"/>
  <c r="C794" i="31"/>
  <c r="D1144" i="31"/>
  <c r="D1281" i="31"/>
  <c r="C1282" i="31"/>
  <c r="D965" i="31"/>
  <c r="C966" i="31"/>
  <c r="D20" i="30"/>
  <c r="C21" i="30"/>
  <c r="D1093" i="31"/>
  <c r="C1094" i="31"/>
  <c r="C419" i="31"/>
  <c r="D418" i="31"/>
  <c r="D50" i="31"/>
  <c r="C51" i="31"/>
  <c r="D31" i="30"/>
  <c r="C32" i="30"/>
  <c r="D21" i="31" l="1"/>
  <c r="C22" i="31"/>
  <c r="D1398" i="31"/>
  <c r="C1399" i="31"/>
  <c r="C391" i="30"/>
  <c r="D390" i="30"/>
  <c r="C329" i="30"/>
  <c r="D329" i="30" s="1"/>
  <c r="D328" i="30"/>
  <c r="D1149" i="31"/>
  <c r="C1150" i="31"/>
  <c r="D794" i="31"/>
  <c r="C795" i="31"/>
  <c r="D1282" i="31"/>
  <c r="C1283" i="31"/>
  <c r="D966" i="31"/>
  <c r="C967" i="31"/>
  <c r="D21" i="30"/>
  <c r="C22" i="30"/>
  <c r="D1094" i="31"/>
  <c r="C1095" i="31"/>
  <c r="C420" i="31"/>
  <c r="D419" i="31"/>
  <c r="C52" i="31"/>
  <c r="D51" i="31"/>
  <c r="D32" i="30"/>
  <c r="C33" i="30"/>
  <c r="D22" i="31" l="1"/>
  <c r="C23" i="31"/>
  <c r="D391" i="30"/>
  <c r="C392" i="30"/>
  <c r="D1399" i="31"/>
  <c r="C1400" i="31"/>
  <c r="D1150" i="31"/>
  <c r="C1151" i="31"/>
  <c r="D795" i="31"/>
  <c r="C796" i="31"/>
  <c r="D1283" i="31"/>
  <c r="C1284" i="31"/>
  <c r="D967" i="31"/>
  <c r="C968" i="31"/>
  <c r="D22" i="30"/>
  <c r="C23" i="30"/>
  <c r="D1095" i="31"/>
  <c r="C1096" i="31"/>
  <c r="D420" i="31"/>
  <c r="C421" i="31"/>
  <c r="D52" i="31"/>
  <c r="C53" i="31"/>
  <c r="D33" i="30"/>
  <c r="C34" i="30"/>
  <c r="D23" i="31" l="1"/>
  <c r="C24" i="31"/>
  <c r="C393" i="30"/>
  <c r="D392" i="30"/>
  <c r="D1400" i="31"/>
  <c r="C1401" i="31"/>
  <c r="C1152" i="31"/>
  <c r="D1151" i="31"/>
  <c r="D796" i="31"/>
  <c r="C797" i="31"/>
  <c r="D1284" i="31"/>
  <c r="C1285" i="31"/>
  <c r="D968" i="31"/>
  <c r="C969" i="31"/>
  <c r="D23" i="30"/>
  <c r="C24" i="30"/>
  <c r="D24" i="30" s="1"/>
  <c r="D1096" i="31"/>
  <c r="C1097" i="31"/>
  <c r="D421" i="31"/>
  <c r="C422" i="31"/>
  <c r="C54" i="31"/>
  <c r="D53" i="31"/>
  <c r="D34" i="30"/>
  <c r="C35" i="30"/>
  <c r="D24" i="31" l="1"/>
  <c r="C25" i="31"/>
  <c r="C394" i="30"/>
  <c r="D393" i="30"/>
  <c r="D1401" i="31"/>
  <c r="C1402" i="31"/>
  <c r="C1153" i="31"/>
  <c r="D1152" i="31"/>
  <c r="D797" i="31"/>
  <c r="C798" i="31"/>
  <c r="D1285" i="31"/>
  <c r="C1286" i="31"/>
  <c r="D969" i="31"/>
  <c r="C970" i="31"/>
  <c r="D1097" i="31"/>
  <c r="C1098" i="31"/>
  <c r="D422" i="31"/>
  <c r="C423" i="31"/>
  <c r="D54" i="31"/>
  <c r="C55" i="31"/>
  <c r="D35" i="30"/>
  <c r="C36" i="30"/>
  <c r="C26" i="31" l="1"/>
  <c r="D25" i="31"/>
  <c r="C395" i="30"/>
  <c r="D394" i="30"/>
  <c r="D1402" i="31"/>
  <c r="C1403" i="31"/>
  <c r="D1153" i="31"/>
  <c r="C1154" i="31"/>
  <c r="C799" i="31"/>
  <c r="D798" i="31"/>
  <c r="D1136" i="31"/>
  <c r="C1287" i="31"/>
  <c r="D1286" i="31"/>
  <c r="D970" i="31"/>
  <c r="C971" i="31"/>
  <c r="D1098" i="31"/>
  <c r="C1099" i="31"/>
  <c r="D423" i="31"/>
  <c r="C424" i="31"/>
  <c r="C56" i="31"/>
  <c r="D55" i="31"/>
  <c r="D36" i="30"/>
  <c r="C37" i="30"/>
  <c r="D26" i="31" l="1"/>
  <c r="C27" i="31"/>
  <c r="D395" i="30"/>
  <c r="C396" i="30"/>
  <c r="D1403" i="31"/>
  <c r="C1404" i="31"/>
  <c r="D1154" i="31"/>
  <c r="C1155" i="31"/>
  <c r="D799" i="31"/>
  <c r="C800" i="31"/>
  <c r="D1138" i="31"/>
  <c r="D1287" i="31"/>
  <c r="C1288" i="31"/>
  <c r="C972" i="31"/>
  <c r="D971" i="31"/>
  <c r="D1099" i="31"/>
  <c r="C1100" i="31"/>
  <c r="D424" i="31"/>
  <c r="C425" i="31"/>
  <c r="D56" i="31"/>
  <c r="C57" i="31"/>
  <c r="D37" i="30"/>
  <c r="C38" i="30"/>
  <c r="D27" i="31" l="1"/>
  <c r="C28" i="31"/>
  <c r="D28" i="31" s="1"/>
  <c r="C397" i="30"/>
  <c r="D396" i="30"/>
  <c r="D1404" i="31"/>
  <c r="C1405" i="31"/>
  <c r="C1156" i="31"/>
  <c r="D1155" i="31"/>
  <c r="D800" i="31"/>
  <c r="C801" i="31"/>
  <c r="D1139" i="31"/>
  <c r="D1288" i="31"/>
  <c r="C1289" i="31"/>
  <c r="D972" i="31"/>
  <c r="C973" i="31"/>
  <c r="D1100" i="31"/>
  <c r="C1101" i="31"/>
  <c r="D425" i="31"/>
  <c r="C426" i="31"/>
  <c r="D57" i="31"/>
  <c r="C58" i="31"/>
  <c r="D38" i="30"/>
  <c r="C39" i="30"/>
  <c r="C398" i="30" l="1"/>
  <c r="D397" i="30"/>
  <c r="D1405" i="31"/>
  <c r="C1406" i="31"/>
  <c r="C1157" i="31"/>
  <c r="D1156" i="31"/>
  <c r="C802" i="31"/>
  <c r="D801" i="31"/>
  <c r="D1289" i="31"/>
  <c r="C1290" i="31"/>
  <c r="D973" i="31"/>
  <c r="C974" i="31"/>
  <c r="D1101" i="31"/>
  <c r="C1102" i="31"/>
  <c r="D426" i="31"/>
  <c r="C427" i="31"/>
  <c r="D58" i="31"/>
  <c r="C59" i="31"/>
  <c r="D39" i="30"/>
  <c r="C40" i="30"/>
  <c r="C399" i="30" l="1"/>
  <c r="D398" i="30"/>
  <c r="D1406" i="31"/>
  <c r="C1407" i="31"/>
  <c r="C1158" i="31"/>
  <c r="D1157" i="31"/>
  <c r="D802" i="31"/>
  <c r="C803" i="31"/>
  <c r="D1290" i="31"/>
  <c r="C1291" i="31"/>
  <c r="C975" i="31"/>
  <c r="D974" i="31"/>
  <c r="D1102" i="31"/>
  <c r="C1103" i="31"/>
  <c r="C428" i="31"/>
  <c r="D427" i="31"/>
  <c r="D59" i="31"/>
  <c r="C60" i="31"/>
  <c r="D40" i="30"/>
  <c r="C41" i="30"/>
  <c r="D399" i="30" l="1"/>
  <c r="C400" i="30"/>
  <c r="D1407" i="31"/>
  <c r="C1408" i="31"/>
  <c r="C1159" i="31"/>
  <c r="D1158" i="31"/>
  <c r="D803" i="31"/>
  <c r="C804" i="31"/>
  <c r="D1145" i="31"/>
  <c r="D1291" i="31"/>
  <c r="C1292" i="31"/>
  <c r="D975" i="31"/>
  <c r="C976" i="31"/>
  <c r="D1103" i="31"/>
  <c r="C1104" i="31"/>
  <c r="D428" i="31"/>
  <c r="C429" i="31"/>
  <c r="D60" i="31"/>
  <c r="C61" i="31"/>
  <c r="D41" i="30"/>
  <c r="C42" i="30"/>
  <c r="C401" i="30" l="1"/>
  <c r="D400" i="30"/>
  <c r="D1408" i="31"/>
  <c r="C1409" i="31"/>
  <c r="C1160" i="31"/>
  <c r="C1161" i="31" s="1"/>
  <c r="D1159" i="31"/>
  <c r="C805" i="31"/>
  <c r="D804" i="31"/>
  <c r="D1292" i="31"/>
  <c r="C1293" i="31"/>
  <c r="D976" i="31"/>
  <c r="C977" i="31"/>
  <c r="D1104" i="31"/>
  <c r="C1105" i="31"/>
  <c r="D429" i="31"/>
  <c r="C430" i="31"/>
  <c r="C62" i="31"/>
  <c r="D61" i="31"/>
  <c r="D42" i="30"/>
  <c r="C43" i="30"/>
  <c r="C402" i="30" l="1"/>
  <c r="D401" i="30"/>
  <c r="D1409" i="31"/>
  <c r="C1410" i="31"/>
  <c r="D1160" i="31"/>
  <c r="C1162" i="31"/>
  <c r="D1161" i="31"/>
  <c r="D805" i="31"/>
  <c r="C806" i="31"/>
  <c r="C1294" i="31"/>
  <c r="D1293" i="31"/>
  <c r="D977" i="31"/>
  <c r="C978" i="31"/>
  <c r="D1105" i="31"/>
  <c r="C1106" i="31"/>
  <c r="D430" i="31"/>
  <c r="C431" i="31"/>
  <c r="D62" i="31"/>
  <c r="C63" i="31"/>
  <c r="D43" i="30"/>
  <c r="C44" i="30"/>
  <c r="C403" i="30" l="1"/>
  <c r="D402" i="30"/>
  <c r="D1410" i="31"/>
  <c r="C1411" i="31"/>
  <c r="C1163" i="31"/>
  <c r="D1162" i="31"/>
  <c r="D806" i="31"/>
  <c r="C807" i="31"/>
  <c r="D1294" i="31"/>
  <c r="C1295" i="31"/>
  <c r="D978" i="31"/>
  <c r="C979" i="31"/>
  <c r="D1106" i="31"/>
  <c r="C1107" i="31"/>
  <c r="D431" i="31"/>
  <c r="C432" i="31"/>
  <c r="D63" i="31"/>
  <c r="C64" i="31"/>
  <c r="D44" i="30"/>
  <c r="C45" i="30"/>
  <c r="C404" i="30" l="1"/>
  <c r="D403" i="30"/>
  <c r="D1411" i="31"/>
  <c r="C1412" i="31"/>
  <c r="D1163" i="31"/>
  <c r="C1164" i="31"/>
  <c r="D807" i="31"/>
  <c r="C808" i="31"/>
  <c r="D1295" i="31"/>
  <c r="C1296" i="31"/>
  <c r="D979" i="31"/>
  <c r="C980" i="31"/>
  <c r="C1108" i="31"/>
  <c r="D1107" i="31"/>
  <c r="D432" i="31"/>
  <c r="C433" i="31"/>
  <c r="D64" i="31"/>
  <c r="C65" i="31"/>
  <c r="D45" i="30"/>
  <c r="C46" i="30"/>
  <c r="D404" i="30" l="1"/>
  <c r="C405" i="30"/>
  <c r="D1412" i="31"/>
  <c r="C1413" i="31"/>
  <c r="C1165" i="31"/>
  <c r="D1164" i="31"/>
  <c r="D808" i="31"/>
  <c r="C809" i="31"/>
  <c r="D1296" i="31"/>
  <c r="C1297" i="31"/>
  <c r="D980" i="31"/>
  <c r="C981" i="31"/>
  <c r="D1108" i="31"/>
  <c r="C1109" i="31"/>
  <c r="C434" i="31"/>
  <c r="D433" i="31"/>
  <c r="C66" i="31"/>
  <c r="D65" i="31"/>
  <c r="D46" i="30"/>
  <c r="C47" i="30"/>
  <c r="C406" i="30" l="1"/>
  <c r="D405" i="30"/>
  <c r="D1413" i="31"/>
  <c r="C1414" i="31"/>
  <c r="C1166" i="31"/>
  <c r="D1165" i="31"/>
  <c r="D809" i="31"/>
  <c r="C810" i="31"/>
  <c r="C1298" i="31"/>
  <c r="D1297" i="31"/>
  <c r="D981" i="31"/>
  <c r="C982" i="31"/>
  <c r="D1109" i="31"/>
  <c r="C1110" i="31"/>
  <c r="C435" i="31"/>
  <c r="D434" i="31"/>
  <c r="D66" i="31"/>
  <c r="C67" i="31"/>
  <c r="D47" i="30"/>
  <c r="C48" i="30"/>
  <c r="C407" i="30" l="1"/>
  <c r="D406" i="30"/>
  <c r="D1414" i="31"/>
  <c r="C1415" i="31"/>
  <c r="C1167" i="31"/>
  <c r="D1166" i="31"/>
  <c r="D810" i="31"/>
  <c r="C811" i="31"/>
  <c r="D1298" i="31"/>
  <c r="C1299" i="31"/>
  <c r="D982" i="31"/>
  <c r="C983" i="31"/>
  <c r="D1110" i="31"/>
  <c r="C1111" i="31"/>
  <c r="D435" i="31"/>
  <c r="C436" i="31"/>
  <c r="C68" i="31"/>
  <c r="D67" i="31"/>
  <c r="D48" i="30"/>
  <c r="C49" i="30"/>
  <c r="C408" i="30" l="1"/>
  <c r="D407" i="30"/>
  <c r="C1416" i="31"/>
  <c r="D1415" i="31"/>
  <c r="D1167" i="31"/>
  <c r="C1168" i="31"/>
  <c r="C812" i="31"/>
  <c r="D811" i="31"/>
  <c r="D1299" i="31"/>
  <c r="C1300" i="31"/>
  <c r="D983" i="31"/>
  <c r="C984" i="31"/>
  <c r="D1111" i="31"/>
  <c r="C1112" i="31"/>
  <c r="D436" i="31"/>
  <c r="C437" i="31"/>
  <c r="D68" i="31"/>
  <c r="C69" i="31"/>
  <c r="D49" i="30"/>
  <c r="C50" i="30"/>
  <c r="C409" i="30" l="1"/>
  <c r="D408" i="30"/>
  <c r="D1416" i="31"/>
  <c r="C1417" i="31"/>
  <c r="D1168" i="31"/>
  <c r="C1169" i="31"/>
  <c r="D812" i="31"/>
  <c r="C813" i="31"/>
  <c r="C1301" i="31"/>
  <c r="D1300" i="31"/>
  <c r="D984" i="31"/>
  <c r="C985" i="31"/>
  <c r="D1112" i="31"/>
  <c r="C1113" i="31"/>
  <c r="D437" i="31"/>
  <c r="C438" i="31"/>
  <c r="C70" i="31"/>
  <c r="D69" i="31"/>
  <c r="D50" i="30"/>
  <c r="C51" i="30"/>
  <c r="D409" i="30" l="1"/>
  <c r="C410" i="30"/>
  <c r="D1417" i="31"/>
  <c r="C1418" i="31"/>
  <c r="D1169" i="31"/>
  <c r="C1170" i="31"/>
  <c r="C814" i="31"/>
  <c r="D813" i="31"/>
  <c r="C1302" i="31"/>
  <c r="D1301" i="31"/>
  <c r="D985" i="31"/>
  <c r="C986" i="31"/>
  <c r="D986" i="31" s="1"/>
  <c r="D1113" i="31"/>
  <c r="C1114" i="31"/>
  <c r="C439" i="31"/>
  <c r="D438" i="31"/>
  <c r="D70" i="31"/>
  <c r="C71" i="31"/>
  <c r="D51" i="30"/>
  <c r="C52" i="30"/>
  <c r="C411" i="30" l="1"/>
  <c r="D410" i="30"/>
  <c r="D1418" i="31"/>
  <c r="C1419" i="31"/>
  <c r="D1170" i="31"/>
  <c r="C1171" i="31"/>
  <c r="C815" i="31"/>
  <c r="D814" i="31"/>
  <c r="C1303" i="31"/>
  <c r="D1302" i="31"/>
  <c r="D1114" i="31"/>
  <c r="C1115" i="31"/>
  <c r="D439" i="31"/>
  <c r="C440" i="31"/>
  <c r="C72" i="31"/>
  <c r="D71" i="31"/>
  <c r="D52" i="30"/>
  <c r="C53" i="30"/>
  <c r="C412" i="30" l="1"/>
  <c r="D411" i="30"/>
  <c r="D1419" i="31"/>
  <c r="C1420" i="31"/>
  <c r="C1172" i="31"/>
  <c r="D1171" i="31"/>
  <c r="C816" i="31"/>
  <c r="D815" i="31"/>
  <c r="C1304" i="31"/>
  <c r="D1303" i="31"/>
  <c r="C1116" i="31"/>
  <c r="D1115" i="31"/>
  <c r="D440" i="31"/>
  <c r="C441" i="31"/>
  <c r="C73" i="31"/>
  <c r="D72" i="31"/>
  <c r="D53" i="30"/>
  <c r="C54" i="30"/>
  <c r="C413" i="30" l="1"/>
  <c r="D412" i="30"/>
  <c r="D1420" i="31"/>
  <c r="C1421" i="31"/>
  <c r="C1173" i="31"/>
  <c r="D1172" i="31"/>
  <c r="C817" i="31"/>
  <c r="D816" i="31"/>
  <c r="C1305" i="31"/>
  <c r="D1304" i="31"/>
  <c r="D1116" i="31"/>
  <c r="C1117" i="31"/>
  <c r="D1117" i="31" s="1"/>
  <c r="D441" i="31"/>
  <c r="C442" i="31"/>
  <c r="D73" i="31"/>
  <c r="C74" i="31"/>
  <c r="D54" i="30"/>
  <c r="C55" i="30"/>
  <c r="C414" i="30" l="1"/>
  <c r="D413" i="30"/>
  <c r="D1421" i="31"/>
  <c r="C1422" i="31"/>
  <c r="C1174" i="31"/>
  <c r="D1173" i="31"/>
  <c r="D817" i="31"/>
  <c r="C818" i="31"/>
  <c r="C1306" i="31"/>
  <c r="D1305" i="31"/>
  <c r="C443" i="31"/>
  <c r="D442" i="31"/>
  <c r="D74" i="31"/>
  <c r="C75" i="31"/>
  <c r="D55" i="30"/>
  <c r="C56" i="30"/>
  <c r="D414" i="30" l="1"/>
  <c r="C415" i="30"/>
  <c r="D1422" i="31"/>
  <c r="C1423" i="31"/>
  <c r="D1174" i="31"/>
  <c r="C1175" i="31"/>
  <c r="D818" i="31"/>
  <c r="C819" i="31"/>
  <c r="C1307" i="31"/>
  <c r="D1306" i="31"/>
  <c r="D443" i="31"/>
  <c r="C444" i="31"/>
  <c r="D75" i="31"/>
  <c r="C76" i="31"/>
  <c r="D56" i="30"/>
  <c r="C57" i="30"/>
  <c r="C416" i="30" l="1"/>
  <c r="D415" i="30"/>
  <c r="D1423" i="31"/>
  <c r="C1424" i="31"/>
  <c r="C1176" i="31"/>
  <c r="D1175" i="31"/>
  <c r="C820" i="31"/>
  <c r="D819" i="31"/>
  <c r="C1308" i="31"/>
  <c r="D1307" i="31"/>
  <c r="D444" i="31"/>
  <c r="C445" i="31"/>
  <c r="D76" i="31"/>
  <c r="C77" i="31"/>
  <c r="D57" i="30"/>
  <c r="C58" i="30"/>
  <c r="C417" i="30" l="1"/>
  <c r="D416" i="30"/>
  <c r="D1424" i="31"/>
  <c r="C1425" i="31"/>
  <c r="C1177" i="31"/>
  <c r="D1176" i="31"/>
  <c r="D820" i="31"/>
  <c r="C821" i="31"/>
  <c r="C1309" i="31"/>
  <c r="C1310" i="31" s="1"/>
  <c r="C1311" i="31" s="1"/>
  <c r="C1312" i="31" s="1"/>
  <c r="C1313" i="31" s="1"/>
  <c r="C1314" i="31" s="1"/>
  <c r="C1315" i="31" s="1"/>
  <c r="C1316" i="31" s="1"/>
  <c r="C1317" i="31" s="1"/>
  <c r="C1318" i="31" s="1"/>
  <c r="C1319" i="31" s="1"/>
  <c r="D1308" i="31"/>
  <c r="C446" i="31"/>
  <c r="D445" i="31"/>
  <c r="D77" i="31"/>
  <c r="C78" i="31"/>
  <c r="D58" i="30"/>
  <c r="C59" i="30"/>
  <c r="C418" i="30" l="1"/>
  <c r="D417" i="30"/>
  <c r="D1425" i="31"/>
  <c r="C1426" i="31"/>
  <c r="D1177" i="31"/>
  <c r="C1178" i="31"/>
  <c r="D821" i="31"/>
  <c r="C822" i="31"/>
  <c r="D1309" i="31"/>
  <c r="C447" i="31"/>
  <c r="D446" i="31"/>
  <c r="C79" i="31"/>
  <c r="D78" i="31"/>
  <c r="D59" i="30"/>
  <c r="C60" i="30"/>
  <c r="C419" i="30" l="1"/>
  <c r="D418" i="30"/>
  <c r="D1426" i="31"/>
  <c r="C1427" i="31"/>
  <c r="C1179" i="31"/>
  <c r="D1178" i="31"/>
  <c r="D822" i="31"/>
  <c r="C823" i="31"/>
  <c r="D1310" i="31"/>
  <c r="D447" i="31"/>
  <c r="C448" i="31"/>
  <c r="C80" i="31"/>
  <c r="D79" i="31"/>
  <c r="D60" i="30"/>
  <c r="C61" i="30"/>
  <c r="D419" i="30" l="1"/>
  <c r="C420" i="30"/>
  <c r="C1428" i="31"/>
  <c r="D1427" i="31"/>
  <c r="C1180" i="31"/>
  <c r="D1179" i="31"/>
  <c r="D823" i="31"/>
  <c r="C824" i="31"/>
  <c r="D1311" i="31"/>
  <c r="D448" i="31"/>
  <c r="C449" i="31"/>
  <c r="C81" i="31"/>
  <c r="D80" i="31"/>
  <c r="C62" i="30"/>
  <c r="D61" i="30"/>
  <c r="C421" i="30" l="1"/>
  <c r="D420" i="30"/>
  <c r="D1428" i="31"/>
  <c r="C1429" i="31"/>
  <c r="C1181" i="31"/>
  <c r="D1180" i="31"/>
  <c r="D824" i="31"/>
  <c r="C825" i="31"/>
  <c r="D1312" i="31"/>
  <c r="D449" i="31"/>
  <c r="C450" i="31"/>
  <c r="D81" i="31"/>
  <c r="C82" i="31"/>
  <c r="C63" i="30"/>
  <c r="D62" i="30"/>
  <c r="C422" i="30" l="1"/>
  <c r="D421" i="30"/>
  <c r="D1429" i="31"/>
  <c r="C1430" i="31"/>
  <c r="D1181" i="31"/>
  <c r="C1182" i="31"/>
  <c r="D825" i="31"/>
  <c r="C826" i="31"/>
  <c r="D1313" i="31"/>
  <c r="C451" i="31"/>
  <c r="D450" i="31"/>
  <c r="D82" i="31"/>
  <c r="C83" i="31"/>
  <c r="D63" i="30"/>
  <c r="C64" i="30"/>
  <c r="C423" i="30" l="1"/>
  <c r="D422" i="30"/>
  <c r="D1430" i="31"/>
  <c r="C1431" i="31"/>
  <c r="C1183" i="31"/>
  <c r="D1182" i="31"/>
  <c r="D826" i="31"/>
  <c r="C827" i="31"/>
  <c r="D1314" i="31"/>
  <c r="D451" i="31"/>
  <c r="C452" i="31"/>
  <c r="D83" i="31"/>
  <c r="C84" i="31"/>
  <c r="D64" i="30"/>
  <c r="C65" i="30"/>
  <c r="C424" i="30" l="1"/>
  <c r="D423" i="30"/>
  <c r="D1431" i="31"/>
  <c r="C1432" i="31"/>
  <c r="C1184" i="31"/>
  <c r="D1183" i="31"/>
  <c r="C828" i="31"/>
  <c r="D827" i="31"/>
  <c r="D1274" i="31"/>
  <c r="D452" i="31"/>
  <c r="C453" i="31"/>
  <c r="D84" i="31"/>
  <c r="C85" i="31"/>
  <c r="D65" i="30"/>
  <c r="C66" i="30"/>
  <c r="D424" i="30" l="1"/>
  <c r="C425" i="30"/>
  <c r="D1432" i="31"/>
  <c r="C1433" i="31"/>
  <c r="D1184" i="31"/>
  <c r="C1185" i="31"/>
  <c r="D828" i="31"/>
  <c r="C829" i="31"/>
  <c r="D1275" i="31"/>
  <c r="D453" i="31"/>
  <c r="C454" i="31"/>
  <c r="D85" i="31"/>
  <c r="C86" i="31"/>
  <c r="D66" i="30"/>
  <c r="C67" i="30"/>
  <c r="C426" i="30" l="1"/>
  <c r="D425" i="30"/>
  <c r="D1433" i="31"/>
  <c r="C1434" i="31"/>
  <c r="D1185" i="31"/>
  <c r="C1186" i="31"/>
  <c r="C830" i="31"/>
  <c r="D829" i="31"/>
  <c r="D1315" i="31"/>
  <c r="C455" i="31"/>
  <c r="D454" i="31"/>
  <c r="D86" i="31"/>
  <c r="C87" i="31"/>
  <c r="D67" i="30"/>
  <c r="C68" i="30"/>
  <c r="D1434" i="31" l="1"/>
  <c r="C1435" i="31"/>
  <c r="C427" i="30"/>
  <c r="D426" i="30"/>
  <c r="D1186" i="31"/>
  <c r="C1187" i="31"/>
  <c r="C831" i="31"/>
  <c r="D830" i="31"/>
  <c r="D1316" i="31"/>
  <c r="D455" i="31"/>
  <c r="C456" i="31"/>
  <c r="C88" i="31"/>
  <c r="D87" i="31"/>
  <c r="D68" i="30"/>
  <c r="C69" i="30"/>
  <c r="C428" i="30" l="1"/>
  <c r="D427" i="30"/>
  <c r="D1435" i="31"/>
  <c r="C1436" i="31"/>
  <c r="D1187" i="31"/>
  <c r="C1188" i="31"/>
  <c r="D831" i="31"/>
  <c r="C832" i="31"/>
  <c r="D1317" i="31"/>
  <c r="D456" i="31"/>
  <c r="C457" i="31"/>
  <c r="D88" i="31"/>
  <c r="C89" i="31"/>
  <c r="C70" i="30"/>
  <c r="D69" i="30"/>
  <c r="D1436" i="31" l="1"/>
  <c r="C1437" i="31"/>
  <c r="C429" i="30"/>
  <c r="D428" i="30"/>
  <c r="C1189" i="31"/>
  <c r="D1188" i="31"/>
  <c r="D832" i="31"/>
  <c r="C833" i="31"/>
  <c r="D1278" i="31"/>
  <c r="D457" i="31"/>
  <c r="C458" i="31"/>
  <c r="D89" i="31"/>
  <c r="C90" i="31"/>
  <c r="C71" i="30"/>
  <c r="D70" i="30"/>
  <c r="D1437" i="31" l="1"/>
  <c r="C1438" i="31"/>
  <c r="C430" i="30"/>
  <c r="D429" i="30"/>
  <c r="C1190" i="31"/>
  <c r="D1189" i="31"/>
  <c r="D833" i="31"/>
  <c r="C834" i="31"/>
  <c r="D1318" i="31"/>
  <c r="C459" i="31"/>
  <c r="D458" i="31"/>
  <c r="D90" i="31"/>
  <c r="C91" i="31"/>
  <c r="D71" i="30"/>
  <c r="C72" i="30"/>
  <c r="D1438" i="31" l="1"/>
  <c r="C1439" i="31"/>
  <c r="D430" i="30"/>
  <c r="C431" i="30"/>
  <c r="C1191" i="31"/>
  <c r="D1190" i="31"/>
  <c r="D834" i="31"/>
  <c r="C835" i="31"/>
  <c r="C1320" i="31"/>
  <c r="D1319" i="31"/>
  <c r="D459" i="31"/>
  <c r="C460" i="31"/>
  <c r="D91" i="31"/>
  <c r="C92" i="31"/>
  <c r="D72" i="30"/>
  <c r="C73" i="30"/>
  <c r="D1439" i="31" l="1"/>
  <c r="C1440" i="31"/>
  <c r="C432" i="30"/>
  <c r="D431" i="30"/>
  <c r="C1192" i="31"/>
  <c r="D1191" i="31"/>
  <c r="D835" i="31"/>
  <c r="C836" i="31"/>
  <c r="C1321" i="31"/>
  <c r="D1320" i="31"/>
  <c r="D460" i="31"/>
  <c r="C461" i="31"/>
  <c r="D92" i="31"/>
  <c r="C93" i="31"/>
  <c r="D73" i="30"/>
  <c r="C74" i="30"/>
  <c r="D1440" i="31" l="1"/>
  <c r="C1441" i="31"/>
  <c r="C433" i="30"/>
  <c r="D432" i="30"/>
  <c r="C1193" i="31"/>
  <c r="D1192" i="31"/>
  <c r="C837" i="31"/>
  <c r="D836" i="31"/>
  <c r="C1322" i="31"/>
  <c r="D1321" i="31"/>
  <c r="C462" i="31"/>
  <c r="D461" i="31"/>
  <c r="D93" i="31"/>
  <c r="C94" i="31"/>
  <c r="D74" i="30"/>
  <c r="C75" i="30"/>
  <c r="D1441" i="31" l="1"/>
  <c r="C1442" i="31"/>
  <c r="C434" i="30"/>
  <c r="D433" i="30"/>
  <c r="C1194" i="31"/>
  <c r="D1193" i="31"/>
  <c r="C838" i="31"/>
  <c r="D837" i="31"/>
  <c r="C1323" i="31"/>
  <c r="D1322" i="31"/>
  <c r="C463" i="31"/>
  <c r="D462" i="31"/>
  <c r="C95" i="31"/>
  <c r="D94" i="31"/>
  <c r="D75" i="30"/>
  <c r="C76" i="30"/>
  <c r="D1442" i="31" l="1"/>
  <c r="C1443" i="31"/>
  <c r="C435" i="30"/>
  <c r="D434" i="30"/>
  <c r="D1194" i="31"/>
  <c r="C1195" i="31"/>
  <c r="D838" i="31"/>
  <c r="C839" i="31"/>
  <c r="C1324" i="31"/>
  <c r="D1323" i="31"/>
  <c r="D463" i="31"/>
  <c r="C464" i="31"/>
  <c r="C96" i="31"/>
  <c r="D95" i="31"/>
  <c r="C77" i="30"/>
  <c r="D76" i="30"/>
  <c r="C1444" i="31" l="1"/>
  <c r="D1443" i="31"/>
  <c r="C436" i="30"/>
  <c r="D435" i="30"/>
  <c r="D1195" i="31"/>
  <c r="C1196" i="31"/>
  <c r="D839" i="31"/>
  <c r="C840" i="31"/>
  <c r="C1325" i="31"/>
  <c r="D1324" i="31"/>
  <c r="D464" i="31"/>
  <c r="C465" i="31"/>
  <c r="C97" i="31"/>
  <c r="D96" i="31"/>
  <c r="C78" i="30"/>
  <c r="D77" i="30"/>
  <c r="D1444" i="31" l="1"/>
  <c r="C1445" i="31"/>
  <c r="D436" i="30"/>
  <c r="C437" i="30"/>
  <c r="D1325" i="31"/>
  <c r="C1326" i="31"/>
  <c r="D1196" i="31"/>
  <c r="C1197" i="31"/>
  <c r="D840" i="31"/>
  <c r="C841" i="31"/>
  <c r="D465" i="31"/>
  <c r="C466" i="31"/>
  <c r="D97" i="31"/>
  <c r="C98" i="31"/>
  <c r="C79" i="30"/>
  <c r="D78" i="30"/>
  <c r="D1445" i="31" l="1"/>
  <c r="C1446" i="31"/>
  <c r="C438" i="30"/>
  <c r="D437" i="30"/>
  <c r="C1327" i="31"/>
  <c r="D1326" i="31"/>
  <c r="D1197" i="31"/>
  <c r="C1198" i="31"/>
  <c r="D841" i="31"/>
  <c r="C842" i="31"/>
  <c r="C467" i="31"/>
  <c r="D466" i="31"/>
  <c r="D98" i="31"/>
  <c r="C99" i="31"/>
  <c r="D79" i="30"/>
  <c r="C80" i="30"/>
  <c r="D1446" i="31" l="1"/>
  <c r="C1447" i="31"/>
  <c r="C439" i="30"/>
  <c r="D438" i="30"/>
  <c r="C1328" i="31"/>
  <c r="D1327" i="31"/>
  <c r="D1198" i="31"/>
  <c r="C1199" i="31"/>
  <c r="D842" i="31"/>
  <c r="C843" i="31"/>
  <c r="D467" i="31"/>
  <c r="C468" i="31"/>
  <c r="D99" i="31"/>
  <c r="C100" i="31"/>
  <c r="C81" i="30"/>
  <c r="D80" i="30"/>
  <c r="C1448" i="31" l="1"/>
  <c r="D1447" i="31"/>
  <c r="C440" i="30"/>
  <c r="D439" i="30"/>
  <c r="D1328" i="31"/>
  <c r="C1329" i="31"/>
  <c r="D1199" i="31"/>
  <c r="C1200" i="31"/>
  <c r="D843" i="31"/>
  <c r="C844" i="31"/>
  <c r="C469" i="31"/>
  <c r="D468" i="31"/>
  <c r="D100" i="31"/>
  <c r="C101" i="31"/>
  <c r="C82" i="30"/>
  <c r="D81" i="30"/>
  <c r="D1448" i="31" l="1"/>
  <c r="C1449" i="31"/>
  <c r="D1449" i="31" s="1"/>
  <c r="C441" i="30"/>
  <c r="D440" i="30"/>
  <c r="D1329" i="31"/>
  <c r="C1330" i="31"/>
  <c r="C1201" i="31"/>
  <c r="D1200" i="31"/>
  <c r="D844" i="31"/>
  <c r="C845" i="31"/>
  <c r="D469" i="31"/>
  <c r="C470" i="31"/>
  <c r="D101" i="31"/>
  <c r="C102" i="31"/>
  <c r="D82" i="30"/>
  <c r="C83" i="30"/>
  <c r="C442" i="30" l="1"/>
  <c r="D441" i="30"/>
  <c r="D1330" i="31"/>
  <c r="C1331" i="31"/>
  <c r="D1201" i="31"/>
  <c r="C1202" i="31"/>
  <c r="C846" i="31"/>
  <c r="D845" i="31"/>
  <c r="C471" i="31"/>
  <c r="D470" i="31"/>
  <c r="C103" i="31"/>
  <c r="D102" i="31"/>
  <c r="D83" i="30"/>
  <c r="C84" i="30"/>
  <c r="D442" i="30" l="1"/>
  <c r="C443" i="30"/>
  <c r="C1332" i="31"/>
  <c r="D1331" i="31"/>
  <c r="D1202" i="31"/>
  <c r="C1203" i="31"/>
  <c r="C847" i="31"/>
  <c r="D846" i="31"/>
  <c r="D471" i="31"/>
  <c r="C472" i="31"/>
  <c r="C104" i="31"/>
  <c r="D103" i="31"/>
  <c r="D84" i="30"/>
  <c r="C85" i="30"/>
  <c r="C444" i="30" l="1"/>
  <c r="D443" i="30"/>
  <c r="D1332" i="31"/>
  <c r="C1333" i="31"/>
  <c r="D1203" i="31"/>
  <c r="C1204" i="31"/>
  <c r="C848" i="31"/>
  <c r="D847" i="31"/>
  <c r="D472" i="31"/>
  <c r="C473" i="31"/>
  <c r="C105" i="31"/>
  <c r="D104" i="31"/>
  <c r="C86" i="30"/>
  <c r="D85" i="30"/>
  <c r="C445" i="30" l="1"/>
  <c r="D444" i="30"/>
  <c r="D1333" i="31"/>
  <c r="C1334" i="31"/>
  <c r="C1205" i="31"/>
  <c r="D1204" i="31"/>
  <c r="D848" i="31"/>
  <c r="C849" i="31"/>
  <c r="D473" i="31"/>
  <c r="C474" i="31"/>
  <c r="D105" i="31"/>
  <c r="C106" i="31"/>
  <c r="D86" i="30"/>
  <c r="C87" i="30"/>
  <c r="C446" i="30" l="1"/>
  <c r="D445" i="30"/>
  <c r="C1335" i="31"/>
  <c r="D1334" i="31"/>
  <c r="D1205" i="31"/>
  <c r="C1206" i="31"/>
  <c r="D849" i="31"/>
  <c r="C850" i="31"/>
  <c r="C475" i="31"/>
  <c r="D474" i="31"/>
  <c r="D106" i="31"/>
  <c r="C107" i="31"/>
  <c r="D87" i="30"/>
  <c r="C88" i="30"/>
  <c r="C447" i="30" l="1"/>
  <c r="D446" i="30"/>
  <c r="D1335" i="31"/>
  <c r="C1336" i="31"/>
  <c r="D1206" i="31"/>
  <c r="C1207" i="31"/>
  <c r="D850" i="31"/>
  <c r="C851" i="31"/>
  <c r="D475" i="31"/>
  <c r="C476" i="31"/>
  <c r="D107" i="31"/>
  <c r="C108" i="31"/>
  <c r="D88" i="30"/>
  <c r="C89" i="30"/>
  <c r="C448" i="30" l="1"/>
  <c r="D447" i="30"/>
  <c r="C1337" i="31"/>
  <c r="D1336" i="31"/>
  <c r="D1207" i="31"/>
  <c r="C1208" i="31"/>
  <c r="C852" i="31"/>
  <c r="D851" i="31"/>
  <c r="D476" i="31"/>
  <c r="C477" i="31"/>
  <c r="D108" i="31"/>
  <c r="C109" i="31"/>
  <c r="D89" i="30"/>
  <c r="C90" i="30"/>
  <c r="C449" i="30" l="1"/>
  <c r="D448" i="30"/>
  <c r="C1338" i="31"/>
  <c r="D1337" i="31"/>
  <c r="D1208" i="31"/>
  <c r="C1209" i="31"/>
  <c r="D852" i="31"/>
  <c r="C853" i="31"/>
  <c r="D477" i="31"/>
  <c r="C478" i="31"/>
  <c r="D109" i="31"/>
  <c r="C110" i="31"/>
  <c r="D90" i="30"/>
  <c r="C91" i="30"/>
  <c r="D449" i="30" l="1"/>
  <c r="C450" i="30"/>
  <c r="C1339" i="31"/>
  <c r="D1338" i="31"/>
  <c r="D1209" i="31"/>
  <c r="C1210" i="31"/>
  <c r="D853" i="31"/>
  <c r="C854" i="31"/>
  <c r="C479" i="31"/>
  <c r="D478" i="31"/>
  <c r="C111" i="31"/>
  <c r="D110" i="31"/>
  <c r="D91" i="30"/>
  <c r="C92" i="30"/>
  <c r="C451" i="30" l="1"/>
  <c r="D450" i="30"/>
  <c r="C1340" i="31"/>
  <c r="D1339" i="31"/>
  <c r="C1211" i="31"/>
  <c r="D1210" i="31"/>
  <c r="D854" i="31"/>
  <c r="C855" i="31"/>
  <c r="D479" i="31"/>
  <c r="C480" i="31"/>
  <c r="C112" i="31"/>
  <c r="D111" i="31"/>
  <c r="D92" i="30"/>
  <c r="C93" i="30"/>
  <c r="C452" i="30" l="1"/>
  <c r="D451" i="30"/>
  <c r="C1341" i="31"/>
  <c r="D1340" i="31"/>
  <c r="C1212" i="31"/>
  <c r="D1211" i="31"/>
  <c r="D855" i="31"/>
  <c r="C856" i="31"/>
  <c r="D480" i="31"/>
  <c r="C481" i="31"/>
  <c r="D112" i="31"/>
  <c r="C113" i="31"/>
  <c r="D93" i="30"/>
  <c r="C94" i="30"/>
  <c r="C453" i="30" l="1"/>
  <c r="D452" i="30"/>
  <c r="C1342" i="31"/>
  <c r="D1341" i="31"/>
  <c r="D1212" i="31"/>
  <c r="C1213" i="31"/>
  <c r="C857" i="31"/>
  <c r="D856" i="31"/>
  <c r="D481" i="31"/>
  <c r="C482" i="31"/>
  <c r="D113" i="31"/>
  <c r="C114" i="31"/>
  <c r="D94" i="30"/>
  <c r="C95" i="30"/>
  <c r="C454" i="30" l="1"/>
  <c r="D453" i="30"/>
  <c r="C1343" i="31"/>
  <c r="D1342" i="31"/>
  <c r="D1213" i="31"/>
  <c r="C1214" i="31"/>
  <c r="D857" i="31"/>
  <c r="C858" i="31"/>
  <c r="C483" i="31"/>
  <c r="D482" i="31"/>
  <c r="D114" i="31"/>
  <c r="C115" i="31"/>
  <c r="D95" i="30"/>
  <c r="C96" i="30"/>
  <c r="C455" i="30" l="1"/>
  <c r="D454" i="30"/>
  <c r="C1344" i="31"/>
  <c r="D1343" i="31"/>
  <c r="D1214" i="31"/>
  <c r="C1215" i="31"/>
  <c r="C859" i="31"/>
  <c r="D858" i="31"/>
  <c r="D483" i="31"/>
  <c r="C484" i="31"/>
  <c r="D115" i="31"/>
  <c r="C116" i="31"/>
  <c r="D96" i="30"/>
  <c r="C97" i="30"/>
  <c r="C456" i="30" l="1"/>
  <c r="D455" i="30"/>
  <c r="C1345" i="31"/>
  <c r="D1344" i="31"/>
  <c r="D1215" i="31"/>
  <c r="C1216" i="31"/>
  <c r="D859" i="31"/>
  <c r="C860" i="31"/>
  <c r="D484" i="31"/>
  <c r="C485" i="31"/>
  <c r="D116" i="31"/>
  <c r="C117" i="31"/>
  <c r="D97" i="30"/>
  <c r="C98" i="30"/>
  <c r="D456" i="30" l="1"/>
  <c r="C457" i="30"/>
  <c r="D1345" i="31"/>
  <c r="C1346" i="31"/>
  <c r="D1216" i="31"/>
  <c r="C1217" i="31"/>
  <c r="D860" i="31"/>
  <c r="C861" i="31"/>
  <c r="D485" i="31"/>
  <c r="C486" i="31"/>
  <c r="D117" i="31"/>
  <c r="C118" i="31"/>
  <c r="D98" i="30"/>
  <c r="C99" i="30"/>
  <c r="C458" i="30" l="1"/>
  <c r="D457" i="30"/>
  <c r="D1346" i="31"/>
  <c r="C1347" i="31"/>
  <c r="D1217" i="31"/>
  <c r="C1218" i="31"/>
  <c r="D861" i="31"/>
  <c r="C862" i="31"/>
  <c r="C487" i="31"/>
  <c r="D486" i="31"/>
  <c r="D118" i="31"/>
  <c r="C119" i="31"/>
  <c r="D99" i="30"/>
  <c r="C100" i="30"/>
  <c r="C459" i="30" l="1"/>
  <c r="D458" i="30"/>
  <c r="C1348" i="31"/>
  <c r="D1347" i="31"/>
  <c r="D1218" i="31"/>
  <c r="C1219" i="31"/>
  <c r="C863" i="31"/>
  <c r="D862" i="31"/>
  <c r="D487" i="31"/>
  <c r="C488" i="31"/>
  <c r="D119" i="31"/>
  <c r="C120" i="31"/>
  <c r="D100" i="30"/>
  <c r="C101" i="30"/>
  <c r="C102" i="30" s="1"/>
  <c r="C460" i="30" l="1"/>
  <c r="D459" i="30"/>
  <c r="C1349" i="31"/>
  <c r="D1348" i="31"/>
  <c r="D1219" i="31"/>
  <c r="C1220" i="31"/>
  <c r="C864" i="31"/>
  <c r="D863" i="31"/>
  <c r="D102" i="30"/>
  <c r="C103" i="30"/>
  <c r="D488" i="31"/>
  <c r="C489" i="31"/>
  <c r="D120" i="31"/>
  <c r="C121" i="31"/>
  <c r="D101" i="30"/>
  <c r="C461" i="30" l="1"/>
  <c r="D460" i="30"/>
  <c r="C1350" i="31"/>
  <c r="D1349" i="31"/>
  <c r="D1220" i="31"/>
  <c r="C1221" i="31"/>
  <c r="C865" i="31"/>
  <c r="D864" i="31"/>
  <c r="D103" i="30"/>
  <c r="C104" i="30"/>
  <c r="D489" i="31"/>
  <c r="C490" i="31"/>
  <c r="D121" i="31"/>
  <c r="C122" i="31"/>
  <c r="C462" i="30" l="1"/>
  <c r="D461" i="30"/>
  <c r="D1350" i="31"/>
  <c r="C1351" i="31"/>
  <c r="D1221" i="31"/>
  <c r="C1222" i="31"/>
  <c r="C866" i="31"/>
  <c r="D865" i="31"/>
  <c r="D104" i="30"/>
  <c r="C105" i="30"/>
  <c r="C491" i="31"/>
  <c r="D490" i="31"/>
  <c r="D122" i="31"/>
  <c r="C123" i="31"/>
  <c r="C463" i="30" l="1"/>
  <c r="D462" i="30"/>
  <c r="D1351" i="31"/>
  <c r="C1352" i="31"/>
  <c r="D1222" i="31"/>
  <c r="C1223" i="31"/>
  <c r="C867" i="31"/>
  <c r="D866" i="31"/>
  <c r="C106" i="30"/>
  <c r="D105" i="30"/>
  <c r="D491" i="31"/>
  <c r="C492" i="31"/>
  <c r="D123" i="31"/>
  <c r="C124" i="31"/>
  <c r="C464" i="30" l="1"/>
  <c r="D463" i="30"/>
  <c r="D1352" i="31"/>
  <c r="C1353" i="31"/>
  <c r="C1224" i="31"/>
  <c r="D1223" i="31"/>
  <c r="C868" i="31"/>
  <c r="D867" i="31"/>
  <c r="C107" i="30"/>
  <c r="D106" i="30"/>
  <c r="D492" i="31"/>
  <c r="C493" i="31"/>
  <c r="D124" i="31"/>
  <c r="C125" i="31"/>
  <c r="C465" i="30" l="1"/>
  <c r="D464" i="30"/>
  <c r="D1353" i="31"/>
  <c r="C1354" i="31"/>
  <c r="D1224" i="31"/>
  <c r="C1225" i="31"/>
  <c r="C869" i="31"/>
  <c r="D868" i="31"/>
  <c r="D107" i="30"/>
  <c r="C108" i="30"/>
  <c r="D493" i="31"/>
  <c r="C494" i="31"/>
  <c r="C126" i="31"/>
  <c r="D125" i="31"/>
  <c r="C466" i="30" l="1"/>
  <c r="D466" i="30" s="1"/>
  <c r="D465" i="30"/>
  <c r="C1355" i="31"/>
  <c r="D1354" i="31"/>
  <c r="D1225" i="31"/>
  <c r="C1226" i="31"/>
  <c r="D869" i="31"/>
  <c r="C870" i="31"/>
  <c r="D108" i="30"/>
  <c r="C109" i="30"/>
  <c r="C110" i="30" s="1"/>
  <c r="C495" i="31"/>
  <c r="D494" i="31"/>
  <c r="D126" i="31"/>
  <c r="C127" i="31"/>
  <c r="C1356" i="31" l="1"/>
  <c r="D1355" i="31"/>
  <c r="D1226" i="31"/>
  <c r="C1227" i="31"/>
  <c r="C871" i="31"/>
  <c r="D870" i="31"/>
  <c r="D110" i="30"/>
  <c r="C111" i="30"/>
  <c r="D109" i="30"/>
  <c r="D495" i="31"/>
  <c r="C496" i="31"/>
  <c r="D127" i="31"/>
  <c r="C128" i="31"/>
  <c r="C1357" i="31" l="1"/>
  <c r="D1356" i="31"/>
  <c r="D1227" i="31"/>
  <c r="C1228" i="31"/>
  <c r="D111" i="30"/>
  <c r="C112" i="30"/>
  <c r="D871" i="31"/>
  <c r="C872" i="31"/>
  <c r="D496" i="31"/>
  <c r="C497" i="31"/>
  <c r="C129" i="31"/>
  <c r="D128" i="31"/>
  <c r="C1358" i="31" l="1"/>
  <c r="D1357" i="31"/>
  <c r="D1228" i="31"/>
  <c r="C1229" i="31"/>
  <c r="C873" i="31"/>
  <c r="D872" i="31"/>
  <c r="D112" i="30"/>
  <c r="C113" i="30"/>
  <c r="D497" i="31"/>
  <c r="C498" i="31"/>
  <c r="D129" i="31"/>
  <c r="C130" i="31"/>
  <c r="D1358" i="31" l="1"/>
  <c r="C1359" i="31"/>
  <c r="D1229" i="31"/>
  <c r="C1230" i="31"/>
  <c r="C114" i="30"/>
  <c r="D113" i="30"/>
  <c r="D873" i="31"/>
  <c r="C874" i="31"/>
  <c r="C499" i="31"/>
  <c r="D498" i="31"/>
  <c r="D130" i="31"/>
  <c r="C131" i="31"/>
  <c r="D1359" i="31" l="1"/>
  <c r="C1360" i="31"/>
  <c r="D1230" i="31"/>
  <c r="C1231" i="31"/>
  <c r="D114" i="30"/>
  <c r="C115" i="30"/>
  <c r="D874" i="31"/>
  <c r="C875" i="31"/>
  <c r="D499" i="31"/>
  <c r="C500" i="31"/>
  <c r="C132" i="31"/>
  <c r="D131" i="31"/>
  <c r="D1360" i="31" l="1"/>
  <c r="C1361" i="31"/>
  <c r="D1231" i="31"/>
  <c r="C1232" i="31"/>
  <c r="D875" i="31"/>
  <c r="C876" i="31"/>
  <c r="D115" i="30"/>
  <c r="C116" i="30"/>
  <c r="D500" i="31"/>
  <c r="C501" i="31"/>
  <c r="C133" i="31"/>
  <c r="D132" i="31"/>
  <c r="D1361" i="31" l="1"/>
  <c r="C1362" i="31"/>
  <c r="D1232" i="31"/>
  <c r="C1233" i="31"/>
  <c r="D876" i="31"/>
  <c r="C877" i="31"/>
  <c r="C117" i="30"/>
  <c r="C118" i="30" s="1"/>
  <c r="C119" i="30" s="1"/>
  <c r="C120" i="30" s="1"/>
  <c r="C121" i="30" s="1"/>
  <c r="C122" i="30" s="1"/>
  <c r="C123" i="30" s="1"/>
  <c r="C124" i="30" s="1"/>
  <c r="C125" i="30" s="1"/>
  <c r="C126" i="30" s="1"/>
  <c r="C127" i="30" s="1"/>
  <c r="C128" i="30" s="1"/>
  <c r="C129" i="30" s="1"/>
  <c r="C130" i="30" s="1"/>
  <c r="C131" i="30" s="1"/>
  <c r="C132" i="30" s="1"/>
  <c r="C133" i="30" s="1"/>
  <c r="C134" i="30" s="1"/>
  <c r="C135" i="30" s="1"/>
  <c r="C136" i="30" s="1"/>
  <c r="C137" i="30" s="1"/>
  <c r="C138" i="30" s="1"/>
  <c r="D116" i="30"/>
  <c r="D501" i="31"/>
  <c r="C502" i="31"/>
  <c r="D133" i="31"/>
  <c r="C134" i="31"/>
  <c r="D1362" i="31" l="1"/>
  <c r="C1363" i="31"/>
  <c r="D1233" i="31"/>
  <c r="C1234" i="31"/>
  <c r="D877" i="31"/>
  <c r="C878" i="31"/>
  <c r="D117" i="30"/>
  <c r="C503" i="31"/>
  <c r="D502" i="31"/>
  <c r="C135" i="31"/>
  <c r="D134" i="31"/>
  <c r="C1364" i="31" l="1"/>
  <c r="D1363" i="31"/>
  <c r="D1234" i="31"/>
  <c r="C1235" i="31"/>
  <c r="D118" i="30"/>
  <c r="C879" i="31"/>
  <c r="D878" i="31"/>
  <c r="D503" i="31"/>
  <c r="C504" i="31"/>
  <c r="C136" i="31"/>
  <c r="D135" i="31"/>
  <c r="D1364" i="31" l="1"/>
  <c r="C1365" i="31"/>
  <c r="C1236" i="31"/>
  <c r="D1235" i="31"/>
  <c r="D879" i="31"/>
  <c r="C880" i="31"/>
  <c r="D504" i="31"/>
  <c r="C505" i="31"/>
  <c r="D136" i="31"/>
  <c r="C137" i="31"/>
  <c r="D1365" i="31" l="1"/>
  <c r="C1366" i="31"/>
  <c r="D1236" i="31"/>
  <c r="C1237" i="31"/>
  <c r="C881" i="31"/>
  <c r="D880" i="31"/>
  <c r="D505" i="31"/>
  <c r="C506" i="31"/>
  <c r="D137" i="31"/>
  <c r="C138" i="31"/>
  <c r="C1367" i="31" l="1"/>
  <c r="D1367" i="31" s="1"/>
  <c r="D1366" i="31"/>
  <c r="D1237" i="31"/>
  <c r="C1238" i="31"/>
  <c r="D881" i="31"/>
  <c r="C882" i="31"/>
  <c r="C507" i="31"/>
  <c r="D506" i="31"/>
  <c r="D138" i="31"/>
  <c r="C139" i="31"/>
  <c r="D1238" i="31" l="1"/>
  <c r="C1239" i="31"/>
  <c r="D882" i="31"/>
  <c r="C883" i="31"/>
  <c r="D507" i="31"/>
  <c r="C508" i="31"/>
  <c r="D139" i="31"/>
  <c r="C140" i="31"/>
  <c r="D1239" i="31" l="1"/>
  <c r="C1240" i="31"/>
  <c r="D883" i="31"/>
  <c r="C884" i="31"/>
  <c r="C509" i="31"/>
  <c r="D508" i="31"/>
  <c r="C141" i="31"/>
  <c r="D140" i="31"/>
  <c r="D1240" i="31" l="1"/>
  <c r="C1241" i="31"/>
  <c r="D884" i="31"/>
  <c r="C885" i="31"/>
  <c r="C510" i="31"/>
  <c r="D509" i="31"/>
  <c r="D141" i="31"/>
  <c r="C142" i="31"/>
  <c r="D1241" i="31" l="1"/>
  <c r="C1242" i="31"/>
  <c r="D885" i="31"/>
  <c r="C886" i="31"/>
  <c r="C511" i="31"/>
  <c r="D510" i="31"/>
  <c r="D142" i="31"/>
  <c r="C143" i="31"/>
  <c r="D1242" i="31" l="1"/>
  <c r="C1243" i="31"/>
  <c r="C887" i="31"/>
  <c r="D886" i="31"/>
  <c r="D119" i="30"/>
  <c r="D511" i="31"/>
  <c r="C512" i="31"/>
  <c r="C144" i="31"/>
  <c r="D143" i="31"/>
  <c r="D1243" i="31" l="1"/>
  <c r="C1244" i="31"/>
  <c r="D120" i="30"/>
  <c r="D887" i="31"/>
  <c r="C888" i="31"/>
  <c r="D512" i="31"/>
  <c r="C513" i="31"/>
  <c r="C145" i="31"/>
  <c r="D144" i="31"/>
  <c r="C1245" i="31" l="1"/>
  <c r="D1244" i="31"/>
  <c r="D888" i="31"/>
  <c r="C889" i="31"/>
  <c r="D121" i="30"/>
  <c r="D513" i="31"/>
  <c r="C514" i="31"/>
  <c r="D145" i="31"/>
  <c r="C146" i="31"/>
  <c r="D1245" i="31" l="1"/>
  <c r="C1246" i="31"/>
  <c r="D122" i="30"/>
  <c r="D889" i="31"/>
  <c r="C890" i="31"/>
  <c r="C515" i="31"/>
  <c r="D514" i="31"/>
  <c r="D146" i="31"/>
  <c r="C147" i="31"/>
  <c r="D1246" i="31" l="1"/>
  <c r="C1247" i="31"/>
  <c r="D890" i="31"/>
  <c r="C891" i="31"/>
  <c r="D123" i="30"/>
  <c r="D515" i="31"/>
  <c r="C516" i="31"/>
  <c r="D147" i="31"/>
  <c r="C148" i="31"/>
  <c r="D1247" i="31" l="1"/>
  <c r="C1248" i="31"/>
  <c r="D124" i="30"/>
  <c r="C892" i="31"/>
  <c r="D891" i="31"/>
  <c r="D516" i="31"/>
  <c r="C517" i="31"/>
  <c r="C149" i="31"/>
  <c r="D148" i="31"/>
  <c r="D1248" i="31" l="1"/>
  <c r="C1249" i="31"/>
  <c r="D892" i="31"/>
  <c r="C893" i="31"/>
  <c r="D125" i="30"/>
  <c r="D517" i="31"/>
  <c r="C518" i="31"/>
  <c r="D149" i="31"/>
  <c r="C150" i="31"/>
  <c r="D1249" i="31" l="1"/>
  <c r="C1250" i="31"/>
  <c r="D126" i="30"/>
  <c r="D893" i="31"/>
  <c r="C894" i="31"/>
  <c r="C519" i="31"/>
  <c r="D518" i="31"/>
  <c r="D150" i="31"/>
  <c r="C151" i="31"/>
  <c r="C1251" i="31" l="1"/>
  <c r="D1250" i="31"/>
  <c r="D127" i="30"/>
  <c r="C895" i="31"/>
  <c r="D894" i="31"/>
  <c r="D519" i="31"/>
  <c r="C520" i="31"/>
  <c r="D151" i="31"/>
  <c r="C152" i="31"/>
  <c r="D1251" i="31" l="1"/>
  <c r="C1252" i="31"/>
  <c r="D128" i="30"/>
  <c r="D895" i="31"/>
  <c r="C896" i="31"/>
  <c r="D520" i="31"/>
  <c r="C521" i="31"/>
  <c r="D152" i="31"/>
  <c r="C153" i="31"/>
  <c r="D1252" i="31" l="1"/>
  <c r="C1253" i="31"/>
  <c r="D129" i="30"/>
  <c r="D896" i="31"/>
  <c r="C897" i="31"/>
  <c r="C522" i="31"/>
  <c r="D521" i="31"/>
  <c r="C154" i="31"/>
  <c r="D153" i="31"/>
  <c r="D1253" i="31" l="1"/>
  <c r="C1254" i="31"/>
  <c r="D130" i="30"/>
  <c r="C898" i="31"/>
  <c r="D897" i="31"/>
  <c r="D522" i="31"/>
  <c r="C523" i="31"/>
  <c r="D154" i="31"/>
  <c r="C155" i="31"/>
  <c r="D1254" i="31" l="1"/>
  <c r="C1255" i="31"/>
  <c r="D1255" i="31" s="1"/>
  <c r="D131" i="30"/>
  <c r="D898" i="31"/>
  <c r="C899" i="31"/>
  <c r="D523" i="31"/>
  <c r="C524" i="31"/>
  <c r="D155" i="31"/>
  <c r="C156" i="31"/>
  <c r="D132" i="30" l="1"/>
  <c r="D899" i="31"/>
  <c r="C900" i="31"/>
  <c r="D524" i="31"/>
  <c r="C525" i="31"/>
  <c r="D156" i="31"/>
  <c r="C157" i="31"/>
  <c r="D133" i="30" l="1"/>
  <c r="D900" i="31"/>
  <c r="C901" i="31"/>
  <c r="C526" i="31"/>
  <c r="D525" i="31"/>
  <c r="D157" i="31"/>
  <c r="C158" i="31"/>
  <c r="D134" i="30" l="1"/>
  <c r="D901" i="31"/>
  <c r="C902" i="31"/>
  <c r="C527" i="31"/>
  <c r="D526" i="31"/>
  <c r="D158" i="31"/>
  <c r="C159" i="31"/>
  <c r="D135" i="30" l="1"/>
  <c r="D902" i="31"/>
  <c r="C903" i="31"/>
  <c r="D527" i="31"/>
  <c r="C528" i="31"/>
  <c r="C160" i="31"/>
  <c r="D159" i="31"/>
  <c r="D136" i="30" l="1"/>
  <c r="D903" i="31"/>
  <c r="C904" i="31"/>
  <c r="D528" i="31"/>
  <c r="C529" i="31"/>
  <c r="D160" i="31"/>
  <c r="C161" i="31"/>
  <c r="D137" i="30" l="1"/>
  <c r="D138" i="30"/>
  <c r="D904" i="31"/>
  <c r="C905" i="31"/>
  <c r="D529" i="31"/>
  <c r="C530" i="31"/>
  <c r="C162" i="31"/>
  <c r="D161" i="31"/>
  <c r="P442" i="30" l="1"/>
  <c r="O400" i="30"/>
  <c r="O448" i="30"/>
  <c r="M385" i="30"/>
  <c r="M397" i="30"/>
  <c r="N464" i="30"/>
  <c r="P433" i="30"/>
  <c r="O381" i="30"/>
  <c r="P398" i="30"/>
  <c r="P459" i="30"/>
  <c r="O383" i="30"/>
  <c r="O435" i="30"/>
  <c r="N402" i="30"/>
  <c r="P376" i="30"/>
  <c r="O431" i="30"/>
  <c r="M408" i="30"/>
  <c r="N436" i="30"/>
  <c r="P464" i="30"/>
  <c r="O407" i="30"/>
  <c r="P388" i="30"/>
  <c r="M382" i="30"/>
  <c r="N407" i="30"/>
  <c r="P440" i="30"/>
  <c r="N444" i="30"/>
  <c r="N392" i="30"/>
  <c r="O397" i="30"/>
  <c r="M449" i="30"/>
  <c r="M425" i="30"/>
  <c r="P427" i="30"/>
  <c r="P391" i="30"/>
  <c r="P465" i="30"/>
  <c r="M406" i="30"/>
  <c r="O393" i="30"/>
  <c r="O394" i="30"/>
  <c r="M380" i="30"/>
  <c r="N414" i="30"/>
  <c r="O442" i="30"/>
  <c r="P413" i="30"/>
  <c r="M448" i="30"/>
  <c r="P458" i="30"/>
  <c r="O384" i="30"/>
  <c r="P452" i="30"/>
  <c r="N462" i="30"/>
  <c r="O462" i="30"/>
  <c r="O447" i="30"/>
  <c r="P418" i="30"/>
  <c r="P384" i="30"/>
  <c r="M455" i="30"/>
  <c r="O450" i="30"/>
  <c r="N440" i="30"/>
  <c r="M400" i="30"/>
  <c r="O432" i="30"/>
  <c r="M446" i="30"/>
  <c r="O443" i="30"/>
  <c r="N422" i="30"/>
  <c r="M454" i="30"/>
  <c r="P411" i="30"/>
  <c r="P443" i="30"/>
  <c r="M450" i="30"/>
  <c r="P382" i="30"/>
  <c r="O398" i="30"/>
  <c r="P429" i="30"/>
  <c r="N413" i="30"/>
  <c r="M392" i="30"/>
  <c r="O377" i="30"/>
  <c r="P419" i="30"/>
  <c r="M409" i="30"/>
  <c r="M453" i="30"/>
  <c r="N420" i="30"/>
  <c r="O454" i="30"/>
  <c r="N424" i="30"/>
  <c r="P399" i="30"/>
  <c r="M442" i="30"/>
  <c r="O390" i="30"/>
  <c r="N379" i="30"/>
  <c r="N421" i="30"/>
  <c r="N378" i="30"/>
  <c r="O403" i="30"/>
  <c r="O446" i="30"/>
  <c r="O413" i="30"/>
  <c r="N429" i="30"/>
  <c r="N434" i="30"/>
  <c r="P404" i="30"/>
  <c r="O421" i="30"/>
  <c r="P387" i="30"/>
  <c r="M414" i="30"/>
  <c r="M410" i="30"/>
  <c r="O452" i="30"/>
  <c r="M405" i="30"/>
  <c r="P449" i="30"/>
  <c r="O396" i="30"/>
  <c r="M378" i="30"/>
  <c r="P395" i="30"/>
  <c r="M422" i="30"/>
  <c r="M459" i="30"/>
  <c r="N383" i="30"/>
  <c r="P454" i="30"/>
  <c r="N466" i="30"/>
  <c r="M393" i="30"/>
  <c r="P421" i="30"/>
  <c r="O386" i="30"/>
  <c r="O385" i="30"/>
  <c r="P424" i="30"/>
  <c r="M417" i="30"/>
  <c r="P381" i="30"/>
  <c r="M395" i="30"/>
  <c r="O459" i="30"/>
  <c r="M443" i="30"/>
  <c r="O433" i="30"/>
  <c r="P378" i="30"/>
  <c r="M461" i="30"/>
  <c r="M377" i="30"/>
  <c r="N400" i="30"/>
  <c r="M398" i="30"/>
  <c r="M434" i="30"/>
  <c r="N431" i="30"/>
  <c r="M430" i="30"/>
  <c r="P430" i="30"/>
  <c r="O441" i="30"/>
  <c r="P414" i="30"/>
  <c r="O439" i="30"/>
  <c r="M429" i="30"/>
  <c r="P420" i="30"/>
  <c r="M464" i="30"/>
  <c r="P447" i="30"/>
  <c r="P417" i="30"/>
  <c r="N428" i="30"/>
  <c r="N388" i="30"/>
  <c r="O436" i="30"/>
  <c r="O412" i="30"/>
  <c r="O444" i="30"/>
  <c r="N435" i="30"/>
  <c r="P428" i="30"/>
  <c r="P400" i="30"/>
  <c r="M439" i="30"/>
  <c r="M396" i="30"/>
  <c r="O416" i="30"/>
  <c r="N377" i="30"/>
  <c r="N450" i="30"/>
  <c r="M437" i="30"/>
  <c r="O422" i="30"/>
  <c r="M451" i="30"/>
  <c r="O376" i="30"/>
  <c r="N403" i="30"/>
  <c r="O415" i="30"/>
  <c r="P412" i="30"/>
  <c r="O434" i="30"/>
  <c r="P455" i="30"/>
  <c r="M447" i="30"/>
  <c r="O401" i="30"/>
  <c r="N418" i="30"/>
  <c r="M428" i="30"/>
  <c r="O392" i="30"/>
  <c r="N443" i="30"/>
  <c r="P405" i="30"/>
  <c r="M387" i="30"/>
  <c r="O379" i="30"/>
  <c r="O428" i="30"/>
  <c r="M424" i="30"/>
  <c r="N437" i="30"/>
  <c r="N453" i="30"/>
  <c r="M440" i="30"/>
  <c r="M458" i="30"/>
  <c r="M399" i="30"/>
  <c r="M444" i="30"/>
  <c r="M431" i="30"/>
  <c r="N416" i="30"/>
  <c r="P416" i="30"/>
  <c r="N433" i="30"/>
  <c r="P397" i="30"/>
  <c r="M421" i="30"/>
  <c r="P445" i="30"/>
  <c r="N395" i="30"/>
  <c r="P444" i="30"/>
  <c r="P408" i="30"/>
  <c r="O405" i="30"/>
  <c r="N384" i="30"/>
  <c r="N430" i="30"/>
  <c r="M412" i="30"/>
  <c r="N405" i="30"/>
  <c r="N386" i="30"/>
  <c r="P396" i="30"/>
  <c r="M432" i="30"/>
  <c r="P402" i="30"/>
  <c r="N451" i="30"/>
  <c r="O404" i="30"/>
  <c r="P463" i="30"/>
  <c r="P385" i="30"/>
  <c r="P379" i="30"/>
  <c r="M462" i="30"/>
  <c r="N397" i="30"/>
  <c r="O378" i="30"/>
  <c r="N456" i="30"/>
  <c r="N461" i="30"/>
  <c r="M457" i="30"/>
  <c r="N382" i="30"/>
  <c r="O449" i="30"/>
  <c r="N380" i="30"/>
  <c r="O423" i="30"/>
  <c r="O411" i="30"/>
  <c r="O457" i="30"/>
  <c r="M445" i="30"/>
  <c r="P423" i="30"/>
  <c r="M386" i="30"/>
  <c r="O429" i="30"/>
  <c r="M401" i="30"/>
  <c r="O388" i="30"/>
  <c r="N410" i="30"/>
  <c r="O427" i="30"/>
  <c r="P394" i="30"/>
  <c r="P460" i="30"/>
  <c r="P461" i="30"/>
  <c r="O382" i="30"/>
  <c r="O409" i="30"/>
  <c r="O417" i="30"/>
  <c r="M379" i="30"/>
  <c r="N409" i="30"/>
  <c r="N465" i="30"/>
  <c r="M390" i="30"/>
  <c r="O437" i="30"/>
  <c r="O458" i="30"/>
  <c r="M420" i="30"/>
  <c r="N458" i="30"/>
  <c r="M427" i="30"/>
  <c r="M402" i="30"/>
  <c r="P403" i="30"/>
  <c r="N455" i="30"/>
  <c r="P438" i="30"/>
  <c r="N452" i="30"/>
  <c r="P434" i="30"/>
  <c r="O414" i="30"/>
  <c r="O463" i="30"/>
  <c r="M411" i="30"/>
  <c r="N446" i="30"/>
  <c r="P390" i="30"/>
  <c r="N398" i="30"/>
  <c r="M403" i="30"/>
  <c r="M423" i="30"/>
  <c r="O391" i="30"/>
  <c r="O460" i="30"/>
  <c r="N463" i="30"/>
  <c r="P425" i="30"/>
  <c r="O456" i="30"/>
  <c r="M426" i="30"/>
  <c r="N376" i="30"/>
  <c r="M376" i="30"/>
  <c r="N411" i="30"/>
  <c r="N390" i="30"/>
  <c r="M436" i="30"/>
  <c r="N459" i="30"/>
  <c r="O402" i="30"/>
  <c r="O406" i="30"/>
  <c r="O438" i="30"/>
  <c r="P426" i="30"/>
  <c r="O408" i="30"/>
  <c r="P466" i="30"/>
  <c r="N427" i="30"/>
  <c r="M435" i="30"/>
  <c r="N406" i="30"/>
  <c r="O425" i="30"/>
  <c r="N442" i="30"/>
  <c r="N439" i="30"/>
  <c r="N404" i="30"/>
  <c r="P386" i="30"/>
  <c r="N425" i="30"/>
  <c r="M391" i="30"/>
  <c r="P415" i="30"/>
  <c r="P436" i="30"/>
  <c r="M407" i="30"/>
  <c r="M413" i="30"/>
  <c r="N448" i="30"/>
  <c r="O445" i="30"/>
  <c r="O395" i="30"/>
  <c r="O455" i="30"/>
  <c r="N445" i="30"/>
  <c r="O430" i="30"/>
  <c r="M460" i="30"/>
  <c r="N423" i="30"/>
  <c r="O419" i="30"/>
  <c r="P410" i="30"/>
  <c r="P380" i="30"/>
  <c r="P453" i="30"/>
  <c r="M383" i="30"/>
  <c r="O453" i="30"/>
  <c r="N460" i="30"/>
  <c r="N389" i="30"/>
  <c r="N457" i="30"/>
  <c r="P383" i="30"/>
  <c r="P392" i="30"/>
  <c r="P457" i="30"/>
  <c r="N419" i="30"/>
  <c r="N385" i="30"/>
  <c r="M456" i="30"/>
  <c r="M441" i="30"/>
  <c r="O420" i="30"/>
  <c r="P446" i="30"/>
  <c r="N396" i="30"/>
  <c r="M384" i="30"/>
  <c r="N447" i="30"/>
  <c r="P448" i="30"/>
  <c r="P450" i="30"/>
  <c r="P406" i="30"/>
  <c r="P409" i="30"/>
  <c r="M463" i="30"/>
  <c r="N426" i="30"/>
  <c r="O410" i="30"/>
  <c r="O387" i="30"/>
  <c r="M389" i="30"/>
  <c r="N415" i="30"/>
  <c r="O418" i="30"/>
  <c r="N417" i="30"/>
  <c r="M452" i="30"/>
  <c r="O464" i="30"/>
  <c r="N449" i="30"/>
  <c r="P456" i="30"/>
  <c r="M388" i="30"/>
  <c r="O424" i="30"/>
  <c r="N381" i="30"/>
  <c r="M418" i="30"/>
  <c r="M419" i="30"/>
  <c r="N438" i="30"/>
  <c r="P435" i="30"/>
  <c r="N412" i="30"/>
  <c r="O451" i="30"/>
  <c r="O380" i="30"/>
  <c r="N391" i="30"/>
  <c r="O426" i="30"/>
  <c r="P422" i="30"/>
  <c r="N401" i="30"/>
  <c r="M438" i="30"/>
  <c r="O399" i="30"/>
  <c r="M381" i="30"/>
  <c r="P377" i="30"/>
  <c r="P432" i="30"/>
  <c r="P441" i="30"/>
  <c r="M404" i="30"/>
  <c r="M415" i="30"/>
  <c r="M466" i="30"/>
  <c r="N393" i="30"/>
  <c r="N432" i="30"/>
  <c r="N394" i="30"/>
  <c r="O389" i="30"/>
  <c r="P393" i="30"/>
  <c r="O440" i="30"/>
  <c r="M433" i="30"/>
  <c r="O465" i="30"/>
  <c r="P389" i="30"/>
  <c r="O461" i="30"/>
  <c r="N387" i="30"/>
  <c r="M394" i="30"/>
  <c r="P439" i="30"/>
  <c r="M465" i="30"/>
  <c r="P462" i="30"/>
  <c r="P431" i="30"/>
  <c r="N408" i="30"/>
  <c r="N441" i="30"/>
  <c r="M416" i="30"/>
  <c r="N454" i="30"/>
  <c r="N399" i="30"/>
  <c r="P437" i="30"/>
  <c r="P401" i="30"/>
  <c r="P451" i="30"/>
  <c r="P407" i="30"/>
  <c r="O466" i="30"/>
  <c r="O354" i="30"/>
  <c r="M363" i="30"/>
  <c r="M354" i="30"/>
  <c r="O367" i="30"/>
  <c r="N374" i="30"/>
  <c r="O364" i="30"/>
  <c r="P356" i="30"/>
  <c r="O368" i="30"/>
  <c r="P355" i="30"/>
  <c r="N353" i="30"/>
  <c r="O365" i="30"/>
  <c r="M362" i="30"/>
  <c r="P373" i="30"/>
  <c r="N360" i="30"/>
  <c r="M372" i="30"/>
  <c r="N357" i="30"/>
  <c r="P365" i="30"/>
  <c r="N356" i="30"/>
  <c r="P372" i="30"/>
  <c r="O371" i="30"/>
  <c r="O363" i="30"/>
  <c r="O366" i="30"/>
  <c r="M373" i="30"/>
  <c r="O359" i="30"/>
  <c r="M368" i="30"/>
  <c r="P374" i="30"/>
  <c r="P366" i="30"/>
  <c r="O358" i="30"/>
  <c r="N367" i="30"/>
  <c r="O356" i="30"/>
  <c r="N365" i="30"/>
  <c r="N369" i="30"/>
  <c r="N372" i="30"/>
  <c r="M353" i="30"/>
  <c r="M361" i="30"/>
  <c r="P364" i="30"/>
  <c r="N370" i="30"/>
  <c r="N363" i="30"/>
  <c r="O357" i="30"/>
  <c r="M366" i="30"/>
  <c r="M355" i="30"/>
  <c r="M364" i="30"/>
  <c r="P363" i="30"/>
  <c r="N366" i="30"/>
  <c r="O373" i="30"/>
  <c r="O355" i="30"/>
  <c r="P354" i="30"/>
  <c r="M369" i="30"/>
  <c r="M356" i="30"/>
  <c r="N373" i="30"/>
  <c r="N358" i="30"/>
  <c r="N368" i="30"/>
  <c r="M370" i="30"/>
  <c r="O353" i="30"/>
  <c r="M365" i="30"/>
  <c r="O369" i="30"/>
  <c r="P369" i="30"/>
  <c r="O362" i="30"/>
  <c r="P362" i="30"/>
  <c r="P375" i="30"/>
  <c r="P361" i="30"/>
  <c r="M357" i="30"/>
  <c r="O375" i="30"/>
  <c r="M358" i="30"/>
  <c r="M371" i="30"/>
  <c r="M360" i="30"/>
  <c r="N355" i="30"/>
  <c r="P367" i="30"/>
  <c r="P370" i="30"/>
  <c r="M359" i="30"/>
  <c r="N354" i="30"/>
  <c r="O372" i="30"/>
  <c r="N364" i="30"/>
  <c r="P359" i="30"/>
  <c r="O361" i="30"/>
  <c r="O370" i="30"/>
  <c r="M375" i="30"/>
  <c r="P360" i="30"/>
  <c r="P353" i="30"/>
  <c r="N375" i="30"/>
  <c r="M374" i="30"/>
  <c r="P357" i="30"/>
  <c r="M367" i="30"/>
  <c r="P368" i="30"/>
  <c r="O374" i="30"/>
  <c r="P358" i="30"/>
  <c r="N359" i="30"/>
  <c r="O360" i="30"/>
  <c r="P371" i="30"/>
  <c r="N371" i="30"/>
  <c r="N362" i="30"/>
  <c r="N361" i="30"/>
  <c r="M351" i="30"/>
  <c r="N352" i="30"/>
  <c r="P351" i="30"/>
  <c r="M352" i="30"/>
  <c r="O350" i="30"/>
  <c r="N350" i="30"/>
  <c r="O352" i="30"/>
  <c r="M350" i="30"/>
  <c r="N351" i="30"/>
  <c r="O351" i="30"/>
  <c r="P350" i="30"/>
  <c r="P352" i="30"/>
  <c r="P178" i="30"/>
  <c r="P122" i="30"/>
  <c r="O296" i="30"/>
  <c r="M341" i="30"/>
  <c r="N198" i="30"/>
  <c r="O136" i="30"/>
  <c r="O163" i="30"/>
  <c r="O166" i="30"/>
  <c r="N287" i="30"/>
  <c r="O176" i="30"/>
  <c r="N302" i="30"/>
  <c r="P303" i="30"/>
  <c r="P337" i="30"/>
  <c r="N332" i="30"/>
  <c r="P297" i="30"/>
  <c r="N292" i="30"/>
  <c r="M321" i="30"/>
  <c r="P306" i="30"/>
  <c r="O148" i="30"/>
  <c r="O175" i="30"/>
  <c r="O178" i="30"/>
  <c r="O201" i="30"/>
  <c r="P326" i="30"/>
  <c r="P169" i="30"/>
  <c r="P181" i="30"/>
  <c r="N339" i="30"/>
  <c r="M317" i="30"/>
  <c r="P296" i="30"/>
  <c r="O344" i="30"/>
  <c r="P340" i="30"/>
  <c r="O231" i="30"/>
  <c r="O223" i="30"/>
  <c r="O215" i="30"/>
  <c r="P341" i="30"/>
  <c r="N336" i="30"/>
  <c r="O177" i="30"/>
  <c r="O200" i="30"/>
  <c r="P205" i="30"/>
  <c r="P208" i="30"/>
  <c r="P218" i="30"/>
  <c r="M271" i="30"/>
  <c r="P273" i="30"/>
  <c r="O267" i="30"/>
  <c r="P317" i="30"/>
  <c r="N312" i="30"/>
  <c r="M302" i="30"/>
  <c r="N250" i="30"/>
  <c r="M301" i="30"/>
  <c r="P300" i="30"/>
  <c r="O348" i="30"/>
  <c r="P157" i="30"/>
  <c r="P217" i="30"/>
  <c r="P220" i="30"/>
  <c r="P243" i="30"/>
  <c r="P257" i="30"/>
  <c r="P260" i="30"/>
  <c r="P276" i="30"/>
  <c r="O300" i="30"/>
  <c r="O246" i="30"/>
  <c r="M214" i="30"/>
  <c r="N166" i="30"/>
  <c r="N189" i="30"/>
  <c r="O131" i="30"/>
  <c r="O134" i="30"/>
  <c r="O217" i="30"/>
  <c r="O144" i="30"/>
  <c r="N270" i="30"/>
  <c r="P271" i="30"/>
  <c r="M309" i="30"/>
  <c r="P252" i="30"/>
  <c r="P329" i="30"/>
  <c r="N324" i="30"/>
  <c r="N326" i="30"/>
  <c r="M139" i="30"/>
  <c r="M162" i="30"/>
  <c r="M189" i="30"/>
  <c r="M192" i="30"/>
  <c r="M255" i="30"/>
  <c r="N117" i="30"/>
  <c r="M270" i="30"/>
  <c r="O329" i="30"/>
  <c r="M342" i="30"/>
  <c r="O306" i="30"/>
  <c r="N216" i="30"/>
  <c r="N278" i="30"/>
  <c r="N232" i="30"/>
  <c r="M286" i="30"/>
  <c r="N294" i="30"/>
  <c r="M155" i="30"/>
  <c r="M178" i="30"/>
  <c r="N120" i="30"/>
  <c r="N123" i="30"/>
  <c r="P119" i="30"/>
  <c r="N133" i="30"/>
  <c r="P179" i="30"/>
  <c r="O345" i="30"/>
  <c r="O290" i="30"/>
  <c r="P131" i="30"/>
  <c r="M274" i="30"/>
  <c r="O334" i="30"/>
  <c r="P120" i="30"/>
  <c r="P188" i="30"/>
  <c r="M323" i="30"/>
  <c r="M265" i="30"/>
  <c r="N241" i="30"/>
  <c r="M190" i="30"/>
  <c r="N132" i="30"/>
  <c r="N135" i="30"/>
  <c r="N158" i="30"/>
  <c r="N172" i="30"/>
  <c r="N175" i="30"/>
  <c r="N233" i="30"/>
  <c r="P182" i="30"/>
  <c r="P190" i="30"/>
  <c r="M241" i="30"/>
  <c r="P167" i="30"/>
  <c r="P284" i="30"/>
  <c r="O316" i="30"/>
  <c r="P206" i="30"/>
  <c r="P233" i="30"/>
  <c r="P236" i="30"/>
  <c r="P259" i="30"/>
  <c r="M122" i="30"/>
  <c r="P154" i="30"/>
  <c r="P172" i="30"/>
  <c r="O239" i="30"/>
  <c r="P267" i="30"/>
  <c r="O346" i="30"/>
  <c r="M312" i="30"/>
  <c r="N201" i="30"/>
  <c r="O143" i="30"/>
  <c r="O146" i="30"/>
  <c r="O169" i="30"/>
  <c r="P294" i="30"/>
  <c r="O183" i="30"/>
  <c r="O186" i="30"/>
  <c r="N307" i="30"/>
  <c r="P328" i="30"/>
  <c r="P322" i="30"/>
  <c r="M349" i="30"/>
  <c r="O294" i="30"/>
  <c r="P147" i="30"/>
  <c r="N134" i="30"/>
  <c r="N157" i="30"/>
  <c r="N184" i="30"/>
  <c r="N187" i="30"/>
  <c r="N245" i="30"/>
  <c r="N197" i="30"/>
  <c r="N260" i="30"/>
  <c r="O270" i="30"/>
  <c r="M230" i="30"/>
  <c r="P198" i="30"/>
  <c r="M203" i="30"/>
  <c r="N169" i="30"/>
  <c r="N196" i="30"/>
  <c r="N199" i="30"/>
  <c r="O137" i="30"/>
  <c r="O247" i="30"/>
  <c r="O151" i="30"/>
  <c r="O154" i="30"/>
  <c r="N275" i="30"/>
  <c r="M337" i="30"/>
  <c r="P302" i="30"/>
  <c r="M280" i="30"/>
  <c r="P320" i="30"/>
  <c r="M258" i="30"/>
  <c r="N202" i="30"/>
  <c r="N203" i="30"/>
  <c r="M164" i="30"/>
  <c r="O272" i="30"/>
  <c r="M124" i="30"/>
  <c r="P245" i="30"/>
  <c r="P168" i="30"/>
  <c r="M225" i="30"/>
  <c r="O252" i="30"/>
  <c r="N249" i="30"/>
  <c r="N188" i="30"/>
  <c r="N174" i="30"/>
  <c r="N148" i="30"/>
  <c r="N209" i="30"/>
  <c r="O349" i="30"/>
  <c r="M226" i="30"/>
  <c r="P150" i="30"/>
  <c r="P140" i="30"/>
  <c r="P323" i="30"/>
  <c r="O263" i="30"/>
  <c r="O203" i="30"/>
  <c r="O124" i="30"/>
  <c r="N163" i="30"/>
  <c r="M208" i="30"/>
  <c r="N243" i="30"/>
  <c r="O241" i="30"/>
  <c r="M345" i="30"/>
  <c r="P231" i="30"/>
  <c r="P161" i="30"/>
  <c r="O187" i="30"/>
  <c r="N276" i="30"/>
  <c r="O268" i="30"/>
  <c r="O255" i="30"/>
  <c r="M315" i="30"/>
  <c r="P228" i="30"/>
  <c r="P149" i="30"/>
  <c r="O180" i="30"/>
  <c r="P332" i="30"/>
  <c r="N248" i="30"/>
  <c r="O313" i="30"/>
  <c r="M186" i="30"/>
  <c r="M176" i="30"/>
  <c r="M146" i="30"/>
  <c r="N253" i="30"/>
  <c r="N328" i="30"/>
  <c r="P289" i="30"/>
  <c r="P202" i="30"/>
  <c r="P165" i="30"/>
  <c r="O184" i="30"/>
  <c r="M244" i="30"/>
  <c r="O260" i="30"/>
  <c r="P171" i="30"/>
  <c r="O236" i="30"/>
  <c r="O292" i="30"/>
  <c r="P251" i="30"/>
  <c r="O319" i="30"/>
  <c r="M256" i="30"/>
  <c r="M197" i="30"/>
  <c r="M200" i="30"/>
  <c r="N138" i="30"/>
  <c r="N161" i="30"/>
  <c r="N224" i="30"/>
  <c r="N178" i="30"/>
  <c r="P164" i="30"/>
  <c r="O202" i="30"/>
  <c r="P130" i="30"/>
  <c r="O295" i="30"/>
  <c r="M232" i="30"/>
  <c r="M281" i="30"/>
  <c r="P339" i="30"/>
  <c r="O278" i="30"/>
  <c r="M246" i="30"/>
  <c r="N150" i="30"/>
  <c r="N173" i="30"/>
  <c r="N200" i="30"/>
  <c r="O118" i="30"/>
  <c r="N261" i="30"/>
  <c r="O128" i="30"/>
  <c r="O213" i="30"/>
  <c r="O219" i="30"/>
  <c r="M290" i="30"/>
  <c r="O214" i="30"/>
  <c r="P186" i="30"/>
  <c r="P345" i="30"/>
  <c r="N340" i="30"/>
  <c r="O218" i="30"/>
  <c r="P162" i="30"/>
  <c r="N176" i="30"/>
  <c r="N179" i="30"/>
  <c r="O117" i="30"/>
  <c r="O140" i="30"/>
  <c r="O261" i="30"/>
  <c r="O266" i="30"/>
  <c r="O157" i="30"/>
  <c r="P282" i="30"/>
  <c r="P291" i="30"/>
  <c r="M329" i="30"/>
  <c r="M346" i="30"/>
  <c r="N317" i="30"/>
  <c r="O129" i="30"/>
  <c r="O152" i="30"/>
  <c r="O179" i="30"/>
  <c r="O182" i="30"/>
  <c r="N303" i="30"/>
  <c r="O192" i="30"/>
  <c r="N318" i="30"/>
  <c r="P319" i="30"/>
  <c r="P321" i="30"/>
  <c r="N316" i="30"/>
  <c r="O204" i="30"/>
  <c r="P281" i="30"/>
  <c r="P187" i="30"/>
  <c r="M165" i="30"/>
  <c r="M168" i="30"/>
  <c r="M191" i="30"/>
  <c r="N129" i="30"/>
  <c r="P163" i="30"/>
  <c r="O341" i="30"/>
  <c r="N146" i="30"/>
  <c r="O283" i="30"/>
  <c r="M220" i="30"/>
  <c r="M340" i="30"/>
  <c r="O327" i="30"/>
  <c r="M264" i="30"/>
  <c r="P293" i="30"/>
  <c r="N288" i="30"/>
  <c r="P203" i="30"/>
  <c r="P226" i="30"/>
  <c r="P253" i="30"/>
  <c r="P256" i="30"/>
  <c r="M119" i="30"/>
  <c r="P146" i="30"/>
  <c r="N242" i="30"/>
  <c r="M287" i="30"/>
  <c r="O269" i="30"/>
  <c r="O253" i="30"/>
  <c r="M336" i="30"/>
  <c r="O216" i="30"/>
  <c r="P277" i="30"/>
  <c r="N272" i="30"/>
  <c r="P219" i="30"/>
  <c r="P242" i="30"/>
  <c r="M118" i="30"/>
  <c r="P138" i="30"/>
  <c r="M135" i="30"/>
  <c r="O238" i="30"/>
  <c r="M327" i="30"/>
  <c r="N226" i="30"/>
  <c r="O211" i="30"/>
  <c r="P152" i="30"/>
  <c r="O240" i="30"/>
  <c r="O339" i="30"/>
  <c r="P139" i="30"/>
  <c r="P254" i="30"/>
  <c r="M130" i="30"/>
  <c r="M157" i="30"/>
  <c r="M160" i="30"/>
  <c r="M223" i="30"/>
  <c r="M170" i="30"/>
  <c r="M238" i="30"/>
  <c r="O297" i="30"/>
  <c r="M304" i="30"/>
  <c r="O338" i="30"/>
  <c r="O229" i="30"/>
  <c r="M298" i="30"/>
  <c r="N342" i="30"/>
  <c r="O298" i="30"/>
  <c r="O145" i="30"/>
  <c r="O168" i="30"/>
  <c r="O195" i="30"/>
  <c r="O198" i="30"/>
  <c r="N319" i="30"/>
  <c r="P141" i="30"/>
  <c r="N334" i="30"/>
  <c r="P335" i="30"/>
  <c r="O212" i="30"/>
  <c r="P305" i="30"/>
  <c r="N300" i="30"/>
  <c r="P349" i="30"/>
  <c r="N344" i="30"/>
  <c r="O259" i="30"/>
  <c r="O237" i="30"/>
  <c r="M278" i="30"/>
  <c r="O310" i="30"/>
  <c r="N220" i="30"/>
  <c r="N118" i="30"/>
  <c r="N141" i="30"/>
  <c r="N168" i="30"/>
  <c r="N171" i="30"/>
  <c r="N229" i="30"/>
  <c r="N181" i="30"/>
  <c r="N244" i="30"/>
  <c r="M293" i="30"/>
  <c r="P264" i="30"/>
  <c r="O286" i="30"/>
  <c r="M262" i="30"/>
  <c r="N338" i="30"/>
  <c r="N230" i="30"/>
  <c r="M133" i="30"/>
  <c r="M136" i="30"/>
  <c r="M159" i="30"/>
  <c r="M182" i="30"/>
  <c r="M250" i="30"/>
  <c r="O309" i="30"/>
  <c r="M199" i="30"/>
  <c r="O324" i="30"/>
  <c r="O315" i="30"/>
  <c r="M252" i="30"/>
  <c r="N206" i="30"/>
  <c r="O275" i="30"/>
  <c r="M212" i="30"/>
  <c r="M288" i="30"/>
  <c r="O342" i="30"/>
  <c r="O245" i="30"/>
  <c r="M171" i="30"/>
  <c r="M194" i="30"/>
  <c r="N136" i="30"/>
  <c r="N139" i="30"/>
  <c r="P183" i="30"/>
  <c r="N149" i="30"/>
  <c r="N212" i="30"/>
  <c r="P180" i="30"/>
  <c r="O274" i="30"/>
  <c r="M242" i="30"/>
  <c r="O318" i="30"/>
  <c r="N236" i="30"/>
  <c r="P309" i="30"/>
  <c r="O254" i="30"/>
  <c r="P126" i="30"/>
  <c r="O262" i="30"/>
  <c r="P287" i="30"/>
  <c r="O160" i="30"/>
  <c r="O150" i="30"/>
  <c r="O120" i="30"/>
  <c r="M294" i="30"/>
  <c r="N218" i="30"/>
  <c r="P285" i="30"/>
  <c r="N258" i="30"/>
  <c r="P237" i="30"/>
  <c r="P145" i="30"/>
  <c r="N304" i="30"/>
  <c r="N333" i="30"/>
  <c r="M206" i="30"/>
  <c r="P158" i="30"/>
  <c r="M125" i="30"/>
  <c r="P222" i="30"/>
  <c r="N268" i="30"/>
  <c r="M299" i="30"/>
  <c r="O302" i="30"/>
  <c r="M210" i="30"/>
  <c r="N165" i="30"/>
  <c r="N155" i="30"/>
  <c r="N125" i="30"/>
  <c r="N252" i="30"/>
  <c r="O317" i="30"/>
  <c r="N308" i="30"/>
  <c r="P313" i="30"/>
  <c r="M248" i="30"/>
  <c r="P265" i="30"/>
  <c r="N162" i="30"/>
  <c r="N208" i="30"/>
  <c r="N122" i="30"/>
  <c r="M181" i="30"/>
  <c r="O335" i="30"/>
  <c r="P314" i="30"/>
  <c r="P299" i="30"/>
  <c r="O172" i="30"/>
  <c r="O126" i="30"/>
  <c r="P248" i="30"/>
  <c r="P288" i="30"/>
  <c r="P127" i="30"/>
  <c r="M263" i="30"/>
  <c r="P199" i="30"/>
  <c r="N140" i="30"/>
  <c r="N126" i="30"/>
  <c r="M185" i="30"/>
  <c r="N283" i="30"/>
  <c r="P304" i="30"/>
  <c r="M344" i="30"/>
  <c r="P344" i="30"/>
  <c r="O170" i="30"/>
  <c r="P278" i="30"/>
  <c r="O130" i="30"/>
  <c r="N185" i="30"/>
  <c r="P134" i="30"/>
  <c r="O161" i="30"/>
  <c r="N238" i="30"/>
  <c r="O347" i="30"/>
  <c r="M167" i="30"/>
  <c r="M127" i="30"/>
  <c r="M249" i="30"/>
  <c r="P268" i="30"/>
  <c r="N348" i="30"/>
  <c r="N286" i="30"/>
  <c r="N182" i="30"/>
  <c r="P240" i="30"/>
  <c r="N306" i="30"/>
  <c r="M338" i="30"/>
  <c r="M128" i="30"/>
  <c r="N204" i="30"/>
  <c r="O230" i="30"/>
  <c r="N213" i="30"/>
  <c r="O326" i="30"/>
  <c r="M253" i="30"/>
  <c r="M204" i="30"/>
  <c r="M184" i="30"/>
  <c r="N285" i="30"/>
  <c r="N325" i="30"/>
  <c r="N298" i="30"/>
  <c r="O123" i="30"/>
  <c r="P307" i="30"/>
  <c r="N257" i="30"/>
  <c r="M348" i="30"/>
  <c r="M188" i="30"/>
  <c r="O153" i="30"/>
  <c r="O277" i="30"/>
  <c r="M279" i="30"/>
  <c r="N255" i="30"/>
  <c r="P261" i="30"/>
  <c r="M137" i="30"/>
  <c r="M140" i="30"/>
  <c r="M163" i="30"/>
  <c r="O288" i="30"/>
  <c r="M177" i="30"/>
  <c r="M180" i="30"/>
  <c r="M243" i="30"/>
  <c r="M275" i="30"/>
  <c r="P143" i="30"/>
  <c r="P136" i="30"/>
  <c r="N231" i="30"/>
  <c r="N331" i="30"/>
  <c r="M237" i="30"/>
  <c r="N214" i="30"/>
  <c r="M149" i="30"/>
  <c r="M152" i="30"/>
  <c r="M175" i="30"/>
  <c r="M198" i="30"/>
  <c r="M266" i="30"/>
  <c r="O325" i="30"/>
  <c r="N130" i="30"/>
  <c r="O340" i="30"/>
  <c r="O299" i="30"/>
  <c r="M236" i="30"/>
  <c r="M276" i="30"/>
  <c r="O343" i="30"/>
  <c r="P155" i="30"/>
  <c r="O234" i="30"/>
  <c r="N329" i="30"/>
  <c r="O232" i="30"/>
  <c r="P159" i="30"/>
  <c r="P200" i="30"/>
  <c r="M174" i="30"/>
  <c r="M201" i="30"/>
  <c r="N119" i="30"/>
  <c r="N142" i="30"/>
  <c r="N156" i="30"/>
  <c r="N159" i="30"/>
  <c r="N217" i="30"/>
  <c r="M213" i="30"/>
  <c r="M231" i="30"/>
  <c r="M257" i="30"/>
  <c r="N225" i="30"/>
  <c r="M296" i="30"/>
  <c r="M305" i="30"/>
  <c r="O303" i="30"/>
  <c r="M240" i="30"/>
  <c r="N128" i="30"/>
  <c r="N131" i="30"/>
  <c r="N154" i="30"/>
  <c r="N177" i="30"/>
  <c r="N240" i="30"/>
  <c r="N194" i="30"/>
  <c r="M313" i="30"/>
  <c r="O279" i="30"/>
  <c r="M216" i="30"/>
  <c r="O257" i="30"/>
  <c r="O273" i="30"/>
  <c r="P229" i="30"/>
  <c r="P232" i="30"/>
  <c r="P255" i="30"/>
  <c r="M131" i="30"/>
  <c r="O222" i="30"/>
  <c r="M145" i="30"/>
  <c r="M148" i="30"/>
  <c r="M211" i="30"/>
  <c r="N219" i="30"/>
  <c r="N311" i="30"/>
  <c r="N263" i="30"/>
  <c r="M307" i="30"/>
  <c r="M269" i="30"/>
  <c r="P327" i="30"/>
  <c r="O139" i="30"/>
  <c r="O142" i="30"/>
  <c r="O165" i="30"/>
  <c r="O188" i="30"/>
  <c r="N314" i="30"/>
  <c r="P315" i="30"/>
  <c r="P129" i="30"/>
  <c r="P330" i="30"/>
  <c r="N309" i="30"/>
  <c r="P279" i="30"/>
  <c r="M322" i="30"/>
  <c r="P295" i="30"/>
  <c r="O155" i="30"/>
  <c r="O158" i="30"/>
  <c r="O181" i="30"/>
  <c r="P125" i="30"/>
  <c r="N330" i="30"/>
  <c r="P331" i="30"/>
  <c r="P193" i="30"/>
  <c r="P346" i="30"/>
  <c r="M334" i="30"/>
  <c r="N293" i="30"/>
  <c r="O333" i="30"/>
  <c r="N337" i="30"/>
  <c r="P144" i="30"/>
  <c r="O209" i="30"/>
  <c r="O210" i="30"/>
  <c r="M330" i="30"/>
  <c r="P325" i="30"/>
  <c r="N320" i="30"/>
  <c r="O193" i="30"/>
  <c r="P173" i="30"/>
  <c r="P221" i="30"/>
  <c r="P224" i="30"/>
  <c r="P234" i="30"/>
  <c r="M335" i="30"/>
  <c r="O227" i="30"/>
  <c r="O205" i="30"/>
  <c r="M318" i="30"/>
  <c r="P301" i="30"/>
  <c r="N296" i="30"/>
  <c r="M347" i="30"/>
  <c r="O287" i="30"/>
  <c r="M224" i="30"/>
  <c r="N144" i="30"/>
  <c r="N147" i="30"/>
  <c r="N170" i="30"/>
  <c r="N193" i="30"/>
  <c r="N256" i="30"/>
  <c r="O125" i="30"/>
  <c r="P192" i="30"/>
  <c r="O250" i="30"/>
  <c r="P194" i="30"/>
  <c r="N349" i="30"/>
  <c r="P275" i="30"/>
  <c r="N246" i="30"/>
  <c r="M117" i="30"/>
  <c r="M120" i="30"/>
  <c r="M143" i="30"/>
  <c r="M166" i="30"/>
  <c r="M234" i="30"/>
  <c r="O293" i="30"/>
  <c r="M183" i="30"/>
  <c r="O308" i="30"/>
  <c r="M324" i="30"/>
  <c r="O331" i="30"/>
  <c r="M268" i="30"/>
  <c r="N222" i="30"/>
  <c r="P151" i="30"/>
  <c r="P269" i="30"/>
  <c r="N297" i="30"/>
  <c r="O337" i="30"/>
  <c r="P185" i="30"/>
  <c r="P197" i="30"/>
  <c r="P223" i="30"/>
  <c r="P246" i="30"/>
  <c r="P263" i="30"/>
  <c r="M295" i="30"/>
  <c r="N251" i="30"/>
  <c r="O228" i="30"/>
  <c r="N273" i="30"/>
  <c r="O289" i="30"/>
  <c r="N211" i="30"/>
  <c r="N295" i="30"/>
  <c r="M319" i="30"/>
  <c r="O243" i="30"/>
  <c r="O221" i="30"/>
  <c r="P235" i="30"/>
  <c r="P258" i="30"/>
  <c r="M134" i="30"/>
  <c r="M202" i="30"/>
  <c r="O242" i="30"/>
  <c r="M151" i="30"/>
  <c r="O276" i="30"/>
  <c r="N210" i="30"/>
  <c r="N254" i="30"/>
  <c r="O323" i="30"/>
  <c r="N234" i="30"/>
  <c r="N264" i="30"/>
  <c r="N247" i="30"/>
  <c r="N279" i="30"/>
  <c r="M227" i="30"/>
  <c r="M161" i="30"/>
  <c r="M147" i="30"/>
  <c r="M121" i="30"/>
  <c r="O244" i="30"/>
  <c r="M251" i="30"/>
  <c r="N191" i="30"/>
  <c r="N151" i="30"/>
  <c r="N121" i="30"/>
  <c r="M247" i="30"/>
  <c r="M260" i="30"/>
  <c r="N266" i="30"/>
  <c r="P176" i="30"/>
  <c r="O256" i="30"/>
  <c r="M325" i="30"/>
  <c r="O141" i="30"/>
  <c r="P184" i="30"/>
  <c r="N186" i="30"/>
  <c r="N160" i="30"/>
  <c r="O271" i="30"/>
  <c r="M283" i="30"/>
  <c r="N305" i="30"/>
  <c r="N269" i="30"/>
  <c r="P214" i="30"/>
  <c r="O190" i="30"/>
  <c r="P195" i="30"/>
  <c r="O328" i="30"/>
  <c r="P308" i="30"/>
  <c r="O280" i="30"/>
  <c r="P225" i="30"/>
  <c r="P211" i="30"/>
  <c r="P137" i="30"/>
  <c r="O282" i="30"/>
  <c r="N310" i="30"/>
  <c r="O322" i="30"/>
  <c r="M254" i="30"/>
  <c r="M239" i="30"/>
  <c r="M173" i="30"/>
  <c r="M123" i="30"/>
  <c r="M215" i="30"/>
  <c r="N327" i="30"/>
  <c r="N227" i="30"/>
  <c r="P333" i="30"/>
  <c r="N284" i="30"/>
  <c r="N335" i="30"/>
  <c r="P153" i="30"/>
  <c r="O307" i="30"/>
  <c r="M316" i="30"/>
  <c r="M218" i="30"/>
  <c r="O285" i="30"/>
  <c r="O147" i="30"/>
  <c r="M277" i="30"/>
  <c r="P250" i="30"/>
  <c r="P210" i="30"/>
  <c r="O330" i="30"/>
  <c r="O258" i="30"/>
  <c r="P249" i="30"/>
  <c r="N228" i="30"/>
  <c r="M187" i="30"/>
  <c r="N221" i="30"/>
  <c r="O311" i="30"/>
  <c r="N145" i="30"/>
  <c r="M308" i="30"/>
  <c r="O189" i="30"/>
  <c r="O149" i="30"/>
  <c r="N274" i="30"/>
  <c r="O291" i="30"/>
  <c r="M229" i="30"/>
  <c r="O336" i="30"/>
  <c r="N207" i="30"/>
  <c r="M285" i="30"/>
  <c r="P270" i="30"/>
  <c r="O167" i="30"/>
  <c r="N262" i="30"/>
  <c r="P316" i="30"/>
  <c r="O196" i="30"/>
  <c r="P201" i="30"/>
  <c r="P204" i="30"/>
  <c r="P227" i="30"/>
  <c r="P241" i="30"/>
  <c r="P244" i="30"/>
  <c r="P160" i="30"/>
  <c r="P156" i="30"/>
  <c r="M333" i="30"/>
  <c r="P292" i="30"/>
  <c r="O332" i="30"/>
  <c r="M292" i="30"/>
  <c r="N281" i="30"/>
  <c r="O305" i="30"/>
  <c r="P213" i="30"/>
  <c r="P216" i="30"/>
  <c r="P239" i="30"/>
  <c r="P262" i="30"/>
  <c r="M129" i="30"/>
  <c r="M132" i="30"/>
  <c r="P174" i="30"/>
  <c r="N235" i="30"/>
  <c r="N343" i="30"/>
  <c r="O225" i="30"/>
  <c r="O226" i="30"/>
  <c r="P175" i="30"/>
  <c r="P148" i="30"/>
  <c r="P170" i="30"/>
  <c r="O207" i="30"/>
  <c r="O206" i="30"/>
  <c r="P238" i="30"/>
  <c r="P118" i="30"/>
  <c r="M141" i="30"/>
  <c r="M144" i="30"/>
  <c r="M207" i="30"/>
  <c r="M154" i="30"/>
  <c r="M222" i="30"/>
  <c r="O281" i="30"/>
  <c r="N290" i="30"/>
  <c r="O314" i="30"/>
  <c r="M343" i="30"/>
  <c r="N239" i="30"/>
  <c r="N347" i="30"/>
  <c r="M126" i="30"/>
  <c r="M153" i="30"/>
  <c r="M156" i="30"/>
  <c r="M179" i="30"/>
  <c r="O304" i="30"/>
  <c r="M193" i="30"/>
  <c r="M196" i="30"/>
  <c r="M259" i="30"/>
  <c r="M339" i="30"/>
  <c r="M261" i="30"/>
  <c r="N237" i="30"/>
  <c r="N215" i="30"/>
  <c r="N299" i="30"/>
  <c r="M221" i="30"/>
  <c r="P348" i="30"/>
  <c r="P274" i="30"/>
  <c r="O164" i="30"/>
  <c r="O191" i="30"/>
  <c r="O194" i="30"/>
  <c r="P177" i="30"/>
  <c r="P342" i="30"/>
  <c r="P209" i="30"/>
  <c r="P212" i="30"/>
  <c r="P196" i="30"/>
  <c r="P280" i="30"/>
  <c r="O312" i="30"/>
  <c r="P324" i="30"/>
  <c r="M332" i="30"/>
  <c r="M233" i="30"/>
  <c r="M267" i="30"/>
  <c r="N137" i="30"/>
  <c r="N164" i="30"/>
  <c r="N167" i="30"/>
  <c r="N190" i="30"/>
  <c r="O119" i="30"/>
  <c r="O122" i="30"/>
  <c r="N265" i="30"/>
  <c r="M328" i="30"/>
  <c r="M209" i="30"/>
  <c r="M219" i="30"/>
  <c r="M217" i="30"/>
  <c r="M235" i="30"/>
  <c r="N153" i="30"/>
  <c r="N180" i="30"/>
  <c r="N183" i="30"/>
  <c r="O121" i="30"/>
  <c r="P128" i="30"/>
  <c r="O135" i="30"/>
  <c r="O138" i="30"/>
  <c r="O233" i="30"/>
  <c r="M273" i="30"/>
  <c r="P334" i="30"/>
  <c r="P166" i="30"/>
  <c r="P142" i="30"/>
  <c r="P336" i="30"/>
  <c r="M272" i="30"/>
  <c r="M297" i="30"/>
  <c r="N192" i="30"/>
  <c r="N195" i="30"/>
  <c r="O133" i="30"/>
  <c r="O156" i="30"/>
  <c r="N282" i="30"/>
  <c r="P283" i="30"/>
  <c r="O173" i="30"/>
  <c r="P298" i="30"/>
  <c r="N341" i="30"/>
  <c r="O235" i="30"/>
  <c r="P343" i="30"/>
  <c r="N301" i="30"/>
  <c r="N223" i="30"/>
  <c r="N315" i="30"/>
  <c r="M142" i="30"/>
  <c r="M169" i="30"/>
  <c r="M172" i="30"/>
  <c r="M195" i="30"/>
  <c r="O320" i="30"/>
  <c r="N124" i="30"/>
  <c r="N127" i="30"/>
  <c r="P135" i="30"/>
  <c r="M284" i="30"/>
  <c r="M245" i="30"/>
  <c r="N205" i="30"/>
  <c r="P191" i="30"/>
  <c r="O265" i="30"/>
  <c r="M205" i="30"/>
  <c r="M303" i="30"/>
  <c r="N313" i="30"/>
  <c r="P121" i="30"/>
  <c r="P133" i="30"/>
  <c r="P207" i="30"/>
  <c r="P230" i="30"/>
  <c r="P247" i="30"/>
  <c r="M326" i="30"/>
  <c r="N267" i="30"/>
  <c r="N289" i="30"/>
  <c r="O321" i="30"/>
  <c r="O224" i="30"/>
  <c r="P338" i="30"/>
  <c r="O132" i="30"/>
  <c r="O159" i="30"/>
  <c r="O162" i="30"/>
  <c r="O185" i="30"/>
  <c r="P310" i="30"/>
  <c r="O199" i="30"/>
  <c r="P117" i="30"/>
  <c r="N323" i="30"/>
  <c r="M314" i="30"/>
  <c r="O208" i="30"/>
  <c r="P312" i="30"/>
  <c r="P290" i="30"/>
  <c r="P272" i="30"/>
  <c r="N345" i="30"/>
  <c r="O251" i="30"/>
  <c r="O171" i="30"/>
  <c r="O174" i="30"/>
  <c r="O197" i="30"/>
  <c r="P189" i="30"/>
  <c r="N346" i="30"/>
  <c r="P347" i="30"/>
  <c r="P215" i="30"/>
  <c r="N277" i="30"/>
  <c r="O301" i="30"/>
  <c r="M282" i="30"/>
  <c r="N321" i="30"/>
  <c r="N259" i="30"/>
  <c r="P266" i="30"/>
  <c r="P318" i="30"/>
  <c r="O248" i="30"/>
  <c r="N271" i="30"/>
  <c r="P124" i="30"/>
  <c r="N280" i="30"/>
  <c r="P286" i="30"/>
  <c r="N322" i="30"/>
  <c r="M138" i="30"/>
  <c r="O284" i="30"/>
  <c r="N152" i="30"/>
  <c r="O249" i="30"/>
  <c r="P123" i="30"/>
  <c r="P311" i="30"/>
  <c r="M228" i="30"/>
  <c r="M291" i="30"/>
  <c r="N143" i="30"/>
  <c r="M158" i="30"/>
  <c r="N291" i="30"/>
  <c r="O127" i="30"/>
  <c r="M150" i="30"/>
  <c r="P132" i="30"/>
  <c r="M320" i="30"/>
  <c r="M310" i="30"/>
  <c r="M306" i="30"/>
  <c r="O264" i="30"/>
  <c r="M289" i="30"/>
  <c r="M311" i="30"/>
  <c r="M331" i="30"/>
  <c r="O220" i="30"/>
  <c r="M300" i="30"/>
  <c r="O109" i="30"/>
  <c r="P106" i="30"/>
  <c r="N114" i="30"/>
  <c r="N102" i="30"/>
  <c r="M110" i="30"/>
  <c r="M102" i="30"/>
  <c r="N112" i="30"/>
  <c r="P102" i="30"/>
  <c r="P112" i="30"/>
  <c r="M112" i="30"/>
  <c r="M106" i="30"/>
  <c r="O105" i="30"/>
  <c r="P108" i="30"/>
  <c r="M114" i="30"/>
  <c r="O112" i="30"/>
  <c r="N111" i="30"/>
  <c r="M113" i="30"/>
  <c r="O104" i="30"/>
  <c r="N109" i="30"/>
  <c r="M108" i="30"/>
  <c r="N113" i="30"/>
  <c r="O111" i="30"/>
  <c r="O113" i="30"/>
  <c r="O102" i="30"/>
  <c r="P104" i="30"/>
  <c r="P110" i="30"/>
  <c r="N104" i="30"/>
  <c r="O114" i="30"/>
  <c r="P114" i="30"/>
  <c r="M104" i="30"/>
  <c r="P105" i="30"/>
  <c r="O103" i="30"/>
  <c r="P107" i="30"/>
  <c r="P116" i="30"/>
  <c r="P113" i="30"/>
  <c r="N106" i="30"/>
  <c r="O108" i="30"/>
  <c r="M109" i="30"/>
  <c r="N107" i="30"/>
  <c r="M115" i="30"/>
  <c r="O110" i="30"/>
  <c r="N103" i="30"/>
  <c r="P115" i="30"/>
  <c r="P103" i="30"/>
  <c r="N108" i="30"/>
  <c r="M107" i="30"/>
  <c r="O106" i="30"/>
  <c r="N116" i="30"/>
  <c r="O107" i="30"/>
  <c r="M111" i="30"/>
  <c r="M116" i="30"/>
  <c r="P111" i="30"/>
  <c r="N105" i="30"/>
  <c r="N115" i="30"/>
  <c r="N110" i="30"/>
  <c r="M105" i="30"/>
  <c r="M103" i="30"/>
  <c r="P109" i="30"/>
  <c r="O115" i="30"/>
  <c r="O116" i="30"/>
  <c r="D905" i="31"/>
  <c r="C906" i="31"/>
  <c r="C531" i="31"/>
  <c r="D530" i="31"/>
  <c r="D162" i="31"/>
  <c r="C163" i="31"/>
  <c r="D906" i="31" l="1"/>
  <c r="C907" i="31"/>
  <c r="D531" i="31"/>
  <c r="C532" i="31"/>
  <c r="C164" i="31"/>
  <c r="D163" i="31"/>
  <c r="C908" i="31" l="1"/>
  <c r="D907" i="31"/>
  <c r="D532" i="31"/>
  <c r="C533" i="31"/>
  <c r="D164" i="31"/>
  <c r="C165" i="31"/>
  <c r="D908" i="31" l="1"/>
  <c r="C909" i="31"/>
  <c r="D533" i="31"/>
  <c r="C534" i="31"/>
  <c r="C166" i="31"/>
  <c r="D165" i="31"/>
  <c r="D909" i="31" l="1"/>
  <c r="C910" i="31"/>
  <c r="C535" i="31"/>
  <c r="D534" i="31"/>
  <c r="D166" i="31"/>
  <c r="C167" i="31"/>
  <c r="D910" i="31" l="1"/>
  <c r="C911" i="31"/>
  <c r="D535" i="31"/>
  <c r="C536" i="31"/>
  <c r="D167" i="31"/>
  <c r="C168" i="31"/>
  <c r="D911" i="31" l="1"/>
  <c r="C912" i="31"/>
  <c r="D536" i="31"/>
  <c r="C537" i="31"/>
  <c r="C169" i="31"/>
  <c r="D168" i="31"/>
  <c r="D912" i="31" l="1"/>
  <c r="C913" i="31"/>
  <c r="D537" i="31"/>
  <c r="C538" i="31"/>
  <c r="D169" i="31"/>
  <c r="C170" i="31"/>
  <c r="C914" i="31" l="1"/>
  <c r="D913" i="31"/>
  <c r="C539" i="31"/>
  <c r="D538" i="31"/>
  <c r="D170" i="31"/>
  <c r="C171" i="31"/>
  <c r="D914" i="31" l="1"/>
  <c r="C915" i="31"/>
  <c r="D539" i="31"/>
  <c r="C540" i="31"/>
  <c r="C172" i="31"/>
  <c r="D171" i="31"/>
  <c r="D915" i="31" l="1"/>
  <c r="C916" i="31"/>
  <c r="D540" i="31"/>
  <c r="C541" i="31"/>
  <c r="D172" i="31"/>
  <c r="C173" i="31"/>
  <c r="D916" i="31" l="1"/>
  <c r="C917" i="31"/>
  <c r="D541" i="31"/>
  <c r="C542" i="31"/>
  <c r="D173" i="31"/>
  <c r="C174" i="31"/>
  <c r="D917" i="31" l="1"/>
  <c r="C918" i="31"/>
  <c r="D542" i="31"/>
  <c r="C543" i="31"/>
  <c r="D174" i="31"/>
  <c r="C175" i="31"/>
  <c r="D918" i="31" l="1"/>
  <c r="C919" i="31"/>
  <c r="D919" i="31" s="1"/>
  <c r="C544" i="31"/>
  <c r="D543" i="31"/>
  <c r="D175" i="31"/>
  <c r="C176" i="31"/>
  <c r="D544" i="31" l="1"/>
  <c r="C545" i="31"/>
  <c r="D176" i="31"/>
  <c r="C177" i="31"/>
  <c r="D545" i="31" l="1"/>
  <c r="C546" i="31"/>
  <c r="C178" i="31"/>
  <c r="D177" i="31"/>
  <c r="D546" i="31" l="1"/>
  <c r="C547" i="31"/>
  <c r="D178" i="31"/>
  <c r="C179" i="31"/>
  <c r="D547" i="31" l="1"/>
  <c r="C548" i="31"/>
  <c r="D179" i="31"/>
  <c r="C180" i="31"/>
  <c r="D548" i="31" l="1"/>
  <c r="C549" i="31"/>
  <c r="D180" i="31"/>
  <c r="C181" i="31"/>
  <c r="D549" i="31" l="1"/>
  <c r="C550" i="31"/>
  <c r="C182" i="31"/>
  <c r="D181" i="31"/>
  <c r="D550" i="31" l="1"/>
  <c r="C551" i="31"/>
  <c r="D182" i="31"/>
  <c r="C183" i="31"/>
  <c r="C552" i="31" l="1"/>
  <c r="D551" i="31"/>
  <c r="D183" i="31"/>
  <c r="C184" i="31"/>
  <c r="D552" i="31" l="1"/>
  <c r="C553" i="31"/>
  <c r="D184" i="31"/>
  <c r="C185" i="31"/>
  <c r="D553" i="31" l="1"/>
  <c r="C554" i="31"/>
  <c r="C186" i="31"/>
  <c r="D185" i="31"/>
  <c r="D554" i="31" l="1"/>
  <c r="C555" i="31"/>
  <c r="D186" i="31"/>
  <c r="C187" i="31"/>
  <c r="D555" i="31" l="1"/>
  <c r="C556" i="31"/>
  <c r="D187" i="31"/>
  <c r="C188" i="31"/>
  <c r="D556" i="31" l="1"/>
  <c r="C557" i="31"/>
  <c r="C189" i="31"/>
  <c r="D188" i="31"/>
  <c r="D557" i="31" l="1"/>
  <c r="C558" i="31"/>
  <c r="D189" i="31"/>
  <c r="C190" i="31"/>
  <c r="D558" i="31" l="1"/>
  <c r="C559" i="31"/>
  <c r="D190" i="31"/>
  <c r="C191" i="31"/>
  <c r="C560" i="31" l="1"/>
  <c r="D559" i="31"/>
  <c r="C192" i="31"/>
  <c r="D191" i="31"/>
  <c r="D560" i="31" l="1"/>
  <c r="C561" i="31"/>
  <c r="D192" i="31"/>
  <c r="C193" i="31"/>
  <c r="C562" i="31" l="1"/>
  <c r="D561" i="31"/>
  <c r="C194" i="31"/>
  <c r="D193" i="31"/>
  <c r="D562" i="31" l="1"/>
  <c r="C563" i="31"/>
  <c r="D194" i="31"/>
  <c r="C195" i="31"/>
  <c r="D563" i="31" l="1"/>
  <c r="C564" i="31"/>
  <c r="C196" i="31"/>
  <c r="D195" i="31"/>
  <c r="D564" i="31" l="1"/>
  <c r="C565" i="31"/>
  <c r="D196" i="31"/>
  <c r="C197" i="31"/>
  <c r="C566" i="31" l="1"/>
  <c r="D565" i="31"/>
  <c r="C198" i="31"/>
  <c r="D197" i="31"/>
  <c r="D566" i="31" l="1"/>
  <c r="C567" i="31"/>
  <c r="D198" i="31"/>
  <c r="C199" i="31"/>
  <c r="C568" i="31" l="1"/>
  <c r="D567" i="31"/>
  <c r="D199" i="31"/>
  <c r="C200" i="31"/>
  <c r="D568" i="31" l="1"/>
  <c r="C569" i="31"/>
  <c r="D200" i="31"/>
  <c r="C201" i="31"/>
  <c r="D569" i="31" l="1"/>
  <c r="C570" i="31"/>
  <c r="D201" i="31"/>
  <c r="C202" i="31"/>
  <c r="D570" i="31" l="1"/>
  <c r="C571" i="31"/>
  <c r="D202" i="31"/>
  <c r="C203" i="31"/>
  <c r="C572" i="31" l="1"/>
  <c r="D571" i="31"/>
  <c r="C204" i="31"/>
  <c r="D203" i="31"/>
  <c r="D572" i="31" l="1"/>
  <c r="C573" i="31"/>
  <c r="C205" i="31"/>
  <c r="D204" i="31"/>
  <c r="D573" i="31" l="1"/>
  <c r="C574" i="31"/>
  <c r="D205" i="31"/>
  <c r="C206" i="31"/>
  <c r="D574" i="31" l="1"/>
  <c r="C575" i="31"/>
  <c r="D206" i="31"/>
  <c r="C207" i="31"/>
  <c r="C576" i="31" l="1"/>
  <c r="D575" i="31"/>
  <c r="C208" i="31"/>
  <c r="D207" i="31"/>
  <c r="D576" i="31" l="1"/>
  <c r="C577" i="31"/>
  <c r="D208" i="31"/>
  <c r="C209" i="31"/>
  <c r="D577" i="31" l="1"/>
  <c r="C578" i="31"/>
  <c r="C210" i="31"/>
  <c r="D209" i="31"/>
  <c r="D578" i="31" l="1"/>
  <c r="C579" i="31"/>
  <c r="D210" i="31"/>
  <c r="C211" i="31"/>
  <c r="D579" i="31" l="1"/>
  <c r="C580" i="31"/>
  <c r="D211" i="31"/>
  <c r="C212" i="31"/>
  <c r="D580" i="31" l="1"/>
  <c r="C581" i="31"/>
  <c r="D212" i="31"/>
  <c r="C213" i="31"/>
  <c r="D581" i="31" l="1"/>
  <c r="C582" i="31"/>
  <c r="C214" i="31"/>
  <c r="D213" i="31"/>
  <c r="D582" i="31" l="1"/>
  <c r="C583" i="31"/>
  <c r="D214" i="31"/>
  <c r="C215" i="31"/>
  <c r="C584" i="31" l="1"/>
  <c r="D583" i="31"/>
  <c r="D215" i="31"/>
  <c r="C216" i="31"/>
  <c r="D584" i="31" l="1"/>
  <c r="C585" i="31"/>
  <c r="D216" i="31"/>
  <c r="C217" i="31"/>
  <c r="D585" i="31" l="1"/>
  <c r="C586" i="31"/>
  <c r="C218" i="31"/>
  <c r="D217" i="31"/>
  <c r="D586" i="31" l="1"/>
  <c r="C587" i="31"/>
  <c r="D218" i="31"/>
  <c r="C219" i="31"/>
  <c r="D587" i="31" l="1"/>
  <c r="C588" i="31"/>
  <c r="C220" i="31"/>
  <c r="D219" i="31"/>
  <c r="D588" i="31" l="1"/>
  <c r="C589" i="31"/>
  <c r="D220" i="31"/>
  <c r="C221" i="31"/>
  <c r="D589" i="31" l="1"/>
  <c r="C590" i="31"/>
  <c r="D221" i="31"/>
  <c r="C222" i="31"/>
  <c r="D590" i="31" l="1"/>
  <c r="C591" i="31"/>
  <c r="D222" i="31"/>
  <c r="C223" i="31"/>
  <c r="C592" i="31" l="1"/>
  <c r="D591" i="31"/>
  <c r="C224" i="31"/>
  <c r="D223" i="31"/>
  <c r="D592" i="31" l="1"/>
  <c r="C593" i="31"/>
  <c r="D224" i="31"/>
  <c r="C225" i="31"/>
  <c r="D593" i="31" l="1"/>
  <c r="C594" i="31"/>
  <c r="C226" i="31"/>
  <c r="D225" i="31"/>
  <c r="D594" i="31" l="1"/>
  <c r="C595" i="31"/>
  <c r="D226" i="31"/>
  <c r="C227" i="31"/>
  <c r="D595" i="31" l="1"/>
  <c r="C596" i="31"/>
  <c r="D227" i="31"/>
  <c r="C228" i="31"/>
  <c r="D596" i="31" l="1"/>
  <c r="C597" i="31"/>
  <c r="C229" i="31"/>
  <c r="D228" i="31"/>
  <c r="D597" i="31" l="1"/>
  <c r="C598" i="31"/>
  <c r="C230" i="31"/>
  <c r="D229" i="31"/>
  <c r="D598" i="31" l="1"/>
  <c r="C599" i="31"/>
  <c r="D230" i="31"/>
  <c r="C231" i="31"/>
  <c r="D599" i="31" l="1"/>
  <c r="C600" i="31"/>
  <c r="D231" i="31"/>
  <c r="C232" i="31"/>
  <c r="D600" i="31" l="1"/>
  <c r="C601" i="31"/>
  <c r="D232" i="31"/>
  <c r="C233" i="31"/>
  <c r="D601" i="31" l="1"/>
  <c r="C602" i="31"/>
  <c r="D233" i="31"/>
  <c r="C234" i="31"/>
  <c r="D602" i="31" l="1"/>
  <c r="C603" i="31"/>
  <c r="D234" i="31"/>
  <c r="C235" i="31"/>
  <c r="D603" i="31" l="1"/>
  <c r="C604" i="31"/>
  <c r="C236" i="31"/>
  <c r="D235" i="31"/>
  <c r="D604" i="31" l="1"/>
  <c r="C605" i="31"/>
  <c r="C237" i="31"/>
  <c r="D236" i="31"/>
  <c r="D605" i="31" l="1"/>
  <c r="C606" i="31"/>
  <c r="D237" i="31"/>
  <c r="C238" i="31"/>
  <c r="N34" i="30" l="1"/>
  <c r="D606" i="31"/>
  <c r="C607" i="31"/>
  <c r="D238" i="31"/>
  <c r="C239" i="31"/>
  <c r="M2" i="30"/>
  <c r="F10" i="33" s="1"/>
  <c r="N2" i="30"/>
  <c r="G10" i="33" s="1"/>
  <c r="O45" i="30"/>
  <c r="O94" i="30"/>
  <c r="O3" i="30"/>
  <c r="H11" i="33" s="1"/>
  <c r="P3" i="30"/>
  <c r="N3" i="30"/>
  <c r="G11" i="33" s="1"/>
  <c r="P2" i="30"/>
  <c r="H9" i="33" s="1"/>
  <c r="M3" i="30"/>
  <c r="F11" i="33" s="1"/>
  <c r="O2" i="30"/>
  <c r="H10" i="33" s="1"/>
  <c r="P88" i="30"/>
  <c r="N30" i="30"/>
  <c r="O47" i="30"/>
  <c r="O43" i="30"/>
  <c r="N16" i="30"/>
  <c r="G24" i="33" s="1"/>
  <c r="N19" i="30"/>
  <c r="G27" i="33" s="1"/>
  <c r="N28" i="30"/>
  <c r="P16" i="30"/>
  <c r="P35" i="30"/>
  <c r="O10" i="30"/>
  <c r="H18" i="33" s="1"/>
  <c r="P90" i="30"/>
  <c r="N48" i="30"/>
  <c r="N96" i="30"/>
  <c r="O22" i="30"/>
  <c r="H30" i="33" s="1"/>
  <c r="P63" i="30"/>
  <c r="N59" i="30"/>
  <c r="M73" i="30"/>
  <c r="O80" i="30"/>
  <c r="O51" i="30"/>
  <c r="P74" i="30"/>
  <c r="N95" i="30"/>
  <c r="N12" i="30"/>
  <c r="G20" i="33" s="1"/>
  <c r="M65" i="30"/>
  <c r="O97" i="30"/>
  <c r="P29" i="30"/>
  <c r="N65" i="30"/>
  <c r="N40" i="30"/>
  <c r="N71" i="30"/>
  <c r="O49" i="30"/>
  <c r="M56" i="30"/>
  <c r="N7" i="30"/>
  <c r="G15" i="33" s="1"/>
  <c r="P79" i="30"/>
  <c r="M68" i="30"/>
  <c r="M13" i="30"/>
  <c r="F21" i="33" s="1"/>
  <c r="N97" i="30"/>
  <c r="P41" i="30"/>
  <c r="P14" i="30"/>
  <c r="P77" i="30"/>
  <c r="P44" i="30"/>
  <c r="P50" i="30"/>
  <c r="P61" i="30"/>
  <c r="M64" i="30"/>
  <c r="M41" i="30"/>
  <c r="M83" i="30"/>
  <c r="N101" i="30"/>
  <c r="N98" i="30"/>
  <c r="N83" i="30"/>
  <c r="P73" i="30"/>
  <c r="O83" i="30"/>
  <c r="P25" i="30"/>
  <c r="P12" i="30"/>
  <c r="O41" i="30"/>
  <c r="P23" i="30"/>
  <c r="O72" i="30"/>
  <c r="N89" i="30"/>
  <c r="P30" i="30"/>
  <c r="P86" i="30"/>
  <c r="P69" i="30"/>
  <c r="P64" i="30"/>
  <c r="M80" i="30"/>
  <c r="P45" i="30"/>
  <c r="O40" i="30"/>
  <c r="P89" i="30"/>
  <c r="M23" i="30"/>
  <c r="F31" i="33" s="1"/>
  <c r="M90" i="30"/>
  <c r="P68" i="30"/>
  <c r="N93" i="30"/>
  <c r="O42" i="30"/>
  <c r="N79" i="30"/>
  <c r="N91" i="30"/>
  <c r="O96" i="30"/>
  <c r="P26" i="30"/>
  <c r="M63" i="30"/>
  <c r="M28" i="30"/>
  <c r="O82" i="30"/>
  <c r="N50" i="30"/>
  <c r="M16" i="30"/>
  <c r="F24" i="33" s="1"/>
  <c r="O53" i="30"/>
  <c r="P46" i="30"/>
  <c r="O32" i="30"/>
  <c r="O55" i="30"/>
  <c r="N82" i="30"/>
  <c r="M9" i="30"/>
  <c r="F17" i="33" s="1"/>
  <c r="M35" i="30"/>
  <c r="P19" i="30"/>
  <c r="M29" i="30"/>
  <c r="M61" i="30"/>
  <c r="N52" i="30"/>
  <c r="M11" i="30"/>
  <c r="F19" i="33" s="1"/>
  <c r="N43" i="30"/>
  <c r="M36" i="30"/>
  <c r="O50" i="30"/>
  <c r="O59" i="30"/>
  <c r="O24" i="30"/>
  <c r="H32" i="33" s="1"/>
  <c r="M44" i="30"/>
  <c r="O11" i="30"/>
  <c r="H19" i="33" s="1"/>
  <c r="P80" i="30"/>
  <c r="N25" i="30"/>
  <c r="P94" i="30"/>
  <c r="O26" i="30"/>
  <c r="P60" i="30"/>
  <c r="O64" i="30"/>
  <c r="O8" i="30"/>
  <c r="H16" i="33" s="1"/>
  <c r="P100" i="30"/>
  <c r="O29" i="30"/>
  <c r="N64" i="30"/>
  <c r="P38" i="30"/>
  <c r="M6" i="30"/>
  <c r="F14" i="33" s="1"/>
  <c r="O15" i="30"/>
  <c r="H23" i="33" s="1"/>
  <c r="O92" i="30"/>
  <c r="N5" i="30"/>
  <c r="G13" i="33" s="1"/>
  <c r="P13" i="30"/>
  <c r="P76" i="30"/>
  <c r="M58" i="30"/>
  <c r="M60" i="30"/>
  <c r="M89" i="30"/>
  <c r="P55" i="30"/>
  <c r="N100" i="30"/>
  <c r="M62" i="30"/>
  <c r="P99" i="30"/>
  <c r="O60" i="30"/>
  <c r="N14" i="30"/>
  <c r="G22" i="33" s="1"/>
  <c r="O23" i="30"/>
  <c r="H31" i="33" s="1"/>
  <c r="M74" i="30"/>
  <c r="O66" i="30"/>
  <c r="M86" i="30"/>
  <c r="N41" i="30"/>
  <c r="N84" i="30"/>
  <c r="P7" i="30"/>
  <c r="P87" i="30"/>
  <c r="M75" i="30"/>
  <c r="P5" i="30"/>
  <c r="P8" i="30"/>
  <c r="P43" i="30"/>
  <c r="P93" i="30"/>
  <c r="P31" i="30"/>
  <c r="O65" i="30"/>
  <c r="N99" i="30"/>
  <c r="O27" i="30"/>
  <c r="N69" i="30"/>
  <c r="O54" i="30"/>
  <c r="P91" i="30"/>
  <c r="N18" i="30"/>
  <c r="G26" i="33" s="1"/>
  <c r="N51" i="30"/>
  <c r="N92" i="30"/>
  <c r="M32" i="30"/>
  <c r="M19" i="30"/>
  <c r="F27" i="33" s="1"/>
  <c r="N74" i="30"/>
  <c r="P40" i="30"/>
  <c r="M67" i="30"/>
  <c r="O19" i="30"/>
  <c r="H27" i="33" s="1"/>
  <c r="P10" i="30"/>
  <c r="N24" i="30"/>
  <c r="G32" i="33" s="1"/>
  <c r="N86" i="30"/>
  <c r="O39" i="30"/>
  <c r="M98" i="30"/>
  <c r="M48" i="30"/>
  <c r="O37" i="30"/>
  <c r="N27" i="30"/>
  <c r="P92" i="30"/>
  <c r="O76" i="30"/>
  <c r="O17" i="30"/>
  <c r="H25" i="33" s="1"/>
  <c r="P34" i="30"/>
  <c r="N20" i="30"/>
  <c r="G28" i="33" s="1"/>
  <c r="O6" i="30"/>
  <c r="H14" i="33" s="1"/>
  <c r="N56" i="30"/>
  <c r="O62" i="30"/>
  <c r="M92" i="30"/>
  <c r="N47" i="30"/>
  <c r="N66" i="30"/>
  <c r="M84" i="30"/>
  <c r="M96" i="30"/>
  <c r="N6" i="30"/>
  <c r="G14" i="33" s="1"/>
  <c r="N81" i="30"/>
  <c r="P75" i="30"/>
  <c r="N60" i="30"/>
  <c r="M79" i="30"/>
  <c r="O84" i="30"/>
  <c r="P97" i="30"/>
  <c r="O95" i="30"/>
  <c r="M12" i="30"/>
  <c r="F20" i="33" s="1"/>
  <c r="P66" i="30"/>
  <c r="O31" i="30"/>
  <c r="O85" i="30"/>
  <c r="O7" i="30"/>
  <c r="H15" i="33" s="1"/>
  <c r="P18" i="30"/>
  <c r="M34" i="30"/>
  <c r="M5" i="30"/>
  <c r="F13" i="33" s="1"/>
  <c r="M45" i="30"/>
  <c r="N38" i="30"/>
  <c r="P37" i="30"/>
  <c r="M40" i="30"/>
  <c r="P59" i="30"/>
  <c r="M53" i="30"/>
  <c r="O70" i="30"/>
  <c r="N63" i="30"/>
  <c r="M55" i="30"/>
  <c r="M57" i="30"/>
  <c r="M69" i="30"/>
  <c r="N35" i="30"/>
  <c r="M17" i="30"/>
  <c r="F25" i="33" s="1"/>
  <c r="O86" i="30"/>
  <c r="P11" i="30"/>
  <c r="M78" i="30"/>
  <c r="P24" i="30"/>
  <c r="O12" i="30"/>
  <c r="H20" i="33" s="1"/>
  <c r="N4" i="30"/>
  <c r="G12" i="33" s="1"/>
  <c r="M50" i="30"/>
  <c r="M99" i="30"/>
  <c r="M27" i="30"/>
  <c r="O93" i="30"/>
  <c r="P6" i="30"/>
  <c r="O38" i="30"/>
  <c r="P49" i="30"/>
  <c r="M101" i="30"/>
  <c r="P22" i="30"/>
  <c r="N54" i="30"/>
  <c r="O30" i="30"/>
  <c r="N42" i="30"/>
  <c r="N39" i="30"/>
  <c r="N37" i="30"/>
  <c r="M33" i="30"/>
  <c r="O57" i="30"/>
  <c r="N31" i="30"/>
  <c r="N61" i="30"/>
  <c r="O71" i="30"/>
  <c r="M47" i="30"/>
  <c r="N53" i="30"/>
  <c r="P67" i="30"/>
  <c r="O88" i="30"/>
  <c r="M21" i="30"/>
  <c r="F29" i="33" s="1"/>
  <c r="N45" i="30"/>
  <c r="N72" i="30"/>
  <c r="M72" i="30"/>
  <c r="M42" i="30"/>
  <c r="P32" i="30"/>
  <c r="O91" i="30"/>
  <c r="P27" i="30"/>
  <c r="N29" i="30"/>
  <c r="M51" i="30"/>
  <c r="O79" i="30"/>
  <c r="P57" i="30"/>
  <c r="M81" i="30"/>
  <c r="P72" i="30"/>
  <c r="P4" i="30"/>
  <c r="O73" i="30"/>
  <c r="M25" i="30"/>
  <c r="M59" i="30"/>
  <c r="M15" i="30"/>
  <c r="F23" i="33" s="1"/>
  <c r="N22" i="30"/>
  <c r="G30" i="33" s="1"/>
  <c r="M10" i="30"/>
  <c r="F18" i="33" s="1"/>
  <c r="M54" i="30"/>
  <c r="M7" i="30"/>
  <c r="F15" i="33" s="1"/>
  <c r="P82" i="30"/>
  <c r="O13" i="30"/>
  <c r="H21" i="33" s="1"/>
  <c r="N21" i="30"/>
  <c r="G29" i="33" s="1"/>
  <c r="M82" i="30"/>
  <c r="P101" i="30"/>
  <c r="M94" i="30"/>
  <c r="N62" i="30"/>
  <c r="M93" i="30"/>
  <c r="N13" i="30"/>
  <c r="G21" i="33" s="1"/>
  <c r="N23" i="30"/>
  <c r="G31" i="33" s="1"/>
  <c r="P65" i="30"/>
  <c r="O90" i="30"/>
  <c r="P53" i="30"/>
  <c r="P9" i="30"/>
  <c r="O4" i="30"/>
  <c r="H12" i="33" s="1"/>
  <c r="O20" i="30"/>
  <c r="H28" i="33" s="1"/>
  <c r="N33" i="30"/>
  <c r="M88" i="30"/>
  <c r="O77" i="30"/>
  <c r="P42" i="30"/>
  <c r="N58" i="30"/>
  <c r="O101" i="30"/>
  <c r="P95" i="30"/>
  <c r="M52" i="30"/>
  <c r="N94" i="30"/>
  <c r="N44" i="30"/>
  <c r="O87" i="30"/>
  <c r="P17" i="30"/>
  <c r="M14" i="30"/>
  <c r="F22" i="33" s="1"/>
  <c r="O35" i="30"/>
  <c r="O63" i="30"/>
  <c r="P96" i="30"/>
  <c r="M39" i="30"/>
  <c r="O56" i="30"/>
  <c r="M18" i="30"/>
  <c r="F26" i="33" s="1"/>
  <c r="O69" i="30"/>
  <c r="O98" i="30"/>
  <c r="N32" i="30"/>
  <c r="P98" i="30"/>
  <c r="O46" i="30"/>
  <c r="M49" i="30"/>
  <c r="O78" i="30"/>
  <c r="O9" i="30"/>
  <c r="H17" i="33" s="1"/>
  <c r="M70" i="30"/>
  <c r="M38" i="30"/>
  <c r="O36" i="30"/>
  <c r="P48" i="30"/>
  <c r="N88" i="30"/>
  <c r="M24" i="30"/>
  <c r="F32" i="33" s="1"/>
  <c r="N75" i="30"/>
  <c r="N55" i="30"/>
  <c r="N76" i="30"/>
  <c r="P20" i="30"/>
  <c r="N87" i="30"/>
  <c r="O28" i="30"/>
  <c r="M46" i="30"/>
  <c r="M95" i="30"/>
  <c r="O61" i="30"/>
  <c r="P39" i="30"/>
  <c r="P15" i="30"/>
  <c r="N77" i="30"/>
  <c r="N85" i="30"/>
  <c r="O25" i="30"/>
  <c r="P85" i="30"/>
  <c r="O100" i="30"/>
  <c r="M97" i="30"/>
  <c r="M31" i="30"/>
  <c r="O68" i="30"/>
  <c r="P52" i="30"/>
  <c r="O74" i="30"/>
  <c r="O52" i="30"/>
  <c r="O48" i="30"/>
  <c r="N10" i="30"/>
  <c r="G18" i="33" s="1"/>
  <c r="M8" i="30"/>
  <c r="F16" i="33" s="1"/>
  <c r="M20" i="30"/>
  <c r="F28" i="33" s="1"/>
  <c r="M37" i="30"/>
  <c r="P84" i="30"/>
  <c r="M26" i="30"/>
  <c r="N49" i="30"/>
  <c r="N78" i="30"/>
  <c r="O67" i="30"/>
  <c r="M4" i="30"/>
  <c r="F12" i="33" s="1"/>
  <c r="P83" i="30"/>
  <c r="O75" i="30"/>
  <c r="N15" i="30"/>
  <c r="G23" i="33" s="1"/>
  <c r="O18" i="30"/>
  <c r="H26" i="33" s="1"/>
  <c r="P28" i="30"/>
  <c r="N26" i="30"/>
  <c r="P36" i="30"/>
  <c r="N17" i="30"/>
  <c r="G25" i="33" s="1"/>
  <c r="N80" i="30"/>
  <c r="N73" i="30"/>
  <c r="O14" i="30"/>
  <c r="H22" i="33" s="1"/>
  <c r="P78" i="30"/>
  <c r="P62" i="30"/>
  <c r="N68" i="30"/>
  <c r="P47" i="30"/>
  <c r="M22" i="30"/>
  <c r="F30" i="33" s="1"/>
  <c r="P81" i="30"/>
  <c r="M77" i="30"/>
  <c r="M66" i="30"/>
  <c r="M71" i="30"/>
  <c r="N9" i="30"/>
  <c r="G17" i="33" s="1"/>
  <c r="O16" i="30"/>
  <c r="H24" i="33" s="1"/>
  <c r="P54" i="30"/>
  <c r="M91" i="30"/>
  <c r="N46" i="30"/>
  <c r="P71" i="30"/>
  <c r="M87" i="30"/>
  <c r="M30" i="30"/>
  <c r="P70" i="30"/>
  <c r="M85" i="30"/>
  <c r="O58" i="30"/>
  <c r="P33" i="30"/>
  <c r="O34" i="30"/>
  <c r="O33" i="30"/>
  <c r="N67" i="30"/>
  <c r="O44" i="30"/>
  <c r="N36" i="30"/>
  <c r="P56" i="30"/>
  <c r="P58" i="30"/>
  <c r="O5" i="30"/>
  <c r="H13" i="33" s="1"/>
  <c r="O99" i="30"/>
  <c r="O21" i="30"/>
  <c r="H29" i="33" s="1"/>
  <c r="M76" i="30"/>
  <c r="N70" i="30"/>
  <c r="P51" i="30"/>
  <c r="M100" i="30"/>
  <c r="M43" i="30"/>
  <c r="N90" i="30"/>
  <c r="N57" i="30"/>
  <c r="P21" i="30"/>
  <c r="O81" i="30"/>
  <c r="N11" i="30"/>
  <c r="G19" i="33" s="1"/>
  <c r="O89" i="30"/>
  <c r="N8" i="30"/>
  <c r="G16" i="33" s="1"/>
  <c r="C608" i="31" l="1"/>
  <c r="D607" i="31"/>
  <c r="C240" i="31"/>
  <c r="D239" i="31"/>
  <c r="D608" i="31" l="1"/>
  <c r="C609" i="31"/>
  <c r="D240" i="31"/>
  <c r="C241" i="31"/>
  <c r="D609" i="31" l="1"/>
  <c r="C610" i="31"/>
  <c r="C242" i="31"/>
  <c r="D241" i="31"/>
  <c r="D610" i="31" l="1"/>
  <c r="C611" i="31"/>
  <c r="D242" i="31"/>
  <c r="C243" i="31"/>
  <c r="D611" i="31" l="1"/>
  <c r="C612" i="31"/>
  <c r="D243" i="31"/>
  <c r="C244" i="31"/>
  <c r="D612" i="31" l="1"/>
  <c r="C613" i="31"/>
  <c r="D244" i="31"/>
  <c r="C245" i="31"/>
  <c r="D613" i="31" l="1"/>
  <c r="C614" i="31"/>
  <c r="C246" i="31"/>
  <c r="D245" i="31"/>
  <c r="D614" i="31" l="1"/>
  <c r="C615" i="31"/>
  <c r="D246" i="31"/>
  <c r="C247" i="31"/>
  <c r="D615" i="31" l="1"/>
  <c r="C616" i="31"/>
  <c r="D247" i="31"/>
  <c r="C248" i="31"/>
  <c r="D616" i="31" l="1"/>
  <c r="C617" i="31"/>
  <c r="D248" i="31"/>
  <c r="C249" i="31"/>
  <c r="D617" i="31" l="1"/>
  <c r="C618" i="31"/>
  <c r="C250" i="31"/>
  <c r="D249" i="31"/>
  <c r="D618" i="31" l="1"/>
  <c r="C619" i="31"/>
  <c r="D250" i="31"/>
  <c r="C251" i="31"/>
  <c r="D619" i="31" l="1"/>
  <c r="C620" i="31"/>
  <c r="C252" i="31"/>
  <c r="D251" i="31"/>
  <c r="D620" i="31" l="1"/>
  <c r="C621" i="31"/>
  <c r="D252" i="31"/>
  <c r="C253" i="31"/>
  <c r="D621" i="31" l="1"/>
  <c r="C622" i="31"/>
  <c r="C254" i="31"/>
  <c r="D253" i="31"/>
  <c r="D622" i="31" l="1"/>
  <c r="C623" i="31"/>
  <c r="D254" i="31"/>
  <c r="C255" i="31"/>
  <c r="D623" i="31" l="1"/>
  <c r="C624" i="31"/>
  <c r="C256" i="31"/>
  <c r="D255" i="31"/>
  <c r="D624" i="31" l="1"/>
  <c r="C625" i="31"/>
  <c r="D256" i="31"/>
  <c r="C257" i="31"/>
  <c r="D625" i="31" l="1"/>
  <c r="C626" i="31"/>
  <c r="C258" i="31"/>
  <c r="D257" i="31"/>
  <c r="D626" i="31" l="1"/>
  <c r="C627" i="31"/>
  <c r="D258" i="31"/>
  <c r="C259" i="31"/>
  <c r="D627" i="31" l="1"/>
  <c r="C628" i="31"/>
  <c r="D259" i="31"/>
  <c r="C260" i="31"/>
  <c r="D628" i="31" l="1"/>
  <c r="C629" i="31"/>
  <c r="D260" i="31"/>
  <c r="C261" i="31"/>
  <c r="D629" i="31" l="1"/>
  <c r="C630" i="31"/>
  <c r="D261" i="31"/>
  <c r="C262" i="31"/>
  <c r="D630" i="31" l="1"/>
  <c r="C631" i="31"/>
  <c r="C263" i="31"/>
  <c r="D262" i="31"/>
  <c r="D631" i="31" l="1"/>
  <c r="C632" i="31"/>
  <c r="C264" i="31"/>
  <c r="D263" i="31"/>
  <c r="D632" i="31" l="1"/>
  <c r="C633" i="31"/>
  <c r="D264" i="31"/>
  <c r="C265" i="31"/>
  <c r="D633" i="31" l="1"/>
  <c r="C634" i="31"/>
  <c r="D265" i="31"/>
  <c r="C266" i="31"/>
  <c r="D634" i="31" l="1"/>
  <c r="C635" i="31"/>
  <c r="D266" i="31"/>
  <c r="C267" i="31"/>
  <c r="D635" i="31" l="1"/>
  <c r="C636" i="31"/>
  <c r="D267" i="31"/>
  <c r="C268" i="31"/>
  <c r="D636" i="31" l="1"/>
  <c r="C637" i="31"/>
  <c r="D268" i="31"/>
  <c r="C269" i="31"/>
  <c r="D637" i="31" l="1"/>
  <c r="C638" i="31"/>
  <c r="D269" i="31"/>
  <c r="C270" i="31"/>
  <c r="D638" i="31" l="1"/>
  <c r="C639" i="31"/>
  <c r="D270" i="31"/>
  <c r="C271" i="31"/>
  <c r="D639" i="31" l="1"/>
  <c r="C640" i="31"/>
  <c r="D271" i="31"/>
  <c r="C272" i="31"/>
  <c r="D640" i="31" l="1"/>
  <c r="C641" i="31"/>
  <c r="D272" i="31"/>
  <c r="C273" i="31"/>
  <c r="D641" i="31" l="1"/>
  <c r="C642" i="31"/>
  <c r="D273" i="31"/>
  <c r="C274" i="31"/>
  <c r="D642" i="31" l="1"/>
  <c r="C643" i="31"/>
  <c r="D274" i="31"/>
  <c r="C275" i="31"/>
  <c r="D643" i="31" l="1"/>
  <c r="C644" i="31"/>
  <c r="D275" i="31"/>
  <c r="C276" i="31"/>
  <c r="D644" i="31" l="1"/>
  <c r="C645" i="31"/>
  <c r="D276" i="31"/>
  <c r="C277" i="31"/>
  <c r="D645" i="31" l="1"/>
  <c r="C646" i="31"/>
  <c r="D277" i="31"/>
  <c r="C278" i="31"/>
  <c r="D646" i="31" l="1"/>
  <c r="C647" i="31"/>
  <c r="D278" i="31"/>
  <c r="C279" i="31"/>
  <c r="D647" i="31" l="1"/>
  <c r="C648" i="31"/>
  <c r="D279" i="31"/>
  <c r="C280" i="31"/>
  <c r="D648" i="31" l="1"/>
  <c r="C649" i="31"/>
  <c r="C281" i="31"/>
  <c r="D280" i="31"/>
  <c r="D649" i="31" l="1"/>
  <c r="C650" i="31"/>
  <c r="D281" i="31"/>
  <c r="C282" i="31"/>
  <c r="D650" i="31" l="1"/>
  <c r="C651" i="31"/>
  <c r="D282" i="31"/>
  <c r="C283" i="31"/>
  <c r="D651" i="31" l="1"/>
  <c r="C652" i="31"/>
  <c r="C284" i="31"/>
  <c r="D283" i="31"/>
  <c r="D652" i="31" l="1"/>
  <c r="C653" i="31"/>
  <c r="D284" i="31"/>
  <c r="C285" i="31"/>
  <c r="D653" i="31" l="1"/>
  <c r="C654" i="31"/>
  <c r="C286" i="31"/>
  <c r="D285" i="31"/>
  <c r="D654" i="31" l="1"/>
  <c r="C655" i="31"/>
  <c r="D286" i="31"/>
  <c r="C287" i="31"/>
  <c r="D655" i="31" l="1"/>
  <c r="C656" i="31"/>
  <c r="C288" i="31"/>
  <c r="D287" i="31"/>
  <c r="D656" i="31" l="1"/>
  <c r="C657" i="31"/>
  <c r="D288" i="31"/>
  <c r="C289" i="31"/>
  <c r="D657" i="31" l="1"/>
  <c r="C658" i="31"/>
  <c r="D289" i="31"/>
  <c r="C290" i="31"/>
  <c r="D658" i="31" l="1"/>
  <c r="C659" i="31"/>
  <c r="D290" i="31"/>
  <c r="C291" i="31"/>
  <c r="C660" i="31" l="1"/>
  <c r="D659" i="31"/>
  <c r="C292" i="31"/>
  <c r="D291" i="31"/>
  <c r="D660" i="31" l="1"/>
  <c r="C661" i="31"/>
  <c r="D292" i="31"/>
  <c r="C293" i="31"/>
  <c r="D661" i="31" l="1"/>
  <c r="C662" i="31"/>
  <c r="D293" i="31"/>
  <c r="C294" i="31"/>
  <c r="D662" i="31" l="1"/>
  <c r="C663" i="31"/>
  <c r="D294" i="31"/>
  <c r="C295" i="31"/>
  <c r="D663" i="31" l="1"/>
  <c r="C664" i="31"/>
  <c r="C296" i="31"/>
  <c r="D295" i="31"/>
  <c r="D664" i="31" l="1"/>
  <c r="C665" i="31"/>
  <c r="D296" i="31"/>
  <c r="C297" i="31"/>
  <c r="D665" i="31" l="1"/>
  <c r="C666" i="31"/>
  <c r="D297" i="31"/>
  <c r="C298" i="31"/>
  <c r="D666" i="31" l="1"/>
  <c r="C667" i="31"/>
  <c r="D298" i="31"/>
  <c r="C299" i="31"/>
  <c r="C668" i="31" l="1"/>
  <c r="D667" i="31"/>
  <c r="C300" i="31"/>
  <c r="D299" i="31"/>
  <c r="D668" i="31" l="1"/>
  <c r="C669" i="31"/>
  <c r="D300" i="31"/>
  <c r="C301" i="31"/>
  <c r="D669" i="31" l="1"/>
  <c r="C670" i="31"/>
  <c r="D301" i="31"/>
  <c r="C302" i="31"/>
  <c r="D670" i="31" l="1"/>
  <c r="C671" i="31"/>
  <c r="D302" i="31"/>
  <c r="C303" i="31"/>
  <c r="D671" i="31" l="1"/>
  <c r="C672" i="31"/>
  <c r="C304" i="31"/>
  <c r="D303" i="31"/>
  <c r="D672" i="31" l="1"/>
  <c r="C673" i="31"/>
  <c r="D304" i="31"/>
  <c r="C305" i="31"/>
  <c r="D673" i="31" l="1"/>
  <c r="C674" i="31"/>
  <c r="D305" i="31"/>
  <c r="C306" i="31"/>
  <c r="D674" i="31" l="1"/>
  <c r="C675" i="31"/>
  <c r="D306" i="31"/>
  <c r="C307" i="31"/>
  <c r="D675" i="31" l="1"/>
  <c r="C676" i="31"/>
  <c r="C308" i="31"/>
  <c r="D307" i="31"/>
  <c r="D676" i="31" l="1"/>
  <c r="C677" i="31"/>
  <c r="D308" i="31"/>
  <c r="C309" i="31"/>
  <c r="D677" i="31" l="1"/>
  <c r="C678" i="31"/>
  <c r="C310" i="31"/>
  <c r="D309" i="31"/>
  <c r="D678" i="31" l="1"/>
  <c r="C679" i="31"/>
  <c r="D310" i="31"/>
  <c r="C311" i="31"/>
  <c r="D679" i="31" l="1"/>
  <c r="C680" i="31"/>
  <c r="D311" i="31"/>
  <c r="C312" i="31"/>
  <c r="D680" i="31" l="1"/>
  <c r="C681" i="31"/>
  <c r="D312" i="31"/>
  <c r="C313" i="31"/>
  <c r="D681" i="31" l="1"/>
  <c r="C682" i="31"/>
  <c r="D313" i="31"/>
  <c r="C314" i="31"/>
  <c r="D682" i="31" l="1"/>
  <c r="C683" i="31"/>
  <c r="D314" i="31"/>
  <c r="C315" i="31"/>
  <c r="D683" i="31" l="1"/>
  <c r="C684" i="31"/>
  <c r="D315" i="31"/>
  <c r="C316" i="31"/>
  <c r="D684" i="31" l="1"/>
  <c r="C685" i="31"/>
  <c r="D316" i="31"/>
  <c r="C317" i="31"/>
  <c r="D685" i="31" l="1"/>
  <c r="C686" i="31"/>
  <c r="C318" i="31"/>
  <c r="D317" i="31"/>
  <c r="D686" i="31" l="1"/>
  <c r="C687" i="31"/>
  <c r="D318" i="31"/>
  <c r="C319" i="31"/>
  <c r="D687" i="31" l="1"/>
  <c r="C688" i="31"/>
  <c r="D319" i="31"/>
  <c r="C320" i="31"/>
  <c r="D688" i="31" l="1"/>
  <c r="C689" i="31"/>
  <c r="D320" i="31"/>
  <c r="C321" i="31"/>
  <c r="D689" i="31" l="1"/>
  <c r="C690" i="31"/>
  <c r="D321" i="31"/>
  <c r="C322" i="31"/>
  <c r="D690" i="31" l="1"/>
  <c r="C691" i="31"/>
  <c r="D322" i="31"/>
  <c r="C323" i="31"/>
  <c r="C692" i="31" l="1"/>
  <c r="D691" i="31"/>
  <c r="D323" i="31"/>
  <c r="C324" i="31"/>
  <c r="D692" i="31" l="1"/>
  <c r="C693" i="31"/>
  <c r="D324" i="31"/>
  <c r="C325" i="31"/>
  <c r="D693" i="31" l="1"/>
  <c r="C694" i="31"/>
  <c r="C326" i="31"/>
  <c r="D325" i="31"/>
  <c r="D694" i="31" l="1"/>
  <c r="C695" i="31"/>
  <c r="D326" i="31"/>
  <c r="C327" i="31"/>
  <c r="D695" i="31" l="1"/>
  <c r="C696" i="31"/>
  <c r="C328" i="31"/>
  <c r="D327" i="31"/>
  <c r="D696" i="31" l="1"/>
  <c r="C697" i="31"/>
  <c r="D328" i="31"/>
  <c r="C329" i="31"/>
  <c r="D697" i="31" l="1"/>
  <c r="C698" i="31"/>
  <c r="D329" i="31"/>
  <c r="C330" i="31"/>
  <c r="D698" i="31" l="1"/>
  <c r="C699" i="31"/>
  <c r="D330" i="31"/>
  <c r="C331" i="31"/>
  <c r="D699" i="31" l="1"/>
  <c r="C700" i="31"/>
  <c r="C332" i="31"/>
  <c r="D331" i="31"/>
  <c r="D700" i="31" l="1"/>
  <c r="C701" i="31"/>
  <c r="D332" i="31"/>
  <c r="C333" i="31"/>
  <c r="D701" i="31" l="1"/>
  <c r="C702" i="31"/>
  <c r="D333" i="31"/>
  <c r="C334" i="31"/>
  <c r="D702" i="31" l="1"/>
  <c r="C703" i="31"/>
  <c r="D334" i="31"/>
  <c r="C335" i="31"/>
  <c r="D703" i="31" l="1"/>
  <c r="C704" i="31"/>
  <c r="C336" i="31"/>
  <c r="D335" i="31"/>
  <c r="D704" i="31" l="1"/>
  <c r="C705" i="31"/>
  <c r="D336" i="31"/>
  <c r="C337" i="31"/>
  <c r="D705" i="31" l="1"/>
  <c r="C706" i="31"/>
  <c r="D337" i="31"/>
  <c r="C338" i="31"/>
  <c r="D706" i="31" l="1"/>
  <c r="C707" i="31"/>
  <c r="D338" i="31"/>
  <c r="C339" i="31"/>
  <c r="D707" i="31" l="1"/>
  <c r="C708" i="31"/>
  <c r="C340" i="31"/>
  <c r="D339" i="31"/>
  <c r="D708" i="31" l="1"/>
  <c r="C709" i="31"/>
  <c r="D340" i="31"/>
  <c r="C341" i="31"/>
  <c r="D709" i="31" l="1"/>
  <c r="C710" i="31"/>
  <c r="D341" i="31"/>
  <c r="C342" i="31"/>
  <c r="D710" i="31" l="1"/>
  <c r="C711" i="31"/>
  <c r="D342" i="31"/>
  <c r="C343" i="31"/>
  <c r="D711" i="31" l="1"/>
  <c r="C712" i="31"/>
  <c r="D343" i="31"/>
  <c r="C344" i="31"/>
  <c r="D712" i="31" l="1"/>
  <c r="C713" i="31"/>
  <c r="D344" i="31"/>
  <c r="C345" i="31"/>
  <c r="D713" i="31" l="1"/>
  <c r="C714" i="31"/>
  <c r="D345" i="31"/>
  <c r="C346" i="31"/>
  <c r="D714" i="31" l="1"/>
  <c r="C715" i="31"/>
  <c r="D346" i="31"/>
  <c r="C347" i="31"/>
  <c r="D347" i="31" l="1"/>
  <c r="C348" i="31"/>
  <c r="D715" i="31"/>
  <c r="C716" i="31"/>
  <c r="D348" i="31" l="1"/>
  <c r="C349" i="31"/>
  <c r="D716" i="31"/>
  <c r="C717" i="31"/>
  <c r="D349" i="31" l="1"/>
  <c r="C350" i="31"/>
  <c r="D717" i="31"/>
  <c r="C718" i="31"/>
  <c r="D350" i="31" l="1"/>
  <c r="C351" i="31"/>
  <c r="D718" i="31"/>
  <c r="C719" i="31"/>
  <c r="C352" i="31" l="1"/>
  <c r="D351" i="31"/>
  <c r="D719" i="31"/>
  <c r="C720" i="31"/>
  <c r="D352" i="31" l="1"/>
  <c r="C353" i="31"/>
  <c r="D720" i="31"/>
  <c r="C721" i="31"/>
  <c r="D353" i="31" l="1"/>
  <c r="C354" i="31"/>
  <c r="D721" i="31"/>
  <c r="C722" i="31"/>
  <c r="D354" i="31" l="1"/>
  <c r="C355" i="31"/>
  <c r="D722" i="31"/>
  <c r="C723" i="31"/>
  <c r="D355" i="31" l="1"/>
  <c r="C356" i="31"/>
  <c r="D723" i="31"/>
  <c r="C724" i="31"/>
  <c r="D356" i="31" l="1"/>
  <c r="C357" i="31"/>
  <c r="D724" i="31"/>
  <c r="C725" i="31"/>
  <c r="D357" i="31" l="1"/>
  <c r="C358" i="31"/>
  <c r="D725" i="31"/>
  <c r="C726" i="31"/>
  <c r="D358" i="31" l="1"/>
  <c r="C359" i="31"/>
  <c r="D726" i="31"/>
  <c r="C727" i="31"/>
  <c r="C360" i="31" l="1"/>
  <c r="D359" i="31"/>
  <c r="D727" i="31"/>
  <c r="C728" i="31"/>
  <c r="D360" i="31" l="1"/>
  <c r="C361" i="31"/>
  <c r="D728" i="31"/>
  <c r="C729" i="31"/>
  <c r="D361" i="31" l="1"/>
  <c r="C362" i="31"/>
  <c r="D729" i="31"/>
  <c r="C730" i="31"/>
  <c r="D362" i="31" l="1"/>
  <c r="C363" i="31"/>
  <c r="D730" i="31"/>
  <c r="C731" i="31"/>
  <c r="D363" i="31" l="1"/>
  <c r="C364" i="31"/>
  <c r="D731" i="31"/>
  <c r="C732" i="31"/>
  <c r="D364" i="31" l="1"/>
  <c r="C365" i="31"/>
  <c r="D732" i="31"/>
  <c r="C733" i="31"/>
  <c r="D365" i="31" l="1"/>
  <c r="C366" i="31"/>
  <c r="D733" i="31"/>
  <c r="C734" i="31"/>
  <c r="D366" i="31" l="1"/>
  <c r="C367" i="31"/>
  <c r="D367" i="31" s="1"/>
  <c r="D734" i="31"/>
  <c r="C735" i="31"/>
  <c r="D735" i="31" l="1"/>
  <c r="C736" i="31"/>
  <c r="D736" i="31" l="1"/>
  <c r="C737" i="31"/>
  <c r="D737" i="31" l="1"/>
  <c r="C738" i="31"/>
  <c r="D738" i="31" l="1"/>
  <c r="C739" i="31"/>
  <c r="D739" i="31" l="1"/>
  <c r="C740" i="31"/>
  <c r="D740" i="31" s="1"/>
  <c r="L3" i="31" l="1"/>
  <c r="C11" i="33" s="1"/>
  <c r="L2" i="31"/>
  <c r="C10" i="33" s="1"/>
  <c r="L5" i="31"/>
  <c r="C13" i="33" s="1"/>
  <c r="K2" i="31"/>
  <c r="B10" i="33" s="1"/>
  <c r="B8" i="33" s="1"/>
  <c r="K4" i="31"/>
  <c r="B12" i="33" s="1"/>
  <c r="K3" i="31"/>
  <c r="B11" i="33" s="1"/>
  <c r="K5" i="31"/>
  <c r="B13" i="33" s="1"/>
  <c r="L4" i="31"/>
  <c r="C12" i="33" s="1"/>
  <c r="K7" i="31"/>
  <c r="B15" i="33" s="1"/>
  <c r="L7" i="31"/>
  <c r="C15" i="33" s="1"/>
  <c r="L9" i="31"/>
  <c r="C17" i="33" s="1"/>
  <c r="K6" i="31"/>
  <c r="B14" i="33" s="1"/>
  <c r="L6" i="31"/>
  <c r="C14" i="33" s="1"/>
  <c r="K9" i="31"/>
  <c r="B17" i="33" s="1"/>
  <c r="L8" i="31"/>
  <c r="C16" i="33" s="1"/>
  <c r="K11" i="31"/>
  <c r="B19" i="33" s="1"/>
  <c r="K10" i="31"/>
  <c r="B18" i="33" s="1"/>
  <c r="K8" i="31"/>
  <c r="B16" i="33" s="1"/>
  <c r="L11" i="31"/>
  <c r="C19" i="33" s="1"/>
  <c r="L10" i="31"/>
  <c r="C18" i="33" s="1"/>
  <c r="L225" i="31"/>
  <c r="C233" i="33" s="1"/>
  <c r="L1168" i="31"/>
  <c r="K822" i="31"/>
  <c r="K388" i="31"/>
  <c r="K1371" i="31"/>
  <c r="L1138" i="31"/>
  <c r="L1217" i="31"/>
  <c r="K912" i="31"/>
  <c r="L1264" i="31"/>
  <c r="L1287" i="31"/>
  <c r="L1251" i="31"/>
  <c r="L939" i="31"/>
  <c r="L1113" i="31"/>
  <c r="K1292" i="31"/>
  <c r="L325" i="31"/>
  <c r="C333" i="33" s="1"/>
  <c r="L1407" i="31"/>
  <c r="L1349" i="31"/>
  <c r="K654" i="31"/>
  <c r="K1098" i="31"/>
  <c r="K629" i="31"/>
  <c r="L358" i="31"/>
  <c r="C350" i="33" s="1"/>
  <c r="L525" i="31"/>
  <c r="K639" i="31"/>
  <c r="K788" i="31"/>
  <c r="L688" i="31"/>
  <c r="L445" i="31"/>
  <c r="K766" i="31"/>
  <c r="L384" i="31"/>
  <c r="L684" i="31"/>
  <c r="K874" i="31"/>
  <c r="L1186" i="31"/>
  <c r="L856" i="31"/>
  <c r="K364" i="31"/>
  <c r="K1387" i="31"/>
  <c r="K949" i="31"/>
  <c r="L794" i="31"/>
  <c r="L758" i="31"/>
  <c r="L672" i="31"/>
  <c r="L646" i="31"/>
  <c r="L1285" i="31"/>
  <c r="L477" i="31"/>
  <c r="L1398" i="31"/>
  <c r="K535" i="31"/>
  <c r="L1301" i="31"/>
  <c r="L797" i="31"/>
  <c r="L928" i="31"/>
  <c r="K922" i="31"/>
  <c r="K979" i="31"/>
  <c r="K1022" i="31"/>
  <c r="L819" i="31"/>
  <c r="K1381" i="31"/>
  <c r="L706" i="31"/>
  <c r="K1182" i="31"/>
  <c r="K660" i="31"/>
  <c r="L787" i="31"/>
  <c r="K735" i="31"/>
  <c r="K951" i="31"/>
  <c r="L1236" i="31"/>
  <c r="K1014" i="31"/>
  <c r="L1003" i="31"/>
  <c r="L846" i="31"/>
  <c r="L1127" i="31"/>
  <c r="L847" i="31"/>
  <c r="K916" i="31"/>
  <c r="K1270" i="31"/>
  <c r="L1234" i="31"/>
  <c r="K1048" i="31"/>
  <c r="K718" i="31"/>
  <c r="K1432" i="31"/>
  <c r="L1337" i="31"/>
  <c r="K1135" i="31"/>
  <c r="K716" i="31"/>
  <c r="L469" i="31"/>
  <c r="K518" i="31"/>
  <c r="K1312" i="31"/>
  <c r="L808" i="31"/>
  <c r="K1146" i="31"/>
  <c r="K398" i="31"/>
  <c r="L1273" i="31"/>
  <c r="K651" i="31"/>
  <c r="L832" i="31"/>
  <c r="K824" i="31"/>
  <c r="L1199" i="31"/>
  <c r="L1377" i="31"/>
  <c r="K578" i="31"/>
  <c r="L809" i="31"/>
  <c r="L464" i="31"/>
  <c r="L881" i="31"/>
  <c r="K557" i="31"/>
  <c r="L735" i="31"/>
  <c r="K848" i="31"/>
  <c r="K869" i="31"/>
  <c r="K919" i="31"/>
  <c r="L360" i="31"/>
  <c r="K939" i="31"/>
  <c r="L651" i="31"/>
  <c r="L1210" i="31"/>
  <c r="L1014" i="31"/>
  <c r="L1325" i="31"/>
  <c r="K805" i="31"/>
  <c r="K613" i="31"/>
  <c r="L827" i="31"/>
  <c r="K498" i="31"/>
  <c r="L630" i="31"/>
  <c r="K567" i="31"/>
  <c r="K559" i="31"/>
  <c r="K888" i="31"/>
  <c r="L831" i="31"/>
  <c r="K334" i="31"/>
  <c r="L886" i="31"/>
  <c r="K1103" i="31"/>
  <c r="L868" i="31"/>
  <c r="K994" i="31"/>
  <c r="L1155" i="31"/>
  <c r="K1283" i="31"/>
  <c r="L1435" i="31"/>
  <c r="K491" i="31"/>
  <c r="L1386" i="31"/>
  <c r="L842" i="31"/>
  <c r="L1424" i="31"/>
  <c r="K1248" i="31"/>
  <c r="L1107" i="31"/>
  <c r="L1077" i="31"/>
  <c r="K550" i="31"/>
  <c r="L380" i="31"/>
  <c r="K533" i="31"/>
  <c r="L742" i="31"/>
  <c r="K1390" i="31"/>
  <c r="L866" i="31"/>
  <c r="K804" i="31"/>
  <c r="K637" i="31"/>
  <c r="K558" i="31"/>
  <c r="K1240" i="31"/>
  <c r="L1389" i="31"/>
  <c r="K987" i="31"/>
  <c r="K489" i="31"/>
  <c r="L1103" i="31"/>
  <c r="K1448" i="31"/>
  <c r="L1269" i="31"/>
  <c r="L676" i="31"/>
  <c r="K1309" i="31"/>
  <c r="K348" i="31"/>
  <c r="B340" i="33" s="1"/>
  <c r="K798" i="31"/>
  <c r="L329" i="31"/>
  <c r="C337" i="33" s="1"/>
  <c r="K1011" i="31"/>
  <c r="K529" i="31"/>
  <c r="L1045" i="31"/>
  <c r="K761" i="31"/>
  <c r="L1220" i="31"/>
  <c r="K1266" i="31"/>
  <c r="K1110" i="31"/>
  <c r="K816" i="31"/>
  <c r="K975" i="31"/>
  <c r="L1163" i="31"/>
  <c r="L1193" i="31"/>
  <c r="L417" i="31"/>
  <c r="L1319" i="31"/>
  <c r="L449" i="31"/>
  <c r="L457" i="31"/>
  <c r="L1130" i="31"/>
  <c r="L902" i="31"/>
  <c r="L1355" i="31"/>
  <c r="L1275" i="31"/>
  <c r="L1160" i="31"/>
  <c r="L1178" i="31"/>
  <c r="K1392" i="31"/>
  <c r="L1316" i="31"/>
  <c r="K754" i="31"/>
  <c r="K965" i="31"/>
  <c r="K926" i="31"/>
  <c r="L1183" i="31"/>
  <c r="L643" i="31"/>
  <c r="L849" i="31"/>
  <c r="K402" i="31"/>
  <c r="L1191" i="31"/>
  <c r="K684" i="31"/>
  <c r="K1272" i="31"/>
  <c r="K430" i="31"/>
  <c r="L986" i="31"/>
  <c r="L1126" i="31"/>
  <c r="L400" i="31"/>
  <c r="L783" i="31"/>
  <c r="K971" i="31"/>
  <c r="K1023" i="31"/>
  <c r="L801" i="31"/>
  <c r="K755" i="31"/>
  <c r="L1065" i="31"/>
  <c r="K1333" i="31"/>
  <c r="K1108" i="31"/>
  <c r="L1170" i="31"/>
  <c r="K392" i="31"/>
  <c r="K1433" i="31"/>
  <c r="K381" i="31"/>
  <c r="L1430" i="31"/>
  <c r="K479" i="31"/>
  <c r="K1183" i="31"/>
  <c r="L392" i="31"/>
  <c r="L841" i="31"/>
  <c r="L1146" i="31"/>
  <c r="K1062" i="31"/>
  <c r="K1020" i="31"/>
  <c r="K1249" i="31"/>
  <c r="L1421" i="31"/>
  <c r="L619" i="31"/>
  <c r="L1284" i="31"/>
  <c r="L644" i="31"/>
  <c r="K1440" i="31"/>
  <c r="L1216" i="31"/>
  <c r="L438" i="31"/>
  <c r="L782" i="31"/>
  <c r="L398" i="31"/>
  <c r="L909" i="31"/>
  <c r="K1275" i="31"/>
  <c r="K906" i="31"/>
  <c r="L490" i="31"/>
  <c r="L1250" i="31"/>
  <c r="L550" i="31"/>
  <c r="K525" i="31"/>
  <c r="L622" i="31"/>
  <c r="K1195" i="31"/>
  <c r="L598" i="31"/>
  <c r="L1300" i="31"/>
  <c r="K729" i="31"/>
  <c r="K993" i="31"/>
  <c r="K603" i="31"/>
  <c r="L371" i="31"/>
  <c r="L1100" i="31"/>
  <c r="K551" i="31"/>
  <c r="L894" i="31"/>
  <c r="K1250" i="31"/>
  <c r="K1354" i="31"/>
  <c r="L1254" i="31"/>
  <c r="K632" i="31"/>
  <c r="L704" i="31"/>
  <c r="K443" i="31"/>
  <c r="K417" i="31"/>
  <c r="L1341" i="31"/>
  <c r="L1165" i="31"/>
  <c r="L1051" i="31"/>
  <c r="K1076" i="31"/>
  <c r="L1091" i="31"/>
  <c r="K572" i="31"/>
  <c r="L554" i="31"/>
  <c r="L1393" i="31"/>
  <c r="K1341" i="31"/>
  <c r="K1119" i="31"/>
  <c r="K1013" i="31"/>
  <c r="L1166" i="31"/>
  <c r="K692" i="31"/>
  <c r="K211" i="31"/>
  <c r="B219" i="33" s="1"/>
  <c r="K1179" i="31"/>
  <c r="K1058" i="31"/>
  <c r="L1428" i="31"/>
  <c r="K460" i="31"/>
  <c r="K148" i="31"/>
  <c r="B156" i="33" s="1"/>
  <c r="K676" i="31"/>
  <c r="K801" i="31"/>
  <c r="L275" i="31"/>
  <c r="C283" i="33" s="1"/>
  <c r="K176" i="31"/>
  <c r="B184" i="33" s="1"/>
  <c r="K1106" i="31"/>
  <c r="K807" i="31"/>
  <c r="L1340" i="31"/>
  <c r="L179" i="31"/>
  <c r="C187" i="33" s="1"/>
  <c r="L292" i="31"/>
  <c r="C300" i="33" s="1"/>
  <c r="K269" i="31"/>
  <c r="B277" i="33" s="1"/>
  <c r="L1087" i="31"/>
  <c r="K611" i="31"/>
  <c r="K438" i="31"/>
  <c r="L1004" i="31"/>
  <c r="L177" i="31"/>
  <c r="C185" i="33" s="1"/>
  <c r="K76" i="31"/>
  <c r="B84" i="33" s="1"/>
  <c r="L1012" i="31"/>
  <c r="K1277" i="31"/>
  <c r="K12" i="31"/>
  <c r="B20" i="33" s="1"/>
  <c r="K187" i="31"/>
  <c r="B195" i="33" s="1"/>
  <c r="L313" i="31"/>
  <c r="C321" i="33" s="1"/>
  <c r="L450" i="31"/>
  <c r="L1437" i="31"/>
  <c r="K253" i="31"/>
  <c r="B261" i="33" s="1"/>
  <c r="K322" i="31"/>
  <c r="B330" i="33" s="1"/>
  <c r="K227" i="31"/>
  <c r="B235" i="33" s="1"/>
  <c r="K184" i="31"/>
  <c r="B192" i="33" s="1"/>
  <c r="L160" i="31"/>
  <c r="C168" i="33" s="1"/>
  <c r="K818" i="31"/>
  <c r="K1355" i="31"/>
  <c r="L852" i="31"/>
  <c r="K276" i="31"/>
  <c r="B284" i="33" s="1"/>
  <c r="L677" i="31"/>
  <c r="L88" i="31"/>
  <c r="C96" i="33" s="1"/>
  <c r="K29" i="31"/>
  <c r="B37" i="33" s="1"/>
  <c r="L296" i="31"/>
  <c r="C304" i="33" s="1"/>
  <c r="L220" i="31"/>
  <c r="C228" i="33" s="1"/>
  <c r="K582" i="31"/>
  <c r="L1260" i="31"/>
  <c r="L201" i="31"/>
  <c r="C209" i="33" s="1"/>
  <c r="L149" i="31"/>
  <c r="C157" i="33" s="1"/>
  <c r="K118" i="31"/>
  <c r="B126" i="33" s="1"/>
  <c r="L439" i="31"/>
  <c r="L1179" i="31"/>
  <c r="L896" i="31"/>
  <c r="K27" i="31"/>
  <c r="B35" i="33" s="1"/>
  <c r="K116" i="31"/>
  <c r="B124" i="33" s="1"/>
  <c r="K304" i="31"/>
  <c r="B312" i="33" s="1"/>
  <c r="K1105" i="31"/>
  <c r="L265" i="31"/>
  <c r="C273" i="33" s="1"/>
  <c r="K19" i="31"/>
  <c r="B27" i="33" s="1"/>
  <c r="K945" i="31"/>
  <c r="K73" i="31"/>
  <c r="B81" i="33" s="1"/>
  <c r="L496" i="31"/>
  <c r="L391" i="31"/>
  <c r="K468" i="31"/>
  <c r="K47" i="31"/>
  <c r="B55" i="33" s="1"/>
  <c r="L248" i="31"/>
  <c r="C256" i="33" s="1"/>
  <c r="K618" i="31"/>
  <c r="L1169" i="31"/>
  <c r="L1306" i="31"/>
  <c r="K302" i="31"/>
  <c r="B310" i="33" s="1"/>
  <c r="L22" i="31"/>
  <c r="C30" i="33" s="1"/>
  <c r="K221" i="31"/>
  <c r="B229" i="33" s="1"/>
  <c r="L1351" i="31"/>
  <c r="L1151" i="31"/>
  <c r="L26" i="31"/>
  <c r="C34" i="33" s="1"/>
  <c r="K315" i="31"/>
  <c r="B323" i="33" s="1"/>
  <c r="L213" i="31"/>
  <c r="C221" i="33" s="1"/>
  <c r="K645" i="31"/>
  <c r="K763" i="31"/>
  <c r="L1224" i="31"/>
  <c r="K96" i="31"/>
  <c r="B104" i="33" s="1"/>
  <c r="K62" i="31"/>
  <c r="B70" i="33" s="1"/>
  <c r="K68" i="31"/>
  <c r="B76" i="33" s="1"/>
  <c r="L1177" i="31"/>
  <c r="K1191" i="31"/>
  <c r="L617" i="31"/>
  <c r="K1405" i="31"/>
  <c r="L1274" i="31"/>
  <c r="L1372" i="31"/>
  <c r="K819" i="31"/>
  <c r="L592" i="31"/>
  <c r="L626" i="31"/>
  <c r="K521" i="31"/>
  <c r="K642" i="31"/>
  <c r="L968" i="31"/>
  <c r="L389" i="31"/>
  <c r="K1358" i="31"/>
  <c r="K588" i="31"/>
  <c r="K377" i="31"/>
  <c r="K1213" i="31"/>
  <c r="L1010" i="31"/>
  <c r="L604" i="31"/>
  <c r="K1157" i="31"/>
  <c r="L814" i="31"/>
  <c r="L415" i="31"/>
  <c r="K899" i="31"/>
  <c r="K961" i="31"/>
  <c r="L1066" i="31"/>
  <c r="L1362" i="31"/>
  <c r="L720" i="31"/>
  <c r="K403" i="31"/>
  <c r="L1022" i="31"/>
  <c r="K956" i="31"/>
  <c r="K1315" i="31"/>
  <c r="L1292" i="31"/>
  <c r="K901" i="31"/>
  <c r="K1410" i="31"/>
  <c r="L461" i="31"/>
  <c r="K371" i="31"/>
  <c r="K465" i="31"/>
  <c r="L931" i="31"/>
  <c r="L659" i="31"/>
  <c r="K1227" i="31"/>
  <c r="L1083" i="31"/>
  <c r="L361" i="31"/>
  <c r="K752" i="31"/>
  <c r="K523" i="31"/>
  <c r="K361" i="31"/>
  <c r="L487" i="31"/>
  <c r="L366" i="31"/>
  <c r="K852" i="31"/>
  <c r="L410" i="31"/>
  <c r="L1097" i="31"/>
  <c r="K1049" i="31"/>
  <c r="L859" i="31"/>
  <c r="K1422" i="31"/>
  <c r="K1442" i="31"/>
  <c r="L970" i="31"/>
  <c r="K1160" i="31"/>
  <c r="L752" i="31"/>
  <c r="K1134" i="31"/>
  <c r="K1291" i="31"/>
  <c r="K633" i="31"/>
  <c r="K908" i="31"/>
  <c r="K1038" i="31"/>
  <c r="K932" i="31"/>
  <c r="L1304" i="31"/>
  <c r="L989" i="31"/>
  <c r="L621" i="31"/>
  <c r="K410" i="31"/>
  <c r="K1359" i="31"/>
  <c r="L1261" i="31"/>
  <c r="L992" i="31"/>
  <c r="K1368" i="31"/>
  <c r="L1268" i="31"/>
  <c r="L733" i="31"/>
  <c r="K467" i="31"/>
  <c r="K886" i="31"/>
  <c r="K1349" i="31"/>
  <c r="K1395" i="31"/>
  <c r="L802" i="31"/>
  <c r="K984" i="31"/>
  <c r="L1369" i="31"/>
  <c r="L1308" i="31"/>
  <c r="K46" i="31"/>
  <c r="B54" i="33" s="1"/>
  <c r="L567" i="31"/>
  <c r="L905" i="31"/>
  <c r="L1317" i="31"/>
  <c r="K1065" i="31"/>
  <c r="L114" i="31"/>
  <c r="C122" i="33" s="1"/>
  <c r="K268" i="31"/>
  <c r="B276" i="33" s="1"/>
  <c r="L379" i="31"/>
  <c r="L740" i="31"/>
  <c r="L337" i="31"/>
  <c r="L218" i="31"/>
  <c r="C226" i="33" s="1"/>
  <c r="L106" i="31"/>
  <c r="C114" i="33" s="1"/>
  <c r="L861" i="31"/>
  <c r="K516" i="31"/>
  <c r="L743" i="31"/>
  <c r="L1376" i="31"/>
  <c r="L315" i="31"/>
  <c r="C323" i="33" s="1"/>
  <c r="K234" i="31"/>
  <c r="B242" i="33" s="1"/>
  <c r="K319" i="31"/>
  <c r="B327" i="33" s="1"/>
  <c r="L1194" i="31"/>
  <c r="L1359" i="31"/>
  <c r="L290" i="31"/>
  <c r="C298" i="33" s="1"/>
  <c r="K186" i="31"/>
  <c r="B194" i="33" s="1"/>
  <c r="K102" i="31"/>
  <c r="B110" i="33" s="1"/>
  <c r="K336" i="31"/>
  <c r="L815" i="31"/>
  <c r="K620" i="31"/>
  <c r="K242" i="31"/>
  <c r="B250" i="33" s="1"/>
  <c r="L46" i="31"/>
  <c r="C54" i="33" s="1"/>
  <c r="K33" i="31"/>
  <c r="B41" i="33" s="1"/>
  <c r="K349" i="31"/>
  <c r="B341" i="33" s="1"/>
  <c r="L1448" i="31"/>
  <c r="K560" i="31"/>
  <c r="K1274" i="31"/>
  <c r="L273" i="31"/>
  <c r="C281" i="33" s="1"/>
  <c r="K202" i="31"/>
  <c r="B210" i="33" s="1"/>
  <c r="K1241" i="31"/>
  <c r="L338" i="31"/>
  <c r="K214" i="31"/>
  <c r="B222" i="33" s="1"/>
  <c r="K67" i="31"/>
  <c r="B75" i="33" s="1"/>
  <c r="L250" i="31"/>
  <c r="C258" i="33" s="1"/>
  <c r="L376" i="31"/>
  <c r="L664" i="31"/>
  <c r="L339" i="31"/>
  <c r="L204" i="31"/>
  <c r="C212" i="33" s="1"/>
  <c r="L128" i="31"/>
  <c r="C136" i="33" s="1"/>
  <c r="L872" i="31"/>
  <c r="L889" i="31"/>
  <c r="L1112" i="31"/>
  <c r="L691" i="31"/>
  <c r="L1311" i="31"/>
  <c r="K296" i="31"/>
  <c r="B304" i="33" s="1"/>
  <c r="L253" i="31"/>
  <c r="C261" i="33" s="1"/>
  <c r="K634" i="31"/>
  <c r="L319" i="31"/>
  <c r="C327" i="33" s="1"/>
  <c r="L269" i="31"/>
  <c r="C277" i="33" s="1"/>
  <c r="K249" i="31"/>
  <c r="B257" i="33" s="1"/>
  <c r="K830" i="31"/>
  <c r="K570" i="31"/>
  <c r="L723" i="31"/>
  <c r="L183" i="31"/>
  <c r="C191" i="33" s="1"/>
  <c r="K291" i="31"/>
  <c r="B299" i="33" s="1"/>
  <c r="L784" i="31"/>
  <c r="K617" i="31"/>
  <c r="L383" i="31"/>
  <c r="L180" i="31"/>
  <c r="C188" i="33" s="1"/>
  <c r="L42" i="31"/>
  <c r="C50" i="33" s="1"/>
  <c r="L17" i="31"/>
  <c r="C25" i="33" s="1"/>
  <c r="L568" i="31"/>
  <c r="K1156" i="31"/>
  <c r="K131" i="31"/>
  <c r="B139" i="33" s="1"/>
  <c r="K519" i="31"/>
  <c r="K127" i="31"/>
  <c r="B135" i="33" s="1"/>
  <c r="L330" i="31"/>
  <c r="C338" i="33" s="1"/>
  <c r="L818" i="31"/>
  <c r="K695" i="31"/>
  <c r="L137" i="31"/>
  <c r="C145" i="33" s="1"/>
  <c r="K134" i="31"/>
  <c r="B142" i="33" s="1"/>
  <c r="L377" i="31"/>
  <c r="L1029" i="31"/>
  <c r="L591" i="31"/>
  <c r="K477" i="31"/>
  <c r="K23" i="31"/>
  <c r="B31" i="33" s="1"/>
  <c r="L58" i="31"/>
  <c r="C66" i="33" s="1"/>
  <c r="K831" i="31"/>
  <c r="K1088" i="31"/>
  <c r="L309" i="31"/>
  <c r="C317" i="33" s="1"/>
  <c r="L125" i="31"/>
  <c r="C133" i="33" s="1"/>
  <c r="L25" i="31"/>
  <c r="C33" i="33" s="1"/>
  <c r="K806" i="31"/>
  <c r="K907" i="31"/>
  <c r="L1321" i="31"/>
  <c r="K1334" i="31"/>
  <c r="L243" i="31"/>
  <c r="C251" i="33" s="1"/>
  <c r="L547" i="31"/>
  <c r="K1017" i="31"/>
  <c r="K944" i="31"/>
  <c r="L796" i="31"/>
  <c r="K615" i="31"/>
  <c r="L390" i="31"/>
  <c r="L721" i="31"/>
  <c r="K653" i="31"/>
  <c r="L1395" i="31"/>
  <c r="L368" i="31"/>
  <c r="K483" i="31"/>
  <c r="L785" i="31"/>
  <c r="K1127" i="31"/>
  <c r="K1071" i="31"/>
  <c r="L654" i="31"/>
  <c r="L1380" i="31"/>
  <c r="L1213" i="31"/>
  <c r="K626" i="31"/>
  <c r="K688" i="31"/>
  <c r="K541" i="31"/>
  <c r="L559" i="31"/>
  <c r="L1060" i="31"/>
  <c r="K931" i="31"/>
  <c r="L538" i="31"/>
  <c r="L1054" i="31"/>
  <c r="K1041" i="31"/>
  <c r="L679" i="31"/>
  <c r="L671" i="31"/>
  <c r="K1416" i="31"/>
  <c r="K390" i="31"/>
  <c r="K677" i="31"/>
  <c r="K1140" i="31"/>
  <c r="L455" i="31"/>
  <c r="L867" i="31"/>
  <c r="K471" i="31"/>
  <c r="K1008" i="31"/>
  <c r="L1352" i="31"/>
  <c r="L1135" i="31"/>
  <c r="K1210" i="31"/>
  <c r="L1215" i="31"/>
  <c r="K759" i="31"/>
  <c r="L577" i="31"/>
  <c r="L1411" i="31"/>
  <c r="K330" i="31"/>
  <c r="B338" i="33" s="1"/>
  <c r="K712" i="31"/>
  <c r="K590" i="31"/>
  <c r="L1094" i="31"/>
  <c r="L791" i="31"/>
  <c r="L1315" i="31"/>
  <c r="L793" i="31"/>
  <c r="L973" i="31"/>
  <c r="L520" i="31"/>
  <c r="L593" i="31"/>
  <c r="K1251" i="31"/>
  <c r="L585" i="31"/>
  <c r="L816" i="31"/>
  <c r="K959" i="31"/>
  <c r="K589" i="31"/>
  <c r="K1090" i="31"/>
  <c r="K1449" i="31"/>
  <c r="K490" i="31"/>
  <c r="L363" i="31"/>
  <c r="L1153" i="31"/>
  <c r="L1082" i="31"/>
  <c r="K1231" i="31"/>
  <c r="K472" i="31"/>
  <c r="L892" i="31"/>
  <c r="L375" i="31"/>
  <c r="L1046" i="31"/>
  <c r="K762" i="31"/>
  <c r="K1317" i="31"/>
  <c r="K733" i="31"/>
  <c r="K1391" i="31"/>
  <c r="L576" i="31"/>
  <c r="K225" i="31"/>
  <c r="B233" i="33" s="1"/>
  <c r="L141" i="31"/>
  <c r="C149" i="33" s="1"/>
  <c r="K252" i="31"/>
  <c r="B260" i="33" s="1"/>
  <c r="K1097" i="31"/>
  <c r="L821" i="31"/>
  <c r="L311" i="31"/>
  <c r="C319" i="33" s="1"/>
  <c r="K124" i="31"/>
  <c r="B132" i="33" s="1"/>
  <c r="L669" i="31"/>
  <c r="K1225" i="31"/>
  <c r="K32" i="31"/>
  <c r="B40" i="33" s="1"/>
  <c r="L301" i="31"/>
  <c r="C309" i="33" s="1"/>
  <c r="L278" i="31"/>
  <c r="C286" i="33" s="1"/>
  <c r="K199" i="31"/>
  <c r="B207" i="33" s="1"/>
  <c r="L843" i="31"/>
  <c r="L165" i="31"/>
  <c r="C173" i="33" s="1"/>
  <c r="K235" i="31"/>
  <c r="B243" i="33" s="1"/>
  <c r="K64" i="31"/>
  <c r="B72" i="33" s="1"/>
  <c r="K553" i="31"/>
  <c r="K1314" i="31"/>
  <c r="K163" i="31"/>
  <c r="B171" i="33" s="1"/>
  <c r="L12" i="31"/>
  <c r="C20" i="33" s="1"/>
  <c r="K240" i="31"/>
  <c r="B248" i="33" s="1"/>
  <c r="K1294" i="31"/>
  <c r="L294" i="31"/>
  <c r="C302" i="33" s="1"/>
  <c r="L1137" i="31"/>
  <c r="K285" i="31"/>
  <c r="B293" i="33" s="1"/>
  <c r="L212" i="31"/>
  <c r="C220" i="33" s="1"/>
  <c r="K621" i="31"/>
  <c r="L268" i="31"/>
  <c r="C276" i="33" s="1"/>
  <c r="L258" i="31"/>
  <c r="C266" i="33" s="1"/>
  <c r="K769" i="31"/>
  <c r="L172" i="31"/>
  <c r="C180" i="33" s="1"/>
  <c r="L515" i="31"/>
  <c r="K1120" i="31"/>
  <c r="L655" i="31"/>
  <c r="K704" i="31"/>
  <c r="L78" i="31"/>
  <c r="C86" i="33" s="1"/>
  <c r="K622" i="31"/>
  <c r="L191" i="31"/>
  <c r="C199" i="33" s="1"/>
  <c r="L342" i="31"/>
  <c r="L980" i="31"/>
  <c r="K301" i="31"/>
  <c r="B309" i="33" s="1"/>
  <c r="L629" i="31"/>
  <c r="L127" i="31"/>
  <c r="C135" i="33" s="1"/>
  <c r="L1399" i="31"/>
  <c r="L1095" i="31"/>
  <c r="L89" i="31"/>
  <c r="C97" i="33" s="1"/>
  <c r="K265" i="31"/>
  <c r="B273" i="33" s="1"/>
  <c r="L804" i="31"/>
  <c r="L422" i="31"/>
  <c r="K898" i="31"/>
  <c r="K1067" i="31"/>
  <c r="L86" i="31"/>
  <c r="C94" i="33" s="1"/>
  <c r="K282" i="31"/>
  <c r="B290" i="33" s="1"/>
  <c r="K1361" i="31"/>
  <c r="L710" i="31"/>
  <c r="K1114" i="31"/>
  <c r="L274" i="31"/>
  <c r="C282" i="33" s="1"/>
  <c r="K22" i="31"/>
  <c r="B30" i="33" s="1"/>
  <c r="K123" i="31"/>
  <c r="B131" i="33" s="1"/>
  <c r="K554" i="31"/>
  <c r="L295" i="31"/>
  <c r="C303" i="33" s="1"/>
  <c r="K205" i="31"/>
  <c r="B213" i="33" s="1"/>
  <c r="K239" i="31"/>
  <c r="B247" i="33" s="1"/>
  <c r="L284" i="31"/>
  <c r="C292" i="33" s="1"/>
  <c r="L356" i="31"/>
  <c r="C348" i="33" s="1"/>
  <c r="K1397" i="31"/>
  <c r="K196" i="31"/>
  <c r="B204" i="33" s="1"/>
  <c r="L255" i="31"/>
  <c r="C263" i="33" s="1"/>
  <c r="L20" i="31"/>
  <c r="C28" i="33" s="1"/>
  <c r="K1079" i="31"/>
  <c r="L1174" i="31"/>
  <c r="K1282" i="31"/>
  <c r="K159" i="31"/>
  <c r="B167" i="33" s="1"/>
  <c r="K313" i="31"/>
  <c r="B321" i="33" s="1"/>
  <c r="L61" i="31"/>
  <c r="C69" i="33" s="1"/>
  <c r="K1219" i="31"/>
  <c r="K86" i="31"/>
  <c r="B94" i="33" s="1"/>
  <c r="K895" i="31"/>
  <c r="K1139" i="31"/>
  <c r="L1333" i="31"/>
  <c r="K117" i="31"/>
  <c r="B125" i="33" s="1"/>
  <c r="K647" i="31"/>
  <c r="L573" i="31"/>
  <c r="L530" i="31"/>
  <c r="K702" i="31"/>
  <c r="L227" i="31"/>
  <c r="C235" i="33" s="1"/>
  <c r="K83" i="31"/>
  <c r="B91" i="33" s="1"/>
  <c r="K1414" i="31"/>
  <c r="L135" i="31"/>
  <c r="C143" i="33" s="1"/>
  <c r="L953" i="31"/>
  <c r="L31" i="31"/>
  <c r="C39" i="33" s="1"/>
  <c r="L364" i="31"/>
  <c r="L1212" i="31"/>
  <c r="K1030" i="31"/>
  <c r="L44" i="31"/>
  <c r="C52" i="33" s="1"/>
  <c r="K167" i="31"/>
  <c r="B175" i="33" s="1"/>
  <c r="L907" i="31"/>
  <c r="L750" i="31"/>
  <c r="K1257" i="31"/>
  <c r="L850" i="31"/>
  <c r="L425" i="31"/>
  <c r="L1218" i="31"/>
  <c r="L374" i="31"/>
  <c r="L616" i="31"/>
  <c r="K1150" i="31"/>
  <c r="L685" i="31"/>
  <c r="L1237" i="31"/>
  <c r="L466" i="31"/>
  <c r="K1217" i="31"/>
  <c r="L1252" i="31"/>
  <c r="L512" i="31"/>
  <c r="K1313" i="31"/>
  <c r="K728" i="31"/>
  <c r="L523" i="31"/>
  <c r="L1076" i="31"/>
  <c r="K781" i="31"/>
  <c r="K887" i="31"/>
  <c r="K1060" i="31"/>
  <c r="L775" i="31"/>
  <c r="K740" i="31"/>
  <c r="K1345" i="31"/>
  <c r="K972" i="31"/>
  <c r="K1085" i="31"/>
  <c r="K928" i="31"/>
  <c r="K1073" i="31"/>
  <c r="K478" i="31"/>
  <c r="L1312" i="31"/>
  <c r="L463" i="31"/>
  <c r="L1406" i="31"/>
  <c r="L579" i="31"/>
  <c r="K456" i="31"/>
  <c r="L1157" i="31"/>
  <c r="L590" i="31"/>
  <c r="K416" i="31"/>
  <c r="L667" i="31"/>
  <c r="L429" i="31"/>
  <c r="L468" i="31"/>
  <c r="K1331" i="31"/>
  <c r="L1053" i="31"/>
  <c r="K902" i="31"/>
  <c r="L521" i="31"/>
  <c r="K841" i="31"/>
  <c r="K1078" i="31"/>
  <c r="L714" i="31"/>
  <c r="K1230" i="31"/>
  <c r="L502" i="31"/>
  <c r="K1284" i="31"/>
  <c r="L1221" i="31"/>
  <c r="L1313" i="31"/>
  <c r="L1366" i="31"/>
  <c r="L397" i="31"/>
  <c r="K624" i="31"/>
  <c r="K337" i="31"/>
  <c r="K986" i="31"/>
  <c r="K833" i="31"/>
  <c r="K963" i="31"/>
  <c r="L744" i="31"/>
  <c r="K1396" i="31"/>
  <c r="L922" i="31"/>
  <c r="L1128" i="31"/>
  <c r="K1099" i="31"/>
  <c r="K711" i="31"/>
  <c r="L754" i="31"/>
  <c r="K767" i="31"/>
  <c r="K531" i="31"/>
  <c r="L549" i="31"/>
  <c r="K1253" i="31"/>
  <c r="K749" i="31"/>
  <c r="L732" i="31"/>
  <c r="L1416" i="31"/>
  <c r="L492" i="31"/>
  <c r="L1342" i="31"/>
  <c r="K544" i="31"/>
  <c r="K1209" i="31"/>
  <c r="L1329" i="31"/>
  <c r="L967" i="31"/>
  <c r="K429" i="31"/>
  <c r="K39" i="31"/>
  <c r="B47" i="33" s="1"/>
  <c r="K174" i="31"/>
  <c r="B182" i="33" s="1"/>
  <c r="L1189" i="31"/>
  <c r="K918" i="31"/>
  <c r="L1280" i="31"/>
  <c r="L251" i="31"/>
  <c r="C259" i="33" s="1"/>
  <c r="L303" i="31"/>
  <c r="C311" i="33" s="1"/>
  <c r="L555" i="31"/>
  <c r="K318" i="31"/>
  <c r="B326" i="33" s="1"/>
  <c r="K1194" i="31"/>
  <c r="K863" i="31"/>
  <c r="L108" i="31"/>
  <c r="C116" i="33" s="1"/>
  <c r="L77" i="31"/>
  <c r="C85" i="33" s="1"/>
  <c r="K989" i="31"/>
  <c r="L247" i="31"/>
  <c r="C255" i="33" s="1"/>
  <c r="L871" i="31"/>
  <c r="K862" i="31"/>
  <c r="K210" i="31"/>
  <c r="B218" i="33" s="1"/>
  <c r="K846" i="31"/>
  <c r="L229" i="31"/>
  <c r="C237" i="33" s="1"/>
  <c r="L483" i="31"/>
  <c r="K940" i="31"/>
  <c r="L76" i="31"/>
  <c r="C84" i="33" s="1"/>
  <c r="L19" i="31"/>
  <c r="C27" i="33" s="1"/>
  <c r="L49" i="31"/>
  <c r="C57" i="33" s="1"/>
  <c r="L493" i="31"/>
  <c r="L860" i="31"/>
  <c r="K185" i="31"/>
  <c r="B193" i="33" s="1"/>
  <c r="L29" i="31"/>
  <c r="C37" i="33" s="1"/>
  <c r="L37" i="31"/>
  <c r="C45" i="33" s="1"/>
  <c r="K877" i="31"/>
  <c r="L627" i="31"/>
  <c r="L805" i="31"/>
  <c r="K419" i="31"/>
  <c r="K142" i="31"/>
  <c r="B150" i="33" s="1"/>
  <c r="L1058" i="31"/>
  <c r="L195" i="31"/>
  <c r="C203" i="33" s="1"/>
  <c r="K1169" i="31"/>
  <c r="K662" i="31"/>
  <c r="L320" i="31"/>
  <c r="C328" i="33" s="1"/>
  <c r="L674" i="31"/>
  <c r="K66" i="31"/>
  <c r="B74" i="33" s="1"/>
  <c r="L978" i="31"/>
  <c r="K88" i="31"/>
  <c r="B96" i="33" s="1"/>
  <c r="L164" i="31"/>
  <c r="C172" i="33" s="1"/>
  <c r="L181" i="31"/>
  <c r="C189" i="33" s="1"/>
  <c r="L101" i="31"/>
  <c r="C109" i="33" s="1"/>
  <c r="K376" i="31"/>
  <c r="L623" i="31"/>
  <c r="K375" i="31"/>
  <c r="L118" i="31"/>
  <c r="C126" i="33" s="1"/>
  <c r="L112" i="31"/>
  <c r="C120" i="33" s="1"/>
  <c r="K1173" i="31"/>
  <c r="K599" i="31"/>
  <c r="K825" i="31"/>
  <c r="L156" i="31"/>
  <c r="C164" i="33" s="1"/>
  <c r="L200" i="31"/>
  <c r="C208" i="33" s="1"/>
  <c r="K324" i="31"/>
  <c r="B332" i="33" s="1"/>
  <c r="K774" i="31"/>
  <c r="K935" i="31"/>
  <c r="K320" i="31"/>
  <c r="B328" i="33" s="1"/>
  <c r="L906" i="31"/>
  <c r="K38" i="31"/>
  <c r="B46" i="33" s="1"/>
  <c r="L1384" i="31"/>
  <c r="L546" i="31"/>
  <c r="K278" i="31"/>
  <c r="B286" i="33" s="1"/>
  <c r="K69" i="31"/>
  <c r="B77" i="33" s="1"/>
  <c r="K125" i="31"/>
  <c r="B133" i="33" s="1"/>
  <c r="K1198" i="31"/>
  <c r="L994" i="31"/>
  <c r="L1326" i="31"/>
  <c r="L244" i="31"/>
  <c r="C252" i="33" s="1"/>
  <c r="K135" i="31"/>
  <c r="B143" i="33" s="1"/>
  <c r="K26" i="31"/>
  <c r="B34" i="33" s="1"/>
  <c r="L370" i="31"/>
  <c r="L159" i="31"/>
  <c r="C167" i="33" s="1"/>
  <c r="L382" i="31"/>
  <c r="L161" i="31"/>
  <c r="C169" i="33" s="1"/>
  <c r="K434" i="31"/>
  <c r="K57" i="31"/>
  <c r="B65" i="33" s="1"/>
  <c r="L1288" i="31"/>
  <c r="K726" i="31"/>
  <c r="K281" i="31"/>
  <c r="B289" i="33" s="1"/>
  <c r="K197" i="31"/>
  <c r="B205" i="33" s="1"/>
  <c r="K267" i="31"/>
  <c r="B275" i="33" s="1"/>
  <c r="L514" i="31"/>
  <c r="L437" i="31"/>
  <c r="K119" i="31"/>
  <c r="B127" i="33" s="1"/>
  <c r="K188" i="31"/>
  <c r="B196" i="33" s="1"/>
  <c r="L582" i="31"/>
  <c r="L1181" i="31"/>
  <c r="K1149" i="31"/>
  <c r="K115" i="31"/>
  <c r="B123" i="33" s="1"/>
  <c r="K143" i="31"/>
  <c r="B151" i="33" s="1"/>
  <c r="K247" i="31"/>
  <c r="B255" i="33" s="1"/>
  <c r="L1033" i="31"/>
  <c r="L830" i="31"/>
  <c r="K379" i="31"/>
  <c r="K1444" i="31"/>
  <c r="L935" i="31"/>
  <c r="L402" i="31"/>
  <c r="K710" i="31"/>
  <c r="K445" i="31"/>
  <c r="K394" i="31"/>
  <c r="K1244" i="31"/>
  <c r="K1254" i="31"/>
  <c r="L472" i="31"/>
  <c r="L888" i="31"/>
  <c r="K1436" i="31"/>
  <c r="K925" i="31"/>
  <c r="K341" i="31"/>
  <c r="K659" i="31"/>
  <c r="K1438" i="31"/>
  <c r="L352" i="31"/>
  <c r="C344" i="33" s="1"/>
  <c r="L807" i="31"/>
  <c r="K967" i="31"/>
  <c r="L564" i="31"/>
  <c r="K463" i="31"/>
  <c r="L1232" i="31"/>
  <c r="L728" i="31"/>
  <c r="L936" i="31"/>
  <c r="K1321" i="31"/>
  <c r="K839" i="31"/>
  <c r="K703" i="31"/>
  <c r="L1116" i="31"/>
  <c r="L835" i="31"/>
  <c r="L920" i="31"/>
  <c r="K1126" i="31"/>
  <c r="K593" i="31"/>
  <c r="L1140" i="31"/>
  <c r="K970" i="31"/>
  <c r="L918" i="31"/>
  <c r="K691" i="31"/>
  <c r="L481" i="31"/>
  <c r="K813" i="31"/>
  <c r="K1425" i="31"/>
  <c r="K701" i="31"/>
  <c r="K849" i="31"/>
  <c r="K1205" i="31"/>
  <c r="K378" i="31"/>
  <c r="K1046" i="31"/>
  <c r="L1405" i="31"/>
  <c r="K655" i="31"/>
  <c r="L1023" i="31"/>
  <c r="K454" i="31"/>
  <c r="K1415" i="31"/>
  <c r="L1061" i="31"/>
  <c r="L388" i="31"/>
  <c r="L762" i="31"/>
  <c r="K1303" i="31"/>
  <c r="L516" i="31"/>
  <c r="K1153" i="31"/>
  <c r="L1295" i="31"/>
  <c r="K449" i="31"/>
  <c r="K838" i="31"/>
  <c r="L748" i="31"/>
  <c r="K600" i="31"/>
  <c r="L1011" i="31"/>
  <c r="K1322" i="31"/>
  <c r="L460" i="31"/>
  <c r="L372" i="31"/>
  <c r="K1335" i="31"/>
  <c r="K893" i="31"/>
  <c r="L1025" i="31"/>
  <c r="L800" i="31"/>
  <c r="L895" i="31"/>
  <c r="L887" i="31"/>
  <c r="K1279" i="31"/>
  <c r="K842" i="31"/>
  <c r="L82" i="31"/>
  <c r="C90" i="33" s="1"/>
  <c r="L129" i="31"/>
  <c r="C137" i="33" s="1"/>
  <c r="L943" i="31"/>
  <c r="K1151" i="31"/>
  <c r="L109" i="31"/>
  <c r="C117" i="33" s="1"/>
  <c r="L1068" i="31"/>
  <c r="K254" i="31"/>
  <c r="B262" i="33" s="1"/>
  <c r="L298" i="31"/>
  <c r="C306" i="33" s="1"/>
  <c r="L66" i="31"/>
  <c r="C74" i="33" s="1"/>
  <c r="L314" i="31"/>
  <c r="C322" i="33" s="1"/>
  <c r="L136" i="31"/>
  <c r="C144" i="33" s="1"/>
  <c r="K1171" i="31"/>
  <c r="K1025" i="31"/>
  <c r="K321" i="31"/>
  <c r="B329" i="33" s="1"/>
  <c r="K246" i="31"/>
  <c r="B254" i="33" s="1"/>
  <c r="L30" i="31"/>
  <c r="C38" i="33" s="1"/>
  <c r="K758" i="31"/>
  <c r="K656" i="31"/>
  <c r="L963" i="31"/>
  <c r="L324" i="31"/>
  <c r="C332" i="33" s="1"/>
  <c r="L256" i="31"/>
  <c r="C264" i="33" s="1"/>
  <c r="K673" i="31"/>
  <c r="L813" i="31"/>
  <c r="K452" i="31"/>
  <c r="K1102" i="31"/>
  <c r="L93" i="31"/>
  <c r="C101" i="33" s="1"/>
  <c r="K75" i="31"/>
  <c r="B83" i="33" s="1"/>
  <c r="L897" i="31"/>
  <c r="L719" i="31"/>
  <c r="K425" i="31"/>
  <c r="L1223" i="31"/>
  <c r="L1425" i="31"/>
  <c r="L270" i="31"/>
  <c r="C278" i="33" s="1"/>
  <c r="L1032" i="31"/>
  <c r="L1429" i="31"/>
  <c r="K1167" i="31"/>
  <c r="K156" i="31"/>
  <c r="B164" i="33" s="1"/>
  <c r="L306" i="31"/>
  <c r="C314" i="33" s="1"/>
  <c r="K270" i="31"/>
  <c r="B278" i="33" s="1"/>
  <c r="K512" i="31"/>
  <c r="L293" i="31"/>
  <c r="C301" i="33" s="1"/>
  <c r="K126" i="31"/>
  <c r="B134" i="33" s="1"/>
  <c r="L47" i="31"/>
  <c r="C55" i="33" s="1"/>
  <c r="L18" i="31"/>
  <c r="C26" i="33" s="1"/>
  <c r="L318" i="31"/>
  <c r="C326" i="33" s="1"/>
  <c r="L1000" i="31"/>
  <c r="L96" i="31"/>
  <c r="C104" i="33" s="1"/>
  <c r="L246" i="31"/>
  <c r="C254" i="33" s="1"/>
  <c r="L189" i="31"/>
  <c r="C197" i="33" s="1"/>
  <c r="K1223" i="31"/>
  <c r="K233" i="31"/>
  <c r="B241" i="33" s="1"/>
  <c r="K395" i="31"/>
  <c r="L353" i="31"/>
  <c r="C345" i="33" s="1"/>
  <c r="K382" i="31"/>
  <c r="K60" i="31"/>
  <c r="B68" i="33" s="1"/>
  <c r="K1185" i="31"/>
  <c r="L1291" i="31"/>
  <c r="L601" i="31"/>
  <c r="L921" i="31"/>
  <c r="K91" i="31"/>
  <c r="B99" i="33" s="1"/>
  <c r="K1269" i="31"/>
  <c r="L1296" i="31"/>
  <c r="K45" i="31"/>
  <c r="B53" i="33" s="1"/>
  <c r="L80" i="31"/>
  <c r="C88" i="33" s="1"/>
  <c r="K218" i="31"/>
  <c r="B226" i="33" s="1"/>
  <c r="L1364" i="31"/>
  <c r="L308" i="31"/>
  <c r="C316" i="33" s="1"/>
  <c r="K299" i="31"/>
  <c r="B307" i="33" s="1"/>
  <c r="L15" i="31"/>
  <c r="C23" i="33" s="1"/>
  <c r="L79" i="31"/>
  <c r="C87" i="33" s="1"/>
  <c r="L1231" i="31"/>
  <c r="K835" i="31"/>
  <c r="K506" i="31"/>
  <c r="K1290" i="31"/>
  <c r="K63" i="31"/>
  <c r="B71" i="33" s="1"/>
  <c r="L232" i="31"/>
  <c r="C240" i="33" s="1"/>
  <c r="L145" i="31"/>
  <c r="C153" i="33" s="1"/>
  <c r="L434" i="31"/>
  <c r="L1192" i="31"/>
  <c r="K105" i="31"/>
  <c r="B113" i="33" s="1"/>
  <c r="K166" i="31"/>
  <c r="B174" i="33" s="1"/>
  <c r="K258" i="31"/>
  <c r="B266" i="33" s="1"/>
  <c r="L880" i="31"/>
  <c r="K573" i="31"/>
  <c r="L964" i="31"/>
  <c r="K481" i="31"/>
  <c r="K189" i="31"/>
  <c r="B197" i="33" s="1"/>
  <c r="K1417" i="31"/>
  <c r="K1445" i="31"/>
  <c r="K85" i="31"/>
  <c r="B93" i="33" s="1"/>
  <c r="L144" i="31"/>
  <c r="C152" i="33" s="1"/>
  <c r="K51" i="31"/>
  <c r="B59" i="33" s="1"/>
  <c r="L504" i="31"/>
  <c r="K1040" i="31"/>
  <c r="L447" i="31"/>
  <c r="L1015" i="31"/>
  <c r="K405" i="31"/>
  <c r="L1436" i="31"/>
  <c r="K1252" i="31"/>
  <c r="K401" i="31"/>
  <c r="L373" i="31"/>
  <c r="L385" i="31"/>
  <c r="K721" i="31"/>
  <c r="K384" i="31"/>
  <c r="L1055" i="31"/>
  <c r="L915" i="31"/>
  <c r="K608" i="31"/>
  <c r="K1431" i="31"/>
  <c r="L1401" i="31"/>
  <c r="L1365" i="31"/>
  <c r="L893" i="31"/>
  <c r="L891" i="31"/>
  <c r="L1336" i="31"/>
  <c r="L668" i="31"/>
  <c r="L1391" i="31"/>
  <c r="L1144" i="31"/>
  <c r="L401" i="31"/>
  <c r="L482" i="31"/>
  <c r="K1027" i="31"/>
  <c r="K1086" i="31"/>
  <c r="K370" i="31"/>
  <c r="K812" i="31"/>
  <c r="K1109" i="31"/>
  <c r="K1259" i="31"/>
  <c r="K894" i="31"/>
  <c r="L625" i="31"/>
  <c r="K1066" i="31"/>
  <c r="K1101" i="31"/>
  <c r="L424" i="31"/>
  <c r="L777" i="31"/>
  <c r="L697" i="31"/>
  <c r="K1316" i="31"/>
  <c r="K628" i="31"/>
  <c r="L1270" i="31"/>
  <c r="L908" i="31"/>
  <c r="L620" i="31"/>
  <c r="K1364" i="31"/>
  <c r="L1324" i="31"/>
  <c r="K730" i="31"/>
  <c r="K858" i="31"/>
  <c r="K495" i="31"/>
  <c r="L1427" i="31"/>
  <c r="L756" i="31"/>
  <c r="L394" i="31"/>
  <c r="L581" i="31"/>
  <c r="K942" i="31"/>
  <c r="K834" i="31"/>
  <c r="L838" i="31"/>
  <c r="K1246" i="31"/>
  <c r="K1016" i="31"/>
  <c r="L1030" i="31"/>
  <c r="L914" i="31"/>
  <c r="L638" i="31"/>
  <c r="K786" i="31"/>
  <c r="K1033" i="31"/>
  <c r="L1056" i="31"/>
  <c r="L426" i="31"/>
  <c r="K1260" i="31"/>
  <c r="L458" i="31"/>
  <c r="L501" i="31"/>
  <c r="K1342" i="31"/>
  <c r="L1283" i="31"/>
  <c r="L1047" i="31"/>
  <c r="K640" i="31"/>
  <c r="K373" i="31"/>
  <c r="K530" i="31"/>
  <c r="K1337" i="31"/>
  <c r="L1019" i="31"/>
  <c r="K936" i="31"/>
  <c r="L1262" i="31"/>
  <c r="L812" i="31"/>
  <c r="K353" i="31"/>
  <c r="B345" i="33" s="1"/>
  <c r="L334" i="31"/>
  <c r="L1439" i="31"/>
  <c r="K168" i="31"/>
  <c r="B176" i="33" s="1"/>
  <c r="L666" i="31"/>
  <c r="L715" i="31"/>
  <c r="L879" i="31"/>
  <c r="K146" i="31"/>
  <c r="B154" i="33" s="1"/>
  <c r="K1339" i="31"/>
  <c r="K1408" i="31"/>
  <c r="K97" i="31"/>
  <c r="B105" i="33" s="1"/>
  <c r="L1368" i="31"/>
  <c r="K1162" i="31"/>
  <c r="K244" i="31"/>
  <c r="B252" i="33" s="1"/>
  <c r="K121" i="31"/>
  <c r="B129" i="33" s="1"/>
  <c r="K172" i="31"/>
  <c r="B180" i="33" s="1"/>
  <c r="K279" i="31"/>
  <c r="B287" i="33" s="1"/>
  <c r="K661" i="31"/>
  <c r="L1069" i="31"/>
  <c r="K1357" i="31"/>
  <c r="K663" i="31"/>
  <c r="K310" i="31"/>
  <c r="B318" i="33" s="1"/>
  <c r="L834" i="31"/>
  <c r="K1197" i="31"/>
  <c r="L69" i="31"/>
  <c r="C77" i="33" s="1"/>
  <c r="K513" i="31"/>
  <c r="L168" i="31"/>
  <c r="C176" i="33" s="1"/>
  <c r="L154" i="31"/>
  <c r="C162" i="33" s="1"/>
  <c r="K389" i="31"/>
  <c r="L239" i="31"/>
  <c r="C247" i="33" s="1"/>
  <c r="K99" i="31"/>
  <c r="B107" i="33" s="1"/>
  <c r="L173" i="31"/>
  <c r="C181" i="33" s="1"/>
  <c r="L1344" i="31"/>
  <c r="L969" i="31"/>
  <c r="L1412" i="31"/>
  <c r="K734" i="31"/>
  <c r="L60" i="31"/>
  <c r="C68" i="33" s="1"/>
  <c r="L103" i="31"/>
  <c r="C111" i="33" s="1"/>
  <c r="K82" i="31"/>
  <c r="B90" i="33" s="1"/>
  <c r="L280" i="31"/>
  <c r="C288" i="33" s="1"/>
  <c r="L580" i="31"/>
  <c r="K706" i="31"/>
  <c r="L1276" i="31"/>
  <c r="K180" i="31"/>
  <c r="B188" i="33" s="1"/>
  <c r="K1273" i="31"/>
  <c r="L693" i="31"/>
  <c r="L142" i="31"/>
  <c r="C150" i="33" s="1"/>
  <c r="L1241" i="31"/>
  <c r="L111" i="31"/>
  <c r="C119" i="33" s="1"/>
  <c r="L1158" i="31"/>
  <c r="K391" i="31"/>
  <c r="L104" i="31"/>
  <c r="C112" i="33" s="1"/>
  <c r="K77" i="31"/>
  <c r="B85" i="33" s="1"/>
  <c r="K241" i="31"/>
  <c r="B249" i="33" s="1"/>
  <c r="L1084" i="31"/>
  <c r="L489" i="31"/>
  <c r="L428" i="31"/>
  <c r="L249" i="31"/>
  <c r="C257" i="33" s="1"/>
  <c r="L224" i="31"/>
  <c r="C232" i="33" s="1"/>
  <c r="K53" i="31"/>
  <c r="B61" i="33" s="1"/>
  <c r="K783" i="31"/>
  <c r="K1384" i="31"/>
  <c r="L52" i="31"/>
  <c r="C60" i="33" s="1"/>
  <c r="L997" i="31"/>
  <c r="L613" i="31"/>
  <c r="K962" i="31"/>
  <c r="K1172" i="31"/>
  <c r="L300" i="31"/>
  <c r="C308" i="33" s="1"/>
  <c r="L153" i="31"/>
  <c r="C161" i="33" s="1"/>
  <c r="L1318" i="31"/>
  <c r="L965" i="31"/>
  <c r="K95" i="31"/>
  <c r="B103" i="33" s="1"/>
  <c r="K1411" i="31"/>
  <c r="K31" i="31"/>
  <c r="B39" i="33" s="1"/>
  <c r="K383" i="31"/>
  <c r="K1170" i="31"/>
  <c r="K1000" i="31"/>
  <c r="L596" i="31"/>
  <c r="L898" i="31"/>
  <c r="L326" i="31"/>
  <c r="C334" i="33" s="1"/>
  <c r="L48" i="31"/>
  <c r="C56" i="33" s="1"/>
  <c r="L272" i="31"/>
  <c r="C280" i="33" s="1"/>
  <c r="L869" i="31"/>
  <c r="K1365" i="31"/>
  <c r="K1178" i="31"/>
  <c r="K287" i="31"/>
  <c r="B295" i="33" s="1"/>
  <c r="L117" i="31"/>
  <c r="C125" i="33" s="1"/>
  <c r="K543" i="31"/>
  <c r="K751" i="31"/>
  <c r="L188" i="31"/>
  <c r="C196" i="33" s="1"/>
  <c r="L513" i="31"/>
  <c r="L115" i="31"/>
  <c r="C123" i="33" s="1"/>
  <c r="K339" i="31"/>
  <c r="L609" i="31"/>
  <c r="L238" i="31"/>
  <c r="C246" i="33" s="1"/>
  <c r="L462" i="31"/>
  <c r="K87" i="31"/>
  <c r="B95" i="33" s="1"/>
  <c r="K982" i="31"/>
  <c r="K431" i="31"/>
  <c r="K585" i="31"/>
  <c r="L1150" i="31"/>
  <c r="K996" i="31"/>
  <c r="K832" i="31"/>
  <c r="K903" i="31"/>
  <c r="L993" i="31"/>
  <c r="K1133" i="31"/>
  <c r="L561" i="31"/>
  <c r="L769" i="31"/>
  <c r="L999" i="31"/>
  <c r="L1152" i="31"/>
  <c r="L1447" i="31"/>
  <c r="K1304" i="31"/>
  <c r="K344" i="31"/>
  <c r="L1449" i="31"/>
  <c r="K1386" i="31"/>
  <c r="L1101" i="31"/>
  <c r="K1075" i="31"/>
  <c r="L346" i="31"/>
  <c r="K476" i="31"/>
  <c r="L587" i="31"/>
  <c r="K1042" i="31"/>
  <c r="K643" i="31"/>
  <c r="L1038" i="31"/>
  <c r="L1034" i="31"/>
  <c r="L1123" i="31"/>
  <c r="L1139" i="31"/>
  <c r="K868" i="31"/>
  <c r="L945" i="31"/>
  <c r="K1004" i="31"/>
  <c r="K545" i="31"/>
  <c r="L1164" i="31"/>
  <c r="K451" i="31"/>
  <c r="K1091" i="31"/>
  <c r="L761" i="31"/>
  <c r="L1353" i="31"/>
  <c r="K988" i="31"/>
  <c r="K937" i="31"/>
  <c r="L1323" i="31"/>
  <c r="K658" i="31"/>
  <c r="K679" i="31"/>
  <c r="K501" i="31"/>
  <c r="K667" i="31"/>
  <c r="K773" i="31"/>
  <c r="L702" i="31"/>
  <c r="K1336" i="31"/>
  <c r="K1278" i="31"/>
  <c r="L972" i="31"/>
  <c r="L1131" i="31"/>
  <c r="K699" i="31"/>
  <c r="K810" i="31"/>
  <c r="K652" i="31"/>
  <c r="K1388" i="31"/>
  <c r="L357" i="31"/>
  <c r="C349" i="33" s="1"/>
  <c r="K794" i="31"/>
  <c r="K707" i="31"/>
  <c r="L1444" i="31"/>
  <c r="L927" i="31"/>
  <c r="K770" i="31"/>
  <c r="L1373" i="31"/>
  <c r="K1021" i="31"/>
  <c r="K374" i="31"/>
  <c r="K1129" i="31"/>
  <c r="L1009" i="31"/>
  <c r="L1307" i="31"/>
  <c r="K509" i="31"/>
  <c r="K367" i="31"/>
  <c r="K1318" i="31"/>
  <c r="L1229" i="31"/>
  <c r="L900" i="31"/>
  <c r="K574" i="31"/>
  <c r="L1339" i="31"/>
  <c r="L152" i="31"/>
  <c r="C160" i="33" s="1"/>
  <c r="K1034" i="31"/>
  <c r="K1124" i="31"/>
  <c r="K113" i="31"/>
  <c r="B121" i="33" s="1"/>
  <c r="K829" i="31"/>
  <c r="K34" i="31"/>
  <c r="B42" i="33" s="1"/>
  <c r="L305" i="31"/>
  <c r="C313" i="33" s="1"/>
  <c r="L186" i="31"/>
  <c r="C194" i="33" s="1"/>
  <c r="L38" i="31"/>
  <c r="C46" i="33" s="1"/>
  <c r="L408" i="31"/>
  <c r="L83" i="31"/>
  <c r="C91" i="33" s="1"/>
  <c r="K957" i="31"/>
  <c r="L781" i="31"/>
  <c r="L67" i="31"/>
  <c r="C75" i="33" s="1"/>
  <c r="K201" i="31"/>
  <c r="B209" i="33" s="1"/>
  <c r="K1320" i="31"/>
  <c r="L1265" i="31"/>
  <c r="L1322" i="31"/>
  <c r="K153" i="31"/>
  <c r="B161" i="33" s="1"/>
  <c r="K145" i="31"/>
  <c r="B153" i="33" s="1"/>
  <c r="L1403" i="31"/>
  <c r="L707" i="31"/>
  <c r="L923" i="31"/>
  <c r="L459" i="31"/>
  <c r="L230" i="31"/>
  <c r="C238" i="33" s="1"/>
  <c r="K182" i="31"/>
  <c r="B190" i="33" s="1"/>
  <c r="K1113" i="31"/>
  <c r="K1035" i="31"/>
  <c r="L1064" i="31"/>
  <c r="K1258" i="31"/>
  <c r="K266" i="31"/>
  <c r="B274" i="33" s="1"/>
  <c r="L263" i="31"/>
  <c r="C271" i="33" s="1"/>
  <c r="K280" i="31"/>
  <c r="B288" i="33" s="1"/>
  <c r="K1242" i="31"/>
  <c r="K671" i="31"/>
  <c r="K171" i="31"/>
  <c r="B179" i="33" s="1"/>
  <c r="K24" i="31"/>
  <c r="B32" i="33" s="1"/>
  <c r="L182" i="31"/>
  <c r="C190" i="33" s="1"/>
  <c r="L467" i="31"/>
  <c r="L1239" i="31"/>
  <c r="K494" i="31"/>
  <c r="K192" i="31"/>
  <c r="B200" i="33" s="1"/>
  <c r="K36" i="31"/>
  <c r="B44" i="33" s="1"/>
  <c r="L209" i="31"/>
  <c r="C217" i="33" s="1"/>
  <c r="L1293" i="31"/>
  <c r="K1039" i="31"/>
  <c r="L126" i="31"/>
  <c r="C134" i="33" s="1"/>
  <c r="K860" i="31"/>
  <c r="K65" i="31"/>
  <c r="B73" i="33" s="1"/>
  <c r="K427" i="31"/>
  <c r="L1402" i="31"/>
  <c r="K380" i="31"/>
  <c r="L242" i="31"/>
  <c r="C250" i="33" s="1"/>
  <c r="L74" i="31"/>
  <c r="C82" i="33" s="1"/>
  <c r="L836" i="31"/>
  <c r="K857" i="31"/>
  <c r="K283" i="31"/>
  <c r="B291" i="33" s="1"/>
  <c r="K59" i="31"/>
  <c r="B67" i="33" s="1"/>
  <c r="K264" i="31"/>
  <c r="B272" i="33" s="1"/>
  <c r="K273" i="31"/>
  <c r="B281" i="33" s="1"/>
  <c r="K1360" i="31"/>
  <c r="K873" i="31"/>
  <c r="K432" i="31"/>
  <c r="K1421" i="31"/>
  <c r="K74" i="31"/>
  <c r="B82" i="33" s="1"/>
  <c r="L395" i="31"/>
  <c r="L1156" i="31"/>
  <c r="K13" i="31"/>
  <c r="B21" i="33" s="1"/>
  <c r="L123" i="31"/>
  <c r="C131" i="33" s="1"/>
  <c r="K1045" i="31"/>
  <c r="L948" i="31"/>
  <c r="K140" i="31"/>
  <c r="B148" i="33" s="1"/>
  <c r="K421" i="31"/>
  <c r="K79" i="31"/>
  <c r="B87" i="33" s="1"/>
  <c r="K631" i="31"/>
  <c r="L312" i="31"/>
  <c r="C320" i="33" s="1"/>
  <c r="K1117" i="31"/>
  <c r="L957" i="31"/>
  <c r="K54" i="31"/>
  <c r="B62" i="33" s="1"/>
  <c r="L282" i="31"/>
  <c r="C290" i="33" s="1"/>
  <c r="K93" i="31"/>
  <c r="B101" i="33" s="1"/>
  <c r="K1131" i="31"/>
  <c r="L703" i="31"/>
  <c r="K487" i="31"/>
  <c r="L316" i="31"/>
  <c r="C324" i="33" s="1"/>
  <c r="K290" i="31"/>
  <c r="B298" i="33" s="1"/>
  <c r="L158" i="31"/>
  <c r="C166" i="33" s="1"/>
  <c r="K444" i="31"/>
  <c r="K828" i="31"/>
  <c r="K288" i="31"/>
  <c r="B296" i="33" s="1"/>
  <c r="K42" i="31"/>
  <c r="B50" i="33" s="1"/>
  <c r="K305" i="31"/>
  <c r="B313" i="33" s="1"/>
  <c r="L595" i="31"/>
  <c r="L698" i="31"/>
  <c r="L1432" i="31"/>
  <c r="K1128" i="31"/>
  <c r="K1112" i="31"/>
  <c r="K1326" i="31"/>
  <c r="L1267" i="31"/>
  <c r="L903" i="31"/>
  <c r="K1053" i="31"/>
  <c r="L675" i="31"/>
  <c r="K623" i="31"/>
  <c r="L1093" i="31"/>
  <c r="K905" i="31"/>
  <c r="L1246" i="31"/>
  <c r="L1079" i="31"/>
  <c r="K708" i="31"/>
  <c r="K386" i="31"/>
  <c r="L594" i="31"/>
  <c r="L1445" i="31"/>
  <c r="L603" i="31"/>
  <c r="K725" i="31"/>
  <c r="L1259" i="31"/>
  <c r="K840" i="31"/>
  <c r="K817" i="31"/>
  <c r="L985" i="31"/>
  <c r="K1237" i="31"/>
  <c r="K1301" i="31"/>
  <c r="L640" i="31"/>
  <c r="L956" i="31"/>
  <c r="L552" i="31"/>
  <c r="K345" i="31"/>
  <c r="K1393" i="31"/>
  <c r="K720" i="31"/>
  <c r="L839" i="31"/>
  <c r="L1409" i="31"/>
  <c r="K1094" i="31"/>
  <c r="L452" i="31"/>
  <c r="L1124" i="31"/>
  <c r="K757" i="31"/>
  <c r="K407" i="31"/>
  <c r="K850" i="31"/>
  <c r="L615" i="31"/>
  <c r="K854" i="31"/>
  <c r="L1071" i="31"/>
  <c r="L1031" i="31"/>
  <c r="K526" i="31"/>
  <c r="K1406" i="31"/>
  <c r="L1143" i="31"/>
  <c r="L1381" i="31"/>
  <c r="L511" i="31"/>
  <c r="L1441" i="31"/>
  <c r="K983" i="31"/>
  <c r="L680" i="31"/>
  <c r="K724" i="31"/>
  <c r="L745" i="31"/>
  <c r="L597" i="31"/>
  <c r="L647" i="31"/>
  <c r="L1314" i="31"/>
  <c r="L632" i="31"/>
  <c r="K1220" i="31"/>
  <c r="K738" i="31"/>
  <c r="K910" i="31"/>
  <c r="L635" i="31"/>
  <c r="L1413" i="31"/>
  <c r="L557" i="31"/>
  <c r="K1055" i="31"/>
  <c r="L987" i="31"/>
  <c r="L686" i="31"/>
  <c r="L440" i="31"/>
  <c r="K1403" i="31"/>
  <c r="K1400" i="31"/>
  <c r="L1375" i="31"/>
  <c r="L870" i="31"/>
  <c r="K328" i="31"/>
  <c r="B336" i="33" s="1"/>
  <c r="L983" i="31"/>
  <c r="K784" i="31"/>
  <c r="L873" i="31"/>
  <c r="K1029" i="31"/>
  <c r="L1114" i="31"/>
  <c r="L631" i="31"/>
  <c r="L498" i="31"/>
  <c r="L310" i="31"/>
  <c r="C318" i="33" s="1"/>
  <c r="K262" i="31"/>
  <c r="B270" i="33" s="1"/>
  <c r="L217" i="31"/>
  <c r="C225" i="33" s="1"/>
  <c r="K1154" i="31"/>
  <c r="K120" i="31"/>
  <c r="B128" i="33" s="1"/>
  <c r="L393" i="31"/>
  <c r="L113" i="31"/>
  <c r="C121" i="33" s="1"/>
  <c r="K194" i="31"/>
  <c r="B202" i="33" s="1"/>
  <c r="K1163" i="31"/>
  <c r="L602" i="31"/>
  <c r="K563" i="31"/>
  <c r="L57" i="31"/>
  <c r="C65" i="33" s="1"/>
  <c r="L1245" i="31"/>
  <c r="K175" i="31"/>
  <c r="B183" i="33" s="1"/>
  <c r="L947" i="31"/>
  <c r="L1122" i="31"/>
  <c r="K826" i="31"/>
  <c r="L271" i="31"/>
  <c r="C279" i="33" s="1"/>
  <c r="K195" i="31"/>
  <c r="B203" i="33" s="1"/>
  <c r="L257" i="31"/>
  <c r="C265" i="33" s="1"/>
  <c r="L484" i="31"/>
  <c r="L1005" i="31"/>
  <c r="K1166" i="31"/>
  <c r="K685" i="31"/>
  <c r="L1141" i="31"/>
  <c r="K366" i="31"/>
  <c r="K992" i="31"/>
  <c r="K226" i="31"/>
  <c r="B234" i="33" s="1"/>
  <c r="K497" i="31"/>
  <c r="K213" i="31"/>
  <c r="B221" i="33" s="1"/>
  <c r="L746" i="31"/>
  <c r="L1419" i="31"/>
  <c r="K527" i="31"/>
  <c r="K795" i="31"/>
  <c r="L774" i="31"/>
  <c r="K107" i="31"/>
  <c r="B115" i="33" s="1"/>
  <c r="K1159" i="31"/>
  <c r="L1006" i="31"/>
  <c r="L1263" i="31"/>
  <c r="K58" i="31"/>
  <c r="B66" i="33" s="1"/>
  <c r="L759" i="31"/>
  <c r="K130" i="31"/>
  <c r="B138" i="33" s="1"/>
  <c r="K1398" i="31"/>
  <c r="L636" i="31"/>
  <c r="K222" i="31"/>
  <c r="B230" i="33" s="1"/>
  <c r="K297" i="31"/>
  <c r="B305" i="33" s="1"/>
  <c r="K230" i="31"/>
  <c r="B238" i="33" s="1"/>
  <c r="L210" i="31"/>
  <c r="C218" i="33" s="1"/>
  <c r="K1193" i="31"/>
  <c r="K155" i="31"/>
  <c r="B163" i="33" s="1"/>
  <c r="L146" i="31"/>
  <c r="C154" i="33" s="1"/>
  <c r="K286" i="31"/>
  <c r="B294" i="33" s="1"/>
  <c r="K820" i="31"/>
  <c r="K1203" i="31"/>
  <c r="K1095" i="31"/>
  <c r="L572" i="31"/>
  <c r="K295" i="31"/>
  <c r="B303" i="33" s="1"/>
  <c r="K44" i="31"/>
  <c r="B52" i="33" s="1"/>
  <c r="K745" i="31"/>
  <c r="L369" i="31"/>
  <c r="K61" i="31"/>
  <c r="B69" i="33" s="1"/>
  <c r="L219" i="31"/>
  <c r="C227" i="33" s="1"/>
  <c r="L1036" i="31"/>
  <c r="K1343" i="31"/>
  <c r="L266" i="31"/>
  <c r="C274" i="33" s="1"/>
  <c r="K853" i="31"/>
  <c r="K112" i="31"/>
  <c r="B120" i="33" s="1"/>
  <c r="K882" i="31"/>
  <c r="K1188" i="31"/>
  <c r="L84" i="31"/>
  <c r="C92" i="33" s="1"/>
  <c r="L21" i="31"/>
  <c r="C29" i="33" s="1"/>
  <c r="L97" i="31"/>
  <c r="C105" i="33" s="1"/>
  <c r="L347" i="31"/>
  <c r="K1074" i="31"/>
  <c r="L1106" i="31"/>
  <c r="L53" i="31"/>
  <c r="C61" i="33" s="1"/>
  <c r="K14" i="31"/>
  <c r="B22" i="33" s="1"/>
  <c r="K293" i="31"/>
  <c r="B301" i="33" s="1"/>
  <c r="K1441" i="31"/>
  <c r="K1019" i="31"/>
  <c r="L495" i="31"/>
  <c r="L214" i="31"/>
  <c r="C222" i="33" s="1"/>
  <c r="K147" i="31"/>
  <c r="B155" i="33" s="1"/>
  <c r="L938" i="31"/>
  <c r="K1427" i="31"/>
  <c r="K1324" i="31"/>
  <c r="K1168" i="31"/>
  <c r="K43" i="31"/>
  <c r="B51" i="33" s="1"/>
  <c r="L709" i="31"/>
  <c r="K891" i="31"/>
  <c r="K736" i="31"/>
  <c r="L277" i="31"/>
  <c r="C285" i="33" s="1"/>
  <c r="L198" i="31"/>
  <c r="C206" i="33" s="1"/>
  <c r="K165" i="31"/>
  <c r="B173" i="33" s="1"/>
  <c r="K778" i="31"/>
  <c r="K1189" i="31"/>
  <c r="K799" i="31"/>
  <c r="K1180" i="31"/>
  <c r="L1242" i="31"/>
  <c r="L556" i="31"/>
  <c r="K717" i="31"/>
  <c r="L409" i="31"/>
  <c r="L825" i="31"/>
  <c r="K1300" i="31"/>
  <c r="K665" i="31"/>
  <c r="L1346" i="31"/>
  <c r="L848" i="31"/>
  <c r="K881" i="31"/>
  <c r="L1357" i="31"/>
  <c r="L574" i="31"/>
  <c r="L681" i="31"/>
  <c r="L471" i="31"/>
  <c r="K1115" i="31"/>
  <c r="L1171" i="31"/>
  <c r="K884" i="31"/>
  <c r="L531" i="31"/>
  <c r="K342" i="31"/>
  <c r="K327" i="31"/>
  <c r="B335" i="33" s="1"/>
  <c r="K1413" i="31"/>
  <c r="K1350" i="31"/>
  <c r="L608" i="31"/>
  <c r="K792" i="31"/>
  <c r="K591" i="31"/>
  <c r="K880" i="31"/>
  <c r="L1422" i="31"/>
  <c r="L456" i="31"/>
  <c r="L648" i="31"/>
  <c r="L534" i="31"/>
  <c r="K933" i="31"/>
  <c r="L1228" i="31"/>
  <c r="L874" i="31"/>
  <c r="K583" i="31"/>
  <c r="L687" i="31"/>
  <c r="L328" i="31"/>
  <c r="C336" i="33" s="1"/>
  <c r="K520" i="31"/>
  <c r="K442" i="31"/>
  <c r="K1430" i="31"/>
  <c r="K636" i="31"/>
  <c r="K1155" i="31"/>
  <c r="K1264" i="31"/>
  <c r="L734" i="31"/>
  <c r="K802" i="31"/>
  <c r="K436" i="31"/>
  <c r="L911" i="31"/>
  <c r="K847" i="31"/>
  <c r="K412" i="31"/>
  <c r="L551" i="31"/>
  <c r="L1080" i="31"/>
  <c r="L975" i="31"/>
  <c r="K1064" i="31"/>
  <c r="K464" i="31"/>
  <c r="K1047" i="31"/>
  <c r="L778" i="31"/>
  <c r="L446" i="31"/>
  <c r="L1423" i="31"/>
  <c r="K1096" i="31"/>
  <c r="K1174" i="31"/>
  <c r="K779" i="31"/>
  <c r="L1310" i="31"/>
  <c r="K561" i="31"/>
  <c r="K81" i="31"/>
  <c r="B89" i="33" s="1"/>
  <c r="K1305" i="31"/>
  <c r="K1236" i="31"/>
  <c r="K689" i="31"/>
  <c r="L979" i="31"/>
  <c r="L23" i="31"/>
  <c r="C31" i="33" s="1"/>
  <c r="K814" i="31"/>
  <c r="K426" i="31"/>
  <c r="K1093" i="31"/>
  <c r="L132" i="31"/>
  <c r="C140" i="33" s="1"/>
  <c r="L222" i="31"/>
  <c r="C230" i="33" s="1"/>
  <c r="L607" i="31"/>
  <c r="K782" i="31"/>
  <c r="K696" i="31"/>
  <c r="K865" i="31"/>
  <c r="L755" i="31"/>
  <c r="K257" i="31"/>
  <c r="B265" i="33" s="1"/>
  <c r="K303" i="31"/>
  <c r="B311" i="33" s="1"/>
  <c r="L1154" i="31"/>
  <c r="K1404" i="31"/>
  <c r="K1296" i="31"/>
  <c r="K243" i="31"/>
  <c r="B251" i="33" s="1"/>
  <c r="K17" i="31"/>
  <c r="B25" i="33" s="1"/>
  <c r="L1161" i="31"/>
  <c r="K896" i="31"/>
  <c r="L32" i="31"/>
  <c r="C40" i="33" s="1"/>
  <c r="L317" i="31"/>
  <c r="C325" i="33" s="1"/>
  <c r="L267" i="31"/>
  <c r="C275" i="33" s="1"/>
  <c r="L1277" i="31"/>
  <c r="K930" i="31"/>
  <c r="L51" i="31"/>
  <c r="C59" i="33" s="1"/>
  <c r="L62" i="31"/>
  <c r="C70" i="33" s="1"/>
  <c r="K292" i="31"/>
  <c r="B300" i="33" s="1"/>
  <c r="L899" i="31"/>
  <c r="L478" i="31"/>
  <c r="L624" i="31"/>
  <c r="L420" i="31"/>
  <c r="K1340" i="31"/>
  <c r="K15" i="31"/>
  <c r="B23" i="33" s="1"/>
  <c r="L1089" i="31"/>
  <c r="K372" i="31"/>
  <c r="L59" i="31"/>
  <c r="C67" i="33" s="1"/>
  <c r="K562" i="31"/>
  <c r="L75" i="31"/>
  <c r="C83" i="33" s="1"/>
  <c r="K1289" i="31"/>
  <c r="K1238" i="31"/>
  <c r="K56" i="31"/>
  <c r="B64" i="33" s="1"/>
  <c r="K169" i="31"/>
  <c r="B177" i="33" s="1"/>
  <c r="K200" i="31"/>
  <c r="B208" i="33" s="1"/>
  <c r="L694" i="31"/>
  <c r="L548" i="31"/>
  <c r="L690" i="31"/>
  <c r="K681" i="31"/>
  <c r="L913" i="31"/>
  <c r="L261" i="31"/>
  <c r="C269" i="33" s="1"/>
  <c r="L465" i="31"/>
  <c r="K569" i="31"/>
  <c r="L399" i="31"/>
  <c r="L264" i="31"/>
  <c r="C272" i="33" s="1"/>
  <c r="L40" i="31"/>
  <c r="C48" i="33" s="1"/>
  <c r="K37" i="31"/>
  <c r="B45" i="33" s="1"/>
  <c r="K1218" i="31"/>
  <c r="K753" i="31"/>
  <c r="K178" i="31"/>
  <c r="B186" i="33" s="1"/>
  <c r="K815" i="31"/>
  <c r="L323" i="31"/>
  <c r="C331" i="33" s="1"/>
  <c r="K508" i="31"/>
  <c r="L1088" i="31"/>
  <c r="K1164" i="31"/>
  <c r="L480" i="31"/>
  <c r="L56" i="31"/>
  <c r="C64" i="33" s="1"/>
  <c r="L974" i="31"/>
  <c r="L917" i="31"/>
  <c r="L166" i="31"/>
  <c r="C174" i="33" s="1"/>
  <c r="L416" i="31"/>
  <c r="L100" i="31"/>
  <c r="C108" i="33" s="1"/>
  <c r="K968" i="31"/>
  <c r="L683" i="31"/>
  <c r="K1297" i="31"/>
  <c r="K1077" i="31"/>
  <c r="L1387" i="31"/>
  <c r="L883" i="31"/>
  <c r="L823" i="31"/>
  <c r="K827" i="31"/>
  <c r="L930" i="31"/>
  <c r="K1032" i="31"/>
  <c r="L771" i="31"/>
  <c r="L1117" i="31"/>
  <c r="L500" i="31"/>
  <c r="K1083" i="31"/>
  <c r="L950" i="31"/>
  <c r="L937" i="31"/>
  <c r="L829" i="31"/>
  <c r="L760" i="31"/>
  <c r="L661" i="31"/>
  <c r="L652" i="31"/>
  <c r="L1289" i="31"/>
  <c r="L1062" i="31"/>
  <c r="K747" i="31"/>
  <c r="K360" i="31"/>
  <c r="K522" i="31"/>
  <c r="K352" i="31"/>
  <c r="B344" i="33" s="1"/>
  <c r="L1207" i="31"/>
  <c r="L1167" i="31"/>
  <c r="L1330" i="31"/>
  <c r="L359" i="31"/>
  <c r="K335" i="31"/>
  <c r="K1434" i="31"/>
  <c r="L634" i="31"/>
  <c r="K1235" i="31"/>
  <c r="L1240" i="31"/>
  <c r="K1122" i="31"/>
  <c r="L663" i="31"/>
  <c r="K1181" i="31"/>
  <c r="K683" i="31"/>
  <c r="L491" i="31"/>
  <c r="K1118" i="31"/>
  <c r="L1028" i="31"/>
  <c r="L350" i="31"/>
  <c r="C342" i="33" s="1"/>
  <c r="K1080" i="31"/>
  <c r="L767" i="31"/>
  <c r="L1371" i="31"/>
  <c r="K625" i="31"/>
  <c r="K664" i="31"/>
  <c r="L1271" i="31"/>
  <c r="K1263" i="31"/>
  <c r="L404" i="31"/>
  <c r="K1394" i="31"/>
  <c r="K772" i="31"/>
  <c r="K1374" i="31"/>
  <c r="L343" i="31"/>
  <c r="L405" i="31"/>
  <c r="K1295" i="31"/>
  <c r="L811" i="31"/>
  <c r="K500" i="31"/>
  <c r="K997" i="31"/>
  <c r="K598" i="31"/>
  <c r="K1177" i="31"/>
  <c r="K1281" i="31"/>
  <c r="L1227" i="31"/>
  <c r="K1401" i="31"/>
  <c r="K323" i="31"/>
  <c r="B331" i="33" s="1"/>
  <c r="L231" i="31"/>
  <c r="C239" i="33" s="1"/>
  <c r="L570" i="31"/>
  <c r="K1145" i="31"/>
  <c r="L175" i="31"/>
  <c r="C183" i="33" s="1"/>
  <c r="L1016" i="31"/>
  <c r="K739" i="31"/>
  <c r="K238" i="31"/>
  <c r="B246" i="33" s="1"/>
  <c r="K223" i="31"/>
  <c r="B231" i="33" s="1"/>
  <c r="K331" i="31"/>
  <c r="B339" i="33" s="1"/>
  <c r="L673" i="31"/>
  <c r="L64" i="31"/>
  <c r="C72" i="33" s="1"/>
  <c r="K236" i="31"/>
  <c r="B244" i="33" s="1"/>
  <c r="L451" i="31"/>
  <c r="L102" i="31"/>
  <c r="C110" i="33" s="1"/>
  <c r="L228" i="31"/>
  <c r="C236" i="33" s="1"/>
  <c r="K35" i="31"/>
  <c r="B43" i="33" s="1"/>
  <c r="L678" i="31"/>
  <c r="L211" i="31"/>
  <c r="C219" i="33" s="1"/>
  <c r="K1245" i="31"/>
  <c r="K1147" i="31"/>
  <c r="K1366" i="31"/>
  <c r="L662" i="31"/>
  <c r="L1438" i="31"/>
  <c r="K1043" i="31"/>
  <c r="L605" i="31"/>
  <c r="K1007" i="31"/>
  <c r="K503" i="31"/>
  <c r="L454" i="31"/>
  <c r="K351" i="31"/>
  <c r="B343" i="33" s="1"/>
  <c r="K1031" i="31"/>
  <c r="L1042" i="31"/>
  <c r="K1068" i="31"/>
  <c r="L736" i="31"/>
  <c r="L507" i="31"/>
  <c r="K439" i="31"/>
  <c r="L901" i="31"/>
  <c r="K870" i="31"/>
  <c r="L1198" i="31"/>
  <c r="K1329" i="31"/>
  <c r="L560" i="31"/>
  <c r="K612" i="31"/>
  <c r="K1061" i="31"/>
  <c r="L307" i="31"/>
  <c r="C315" i="33" s="1"/>
  <c r="L139" i="31"/>
  <c r="C147" i="33" s="1"/>
  <c r="K1024" i="31"/>
  <c r="L63" i="31"/>
  <c r="C71" i="33" s="1"/>
  <c r="K298" i="31"/>
  <c r="B306" i="33" s="1"/>
  <c r="L387" i="31"/>
  <c r="K1001" i="31"/>
  <c r="K548" i="31"/>
  <c r="K110" i="31"/>
  <c r="B118" i="33" s="1"/>
  <c r="L925" i="31"/>
  <c r="K768" i="31"/>
  <c r="L1134" i="31"/>
  <c r="L262" i="31"/>
  <c r="C270" i="33" s="1"/>
  <c r="K1192" i="31"/>
  <c r="L1205" i="31"/>
  <c r="K204" i="31"/>
  <c r="B212" i="33" s="1"/>
  <c r="L737" i="31"/>
  <c r="L1385" i="31"/>
  <c r="K215" i="31"/>
  <c r="B223" i="33" s="1"/>
  <c r="K1056" i="31"/>
  <c r="L606" i="31"/>
  <c r="L1235" i="31"/>
  <c r="L1282" i="31"/>
  <c r="L682" i="31"/>
  <c r="L336" i="31"/>
  <c r="L1096" i="31"/>
  <c r="K1344" i="31"/>
  <c r="L851" i="31"/>
  <c r="K705" i="31"/>
  <c r="L1343" i="31"/>
  <c r="L977" i="31"/>
  <c r="L1350" i="31"/>
  <c r="L853" i="31"/>
  <c r="L1354" i="31"/>
  <c r="K938" i="31"/>
  <c r="L1256" i="31"/>
  <c r="L497" i="31"/>
  <c r="K365" i="31"/>
  <c r="L865" i="31"/>
  <c r="K397" i="31"/>
  <c r="L724" i="31"/>
  <c r="L485" i="31"/>
  <c r="K743" i="31"/>
  <c r="L1247" i="31"/>
  <c r="L526" i="31"/>
  <c r="L34" i="31"/>
  <c r="C42" i="33" s="1"/>
  <c r="L1338" i="31"/>
  <c r="K272" i="31"/>
  <c r="B280" i="33" s="1"/>
  <c r="L91" i="31"/>
  <c r="C99" i="33" s="1"/>
  <c r="K602" i="31"/>
  <c r="K1399" i="31"/>
  <c r="K294" i="31"/>
  <c r="B302" i="33" s="1"/>
  <c r="L107" i="31"/>
  <c r="C115" i="33" s="1"/>
  <c r="K714" i="31"/>
  <c r="K1443" i="31"/>
  <c r="K316" i="31"/>
  <c r="B324" i="33" s="1"/>
  <c r="K144" i="31"/>
  <c r="B152" i="33" s="1"/>
  <c r="L1382" i="31"/>
  <c r="L789" i="31"/>
  <c r="K307" i="31"/>
  <c r="B315" i="33" s="1"/>
  <c r="L283" i="31"/>
  <c r="C291" i="33" s="1"/>
  <c r="K261" i="31"/>
  <c r="B269" i="33" s="1"/>
  <c r="K556" i="31"/>
  <c r="L753" i="31"/>
  <c r="K985" i="31"/>
  <c r="L705" i="31"/>
  <c r="K1211" i="31"/>
  <c r="K362" i="31"/>
  <c r="K534" i="31"/>
  <c r="L1133" i="31"/>
  <c r="L960" i="31"/>
  <c r="K473" i="31"/>
  <c r="L660" i="31"/>
  <c r="L741" i="31"/>
  <c r="K1111" i="31"/>
  <c r="L522" i="31"/>
  <c r="K1152" i="31"/>
  <c r="K580" i="31"/>
  <c r="L1067" i="31"/>
  <c r="L414" i="31"/>
  <c r="K542" i="31"/>
  <c r="L788" i="31"/>
  <c r="K883" i="31"/>
  <c r="L940" i="31"/>
  <c r="K484" i="31"/>
  <c r="L1360" i="31"/>
  <c r="L1443" i="31"/>
  <c r="L633" i="31"/>
  <c r="K878" i="31"/>
  <c r="L241" i="31"/>
  <c r="C249" i="33" s="1"/>
  <c r="K1200" i="31"/>
  <c r="K420" i="31"/>
  <c r="K139" i="31"/>
  <c r="B147" i="33" s="1"/>
  <c r="K271" i="31"/>
  <c r="B279" i="33" s="1"/>
  <c r="L133" i="31"/>
  <c r="C141" i="33" s="1"/>
  <c r="L1417" i="31"/>
  <c r="K21" i="31"/>
  <c r="B29" i="33" s="1"/>
  <c r="L234" i="31"/>
  <c r="C242" i="33" s="1"/>
  <c r="K1306" i="31"/>
  <c r="K488" i="31"/>
  <c r="L24" i="31"/>
  <c r="C32" i="33" s="1"/>
  <c r="L772" i="31"/>
  <c r="L1159" i="31"/>
  <c r="K492" i="31"/>
  <c r="L260" i="31"/>
  <c r="C268" i="33" s="1"/>
  <c r="L54" i="31"/>
  <c r="C62" i="33" s="1"/>
  <c r="L701" i="31"/>
  <c r="L1243" i="31"/>
  <c r="K719" i="31"/>
  <c r="L806" i="31"/>
  <c r="K1239" i="31"/>
  <c r="K672" i="31"/>
  <c r="L1383" i="31"/>
  <c r="K974" i="31"/>
  <c r="K418" i="31"/>
  <c r="K731" i="31"/>
  <c r="K517" i="31"/>
  <c r="K713" i="31"/>
  <c r="K1285" i="31"/>
  <c r="K423" i="31"/>
  <c r="K1081" i="31"/>
  <c r="L431" i="31"/>
  <c r="K1351" i="31"/>
  <c r="K1009" i="31"/>
  <c r="L1099" i="31"/>
  <c r="L588" i="31"/>
  <c r="K750" i="31"/>
  <c r="K1375" i="31"/>
  <c r="L773" i="31"/>
  <c r="L1043" i="31"/>
  <c r="K946" i="31"/>
  <c r="L1037" i="31"/>
  <c r="L1367" i="31"/>
  <c r="K1370" i="31"/>
  <c r="L1120" i="31"/>
  <c r="L763" i="31"/>
  <c r="K396" i="31"/>
  <c r="L396" i="31"/>
  <c r="L1172" i="31"/>
  <c r="K357" i="31"/>
  <c r="B349" i="33" s="1"/>
  <c r="L942" i="31"/>
  <c r="L1347" i="31"/>
  <c r="K179" i="31"/>
  <c r="B187" i="33" s="1"/>
  <c r="K808" i="31"/>
  <c r="L151" i="31"/>
  <c r="C159" i="33" s="1"/>
  <c r="K300" i="31"/>
  <c r="B308" i="33" s="1"/>
  <c r="K1196" i="31"/>
  <c r="L961" i="31"/>
  <c r="K999" i="31"/>
  <c r="K206" i="31"/>
  <c r="B214" i="33" s="1"/>
  <c r="K80" i="31"/>
  <c r="B88" i="33" s="1"/>
  <c r="K314" i="31"/>
  <c r="B322" i="33" s="1"/>
  <c r="K1378" i="31"/>
  <c r="K504" i="31"/>
  <c r="K885" i="31"/>
  <c r="L351" i="31"/>
  <c r="C343" i="33" s="1"/>
  <c r="K41" i="31"/>
  <c r="B49" i="33" s="1"/>
  <c r="L55" i="31"/>
  <c r="C63" i="33" s="1"/>
  <c r="K109" i="31"/>
  <c r="B117" i="33" s="1"/>
  <c r="L1204" i="31"/>
  <c r="K760" i="31"/>
  <c r="K114" i="31"/>
  <c r="B122" i="33" s="1"/>
  <c r="L240" i="31"/>
  <c r="C248" i="33" s="1"/>
  <c r="L171" i="31"/>
  <c r="C179" i="33" s="1"/>
  <c r="K787" i="31"/>
  <c r="L1001" i="31"/>
  <c r="K369" i="31"/>
  <c r="K1382" i="31"/>
  <c r="L1020" i="31"/>
  <c r="K354" i="31"/>
  <c r="B346" i="33" s="1"/>
  <c r="L131" i="31"/>
  <c r="C139" i="33" s="1"/>
  <c r="L854" i="31"/>
  <c r="K40" i="31"/>
  <c r="B48" i="33" s="1"/>
  <c r="K911" i="31"/>
  <c r="L1115" i="31"/>
  <c r="L1201" i="31"/>
  <c r="L73" i="31"/>
  <c r="C81" i="33" s="1"/>
  <c r="K675" i="31"/>
  <c r="L163" i="31"/>
  <c r="C171" i="33" s="1"/>
  <c r="L1044" i="31"/>
  <c r="L1431" i="31"/>
  <c r="L297" i="31"/>
  <c r="C305" i="33" s="1"/>
  <c r="K50" i="31"/>
  <c r="B58" i="33" s="1"/>
  <c r="K170" i="31"/>
  <c r="B178" i="33" s="1"/>
  <c r="K1015" i="31"/>
  <c r="L1211" i="31"/>
  <c r="K248" i="31"/>
  <c r="B256" i="33" s="1"/>
  <c r="K48" i="31"/>
  <c r="B56" i="33" s="1"/>
  <c r="K122" i="31"/>
  <c r="B130" i="33" s="1"/>
  <c r="L822" i="31"/>
  <c r="K669" i="31"/>
  <c r="K90" i="31"/>
  <c r="B98" i="33" s="1"/>
  <c r="K203" i="31"/>
  <c r="B211" i="33" s="1"/>
  <c r="L150" i="31"/>
  <c r="C158" i="33" s="1"/>
  <c r="K690" i="31"/>
  <c r="L716" i="31"/>
  <c r="K1420" i="31"/>
  <c r="L206" i="31"/>
  <c r="C214" i="33" s="1"/>
  <c r="K1224" i="31"/>
  <c r="K715" i="31"/>
  <c r="K803" i="31"/>
  <c r="K1369" i="31"/>
  <c r="L259" i="31"/>
  <c r="C267" i="33" s="1"/>
  <c r="L167" i="31"/>
  <c r="C175" i="33" s="1"/>
  <c r="L287" i="31"/>
  <c r="C295" i="33" s="1"/>
  <c r="K1376" i="31"/>
  <c r="K1437" i="31"/>
  <c r="K1419" i="31"/>
  <c r="K1418" i="31"/>
  <c r="L157" i="31"/>
  <c r="C165" i="33" s="1"/>
  <c r="L444" i="31"/>
  <c r="K610" i="31"/>
  <c r="K678" i="31"/>
  <c r="K855" i="31"/>
  <c r="L236" i="31"/>
  <c r="C244" i="33" s="1"/>
  <c r="L27" i="31"/>
  <c r="C35" i="33" s="1"/>
  <c r="K532" i="31"/>
  <c r="L528" i="31"/>
  <c r="K446" i="31"/>
  <c r="L1202" i="31"/>
  <c r="L1361" i="31"/>
  <c r="K964" i="31"/>
  <c r="K1136" i="31"/>
  <c r="L536" i="31"/>
  <c r="K1204" i="31"/>
  <c r="K785" i="31"/>
  <c r="K424" i="31"/>
  <c r="K1063" i="31"/>
  <c r="K1276" i="31"/>
  <c r="L696" i="31"/>
  <c r="L499" i="31"/>
  <c r="L658" i="31"/>
  <c r="K693" i="31"/>
  <c r="L381" i="31"/>
  <c r="K954" i="31"/>
  <c r="L653" i="31"/>
  <c r="L1433" i="31"/>
  <c r="L1132" i="31"/>
  <c r="K1353" i="31"/>
  <c r="K694" i="31"/>
  <c r="L998" i="31"/>
  <c r="L739" i="31"/>
  <c r="L738" i="31"/>
  <c r="K462" i="31"/>
  <c r="K440" i="31"/>
  <c r="L413" i="31"/>
  <c r="L1203" i="31"/>
  <c r="K1288" i="31"/>
  <c r="K346" i="31"/>
  <c r="L982" i="31"/>
  <c r="K668" i="31"/>
  <c r="K564" i="31"/>
  <c r="K1028" i="31"/>
  <c r="L657" i="31"/>
  <c r="L1209" i="31"/>
  <c r="L764" i="31"/>
  <c r="K524" i="31"/>
  <c r="K722" i="31"/>
  <c r="K909" i="31"/>
  <c r="L563" i="31"/>
  <c r="K934" i="31"/>
  <c r="L1136" i="31"/>
  <c r="K1199" i="31"/>
  <c r="K1424" i="31"/>
  <c r="L817" i="31"/>
  <c r="K737" i="31"/>
  <c r="L355" i="31"/>
  <c r="C347" i="33" s="1"/>
  <c r="K1130" i="31"/>
  <c r="L1233" i="31"/>
  <c r="K601" i="31"/>
  <c r="K635" i="31"/>
  <c r="K1221" i="31"/>
  <c r="L435" i="31"/>
  <c r="K347" i="31"/>
  <c r="L1173" i="31"/>
  <c r="L527" i="31"/>
  <c r="L344" i="31"/>
  <c r="L1148" i="31"/>
  <c r="K915" i="31"/>
  <c r="K1293" i="31"/>
  <c r="L779" i="31"/>
  <c r="L1188" i="31"/>
  <c r="L289" i="31"/>
  <c r="C297" i="33" s="1"/>
  <c r="L876" i="31"/>
  <c r="K152" i="31"/>
  <c r="B160" i="33" s="1"/>
  <c r="K209" i="31"/>
  <c r="B217" i="33" s="1"/>
  <c r="K136" i="31"/>
  <c r="B144" i="33" s="1"/>
  <c r="L208" i="31"/>
  <c r="C216" i="33" s="1"/>
  <c r="L1085" i="31"/>
  <c r="L1356" i="31"/>
  <c r="L120" i="31"/>
  <c r="C128" i="33" s="1"/>
  <c r="K977" i="31"/>
  <c r="K630" i="31"/>
  <c r="L155" i="31"/>
  <c r="C163" i="33" s="1"/>
  <c r="L863" i="31"/>
  <c r="L991" i="31"/>
  <c r="K141" i="31"/>
  <c r="B149" i="33" s="1"/>
  <c r="K1232" i="31"/>
  <c r="K872" i="31"/>
  <c r="L826" i="31"/>
  <c r="L1024" i="31"/>
  <c r="L890" i="31"/>
  <c r="K536" i="31"/>
  <c r="K1271" i="31"/>
  <c r="L1195" i="31"/>
  <c r="K793" i="31"/>
  <c r="L586" i="31"/>
  <c r="K1072" i="31"/>
  <c r="L1075" i="31"/>
  <c r="K871" i="31"/>
  <c r="K387" i="31"/>
  <c r="L952" i="31"/>
  <c r="L578" i="31"/>
  <c r="L780" i="31"/>
  <c r="K1319" i="31"/>
  <c r="L412" i="31"/>
  <c r="L1081" i="31"/>
  <c r="K469" i="31"/>
  <c r="L1196" i="31"/>
  <c r="K493" i="31"/>
  <c r="K399" i="31"/>
  <c r="K1379" i="31"/>
  <c r="K338" i="31"/>
  <c r="L1335" i="31"/>
  <c r="L442" i="31"/>
  <c r="L304" i="31"/>
  <c r="C312" i="33" s="1"/>
  <c r="K966" i="31"/>
  <c r="K100" i="31"/>
  <c r="B108" i="33" s="1"/>
  <c r="L99" i="31"/>
  <c r="C107" i="33" s="1"/>
  <c r="L954" i="31"/>
  <c r="K1268" i="31"/>
  <c r="L833" i="31"/>
  <c r="L302" i="31"/>
  <c r="C310" i="33" s="1"/>
  <c r="K687" i="31"/>
  <c r="K1426" i="31"/>
  <c r="K644" i="31"/>
  <c r="K275" i="31"/>
  <c r="B283" i="33" s="1"/>
  <c r="L486" i="31"/>
  <c r="K415" i="31"/>
  <c r="K441" i="31"/>
  <c r="K317" i="31"/>
  <c r="B325" i="33" s="1"/>
  <c r="K797" i="31"/>
  <c r="K897" i="31"/>
  <c r="K355" i="31"/>
  <c r="B347" i="33" s="1"/>
  <c r="L1278" i="31"/>
  <c r="K332" i="31"/>
  <c r="L1059" i="31"/>
  <c r="K1141" i="31"/>
  <c r="K1402" i="31"/>
  <c r="L540" i="31"/>
  <c r="K1299" i="31"/>
  <c r="K499" i="31"/>
  <c r="L1070" i="31"/>
  <c r="K571" i="31"/>
  <c r="K686" i="31"/>
  <c r="K790" i="31"/>
  <c r="K1222" i="31"/>
  <c r="L1125" i="31"/>
  <c r="K1367" i="31"/>
  <c r="L1298" i="31"/>
  <c r="L1400" i="31"/>
  <c r="K1256" i="31"/>
  <c r="K422" i="31"/>
  <c r="L645" i="31"/>
  <c r="K941" i="31"/>
  <c r="K682" i="31"/>
  <c r="K861" i="31"/>
  <c r="K670" i="31"/>
  <c r="L39" i="31"/>
  <c r="C47" i="33" s="1"/>
  <c r="L41" i="31"/>
  <c r="C49" i="33" s="1"/>
  <c r="K1229" i="31"/>
  <c r="K584" i="31"/>
  <c r="K216" i="31"/>
  <c r="B224" i="33" s="1"/>
  <c r="L335" i="31"/>
  <c r="L43" i="31"/>
  <c r="C51" i="33" s="1"/>
  <c r="L1414" i="31"/>
  <c r="K25" i="31"/>
  <c r="B33" i="33" s="1"/>
  <c r="K260" i="31"/>
  <c r="B268" i="33" s="1"/>
  <c r="L795" i="31"/>
  <c r="K809" i="31"/>
  <c r="K55" i="31"/>
  <c r="B63" i="33" s="1"/>
  <c r="L148" i="31"/>
  <c r="C156" i="33" s="1"/>
  <c r="L1257" i="31"/>
  <c r="K1054" i="31"/>
  <c r="K1092" i="31"/>
  <c r="L537" i="31"/>
  <c r="K741" i="31"/>
  <c r="K549" i="31"/>
  <c r="K1280" i="31"/>
  <c r="K343" i="31"/>
  <c r="K511" i="31"/>
  <c r="K466" i="31"/>
  <c r="L1063" i="31"/>
  <c r="L1098" i="31"/>
  <c r="K978" i="31"/>
  <c r="K680" i="31"/>
  <c r="L441" i="31"/>
  <c r="L1348" i="31"/>
  <c r="L858" i="31"/>
  <c r="L1185" i="31"/>
  <c r="K539" i="31"/>
  <c r="L730" i="31"/>
  <c r="L1290" i="31"/>
  <c r="K555" i="31"/>
  <c r="K1234" i="31"/>
  <c r="K1352" i="31"/>
  <c r="K1327" i="31"/>
  <c r="L1111" i="31"/>
  <c r="K1383" i="31"/>
  <c r="L509" i="31"/>
  <c r="L333" i="31"/>
  <c r="L1388" i="31"/>
  <c r="K586" i="31"/>
  <c r="K742" i="31"/>
  <c r="L245" i="31"/>
  <c r="C253" i="33" s="1"/>
  <c r="L1041" i="31"/>
  <c r="K1132" i="31"/>
  <c r="K162" i="31"/>
  <c r="B170" i="33" s="1"/>
  <c r="L205" i="31"/>
  <c r="C213" i="33" s="1"/>
  <c r="K1012" i="31"/>
  <c r="K1084" i="31"/>
  <c r="K212" i="31"/>
  <c r="B220" i="33" s="1"/>
  <c r="K108" i="31"/>
  <c r="B116" i="33" s="1"/>
  <c r="K1050" i="31"/>
  <c r="L1379" i="31"/>
  <c r="L92" i="31"/>
  <c r="C100" i="33" s="1"/>
  <c r="L254" i="31"/>
  <c r="C262" i="33" s="1"/>
  <c r="K385" i="31"/>
  <c r="K437" i="31"/>
  <c r="L237" i="31"/>
  <c r="C245" i="33" s="1"/>
  <c r="K28" i="31"/>
  <c r="B36" i="33" s="1"/>
  <c r="L65" i="31"/>
  <c r="C73" i="33" s="1"/>
  <c r="K947" i="31"/>
  <c r="K892" i="31"/>
  <c r="K914" i="31"/>
  <c r="K666" i="31"/>
  <c r="L840" i="31"/>
  <c r="K927" i="31"/>
  <c r="L618" i="31"/>
  <c r="K1347" i="31"/>
  <c r="K913" i="31"/>
  <c r="K649" i="31"/>
  <c r="L453" i="31"/>
  <c r="L820" i="31"/>
  <c r="K1190" i="31"/>
  <c r="L349" i="31"/>
  <c r="C341" i="33" s="1"/>
  <c r="K780" i="31"/>
  <c r="L1279" i="31"/>
  <c r="L130" i="31"/>
  <c r="C138" i="33" s="1"/>
  <c r="K207" i="31"/>
  <c r="B215" i="33" s="1"/>
  <c r="K950" i="31"/>
  <c r="L1248" i="31"/>
  <c r="K190" i="31"/>
  <c r="B198" i="33" s="1"/>
  <c r="L1040" i="31"/>
  <c r="K1409" i="31"/>
  <c r="K237" i="31"/>
  <c r="B245" i="33" s="1"/>
  <c r="K129" i="31"/>
  <c r="B137" i="33" s="1"/>
  <c r="L36" i="31"/>
  <c r="C44" i="33" s="1"/>
  <c r="L1035" i="31"/>
  <c r="L1190" i="31"/>
  <c r="K609" i="31"/>
  <c r="L1206" i="31"/>
  <c r="L184" i="31"/>
  <c r="C192" i="33" s="1"/>
  <c r="K311" i="31"/>
  <c r="B319" i="33" s="1"/>
  <c r="L98" i="31"/>
  <c r="C106" i="33" s="1"/>
  <c r="L1176" i="31"/>
  <c r="K998" i="31"/>
  <c r="K1206" i="31"/>
  <c r="L33" i="31"/>
  <c r="C41" i="33" s="1"/>
  <c r="K256" i="31"/>
  <c r="B264" i="33" s="1"/>
  <c r="K537" i="31"/>
  <c r="K592" i="31"/>
  <c r="K158" i="31"/>
  <c r="B166" i="33" s="1"/>
  <c r="K224" i="31"/>
  <c r="B232" i="33" s="1"/>
  <c r="K16" i="31"/>
  <c r="B24" i="33" s="1"/>
  <c r="K1311" i="31"/>
  <c r="K1187" i="31"/>
  <c r="L1109" i="31"/>
  <c r="L924" i="31"/>
  <c r="L71" i="31"/>
  <c r="C79" i="33" s="1"/>
  <c r="L35" i="31"/>
  <c r="C43" i="33" s="1"/>
  <c r="K748" i="31"/>
  <c r="K641" i="31"/>
  <c r="L87" i="31"/>
  <c r="C95" i="33" s="1"/>
  <c r="K71" i="31"/>
  <c r="B79" i="33" s="1"/>
  <c r="L119" i="31"/>
  <c r="C127" i="33" s="1"/>
  <c r="L185" i="31"/>
  <c r="C193" i="33" s="1"/>
  <c r="K400" i="31"/>
  <c r="L81" i="31"/>
  <c r="C89" i="33" s="1"/>
  <c r="K289" i="31"/>
  <c r="B297" i="33" s="1"/>
  <c r="L121" i="31"/>
  <c r="C129" i="33" s="1"/>
  <c r="L535" i="31"/>
  <c r="L642" i="31"/>
  <c r="K326" i="31"/>
  <c r="B334" i="33" s="1"/>
  <c r="L215" i="31"/>
  <c r="C223" i="33" s="1"/>
  <c r="L124" i="31"/>
  <c r="C132" i="33" s="1"/>
  <c r="L194" i="31"/>
  <c r="C202" i="33" s="1"/>
  <c r="L699" i="31"/>
  <c r="L731" i="31"/>
  <c r="K78" i="31"/>
  <c r="B86" i="33" s="1"/>
  <c r="L169" i="31"/>
  <c r="C177" i="33" s="1"/>
  <c r="K217" i="31"/>
  <c r="B225" i="33" s="1"/>
  <c r="K133" i="31"/>
  <c r="B141" i="33" s="1"/>
  <c r="K597" i="31"/>
  <c r="K587" i="31"/>
  <c r="K92" i="31"/>
  <c r="B100" i="33" s="1"/>
  <c r="L143" i="31"/>
  <c r="C151" i="33" s="1"/>
  <c r="L147" i="31"/>
  <c r="C155" i="33" s="1"/>
  <c r="K1385" i="31"/>
  <c r="K657" i="31"/>
  <c r="K137" i="31"/>
  <c r="B145" i="33" s="1"/>
  <c r="L85" i="31"/>
  <c r="C93" i="33" s="1"/>
  <c r="K890" i="31"/>
  <c r="L1049" i="31"/>
  <c r="K1439" i="31"/>
  <c r="L90" i="31"/>
  <c r="C98" i="33" s="1"/>
  <c r="L226" i="31"/>
  <c r="C234" i="33" s="1"/>
  <c r="L193" i="31"/>
  <c r="C201" i="33" s="1"/>
  <c r="L1281" i="31"/>
  <c r="K1228" i="31"/>
  <c r="K251" i="31"/>
  <c r="B259" i="33" s="1"/>
  <c r="L322" i="31"/>
  <c r="C330" i="33" s="1"/>
  <c r="L291" i="31"/>
  <c r="C299" i="33" s="1"/>
  <c r="L941" i="31"/>
  <c r="K502" i="31"/>
  <c r="K1325" i="31"/>
  <c r="K875" i="31"/>
  <c r="L790" i="31"/>
  <c r="L1119" i="31"/>
  <c r="L1129" i="31"/>
  <c r="K1310" i="31"/>
  <c r="K646" i="31"/>
  <c r="L885" i="31"/>
  <c r="L1208" i="31"/>
  <c r="K1287" i="31"/>
  <c r="K1255" i="31"/>
  <c r="K409" i="31"/>
  <c r="L421" i="31"/>
  <c r="L1396" i="31"/>
  <c r="L718" i="31"/>
  <c r="K616" i="31"/>
  <c r="L519" i="31"/>
  <c r="K546" i="31"/>
  <c r="L1258" i="31"/>
  <c r="K568" i="31"/>
  <c r="L1074" i="31"/>
  <c r="L505" i="31"/>
  <c r="K566" i="31"/>
  <c r="L1446" i="31"/>
  <c r="L1255" i="31"/>
  <c r="L722" i="31"/>
  <c r="K1138" i="31"/>
  <c r="L1018" i="31"/>
  <c r="L611" i="31"/>
  <c r="L949" i="31"/>
  <c r="L1145" i="31"/>
  <c r="L828" i="31"/>
  <c r="L362" i="31"/>
  <c r="L857" i="31"/>
  <c r="K955" i="31"/>
  <c r="L877" i="31"/>
  <c r="K368" i="31"/>
  <c r="K1125" i="31"/>
  <c r="K776" i="31"/>
  <c r="L932" i="31"/>
  <c r="K791" i="31"/>
  <c r="L1266" i="31"/>
  <c r="L747" i="31"/>
  <c r="L878" i="31"/>
  <c r="L729" i="31"/>
  <c r="L1118" i="31"/>
  <c r="K595" i="31"/>
  <c r="L474" i="31"/>
  <c r="L1149" i="31"/>
  <c r="L599" i="31"/>
  <c r="K1243" i="31"/>
  <c r="K1002" i="31"/>
  <c r="K607" i="31"/>
  <c r="K980" i="31"/>
  <c r="L1244" i="31"/>
  <c r="L1048" i="31"/>
  <c r="L1008" i="31"/>
  <c r="K514" i="31"/>
  <c r="L1415" i="31"/>
  <c r="K340" i="31"/>
  <c r="K990" i="31"/>
  <c r="L589" i="31"/>
  <c r="K775" i="31"/>
  <c r="L533" i="31"/>
  <c r="L1026" i="31"/>
  <c r="K306" i="31"/>
  <c r="B314" i="33" s="1"/>
  <c r="K837" i="31"/>
  <c r="L419" i="31"/>
  <c r="K111" i="31"/>
  <c r="B119" i="33" s="1"/>
  <c r="L174" i="31"/>
  <c r="C182" i="33" s="1"/>
  <c r="L116" i="31"/>
  <c r="C124" i="33" s="1"/>
  <c r="K923" i="31"/>
  <c r="K255" i="31"/>
  <c r="B263" i="33" s="1"/>
  <c r="K1247" i="31"/>
  <c r="L138" i="31"/>
  <c r="C146" i="33" s="1"/>
  <c r="L1286" i="31"/>
  <c r="L1180" i="31"/>
  <c r="K151" i="31"/>
  <c r="B159" i="33" s="1"/>
  <c r="K920" i="31"/>
  <c r="K183" i="31"/>
  <c r="B191" i="33" s="1"/>
  <c r="L50" i="31"/>
  <c r="C58" i="33" s="1"/>
  <c r="L476" i="31"/>
  <c r="L1358" i="31"/>
  <c r="L1394" i="31"/>
  <c r="L926" i="31"/>
  <c r="K973" i="31"/>
  <c r="L539" i="31"/>
  <c r="L1039" i="31"/>
  <c r="L929" i="31"/>
  <c r="L749" i="31"/>
  <c r="K952" i="31"/>
  <c r="K867" i="31"/>
  <c r="K1363" i="31"/>
  <c r="K448" i="31"/>
  <c r="L508" i="31"/>
  <c r="L365" i="31"/>
  <c r="L543" i="31"/>
  <c r="L988" i="31"/>
  <c r="K565" i="31"/>
  <c r="K411" i="31"/>
  <c r="L1147" i="31"/>
  <c r="L1404" i="31"/>
  <c r="K1018" i="31"/>
  <c r="K575" i="31"/>
  <c r="K1137" i="31"/>
  <c r="K1144" i="31"/>
  <c r="K1348" i="31"/>
  <c r="K496" i="31"/>
  <c r="L786" i="31"/>
  <c r="K132" i="31"/>
  <c r="B140" i="33" s="1"/>
  <c r="L1370" i="31"/>
  <c r="K157" i="31"/>
  <c r="B165" i="33" s="1"/>
  <c r="K744" i="31"/>
  <c r="L285" i="31"/>
  <c r="C293" i="33" s="1"/>
  <c r="L766" i="31"/>
  <c r="K20" i="31"/>
  <c r="B28" i="33" s="1"/>
  <c r="L792" i="31"/>
  <c r="K160" i="31"/>
  <c r="B168" i="33" s="1"/>
  <c r="L575" i="31"/>
  <c r="L665" i="31"/>
  <c r="K154" i="31"/>
  <c r="B162" i="33" s="1"/>
  <c r="K836" i="31"/>
  <c r="K540" i="31"/>
  <c r="L122" i="31"/>
  <c r="C130" i="33" s="1"/>
  <c r="K89" i="31"/>
  <c r="B97" i="33" s="1"/>
  <c r="K1261" i="31"/>
  <c r="L544" i="31"/>
  <c r="K1302" i="31"/>
  <c r="K960" i="31"/>
  <c r="L1378" i="31"/>
  <c r="L427" i="31"/>
  <c r="L649" i="31"/>
  <c r="K796" i="31"/>
  <c r="K879" i="31"/>
  <c r="K1121" i="31"/>
  <c r="K981" i="31"/>
  <c r="L768" i="31"/>
  <c r="K413" i="31"/>
  <c r="L803" i="31"/>
  <c r="K1158" i="31"/>
  <c r="K1059" i="31"/>
  <c r="K700" i="31"/>
  <c r="K350" i="31"/>
  <c r="B342" i="33" s="1"/>
  <c r="K1435" i="31"/>
  <c r="K1362" i="31"/>
  <c r="K1328" i="31"/>
  <c r="K1265" i="31"/>
  <c r="L656" i="31"/>
  <c r="K765" i="31"/>
  <c r="L810" i="31"/>
  <c r="L418" i="31"/>
  <c r="K505" i="31"/>
  <c r="L1434" i="31"/>
  <c r="L934" i="31"/>
  <c r="K1286" i="31"/>
  <c r="L70" i="31"/>
  <c r="C78" i="33" s="1"/>
  <c r="L68" i="31"/>
  <c r="C76" i="33" s="1"/>
  <c r="K198" i="31"/>
  <c r="B206" i="33" s="1"/>
  <c r="K1003" i="31"/>
  <c r="K18" i="31"/>
  <c r="B26" i="33" s="1"/>
  <c r="K259" i="31"/>
  <c r="B267" i="33" s="1"/>
  <c r="K1207" i="31"/>
  <c r="K1006" i="31"/>
  <c r="K515" i="31"/>
  <c r="L235" i="31"/>
  <c r="C243" i="33" s="1"/>
  <c r="L176" i="31"/>
  <c r="C184" i="33" s="1"/>
  <c r="K1407" i="31"/>
  <c r="L1334" i="31"/>
  <c r="K475" i="31"/>
  <c r="L1027" i="31"/>
  <c r="L751" i="31"/>
  <c r="L971" i="31"/>
  <c r="K1069" i="31"/>
  <c r="K991" i="31"/>
  <c r="K648" i="31"/>
  <c r="L700" i="31"/>
  <c r="L845" i="31"/>
  <c r="L1052" i="31"/>
  <c r="K851" i="31"/>
  <c r="L518" i="31"/>
  <c r="L1104" i="31"/>
  <c r="L1345" i="31"/>
  <c r="K579" i="31"/>
  <c r="L844" i="31"/>
  <c r="L503" i="31"/>
  <c r="K732" i="31"/>
  <c r="K1307" i="31"/>
  <c r="K356" i="31"/>
  <c r="B348" i="33" s="1"/>
  <c r="K1412" i="31"/>
  <c r="L571" i="31"/>
  <c r="L584" i="31"/>
  <c r="K1107" i="31"/>
  <c r="K627" i="31"/>
  <c r="K1123" i="31"/>
  <c r="K414" i="31"/>
  <c r="K428" i="31"/>
  <c r="K1233" i="31"/>
  <c r="K1142" i="31"/>
  <c r="K1165" i="31"/>
  <c r="K485" i="31"/>
  <c r="L770" i="31"/>
  <c r="K312" i="31"/>
  <c r="B320" i="33" s="1"/>
  <c r="L1002" i="31"/>
  <c r="L378" i="31"/>
  <c r="L882" i="31"/>
  <c r="K193" i="31"/>
  <c r="B201" i="33" s="1"/>
  <c r="K277" i="31"/>
  <c r="B285" i="33" s="1"/>
  <c r="L510" i="31"/>
  <c r="L639" i="31"/>
  <c r="L566" i="31"/>
  <c r="K98" i="31"/>
  <c r="B106" i="33" s="1"/>
  <c r="L1294" i="31"/>
  <c r="K52" i="31"/>
  <c r="B60" i="33" s="1"/>
  <c r="L279" i="31"/>
  <c r="C287" i="33" s="1"/>
  <c r="K1377" i="31"/>
  <c r="K480" i="31"/>
  <c r="L996" i="31"/>
  <c r="K1100" i="31"/>
  <c r="L1253" i="31"/>
  <c r="K359" i="31"/>
  <c r="K404" i="31"/>
  <c r="L708" i="31"/>
  <c r="L614" i="31"/>
  <c r="L976" i="31"/>
  <c r="L1162" i="31"/>
  <c r="L529" i="31"/>
  <c r="K1308" i="31"/>
  <c r="L569" i="31"/>
  <c r="L565" i="31"/>
  <c r="K976" i="31"/>
  <c r="K1208" i="31"/>
  <c r="K1143" i="31"/>
  <c r="L1226" i="31"/>
  <c r="L433" i="31"/>
  <c r="K458" i="31"/>
  <c r="K325" i="31"/>
  <c r="B333" i="33" s="1"/>
  <c r="L1363" i="31"/>
  <c r="L1214" i="31"/>
  <c r="K510" i="31"/>
  <c r="L837" i="31"/>
  <c r="L1297" i="31"/>
  <c r="L862" i="31"/>
  <c r="L799" i="31"/>
  <c r="L1121" i="31"/>
  <c r="K577" i="31"/>
  <c r="K150" i="31"/>
  <c r="B158" i="33" s="1"/>
  <c r="K1346" i="31"/>
  <c r="K84" i="31"/>
  <c r="B92" i="33" s="1"/>
  <c r="K1389" i="31"/>
  <c r="K220" i="31"/>
  <c r="B228" i="33" s="1"/>
  <c r="L203" i="31"/>
  <c r="C211" i="33" s="1"/>
  <c r="L884" i="31"/>
  <c r="L1390" i="31"/>
  <c r="L202" i="31"/>
  <c r="C210" i="33" s="1"/>
  <c r="K969" i="31"/>
  <c r="L233" i="31"/>
  <c r="C241" i="33" s="1"/>
  <c r="L1230" i="31"/>
  <c r="K864" i="31"/>
  <c r="K1428" i="31"/>
  <c r="K1338" i="31"/>
  <c r="L192" i="31"/>
  <c r="C200" i="33" s="1"/>
  <c r="K1087" i="31"/>
  <c r="L14" i="31"/>
  <c r="C22" i="33" s="1"/>
  <c r="K1330" i="31"/>
  <c r="L1374" i="31"/>
  <c r="K308" i="31"/>
  <c r="B316" i="33" s="1"/>
  <c r="L1418" i="31"/>
  <c r="L286" i="31"/>
  <c r="C294" i="33" s="1"/>
  <c r="K358" i="31"/>
  <c r="B350" i="33" s="1"/>
  <c r="K1216" i="31"/>
  <c r="K30" i="31"/>
  <c r="B38" i="33" s="1"/>
  <c r="L252" i="31"/>
  <c r="C260" i="33" s="1"/>
  <c r="L105" i="31"/>
  <c r="C113" i="33" s="1"/>
  <c r="K1051" i="31"/>
  <c r="K844" i="31"/>
  <c r="L332" i="31"/>
  <c r="L276" i="31"/>
  <c r="C284" i="33" s="1"/>
  <c r="L299" i="31"/>
  <c r="C307" i="33" s="1"/>
  <c r="K49" i="31"/>
  <c r="B57" i="33" s="1"/>
  <c r="L562" i="31"/>
  <c r="L959" i="31"/>
  <c r="K94" i="31"/>
  <c r="B102" i="33" s="1"/>
  <c r="L13" i="31"/>
  <c r="C21" i="33" s="1"/>
  <c r="L692" i="31"/>
  <c r="L864" i="31"/>
  <c r="L1072" i="31"/>
  <c r="K164" i="31"/>
  <c r="B172" i="33" s="1"/>
  <c r="L16" i="31"/>
  <c r="C24" i="33" s="1"/>
  <c r="L1408" i="31"/>
  <c r="K1186" i="31"/>
  <c r="L798" i="31"/>
  <c r="K149" i="31"/>
  <c r="B157" i="33" s="1"/>
  <c r="K128" i="31"/>
  <c r="B136" i="33" s="1"/>
  <c r="L197" i="31"/>
  <c r="C205" i="33" s="1"/>
  <c r="K72" i="31"/>
  <c r="B80" i="33" s="1"/>
  <c r="K1447" i="31"/>
  <c r="L641" i="31"/>
  <c r="K435" i="31"/>
  <c r="L110" i="31"/>
  <c r="C118" i="33" s="1"/>
  <c r="K219" i="31"/>
  <c r="B227" i="33" s="1"/>
  <c r="L1021" i="31"/>
  <c r="L1272" i="31"/>
  <c r="L1299" i="31"/>
  <c r="L221" i="31"/>
  <c r="C229" i="33" s="1"/>
  <c r="K274" i="31"/>
  <c r="B282" i="33" s="1"/>
  <c r="L170" i="31"/>
  <c r="C178" i="33" s="1"/>
  <c r="L423" i="31"/>
  <c r="K866" i="31"/>
  <c r="K103" i="31"/>
  <c r="B111" i="33" s="1"/>
  <c r="L345" i="31"/>
  <c r="L190" i="31"/>
  <c r="C198" i="33" s="1"/>
  <c r="L553" i="31"/>
  <c r="K406" i="31"/>
  <c r="L1182" i="31"/>
  <c r="L72" i="31"/>
  <c r="C80" i="33" s="1"/>
  <c r="K228" i="31"/>
  <c r="B236" i="33" s="1"/>
  <c r="K1212" i="31"/>
  <c r="K552" i="31"/>
  <c r="L196" i="31"/>
  <c r="C204" i="33" s="1"/>
  <c r="L199" i="31"/>
  <c r="C207" i="33" s="1"/>
  <c r="L475" i="31"/>
  <c r="K1215" i="31"/>
  <c r="L966" i="31"/>
  <c r="K1082" i="31"/>
  <c r="L341" i="31"/>
  <c r="K1161" i="31"/>
  <c r="K771" i="31"/>
  <c r="L727" i="31"/>
  <c r="L1305" i="31"/>
  <c r="K482" i="31"/>
  <c r="K995" i="31"/>
  <c r="K1026" i="31"/>
  <c r="K1148" i="31"/>
  <c r="K1036" i="31"/>
  <c r="L1184" i="31"/>
  <c r="L1397" i="31"/>
  <c r="L340" i="31"/>
  <c r="K1175" i="31"/>
  <c r="L912" i="31"/>
  <c r="L406" i="31"/>
  <c r="K1446" i="31"/>
  <c r="L984" i="31"/>
  <c r="K333" i="31"/>
  <c r="L558" i="31"/>
  <c r="L1050" i="31"/>
  <c r="K1323" i="31"/>
  <c r="K843" i="31"/>
  <c r="L1222" i="31"/>
  <c r="L765" i="31"/>
  <c r="K859" i="31"/>
  <c r="L1105" i="31"/>
  <c r="K746" i="31"/>
  <c r="L367" i="31"/>
  <c r="K845" i="31"/>
  <c r="K547" i="31"/>
  <c r="K1037" i="31"/>
  <c r="L962" i="31"/>
  <c r="L689" i="31"/>
  <c r="K948" i="31"/>
  <c r="K507" i="31"/>
  <c r="K1202" i="31"/>
  <c r="K943" i="31"/>
  <c r="L910" i="31"/>
  <c r="L517" i="31"/>
  <c r="K823" i="31"/>
  <c r="L407" i="31"/>
  <c r="L542" i="31"/>
  <c r="L1057" i="31"/>
  <c r="K619" i="31"/>
  <c r="K650" i="31"/>
  <c r="L583" i="31"/>
  <c r="L473" i="31"/>
  <c r="K723" i="31"/>
  <c r="K474" i="31"/>
  <c r="L1090" i="31"/>
  <c r="L1200" i="31"/>
  <c r="L1092" i="31"/>
  <c r="K1226" i="31"/>
  <c r="K1423" i="31"/>
  <c r="L1426" i="31"/>
  <c r="K329" i="31"/>
  <c r="B337" i="33" s="1"/>
  <c r="K727" i="31"/>
  <c r="K604" i="31"/>
  <c r="K1089" i="31"/>
  <c r="L1013" i="31"/>
  <c r="L695" i="31"/>
  <c r="L436" i="31"/>
  <c r="L711" i="31"/>
  <c r="L776" i="31"/>
  <c r="L94" i="31"/>
  <c r="C102" i="33" s="1"/>
  <c r="L1420" i="31"/>
  <c r="K821" i="31"/>
  <c r="K229" i="31"/>
  <c r="B237" i="33" s="1"/>
  <c r="L216" i="31"/>
  <c r="C224" i="33" s="1"/>
  <c r="K433" i="31"/>
  <c r="L919" i="31"/>
  <c r="K284" i="31"/>
  <c r="B292" i="33" s="1"/>
  <c r="L140" i="31"/>
  <c r="C148" i="33" s="1"/>
  <c r="L1442" i="31"/>
  <c r="L1187" i="31"/>
  <c r="L95" i="31"/>
  <c r="C103" i="33" s="1"/>
  <c r="L432" i="31"/>
  <c r="K1116" i="31"/>
  <c r="K764" i="31"/>
  <c r="K924" i="31"/>
  <c r="K921" i="31"/>
  <c r="L1238" i="31"/>
  <c r="K811" i="31"/>
  <c r="K528" i="31"/>
  <c r="L650" i="31"/>
  <c r="K697" i="31"/>
  <c r="K1214" i="31"/>
  <c r="L1017" i="31"/>
  <c r="K800" i="31"/>
  <c r="K1070" i="31"/>
  <c r="K674" i="31"/>
  <c r="L331" i="31"/>
  <c r="C339" i="33" s="1"/>
  <c r="K393" i="31"/>
  <c r="K447" i="31"/>
  <c r="K470" i="31"/>
  <c r="L1175" i="31"/>
  <c r="L1320" i="31"/>
  <c r="K538" i="31"/>
  <c r="K1298" i="31"/>
  <c r="L717" i="31"/>
  <c r="L946" i="31"/>
  <c r="L470" i="31"/>
  <c r="K1332" i="31"/>
  <c r="K1356" i="31"/>
  <c r="L494" i="31"/>
  <c r="K173" i="31"/>
  <c r="B181" i="33" s="1"/>
  <c r="K789" i="31"/>
  <c r="K191" i="31"/>
  <c r="B199" i="33" s="1"/>
  <c r="K900" i="31"/>
  <c r="K459" i="31"/>
  <c r="K177" i="31"/>
  <c r="B185" i="33" s="1"/>
  <c r="K263" i="31"/>
  <c r="B271" i="33" s="1"/>
  <c r="L448" i="31"/>
  <c r="L1309" i="31"/>
  <c r="K101" i="31"/>
  <c r="B109" i="33" s="1"/>
  <c r="L1142" i="31"/>
  <c r="K104" i="31"/>
  <c r="B112" i="33" s="1"/>
  <c r="L327" i="31"/>
  <c r="C335" i="33" s="1"/>
  <c r="L134" i="31"/>
  <c r="C142" i="33" s="1"/>
  <c r="K70" i="31"/>
  <c r="B78" i="33" s="1"/>
  <c r="L981" i="31"/>
  <c r="L933" i="31"/>
  <c r="K161" i="31"/>
  <c r="B169" i="33" s="1"/>
  <c r="L1249" i="31"/>
  <c r="L1102" i="31"/>
  <c r="K1005" i="31"/>
  <c r="L524" i="31"/>
  <c r="K606" i="31"/>
  <c r="K1052" i="31"/>
  <c r="L1440" i="31"/>
  <c r="K953" i="31"/>
  <c r="K756" i="31"/>
  <c r="L1302" i="31"/>
  <c r="L1332" i="31"/>
  <c r="L955" i="31"/>
  <c r="K450" i="31"/>
  <c r="L1331" i="31"/>
  <c r="K638" i="31"/>
  <c r="L990" i="31"/>
  <c r="K1044" i="31"/>
  <c r="L1197" i="31"/>
  <c r="L1078" i="31"/>
  <c r="K1429" i="31"/>
  <c r="K1184" i="31"/>
  <c r="L1073" i="31"/>
  <c r="L532" i="31"/>
  <c r="K876" i="31"/>
  <c r="L1392" i="31"/>
  <c r="L403" i="31"/>
  <c r="L1007" i="31"/>
  <c r="L1327" i="31"/>
  <c r="K231" i="31"/>
  <c r="B239" i="33" s="1"/>
  <c r="L223" i="31"/>
  <c r="C231" i="33" s="1"/>
  <c r="L712" i="31"/>
  <c r="L28" i="31"/>
  <c r="C36" i="33" s="1"/>
  <c r="K363" i="31"/>
  <c r="L600" i="31"/>
  <c r="L951" i="31"/>
  <c r="K106" i="31"/>
  <c r="B114" i="33" s="1"/>
  <c r="L187" i="31"/>
  <c r="C195" i="33" s="1"/>
  <c r="K138" i="31"/>
  <c r="B146" i="33" s="1"/>
  <c r="K408" i="31"/>
  <c r="K208" i="31"/>
  <c r="B216" i="33" s="1"/>
  <c r="K309" i="31"/>
  <c r="B317" i="33" s="1"/>
  <c r="L757" i="31"/>
  <c r="K245" i="31"/>
  <c r="B253" i="33" s="1"/>
  <c r="L610" i="31"/>
  <c r="L726" i="31"/>
  <c r="K1373" i="31"/>
  <c r="L443" i="31"/>
  <c r="L916" i="31"/>
  <c r="K1267" i="31"/>
  <c r="K917" i="31"/>
  <c r="L541" i="31"/>
  <c r="K904" i="31"/>
  <c r="L354" i="31"/>
  <c r="C346" i="33" s="1"/>
  <c r="L1303" i="31"/>
  <c r="K856" i="31"/>
  <c r="K929" i="31"/>
  <c r="K709" i="31"/>
  <c r="L1225" i="31"/>
  <c r="L944" i="31"/>
  <c r="K486" i="31"/>
  <c r="L411" i="31"/>
  <c r="K777" i="31"/>
  <c r="L958" i="31"/>
  <c r="K594" i="31"/>
  <c r="L479" i="31"/>
  <c r="K958" i="31"/>
  <c r="K889" i="31"/>
  <c r="K1380" i="31"/>
  <c r="L386" i="31"/>
  <c r="K1057" i="31"/>
  <c r="K181" i="31"/>
  <c r="B189" i="33" s="1"/>
  <c r="L321" i="31"/>
  <c r="C329" i="33" s="1"/>
  <c r="K1010" i="31"/>
  <c r="L288" i="31"/>
  <c r="C296" i="33" s="1"/>
  <c r="L162" i="31"/>
  <c r="C170" i="33" s="1"/>
  <c r="L628" i="31"/>
  <c r="L824" i="31"/>
  <c r="K250" i="31"/>
  <c r="B258" i="33" s="1"/>
  <c r="L178" i="31"/>
  <c r="C186" i="33" s="1"/>
  <c r="K1176" i="31"/>
  <c r="L875" i="31"/>
  <c r="L281" i="31"/>
  <c r="C289" i="33" s="1"/>
  <c r="K1372" i="31"/>
  <c r="L1219" i="31"/>
  <c r="K232" i="31"/>
  <c r="B240" i="33" s="1"/>
  <c r="L612" i="31"/>
  <c r="L45" i="31"/>
  <c r="C53" i="33" s="1"/>
  <c r="L637" i="31"/>
  <c r="L207" i="31"/>
  <c r="C215" i="33" s="1"/>
  <c r="K596" i="31"/>
  <c r="L506" i="31"/>
  <c r="K461" i="31"/>
  <c r="L348" i="31"/>
  <c r="C340" i="33" s="1"/>
  <c r="L855" i="31"/>
  <c r="K614" i="31"/>
  <c r="K1262" i="31"/>
  <c r="K1104" i="31"/>
  <c r="L904" i="31"/>
  <c r="L488" i="31"/>
  <c r="K698" i="31"/>
  <c r="L725" i="31"/>
  <c r="K455" i="31"/>
  <c r="L995" i="31"/>
  <c r="L1410" i="31"/>
  <c r="L1086" i="31"/>
  <c r="L1108" i="31"/>
  <c r="L670" i="31"/>
  <c r="L430" i="31"/>
  <c r="K581" i="31"/>
  <c r="K457" i="31"/>
  <c r="L713" i="31"/>
  <c r="K453" i="31"/>
  <c r="L1328" i="31"/>
  <c r="L1110" i="31"/>
  <c r="K1201" i="31"/>
  <c r="K605" i="31"/>
  <c r="K576" i="31"/>
  <c r="L545" i="31"/>
</calcChain>
</file>

<file path=xl/sharedStrings.xml><?xml version="1.0" encoding="utf-8"?>
<sst xmlns="http://schemas.openxmlformats.org/spreadsheetml/2006/main" count="12706" uniqueCount="4474">
  <si>
    <t>General Information</t>
  </si>
  <si>
    <t>An overview of performance points</t>
  </si>
  <si>
    <t>Generic Points</t>
  </si>
  <si>
    <t>A Levels</t>
  </si>
  <si>
    <t xml:space="preserve">A list of all Applied GCE Single Awards and GCE A Levels </t>
  </si>
  <si>
    <t>A Levels (Double)</t>
  </si>
  <si>
    <t xml:space="preserve">A list of all Applied GCE Double Awards </t>
  </si>
  <si>
    <t>AS Levels</t>
  </si>
  <si>
    <t>A list of all Applied GCE AS Levels &amp; GCE AS Levels</t>
  </si>
  <si>
    <t>AS Levels (Double)</t>
  </si>
  <si>
    <t>A list of all Applied GCE AS Levels (Double Award)</t>
  </si>
  <si>
    <t>A Level AS Level Combined</t>
  </si>
  <si>
    <t>A list of all Applied GCE A Level/AS Level Combined qualifications</t>
  </si>
  <si>
    <t>Advanced Extension Award</t>
  </si>
  <si>
    <t>Performance points for the Advanced Extension Award</t>
  </si>
  <si>
    <t>BTEC Awards</t>
  </si>
  <si>
    <t>A list of all BTEC Level 3 National Subsidiary Awards</t>
  </si>
  <si>
    <t>BTEC Certificates</t>
  </si>
  <si>
    <t>BTEC Diplomas</t>
  </si>
  <si>
    <t>Core Maths</t>
  </si>
  <si>
    <t>A list of all Core Maths qualifications (Level 3)</t>
  </si>
  <si>
    <t>Extended Project</t>
  </si>
  <si>
    <t>A list of all Extended Project qualifications</t>
  </si>
  <si>
    <t>Free-Standing Mathematics</t>
  </si>
  <si>
    <t>International Baccalaureate</t>
  </si>
  <si>
    <t>A list of all International Baccalaureate qualifications, including components (Level 3)</t>
  </si>
  <si>
    <t>OCR Cambridge Technicals</t>
  </si>
  <si>
    <t>Pre-Us</t>
  </si>
  <si>
    <t>A list of all Pre-U Diplomas, Short Course Subjects and Principal Subjects</t>
  </si>
  <si>
    <t>Principal Learning</t>
  </si>
  <si>
    <t>A list of all Principal Learning qualifications (Level 3)</t>
  </si>
  <si>
    <t>http://www.gov.uk/government/publications/16-to-19-accountability-headline-measures-technical-guide</t>
  </si>
  <si>
    <t>Qualifications Points applicable to</t>
  </si>
  <si>
    <t>Pass Grades</t>
  </si>
  <si>
    <t>Pass Points</t>
  </si>
  <si>
    <t>A Level Size Equivalence</t>
  </si>
  <si>
    <t>Applied GCE Single Award</t>
  </si>
  <si>
    <t>A*</t>
  </si>
  <si>
    <t>GCE A Level</t>
  </si>
  <si>
    <t>A</t>
  </si>
  <si>
    <t>B</t>
  </si>
  <si>
    <t>C</t>
  </si>
  <si>
    <t>D</t>
  </si>
  <si>
    <t>E</t>
  </si>
  <si>
    <t>Applied GCE Double Award</t>
  </si>
  <si>
    <t>A*A*</t>
  </si>
  <si>
    <t>A*A</t>
  </si>
  <si>
    <t>AA</t>
  </si>
  <si>
    <t>AB</t>
  </si>
  <si>
    <t>BB</t>
  </si>
  <si>
    <t>BC</t>
  </si>
  <si>
    <t>CC</t>
  </si>
  <si>
    <t>CD</t>
  </si>
  <si>
    <t>DD</t>
  </si>
  <si>
    <t>DE</t>
  </si>
  <si>
    <t>EE</t>
  </si>
  <si>
    <t>Applied GCE AS Level</t>
  </si>
  <si>
    <t>GCE AS Level</t>
  </si>
  <si>
    <t>Applied GCE AS Level (Double Award)</t>
  </si>
  <si>
    <t>Applied GCE A Level/AS Level Combined</t>
  </si>
  <si>
    <t>Distinction</t>
  </si>
  <si>
    <t>Merit</t>
  </si>
  <si>
    <t>Core Maths (Level 3)</t>
  </si>
  <si>
    <t>Free Standing Mathematics (Level 3)</t>
  </si>
  <si>
    <t>International Baccalaureate Combined Certificate</t>
  </si>
  <si>
    <t>Awarded</t>
  </si>
  <si>
    <t>International Bacalaureate Career-related Programme</t>
  </si>
  <si>
    <t>IBO Standard Level Component</t>
  </si>
  <si>
    <t>IBO Higher Level Component</t>
  </si>
  <si>
    <t>IBO Extended Essay</t>
  </si>
  <si>
    <t>IBO Reflective Project</t>
  </si>
  <si>
    <t>IBO Theory of Knowledge</t>
  </si>
  <si>
    <t>OCR Level 3 Cambridge Technical Certificate</t>
  </si>
  <si>
    <t>Distinction*</t>
  </si>
  <si>
    <t>Pass</t>
  </si>
  <si>
    <t>OCR Level 3 Cambridge Technical Introductory Diploma</t>
  </si>
  <si>
    <t>OCR Level 3 Cambridge Technical Subsidiary Diploma</t>
  </si>
  <si>
    <t>Distinction* Distinction*</t>
  </si>
  <si>
    <t>Distinction* Distinction</t>
  </si>
  <si>
    <t>Distinction Distinction</t>
  </si>
  <si>
    <t>Distinction Merit</t>
  </si>
  <si>
    <t>Merit Merit</t>
  </si>
  <si>
    <t>Merit Pass</t>
  </si>
  <si>
    <t>Pass Pass</t>
  </si>
  <si>
    <t>OCR Level 3 Cambridge Technical Diploma</t>
  </si>
  <si>
    <t>OCR Level 3 Cambridge Technical Extended Diploma</t>
  </si>
  <si>
    <t>Distinction* Distinction* Distinction*</t>
  </si>
  <si>
    <t>Distinction Distinction* Distinction*</t>
  </si>
  <si>
    <t>Distinction Distinction Distinction*</t>
  </si>
  <si>
    <t>Distinction Distinction Distinction</t>
  </si>
  <si>
    <t>Merit Distinction Distinction</t>
  </si>
  <si>
    <t>Merit Merit Distinction</t>
  </si>
  <si>
    <t>Merit Merit Merit</t>
  </si>
  <si>
    <t>Pass Merit Merit</t>
  </si>
  <si>
    <t>Pass Pass Merit</t>
  </si>
  <si>
    <t>Pass Pass Pass</t>
  </si>
  <si>
    <t>Pre-U Diploma</t>
  </si>
  <si>
    <t>Pre-U Short Course Subject</t>
  </si>
  <si>
    <t>Distinction 1</t>
  </si>
  <si>
    <t>Distinction 2</t>
  </si>
  <si>
    <t>Distinction 3</t>
  </si>
  <si>
    <t>Merit 1</t>
  </si>
  <si>
    <t>Merit 2</t>
  </si>
  <si>
    <t>Merit 3</t>
  </si>
  <si>
    <t>Pass 1</t>
  </si>
  <si>
    <t>Pass 2</t>
  </si>
  <si>
    <t>Pass 3</t>
  </si>
  <si>
    <t>Pre-U Principal Subject</t>
  </si>
  <si>
    <t>Principal Learning (Level 3)</t>
  </si>
  <si>
    <t>Qualification Number</t>
  </si>
  <si>
    <t>Qualification Title</t>
  </si>
  <si>
    <t>10042544</t>
  </si>
  <si>
    <t>Pearson Edexcel Level 3 Advanced GCE in Engineering</t>
  </si>
  <si>
    <t>10042556</t>
  </si>
  <si>
    <t>Pearson Edexcel Level 3 Advanced GCE in Leisure Studies</t>
  </si>
  <si>
    <t>10042593</t>
  </si>
  <si>
    <t>CCEA Level 3 Advanced GCE in Applied Information and Communication Technology</t>
  </si>
  <si>
    <t>10042714</t>
  </si>
  <si>
    <t>Pearson Edexcel Level 3 Advanced GCE in Performing Arts</t>
  </si>
  <si>
    <t>10042805</t>
  </si>
  <si>
    <t>Pearson Edexcel Level 3 Advanced GCE in Media: Communication and Production</t>
  </si>
  <si>
    <t>1004288X</t>
  </si>
  <si>
    <t>Pearson Edexcel Level 3 Advanced GCE in Applied Business</t>
  </si>
  <si>
    <t>10042945</t>
  </si>
  <si>
    <t>Pearson Edexcel Level 3 Advanced GCE in Health and Social Care</t>
  </si>
  <si>
    <t>10042982</t>
  </si>
  <si>
    <t>Pearson Edexcel Level 3 Advanced GCE in Applied Art and Design</t>
  </si>
  <si>
    <t>10044024</t>
  </si>
  <si>
    <t>CCEA Level 3 Advanced GCE in Health and Social Care</t>
  </si>
  <si>
    <t>1004436X</t>
  </si>
  <si>
    <t>OCR Level 3 Advanced GCE in Applied Information and Communication Technology</t>
  </si>
  <si>
    <t>10044401</t>
  </si>
  <si>
    <t>OCR Level 3 Advanced GCE in Applied Science</t>
  </si>
  <si>
    <t>10044449</t>
  </si>
  <si>
    <t>OCR Level 3 Advanced GCE in Applied Art and Design</t>
  </si>
  <si>
    <t>10045582</t>
  </si>
  <si>
    <t>OCR Level 3 Advanced GCE in Health and Social Care</t>
  </si>
  <si>
    <t>10047220</t>
  </si>
  <si>
    <t>OCR Level 3 Advanced GCE in Performing Arts</t>
  </si>
  <si>
    <t>10047256</t>
  </si>
  <si>
    <t>Pearson Edexcel Level 3 Advanced GCE in Applied Information and Communication Technology</t>
  </si>
  <si>
    <t>10047311</t>
  </si>
  <si>
    <t>OCR Level 3 Advanced GCE in Applied Business</t>
  </si>
  <si>
    <t>10047360</t>
  </si>
  <si>
    <t>OCR Level 3 Advanced GCE in Leisure Studies</t>
  </si>
  <si>
    <t>10047426</t>
  </si>
  <si>
    <t>OCR Level 3 Advanced GCE in Travel and Tourism</t>
  </si>
  <si>
    <t>10047724</t>
  </si>
  <si>
    <t>AQA Level 3 Advanced GCE in Applied Business</t>
  </si>
  <si>
    <t>10048017</t>
  </si>
  <si>
    <t>Pearson Edexcel Level 3 Advanced GCE in Travel and Tourism</t>
  </si>
  <si>
    <t>10050115</t>
  </si>
  <si>
    <t>AQA Level 3 Advanced GCE in Applied Science</t>
  </si>
  <si>
    <t>50048673</t>
  </si>
  <si>
    <t>WJEC Level 3 Advanced GCE in Health and Social Care (Pilot)</t>
  </si>
  <si>
    <t>50050400</t>
  </si>
  <si>
    <t>WJEC Level 3 Advanced GCE in Applied Science (Pilot)</t>
  </si>
  <si>
    <t>50050795</t>
  </si>
  <si>
    <t>WJEC Level 3 Advanced GCE in Applied ICT (Pilot)</t>
  </si>
  <si>
    <t>50050825</t>
  </si>
  <si>
    <t>WJEC Level 3 Advanced GCE in Applied Business (Pilot)</t>
  </si>
  <si>
    <t>50050849</t>
  </si>
  <si>
    <t>WJEC Level 3 Advanced GCE in Travel and Tourism (Pilot)</t>
  </si>
  <si>
    <t>60052570</t>
  </si>
  <si>
    <t>AQA Level 3 Advanced GCE in Health and Social Care Single Award</t>
  </si>
  <si>
    <t>10034080</t>
  </si>
  <si>
    <t>AQA Level 3 Advanced GCE in Mathematics</t>
  </si>
  <si>
    <t>10034122</t>
  </si>
  <si>
    <t>Pearson Edexcel Level 3 Advanced GCE in Mathematics</t>
  </si>
  <si>
    <t>10034183</t>
  </si>
  <si>
    <t>OCR Advanced GCE in Mathematics (MEI)</t>
  </si>
  <si>
    <t>10034249</t>
  </si>
  <si>
    <t>WJEC Advanced GCE in Mathematics</t>
  </si>
  <si>
    <t>10034328</t>
  </si>
  <si>
    <t>CCEA Advanced GCE in Mathematics</t>
  </si>
  <si>
    <t>10034353</t>
  </si>
  <si>
    <t>OCR Advanced GCE in Mathematics</t>
  </si>
  <si>
    <t>10034900</t>
  </si>
  <si>
    <t>AQA Level 3 Advanced GCE in Statistics</t>
  </si>
  <si>
    <t>10060066</t>
  </si>
  <si>
    <t>AQA Level 3 Advanced GCE in Pure Mathematics</t>
  </si>
  <si>
    <t>10060078</t>
  </si>
  <si>
    <t>AQA Level 3 Advanced GCE in Further Mathematics</t>
  </si>
  <si>
    <t>10060108</t>
  </si>
  <si>
    <t>CCEA Advanced GCE in Further Mathematics</t>
  </si>
  <si>
    <t>1006011X</t>
  </si>
  <si>
    <t>CCEA Advanced GCE in Pure Mathematics</t>
  </si>
  <si>
    <t>10060145</t>
  </si>
  <si>
    <t>Pearson Edexcel Level 3 Advanced GCE in Further Mathematics</t>
  </si>
  <si>
    <t>10060157</t>
  </si>
  <si>
    <t>Pearson Edexcel Level 3 Advanced GCE in Pure Mathematics</t>
  </si>
  <si>
    <t>10060182</t>
  </si>
  <si>
    <t>OCR Advanced GCE in Further Mathematics (MEI)</t>
  </si>
  <si>
    <t>10060194</t>
  </si>
  <si>
    <t>OCR Advanced GCE in Pure Mathematics (MEI)</t>
  </si>
  <si>
    <t>10060224</t>
  </si>
  <si>
    <t>OCR Advanced GCE in Further Mathematics</t>
  </si>
  <si>
    <t>10060236</t>
  </si>
  <si>
    <t>OCR Advanced GCE in Pure Mathematics</t>
  </si>
  <si>
    <t>10060261</t>
  </si>
  <si>
    <t>WJEC Advanced GCE in Further Mathematics</t>
  </si>
  <si>
    <t>10060273</t>
  </si>
  <si>
    <t>WJEC Advanced GCE in Pure Mathematics</t>
  </si>
  <si>
    <t>50021849</t>
  </si>
  <si>
    <t>AQA Level 3 Advanced GCE in General Studies A</t>
  </si>
  <si>
    <t>50021862</t>
  </si>
  <si>
    <t>AQA Level 3 Advanced GCE in Design and Technology: Systems and Control Technology</t>
  </si>
  <si>
    <t>50021874</t>
  </si>
  <si>
    <t>OCR Level 3 Advanced GCE in Accounting</t>
  </si>
  <si>
    <t>50021886</t>
  </si>
  <si>
    <t>OCR Level 3 Advanced GCE in Business Studies</t>
  </si>
  <si>
    <t>50021898</t>
  </si>
  <si>
    <t>OCR Level 3 Advanced GCE in Chemistry B</t>
  </si>
  <si>
    <t>50021904</t>
  </si>
  <si>
    <t>OCR Level 3 Advanced GCE in Design and Technology</t>
  </si>
  <si>
    <t>50021916</t>
  </si>
  <si>
    <t>OCR Level 3 Advanced GCE in Computing</t>
  </si>
  <si>
    <t>50021928</t>
  </si>
  <si>
    <t>OCR Level 3 Advanced GCE in Critical Thinking</t>
  </si>
  <si>
    <t>5002193X</t>
  </si>
  <si>
    <t>OCR Level 3 Advanced GCE in Geology</t>
  </si>
  <si>
    <t>50021941</t>
  </si>
  <si>
    <t>OCR Level 3 Advanced GCE in General Studies</t>
  </si>
  <si>
    <t>50021953</t>
  </si>
  <si>
    <t>OCR Level 3 Advanced GCE in Information and Communication Technology</t>
  </si>
  <si>
    <t>50021965</t>
  </si>
  <si>
    <t>OCR Level 3 Advanced GCE in Law</t>
  </si>
  <si>
    <t>50021977</t>
  </si>
  <si>
    <t>OCR Level 3 Advanced GCE in French</t>
  </si>
  <si>
    <t>50021989</t>
  </si>
  <si>
    <t>OCR Level 3 Advanced GCE in Spanish</t>
  </si>
  <si>
    <t>50021990</t>
  </si>
  <si>
    <t>OCR Level 3 Advanced GCE in Religious Studies</t>
  </si>
  <si>
    <t>50022003</t>
  </si>
  <si>
    <t>OCR Level 3 Advanced GCE in Biblical Hebrew</t>
  </si>
  <si>
    <t>50022015</t>
  </si>
  <si>
    <t>OCR Level 3 Advanced GCE in Sociology</t>
  </si>
  <si>
    <t>50022039</t>
  </si>
  <si>
    <t>AQA Level 3 Advanced GCE in Sociology</t>
  </si>
  <si>
    <t>50022040</t>
  </si>
  <si>
    <t>AQA Level 3 Advanced GCE in Economics</t>
  </si>
  <si>
    <t>50022052</t>
  </si>
  <si>
    <t>OCR Level 3 Advanced GCE in Physics B</t>
  </si>
  <si>
    <t>50022088</t>
  </si>
  <si>
    <t>AQA Level 3 Advanced GCE in German</t>
  </si>
  <si>
    <t>5002209X</t>
  </si>
  <si>
    <t>AQA Level 3 Advanced GCE in French</t>
  </si>
  <si>
    <t>50022118</t>
  </si>
  <si>
    <t>OCR Level 3 Advanced GCE in Home Economics (Food, Nutrition and Health)</t>
  </si>
  <si>
    <t>50022131</t>
  </si>
  <si>
    <t>OCR Level 3 Advanced GCE in Economics</t>
  </si>
  <si>
    <t>50022143</t>
  </si>
  <si>
    <t>AQA Level 3 Advanced GCE in Spanish</t>
  </si>
  <si>
    <t>50022155</t>
  </si>
  <si>
    <t>AQA Level 3 Advanced GCE in Design and Technology: Product Design (3-D Design)</t>
  </si>
  <si>
    <t>50022180</t>
  </si>
  <si>
    <t>AQA Level 3 Advanced GCE in Design and Technology: Food Technology</t>
  </si>
  <si>
    <t>50022209</t>
  </si>
  <si>
    <t>AQA Level 3 Advanced GCE in Dance</t>
  </si>
  <si>
    <t>50022234</t>
  </si>
  <si>
    <t>AQA Level 3 Advanced GCE in General Studies B</t>
  </si>
  <si>
    <t>50022246</t>
  </si>
  <si>
    <t>AQA Level 3 Advanced GCE in History of Art</t>
  </si>
  <si>
    <t>5002226X</t>
  </si>
  <si>
    <t>AQA Level 3 Advanced GCE in Classical Civilisation</t>
  </si>
  <si>
    <t>50022295</t>
  </si>
  <si>
    <t>OCR Level 3 Advanced GCE in German</t>
  </si>
  <si>
    <t>50022362</t>
  </si>
  <si>
    <t>OCR Level 3 Advanced GCE in Biology</t>
  </si>
  <si>
    <t>50022374</t>
  </si>
  <si>
    <t>Pearson Edexcel Level 3 Advanced GCE in History</t>
  </si>
  <si>
    <t>50022386</t>
  </si>
  <si>
    <t>Pearson Edexcel Level 3 Advanced GCE in Geography</t>
  </si>
  <si>
    <t>50022416</t>
  </si>
  <si>
    <t>AQA Level 3 Advanced GCE in Design and Technology: Product Design (Textiles)</t>
  </si>
  <si>
    <t>50022453</t>
  </si>
  <si>
    <t>AQA Level 3 Advanced GCE in Media Studies</t>
  </si>
  <si>
    <t>50022489</t>
  </si>
  <si>
    <t>AQA Level 3 Advanced GCE in Communication and Culture</t>
  </si>
  <si>
    <t>50022490</t>
  </si>
  <si>
    <t>AQA Level 3 Advanced GCE in Business Studies</t>
  </si>
  <si>
    <t>50022556</t>
  </si>
  <si>
    <t>AQA Level 3 Advanced GCE in Archaeology</t>
  </si>
  <si>
    <t>50022684</t>
  </si>
  <si>
    <t>Pearson Edexcel Level 3 Advanced GCE in Physical Education</t>
  </si>
  <si>
    <t>50022702</t>
  </si>
  <si>
    <t>OCR Level 3 Advanced GCE in History B</t>
  </si>
  <si>
    <t>50022726</t>
  </si>
  <si>
    <t>CCEA Level 3 Advanced GCE in Home Economics</t>
  </si>
  <si>
    <t>50022738</t>
  </si>
  <si>
    <t>Pearson Edexcel Level 3 Advanced GCE in Music</t>
  </si>
  <si>
    <t>50023068</t>
  </si>
  <si>
    <t>OCR Level 3 Advanced GCE in Performance Studies</t>
  </si>
  <si>
    <t>5002307X</t>
  </si>
  <si>
    <t>AQA Level 3 Advanced GCE in Drama and Theatre Studies</t>
  </si>
  <si>
    <t>50023081</t>
  </si>
  <si>
    <t>Pearson Edexcel Level 3 Advanced GCE in Japanese</t>
  </si>
  <si>
    <t>50023093</t>
  </si>
  <si>
    <t>Pearson Edexcel Level 3 Advanced GCE in Arabic</t>
  </si>
  <si>
    <t>5002310X</t>
  </si>
  <si>
    <t>Pearson Edexcel Level 3 Advanced GCE in Government and Politics</t>
  </si>
  <si>
    <t>50023123</t>
  </si>
  <si>
    <t>AQA Level 3 Advanced GCE in English Literature B</t>
  </si>
  <si>
    <t>50023135</t>
  </si>
  <si>
    <t>Pearson Edexcel Level 3 Advanced GCE in Greek</t>
  </si>
  <si>
    <t>50023159</t>
  </si>
  <si>
    <t>CCEA Level 3 Advanced GCE in Information and Communication Technology</t>
  </si>
  <si>
    <t>50023238</t>
  </si>
  <si>
    <t>AQA Level 3 Advanced GCE in Philosophy</t>
  </si>
  <si>
    <t>50023287</t>
  </si>
  <si>
    <t>Pearson Edexcel Level 3 Advanced GCE in Economics</t>
  </si>
  <si>
    <t>50023299</t>
  </si>
  <si>
    <t>AQA Level 3 Advanced GCE in Accounting</t>
  </si>
  <si>
    <t>50023305</t>
  </si>
  <si>
    <t>AQA Level 3 Advanced GCE in Law</t>
  </si>
  <si>
    <t>50023317</t>
  </si>
  <si>
    <t>Pearson Edexcel Level 3 Advanced GCE in Religious Studies</t>
  </si>
  <si>
    <t>50023329</t>
  </si>
  <si>
    <t>OCR Level 3 Advanced GCE in History A</t>
  </si>
  <si>
    <t>50023354</t>
  </si>
  <si>
    <t>AQA Level 3 Advanced GCE in Modern Hebrew</t>
  </si>
  <si>
    <t>50023366</t>
  </si>
  <si>
    <t>AQA Level 3 Advanced GCE in Bengali</t>
  </si>
  <si>
    <t>50023378</t>
  </si>
  <si>
    <t>AQA Level 3 Advanced GCE in Panjabi</t>
  </si>
  <si>
    <t>5002338X</t>
  </si>
  <si>
    <t>AQA Level 3 Advanced GCE in Polish</t>
  </si>
  <si>
    <t>50023391</t>
  </si>
  <si>
    <t>AQA Level 3 Advanced GCE in Biology</t>
  </si>
  <si>
    <t>50023408</t>
  </si>
  <si>
    <t>AQA Level 3 Advanced GCE in Human Biology</t>
  </si>
  <si>
    <t>5002341X</t>
  </si>
  <si>
    <t>AQA Level 3 Advanced GCE in Electronics</t>
  </si>
  <si>
    <t>50023421</t>
  </si>
  <si>
    <t>OCR Level 3 Advanced GCE in Gujarati</t>
  </si>
  <si>
    <t>50023433</t>
  </si>
  <si>
    <t>OCR Level 3 Advanced GCE in Dutch</t>
  </si>
  <si>
    <t>50023445</t>
  </si>
  <si>
    <t>OCR Level 3 Advanced GCE in Turkish</t>
  </si>
  <si>
    <t>50023457</t>
  </si>
  <si>
    <t>OCR Level 3 Advanced GCE in Persian</t>
  </si>
  <si>
    <t>50023470</t>
  </si>
  <si>
    <t>OCR Level 3 Advanced GCE in Chemistry A</t>
  </si>
  <si>
    <t>50023494</t>
  </si>
  <si>
    <t>AQA Level 3 Advanced GCE in Information and Communication Technology</t>
  </si>
  <si>
    <t>50023561</t>
  </si>
  <si>
    <t>OCR Level 3 Advanced GCE in Portuguese</t>
  </si>
  <si>
    <t>50023573</t>
  </si>
  <si>
    <t>CCEA Level 3 Advanced GCE in Business Studies</t>
  </si>
  <si>
    <t>50023767</t>
  </si>
  <si>
    <t>CCEA Level 3 Advanced GCE in Economics</t>
  </si>
  <si>
    <t>50024218</t>
  </si>
  <si>
    <t>CCEA Level 3 Advanced GCE in English Literature</t>
  </si>
  <si>
    <t>50024267</t>
  </si>
  <si>
    <t>Pearson Edexcel Level 3 Advanced GCE in Chemistry</t>
  </si>
  <si>
    <t>50024310</t>
  </si>
  <si>
    <t>CCEA Level 3 Advanced GCE in Government and Politics</t>
  </si>
  <si>
    <t>50024322</t>
  </si>
  <si>
    <t>CCEA Level 3 Advanced GCE in Irish</t>
  </si>
  <si>
    <t>50024334</t>
  </si>
  <si>
    <t>CCEA Level 3 Advanced GCE in French</t>
  </si>
  <si>
    <t>50024358</t>
  </si>
  <si>
    <t>Pearson Edexcel Level 3 Advanced GCE in Physics</t>
  </si>
  <si>
    <t>5002436X</t>
  </si>
  <si>
    <t>CCEA Level 3 Advanced GCE in Religious Studies</t>
  </si>
  <si>
    <t>50024383</t>
  </si>
  <si>
    <t>CCEA Level 3 Advanced GCE in Physics</t>
  </si>
  <si>
    <t>50024425</t>
  </si>
  <si>
    <t>Pearson Edexcel Level 3 Advanced GCE in Economics and Business</t>
  </si>
  <si>
    <t>50024437</t>
  </si>
  <si>
    <t>Pearson Edexcel Level 3 Advanced GCE in Business Studies</t>
  </si>
  <si>
    <t>50024528</t>
  </si>
  <si>
    <t>AQA Level 3 Advanced GCE in Music</t>
  </si>
  <si>
    <t>50024577</t>
  </si>
  <si>
    <t>CCEA Level 3 Advanced GCE in Technology and Design: Systems and Control</t>
  </si>
  <si>
    <t>50024590</t>
  </si>
  <si>
    <t>CCEA Level 3 Advanced GCE in Spanish</t>
  </si>
  <si>
    <t>50024619</t>
  </si>
  <si>
    <t>OCR Level 3 Advanced GCE in Human Biology</t>
  </si>
  <si>
    <t>50024632</t>
  </si>
  <si>
    <t>CCEA Level 3 Advanced GCE in Moving Image Arts</t>
  </si>
  <si>
    <t>50024656</t>
  </si>
  <si>
    <t>CCEA Level 3 Advanced GCE in German</t>
  </si>
  <si>
    <t>50024693</t>
  </si>
  <si>
    <t>WJEC Level 3 Advanced GCE in Physics</t>
  </si>
  <si>
    <t>50024747</t>
  </si>
  <si>
    <t>WJEC Level 3 Advanced GCE in Human Biology</t>
  </si>
  <si>
    <t>50024759</t>
  </si>
  <si>
    <t>WJEC Level 3 Advanced GCE in Biology</t>
  </si>
  <si>
    <t>50024760</t>
  </si>
  <si>
    <t>WJEC Level 3 Advanced GCE in Business Studies</t>
  </si>
  <si>
    <t>50024772</t>
  </si>
  <si>
    <t>WJEC Level 3 Advanced GCE in Economics</t>
  </si>
  <si>
    <t>50024784</t>
  </si>
  <si>
    <t>WJEC Level 3 Advanced GCE in Cymraeg Ail Iaith</t>
  </si>
  <si>
    <t>50024802</t>
  </si>
  <si>
    <t>AQA Level 3 Advanced GCE in Government and Politics</t>
  </si>
  <si>
    <t>50024826</t>
  </si>
  <si>
    <t>WJEC Level 3 Advanced GCE in Physical Education</t>
  </si>
  <si>
    <t>50024838</t>
  </si>
  <si>
    <t>WJEC Level 3 Advanced GCE in Geography</t>
  </si>
  <si>
    <t>5002484X</t>
  </si>
  <si>
    <t>WJEC Level 3 Advanced GCE in World Development</t>
  </si>
  <si>
    <t>50024851</t>
  </si>
  <si>
    <t>WJEC Level 3 Advanced GCE in Geology</t>
  </si>
  <si>
    <t>50024863</t>
  </si>
  <si>
    <t>WJEC Level 3 Advanced GCE in Cymraeg Iaith Gyntaf</t>
  </si>
  <si>
    <t>50024875</t>
  </si>
  <si>
    <t>WJEC Level 3 Advanced GCE in History</t>
  </si>
  <si>
    <t>50024887</t>
  </si>
  <si>
    <t>WJEC Level 3 Advanced GCE in Spanish</t>
  </si>
  <si>
    <t>50024899</t>
  </si>
  <si>
    <t>OCR Level 3 Advanced GCE in English Literature</t>
  </si>
  <si>
    <t>50024905</t>
  </si>
  <si>
    <t>OCR Level 3 Advanced GCE in English Language and Literature</t>
  </si>
  <si>
    <t>50024917</t>
  </si>
  <si>
    <t>WJEC Level 3 Advanced GCE in French</t>
  </si>
  <si>
    <t>50024929</t>
  </si>
  <si>
    <t>WJEC Level 3 Advanced GCE in German</t>
  </si>
  <si>
    <t>50024942</t>
  </si>
  <si>
    <t>CCEA Level 3 Advanced GCE in Chemistry</t>
  </si>
  <si>
    <t>50024966</t>
  </si>
  <si>
    <t>AQA Level 3 Advanced GCE in English Language A</t>
  </si>
  <si>
    <t>50024978</t>
  </si>
  <si>
    <t>AQA Level 3 Advanced GCE in English Language B</t>
  </si>
  <si>
    <t>50025004</t>
  </si>
  <si>
    <t>AQA Level 3 Advanced GCE in Psychology A</t>
  </si>
  <si>
    <t>50025028</t>
  </si>
  <si>
    <t>WJEC Level 3 Advanced GCE in Chemistry</t>
  </si>
  <si>
    <t>5002503X</t>
  </si>
  <si>
    <t>CCEA Level 3 Advanced GCE in Biology</t>
  </si>
  <si>
    <t>50025041</t>
  </si>
  <si>
    <t>CCEA Level 3 Advanced GCE in Art and Design</t>
  </si>
  <si>
    <t>50025065</t>
  </si>
  <si>
    <t>AQA Level 3 Advanced GCE in Religious Studies</t>
  </si>
  <si>
    <t>50025132</t>
  </si>
  <si>
    <t>AQA Level 3 Advanced GCE in Environmental Studies</t>
  </si>
  <si>
    <t>50025144</t>
  </si>
  <si>
    <t>OCR Level 3 Advanced GCE in Music</t>
  </si>
  <si>
    <t>50025156</t>
  </si>
  <si>
    <t>OCR Level 3 Advanced GCE in Art and Design</t>
  </si>
  <si>
    <t>5002534X</t>
  </si>
  <si>
    <t>Pearson Edexcel Level 3 Advanced GCE in Urdu</t>
  </si>
  <si>
    <t>50025351</t>
  </si>
  <si>
    <t>Pearson Edexcel Level 3 Advanced GCE in Spanish</t>
  </si>
  <si>
    <t>50025363</t>
  </si>
  <si>
    <t>Pearson Edexcel Level 3 Advanced GCE in Russian</t>
  </si>
  <si>
    <t>50025375</t>
  </si>
  <si>
    <t>CCEA Level 3 Advanced GCE in Geography</t>
  </si>
  <si>
    <t>50025387</t>
  </si>
  <si>
    <t>AQA Level 3 Advanced GCE in History</t>
  </si>
  <si>
    <t>50025417</t>
  </si>
  <si>
    <t>AQA Level 3 Advanced GCE in Psychology B</t>
  </si>
  <si>
    <t>50025430</t>
  </si>
  <si>
    <t>Pearson Edexcel Level 3 Advanced GCE in French</t>
  </si>
  <si>
    <t>50025442</t>
  </si>
  <si>
    <t>Pearson Edexcel Level 3 Advanced GCE in German</t>
  </si>
  <si>
    <t>50025454</t>
  </si>
  <si>
    <t>Pearson Edexcel Level 3 Advanced GCE in Italian</t>
  </si>
  <si>
    <t>50025521</t>
  </si>
  <si>
    <t>CCEA Level 3 Advanced GCE in History</t>
  </si>
  <si>
    <t>50025685</t>
  </si>
  <si>
    <t>AQA Level 3 Advanced GCE in English Literature A</t>
  </si>
  <si>
    <t>50025703</t>
  </si>
  <si>
    <t>AQA Level 3 Advanced GCE in Physics B: Physics in Context</t>
  </si>
  <si>
    <t>50025739</t>
  </si>
  <si>
    <t>AQA Level 3 Advanced GCE in Computing</t>
  </si>
  <si>
    <t>50025806</t>
  </si>
  <si>
    <t>AQA Level 3 Advanced GCE in Science in Society</t>
  </si>
  <si>
    <t>5002582X</t>
  </si>
  <si>
    <t>OCR Level 3 Advanced GCE in Psychology</t>
  </si>
  <si>
    <t>50025831</t>
  </si>
  <si>
    <t>OCR Level 3 Advanced GCE in Electronics</t>
  </si>
  <si>
    <t>50025843</t>
  </si>
  <si>
    <t>OCR Level 3 Advanced GCE in Physics A</t>
  </si>
  <si>
    <t>50025855</t>
  </si>
  <si>
    <t>OCR Level 3 Advanced GCE in Geography</t>
  </si>
  <si>
    <t>50025867</t>
  </si>
  <si>
    <t>AQA Level 3 Advanced GCE in Citizenship Studies</t>
  </si>
  <si>
    <t>50025879</t>
  </si>
  <si>
    <t>OCR Level 3 Advanced GCE in Physical Education</t>
  </si>
  <si>
    <t>50025880</t>
  </si>
  <si>
    <t>Pearson Edexcel Level 3 Advanced GCE in Art and Design</t>
  </si>
  <si>
    <t>50025892</t>
  </si>
  <si>
    <t>OCR Level 3 Advanced GCE in Media Studies</t>
  </si>
  <si>
    <t>50025922</t>
  </si>
  <si>
    <t>AQA Level 3 Advanced GCE in Geography</t>
  </si>
  <si>
    <t>50025934</t>
  </si>
  <si>
    <t>Pearson Edexcel Level 3 Advanced GCE in Biology</t>
  </si>
  <si>
    <t>50025958</t>
  </si>
  <si>
    <t>AQA Level 3 Advanced GCE in English Language and Literature B</t>
  </si>
  <si>
    <t>5002596X</t>
  </si>
  <si>
    <t>OCR Level 3 Advanced GCE in Classics</t>
  </si>
  <si>
    <t>50025971</t>
  </si>
  <si>
    <t>OCR Level 3 Advanced GCE in English Language</t>
  </si>
  <si>
    <t>50026021</t>
  </si>
  <si>
    <t>WJEC Level 3 Advanced GCE in Law</t>
  </si>
  <si>
    <t>50026045</t>
  </si>
  <si>
    <t>WJEC Level 3 Advanced GCE in Design and Technology</t>
  </si>
  <si>
    <t>50026057</t>
  </si>
  <si>
    <t>CCEA Level 3 Advanced GCE in Music</t>
  </si>
  <si>
    <t>50026069</t>
  </si>
  <si>
    <t>WJEC Level 3 Advanced GCE in Electronics</t>
  </si>
  <si>
    <t>50026070</t>
  </si>
  <si>
    <t>WJEC Level 3 Advanced GCE in Information and Communication Technology</t>
  </si>
  <si>
    <t>50026082</t>
  </si>
  <si>
    <t>WJEC Level 3 Advanced GCE in Media Studies</t>
  </si>
  <si>
    <t>50026094</t>
  </si>
  <si>
    <t>WJEC Level 3 Advanced GCE in Art and Design</t>
  </si>
  <si>
    <t>50026100</t>
  </si>
  <si>
    <t>WJEC Level 3 Advanced GCE in Religious Studies</t>
  </si>
  <si>
    <t>50026112</t>
  </si>
  <si>
    <t>WJEC Level 3 Advanced GCE in Psychology</t>
  </si>
  <si>
    <t>50026124</t>
  </si>
  <si>
    <t>WJEC Level 3 Advanced GCE in Film Studies</t>
  </si>
  <si>
    <t>50026148</t>
  </si>
  <si>
    <t>AQA Level 3 Advanced GCE in Chemistry</t>
  </si>
  <si>
    <t>5002615X</t>
  </si>
  <si>
    <t>AQA Level 3 Advanced GCE in Physics A</t>
  </si>
  <si>
    <t>50026203</t>
  </si>
  <si>
    <t>Pearson Edexcel Level 3 Advanced GCE in Drama and Theatre Studies</t>
  </si>
  <si>
    <t>50026331</t>
  </si>
  <si>
    <t>WJEC Level 3 Advanced GCE in Music</t>
  </si>
  <si>
    <t>50026343</t>
  </si>
  <si>
    <t>OCR Level 3 Advanced GCE in Government and Politics</t>
  </si>
  <si>
    <t>50026380</t>
  </si>
  <si>
    <t>WJEC Level 3 Advanced GCE in Drama and Theatre Studies</t>
  </si>
  <si>
    <t>50026392</t>
  </si>
  <si>
    <t>AQA Level 3 Advanced GCE in Physical Education</t>
  </si>
  <si>
    <t>50026446</t>
  </si>
  <si>
    <t>CCEA Level 3 Advanced GCE in History of Art</t>
  </si>
  <si>
    <t>5002646X</t>
  </si>
  <si>
    <t>Pearson Edexcel Level 3 Advanced GCE in Psychology</t>
  </si>
  <si>
    <t>50026471</t>
  </si>
  <si>
    <t>Pearson Edexcel Level 3 Advanced GCE in English Language</t>
  </si>
  <si>
    <t>50026483</t>
  </si>
  <si>
    <t>Pearson Edexcel Level 3 Advanced GCE in English Language and Literature</t>
  </si>
  <si>
    <t>50026495</t>
  </si>
  <si>
    <t>Pearson Edexcel Level 3 Advanced GCE in Chinese</t>
  </si>
  <si>
    <t>50026501</t>
  </si>
  <si>
    <t>Pearson Edexcel Level 3 Advanced GCE in Design and Technology</t>
  </si>
  <si>
    <t>50026525</t>
  </si>
  <si>
    <t>Pearson Edexcel Level 3 Advanced GCE in General Studies</t>
  </si>
  <si>
    <t>50026549</t>
  </si>
  <si>
    <t>Pearson Edexcel Level 3 Advanced GCE in English Literature</t>
  </si>
  <si>
    <t>50026604</t>
  </si>
  <si>
    <t>AQA Level 3 Advanced GCE in Art and Design</t>
  </si>
  <si>
    <t>50026616</t>
  </si>
  <si>
    <t>AQA Level 3 Advanced GCE in English Language and Literature A</t>
  </si>
  <si>
    <t>50029058</t>
  </si>
  <si>
    <t>WJEC Level 3 Advanced GCE in English Language</t>
  </si>
  <si>
    <t>50029290</t>
  </si>
  <si>
    <t>WJEC Level 3 Advanced GCE in English Literature</t>
  </si>
  <si>
    <t>50030401</t>
  </si>
  <si>
    <t>WJEC Level 3 Advanced GCE in Computing</t>
  </si>
  <si>
    <t>50031028</t>
  </si>
  <si>
    <t>Pearson Edexcel Level 3 Advanced GCE in Music Technology</t>
  </si>
  <si>
    <t>5003196X</t>
  </si>
  <si>
    <t>WJEC Level 3 Advanced GCE in English Language and Literature</t>
  </si>
  <si>
    <t>50032008</t>
  </si>
  <si>
    <t>WJEC Level 3 Advanced GCE in Sociology</t>
  </si>
  <si>
    <t>50041460</t>
  </si>
  <si>
    <t>AQA Level 3 Advanced GCE in Use of Mathematics (Pilot)</t>
  </si>
  <si>
    <t>50076917</t>
  </si>
  <si>
    <t>AQA Level 3 Advanced GCE in Anthropology</t>
  </si>
  <si>
    <t>6004813X</t>
  </si>
  <si>
    <t>OCR Level 3 Advanced GCE in Humanities</t>
  </si>
  <si>
    <t>60060694</t>
  </si>
  <si>
    <t>OCR Level 3 Advanced GCE in Film Studies</t>
  </si>
  <si>
    <t>60077451</t>
  </si>
  <si>
    <t>AQA Level 3 Advanced GCE in Creative Writing</t>
  </si>
  <si>
    <t>60126796</t>
  </si>
  <si>
    <t>60139948</t>
  </si>
  <si>
    <t>60139973</t>
  </si>
  <si>
    <t>60141037</t>
  </si>
  <si>
    <t>WJEC Eduqas Level 3 Advanced GCE in Economics</t>
  </si>
  <si>
    <t>60141050</t>
  </si>
  <si>
    <t>Pearson Edexcel Level 3 Advanced GCE in Economics A</t>
  </si>
  <si>
    <t>60142601</t>
  </si>
  <si>
    <t>OCR Level 3 Advanced GCE in Biology A</t>
  </si>
  <si>
    <t>60143368</t>
  </si>
  <si>
    <t>AQA Level 3 Advanced GCE in Business</t>
  </si>
  <si>
    <t>6014371X</t>
  </si>
  <si>
    <t>60144567</t>
  </si>
  <si>
    <t>60145699</t>
  </si>
  <si>
    <t>AQA Level 3 Advanced GCE in Computer Science</t>
  </si>
  <si>
    <t>60146254</t>
  </si>
  <si>
    <t>60146400</t>
  </si>
  <si>
    <t>AQA Level 3 Advanced GCE in English Language</t>
  </si>
  <si>
    <t>60146412</t>
  </si>
  <si>
    <t>AQA Level 3 Advanced GCE in English Language and Literature</t>
  </si>
  <si>
    <t>60146734</t>
  </si>
  <si>
    <t>Pearson Edexcel Level 3 Advanced GCE in Business</t>
  </si>
  <si>
    <t>60146758</t>
  </si>
  <si>
    <t>OCR Level 3 Advanced GCE in Business</t>
  </si>
  <si>
    <t>60146771</t>
  </si>
  <si>
    <t>60147015</t>
  </si>
  <si>
    <t>60147027</t>
  </si>
  <si>
    <t>60147040</t>
  </si>
  <si>
    <t>OCR Level 3 Advanced GCE in English Language and Literature (EMC)</t>
  </si>
  <si>
    <t>60147209</t>
  </si>
  <si>
    <t>OCR Level 3 Advanced GCE in Biology B (Advancing Biology)</t>
  </si>
  <si>
    <t>60147258</t>
  </si>
  <si>
    <t>6014743X</t>
  </si>
  <si>
    <t>60147453</t>
  </si>
  <si>
    <t>OCR Level 3 Advanced GCE in Physics B (Advancing Physics)</t>
  </si>
  <si>
    <t>60147477</t>
  </si>
  <si>
    <t>AQA Level 3 Advanced GCE in Physics</t>
  </si>
  <si>
    <t>60147489</t>
  </si>
  <si>
    <t>WJEC Eduqas Level 3 Advanced GCE in Sociology</t>
  </si>
  <si>
    <t>60147672</t>
  </si>
  <si>
    <t>Pearson Edexcel Level 3 Advanced GCE in Economics B</t>
  </si>
  <si>
    <t>60147994</t>
  </si>
  <si>
    <t>6014838X</t>
  </si>
  <si>
    <t>AQA Level 3 Advanced GCE in Psychology</t>
  </si>
  <si>
    <t>60148482</t>
  </si>
  <si>
    <t>60148688</t>
  </si>
  <si>
    <t>WJEC Eduqas Level 3 Advanced GCE in Business</t>
  </si>
  <si>
    <t>60148706</t>
  </si>
  <si>
    <t>WJEC Eduqas Level 3 Advanced GCE in English Literature</t>
  </si>
  <si>
    <t>60148913</t>
  </si>
  <si>
    <t>WJEC Eduqas Level 3 Advanced GCE in Art and Design</t>
  </si>
  <si>
    <t>60149115</t>
  </si>
  <si>
    <t>OCR Level 3 Advanced GCE in Computer Science</t>
  </si>
  <si>
    <t>60149127</t>
  </si>
  <si>
    <t>60149589</t>
  </si>
  <si>
    <t>60149735</t>
  </si>
  <si>
    <t>60150099</t>
  </si>
  <si>
    <t>60150221</t>
  </si>
  <si>
    <t>WJEC Eduqas Level 3 Advanced GCE in English Language and Literature</t>
  </si>
  <si>
    <t>60150312</t>
  </si>
  <si>
    <t>WJEC Eduqas Level 3 Advanced GCE in Computer Science</t>
  </si>
  <si>
    <t>60150439</t>
  </si>
  <si>
    <t>WJEC Eduqas Level 3 Advanced GCE in English Language</t>
  </si>
  <si>
    <t>60150464</t>
  </si>
  <si>
    <t>60150889</t>
  </si>
  <si>
    <t>60151225</t>
  </si>
  <si>
    <t>60152552</t>
  </si>
  <si>
    <t>60152990</t>
  </si>
  <si>
    <t>Pearson Edexcel Level 3 Advanced GCE in Biology A (Salters-Nuffield)</t>
  </si>
  <si>
    <t>60153015</t>
  </si>
  <si>
    <t>Pearson Edexcel Level 3 Advanced GCE in Biology B</t>
  </si>
  <si>
    <t>60153271</t>
  </si>
  <si>
    <t>60153283</t>
  </si>
  <si>
    <t>60153714</t>
  </si>
  <si>
    <t>OCR Level 3 Advanced GCE in Chemistry B (Salters)</t>
  </si>
  <si>
    <t>6015522X</t>
  </si>
  <si>
    <t>WJEC Eduqas Level 3 Advanced GCE in Physics</t>
  </si>
  <si>
    <t>60155735</t>
  </si>
  <si>
    <t>60156454</t>
  </si>
  <si>
    <t>WJEC Eduqas Level 3 Advanced GCE in Chemistry</t>
  </si>
  <si>
    <t>60156466</t>
  </si>
  <si>
    <t>60157069</t>
  </si>
  <si>
    <t>WJEC Eduqas Level 3 Advanced GCE in Biology</t>
  </si>
  <si>
    <t>60157318</t>
  </si>
  <si>
    <t>60160445</t>
  </si>
  <si>
    <t>WJEC Eduqas Level 3 Advanced GCE in Psychology</t>
  </si>
  <si>
    <t>60179284</t>
  </si>
  <si>
    <t>60181461</t>
  </si>
  <si>
    <t>WJEC Eduqas Level 3 Advanced GCE in Music</t>
  </si>
  <si>
    <t>60182428</t>
  </si>
  <si>
    <t>60182544</t>
  </si>
  <si>
    <t>OCR Level 3 Advanced GCE in Latin</t>
  </si>
  <si>
    <t>60182556</t>
  </si>
  <si>
    <t>OCR Level 3 Advanced GCE in Classical Greek</t>
  </si>
  <si>
    <t>60182726</t>
  </si>
  <si>
    <t>OCR Level 3 Advanced GCE in Drama and Theatre</t>
  </si>
  <si>
    <t>60182787</t>
  </si>
  <si>
    <t>60182970</t>
  </si>
  <si>
    <t>60183020</t>
  </si>
  <si>
    <t>Pearson Edexcel Level 3 Advanced GCE in Drama and Theatre</t>
  </si>
  <si>
    <t>60183044</t>
  </si>
  <si>
    <t>60183226</t>
  </si>
  <si>
    <t>60184176</t>
  </si>
  <si>
    <t>60184942</t>
  </si>
  <si>
    <t>AQA Level 3 Advanced GCE in Drama and Theatre</t>
  </si>
  <si>
    <t>60185545</t>
  </si>
  <si>
    <t>WJEC Eduqas Level 3 Advanced GCE in Drama and Theatre</t>
  </si>
  <si>
    <t>60185764</t>
  </si>
  <si>
    <t>60186331</t>
  </si>
  <si>
    <t>1004260X</t>
  </si>
  <si>
    <t>CCEA Level 3 Advanced GCE in Applied Information and Communications Technology (Double Award)</t>
  </si>
  <si>
    <t>10042891</t>
  </si>
  <si>
    <t>Pearson Edexcel Level 3 Advanced GCE in Applied Business (Double Award)</t>
  </si>
  <si>
    <t>10042957</t>
  </si>
  <si>
    <t>Pearson Edexcel Level 3 Advanced GCE in Health and Social Care (Double Award)</t>
  </si>
  <si>
    <t>10042994</t>
  </si>
  <si>
    <t>Pearson Edexcel Level 3 Advanced GCE in Applied Art and Design (Double Award)</t>
  </si>
  <si>
    <t>10044036</t>
  </si>
  <si>
    <t>CCEA Level 3 Advanced GCE in Health and Social Care (Double Award)</t>
  </si>
  <si>
    <t>10044371</t>
  </si>
  <si>
    <t>OCR Level 3 Advanced GCE in Applied Information and Communication Technology (Double Award)</t>
  </si>
  <si>
    <t>10044413</t>
  </si>
  <si>
    <t>OCR Level 3 Advanced GCE in Applied Art and Design (Double Award)</t>
  </si>
  <si>
    <t>10044450</t>
  </si>
  <si>
    <t>OCR Level 3 Advanced GCE in Applied Science (Double Award)</t>
  </si>
  <si>
    <t>10045594</t>
  </si>
  <si>
    <t>OCR Level 3 Advanced GCE in Health and Social Care (Double Award)</t>
  </si>
  <si>
    <t>10047268</t>
  </si>
  <si>
    <t>Pearson Edexcel Level 3 Advanced GCE in Applied Information and Communication Technology (Double Award)</t>
  </si>
  <si>
    <t>10047323</t>
  </si>
  <si>
    <t>OCR Level 3 Advanced GCE in Applied Business (Double Award)</t>
  </si>
  <si>
    <t>10047438</t>
  </si>
  <si>
    <t>OCR Level 3 Advanced GCE in Travel and Tourism (Double Award)</t>
  </si>
  <si>
    <t>10047748</t>
  </si>
  <si>
    <t>AQA Level 3 Advanced GCE in Applied Business (Double Award)</t>
  </si>
  <si>
    <t>10048029</t>
  </si>
  <si>
    <t>Pearson Edexcel Level 3 Advanced GCE in Travel and Tourism (Double Award)</t>
  </si>
  <si>
    <t>10050127</t>
  </si>
  <si>
    <t>AQA Level 3 Advanced GCE in Applied Science (Double Award)</t>
  </si>
  <si>
    <t>50036154</t>
  </si>
  <si>
    <t>WJEC Level 3 Advanced GCE in Health and Social Care (Double Award) (Pilot)</t>
  </si>
  <si>
    <t>5003828X</t>
  </si>
  <si>
    <t>WJEC Level 3 Advanced GCE in Travel and Tourism (Double Award) (Pilot)</t>
  </si>
  <si>
    <t>50041083</t>
  </si>
  <si>
    <t>WJEC Level 3 Advanced GCE in Applied ICT (Double Award) (Pilot)</t>
  </si>
  <si>
    <t>50046779</t>
  </si>
  <si>
    <t>WJEC Level 3 Advanced GCE in Applied Business (Double Award) (Pilot)</t>
  </si>
  <si>
    <t>60052569</t>
  </si>
  <si>
    <t>AQA Level 3 Advanced GCE in Health and Social Care Double Award</t>
  </si>
  <si>
    <t>10042532</t>
  </si>
  <si>
    <t>Pearson Edexcel Level 3 Advanced Subsidiary GCE in Engineering</t>
  </si>
  <si>
    <t>10042568</t>
  </si>
  <si>
    <t>Pearson Edexcel Level 3 Advanced Subsidiary GCE in Leisure Studies</t>
  </si>
  <si>
    <t>10042611</t>
  </si>
  <si>
    <t>CCEA Advanced Subsidiary GCE in Applied Information and Communications Technology</t>
  </si>
  <si>
    <t>10042726</t>
  </si>
  <si>
    <t>Pearson Edexcel Level 3 Advanced Subsidiary GCE in Performing Arts</t>
  </si>
  <si>
    <t>10042799</t>
  </si>
  <si>
    <t>Pearson Edexcel Level 3 Advanced Subsidiary GCE in Media: Communication and Production</t>
  </si>
  <si>
    <t>10042866</t>
  </si>
  <si>
    <t>Pearson Edexcel Level 3 Advanced Subsidiary GCE in Applied Business</t>
  </si>
  <si>
    <t>10042921</t>
  </si>
  <si>
    <t>Pearson Edexcel Level 3 Advanced Subsidiary GCE in Health and Social Care</t>
  </si>
  <si>
    <t>10042969</t>
  </si>
  <si>
    <t>Pearson Edexcel Level 3 Advanced Subsidiary GCE in Applied Art and Design</t>
  </si>
  <si>
    <t>10044012</t>
  </si>
  <si>
    <t>CCEA Advanced Subsidiary GCE in Health and Social Care</t>
  </si>
  <si>
    <t>10044346</t>
  </si>
  <si>
    <t>OCR Level 3 Advanced Subsidiary GCE in Applied Information and Communication Technology</t>
  </si>
  <si>
    <t>10044383</t>
  </si>
  <si>
    <t>OCR Level 3 Advanced Subsidiary GCE in Applied Science</t>
  </si>
  <si>
    <t>10044425</t>
  </si>
  <si>
    <t>OCR Level 3 Advanced Subsidiary GCE in Applied Art and Design</t>
  </si>
  <si>
    <t>10045569</t>
  </si>
  <si>
    <t>OCR Level 3 Advanced Subsidiary GCE in Health and Social Care</t>
  </si>
  <si>
    <t>10047219</t>
  </si>
  <si>
    <t>OCR Level 3 Advanced Subsidiary GCE in Performing Arts</t>
  </si>
  <si>
    <t>10047232</t>
  </si>
  <si>
    <t>Pearson Edexcel Level 3 Advanced Subsidiary GCE in Applied Information and Communication Technology</t>
  </si>
  <si>
    <t>10047293</t>
  </si>
  <si>
    <t>OCR Level 3 Advanced Subsidiary GCE in Applied Business</t>
  </si>
  <si>
    <t>10047359</t>
  </si>
  <si>
    <t>OCR Level 3 Advanced Subsidiary GCE in Leisure Studies</t>
  </si>
  <si>
    <t>10047402</t>
  </si>
  <si>
    <t>OCR Level 3 Advanced Subsidiary GCE in Travel and Tourism</t>
  </si>
  <si>
    <t>1004744X</t>
  </si>
  <si>
    <t>Pearson Edexcel Level 3 Advanced Subsidiary GCE in Travel and Tourism</t>
  </si>
  <si>
    <t>10047712</t>
  </si>
  <si>
    <t>AQA Level 3 Advanced Subsidiary GCE in Applied Business</t>
  </si>
  <si>
    <t>10050097</t>
  </si>
  <si>
    <t>AQA Level 3 Advanced Subsidiary GCE in Applied Science</t>
  </si>
  <si>
    <t>50048144</t>
  </si>
  <si>
    <t>WJEC Level 3 Advanced Subsidiary GCE in Health and Social Care (Pilot)</t>
  </si>
  <si>
    <t>50050746</t>
  </si>
  <si>
    <t>WJEC Level 3 Advanced Subsidiary GCE in Applied Business (Pilot)</t>
  </si>
  <si>
    <t>50050813</t>
  </si>
  <si>
    <t>WJEC Level 3 Advanced Subsidiary GCE in Applied ICT (Pilot)</t>
  </si>
  <si>
    <t>50050874</t>
  </si>
  <si>
    <t>WJEC Level 3 Advanced Subsidiary GCE in Travel and Tourism (Pilot)</t>
  </si>
  <si>
    <t>50051350</t>
  </si>
  <si>
    <t>WJEC Level 3 Advanced Subsidiary GCE in Applied Science (Pilot)</t>
  </si>
  <si>
    <t>60052594</t>
  </si>
  <si>
    <t>AQA Level 3 Advanced Subsidiary GCE in Health and Social Care Single Award</t>
  </si>
  <si>
    <t>10013301</t>
  </si>
  <si>
    <t>AQA Level 3 Advanced Subsidiary GCE in Use of Mathematics</t>
  </si>
  <si>
    <t>10034055</t>
  </si>
  <si>
    <t>AQA Level 3 Advanced Subsidiary GCE in Mathematics</t>
  </si>
  <si>
    <t>10034110</t>
  </si>
  <si>
    <t>Pearson Edexcel Level 3 Advanced Subsidiary GCE in Mathematics</t>
  </si>
  <si>
    <t>10034171</t>
  </si>
  <si>
    <t>OCR Advanced Subsidiary GCE in Mathematics (MEI)</t>
  </si>
  <si>
    <t>10034237</t>
  </si>
  <si>
    <t>WJEC Advanced Subsidiary GCE in Mathematics</t>
  </si>
  <si>
    <t>10034298</t>
  </si>
  <si>
    <t>CCEA Advanced Subsidiary GCE in Mathematics</t>
  </si>
  <si>
    <t>10034341</t>
  </si>
  <si>
    <t>OCR Advanced Subsidiary GCE in Mathematics</t>
  </si>
  <si>
    <t>10034912</t>
  </si>
  <si>
    <t>AQA Level 3 Advanced Subsidiary GCE in Statistics</t>
  </si>
  <si>
    <t>10050395</t>
  </si>
  <si>
    <t>OCR Advanced Subsidiary GCE in Statistics (MEI)</t>
  </si>
  <si>
    <t>10060042</t>
  </si>
  <si>
    <t>AQA Level 3 Advanced Subsidiary GCE in Further Mathematics</t>
  </si>
  <si>
    <t>10060054</t>
  </si>
  <si>
    <t>AQA Level 3 Advanced Subsidiary GCE in Pure Mathematics</t>
  </si>
  <si>
    <t>1006008X</t>
  </si>
  <si>
    <t>CCEA Advanced Subsidiary GCE in Further Mathematics</t>
  </si>
  <si>
    <t>10060091</t>
  </si>
  <si>
    <t>CCEA Advanced Subsidiary GCE in Pure Mathematics</t>
  </si>
  <si>
    <t>10060121</t>
  </si>
  <si>
    <t>Pearson Edexcel Level 3 Advanced Subsidiary GCE in Further Mathematics</t>
  </si>
  <si>
    <t>10060133</t>
  </si>
  <si>
    <t>Pearson Edexcel Level 3 Advanced Subsidiary GCE in Pure Mathematics</t>
  </si>
  <si>
    <t>10060169</t>
  </si>
  <si>
    <t>OCR Advanced Subsidiary GCE in Further Mathematics (MEI)</t>
  </si>
  <si>
    <t>10060170</t>
  </si>
  <si>
    <t>OCR Advanced Subsidiary GCE in Pure Mathematics (MEI)</t>
  </si>
  <si>
    <t>10060200</t>
  </si>
  <si>
    <t>OCR Advanced Subsidiary GCE in Further Mathematics</t>
  </si>
  <si>
    <t>10060212</t>
  </si>
  <si>
    <t>OCR Advanced Subsidiary GCE in Pure Mathematics</t>
  </si>
  <si>
    <t>10060248</t>
  </si>
  <si>
    <t>WJEC Advanced Subsidiary GCE in Further Mathematics</t>
  </si>
  <si>
    <t>1006025X</t>
  </si>
  <si>
    <t>WJEC Advanced Subsidiary GCE in Pure Mathematics</t>
  </si>
  <si>
    <t>50022027</t>
  </si>
  <si>
    <t>AQA Level 3 Advanced Subsidiary GCE in Economics</t>
  </si>
  <si>
    <t>50022064</t>
  </si>
  <si>
    <t>AQA Level 3 Advanced Subsidiary GCE in Spanish</t>
  </si>
  <si>
    <t>50022076</t>
  </si>
  <si>
    <t>AQA Level 3 Advanced Subsidiary GCE in German</t>
  </si>
  <si>
    <t>50022106</t>
  </si>
  <si>
    <t>AQA Level 3 Advanced Subsidiary GCE in French</t>
  </si>
  <si>
    <t>5002212X</t>
  </si>
  <si>
    <t>OCR Level 3 Advanced Subsidiary GCE in Science</t>
  </si>
  <si>
    <t>50022167</t>
  </si>
  <si>
    <t>AQA Level 3 Advanced Subsidiary GCE in Design and Technology: Product Design (3-D Design)</t>
  </si>
  <si>
    <t>50022179</t>
  </si>
  <si>
    <t>AQA Level 3 Advanced Subsidiary GCE in Design and Technology: Systems and Control Technology</t>
  </si>
  <si>
    <t>50022192</t>
  </si>
  <si>
    <t>AQA Level 3 Advanced Subsidiary GCE in Design and Technology: Food Technology</t>
  </si>
  <si>
    <t>50022210</t>
  </si>
  <si>
    <t>AQA Level 3 Advanced Subsidiary GCE in Dance</t>
  </si>
  <si>
    <t>50022222</t>
  </si>
  <si>
    <t>AQA Level 3 Advanced Subsidiary GCE in General Studies A</t>
  </si>
  <si>
    <t>50022258</t>
  </si>
  <si>
    <t>AQA Level 3 Advanced Subsidiary GCE in Classical Civilisation</t>
  </si>
  <si>
    <t>50022271</t>
  </si>
  <si>
    <t>AQA Level 3 Advanced Subsidiary GCE in History of Art</t>
  </si>
  <si>
    <t>50022313</t>
  </si>
  <si>
    <t>OCR Level 3 Advanced Subsidiary GCE in Design and Technology</t>
  </si>
  <si>
    <t>50022325</t>
  </si>
  <si>
    <t>OCR Level 3 Advanced Subsidiary GCE in General Studies</t>
  </si>
  <si>
    <t>50022428</t>
  </si>
  <si>
    <t>AQA Level 3 Advanced Subsidiary GCE in General Studies B</t>
  </si>
  <si>
    <t>5002243X</t>
  </si>
  <si>
    <t>AQA Level 3 Advanced Subsidiary GCE in Communication and Culture</t>
  </si>
  <si>
    <t>50022465</t>
  </si>
  <si>
    <t>AQA Level 3 Advanced Subsidiary GCE in Media Studies</t>
  </si>
  <si>
    <t>50022520</t>
  </si>
  <si>
    <t>AQA Level 3 Advanced Subsidiary GCE in Archaeology</t>
  </si>
  <si>
    <t>50022532</t>
  </si>
  <si>
    <t>AQA Level 3 Advanced Subsidiary GCE in Design and Technology: Product Design (Textiles)</t>
  </si>
  <si>
    <t>50022544</t>
  </si>
  <si>
    <t>OCR Level 3 Advanced Subsidiary GCE in Spanish</t>
  </si>
  <si>
    <t>50022568</t>
  </si>
  <si>
    <t>OCR Level 3 Advanced Subsidiary GCE in Chemistry B</t>
  </si>
  <si>
    <t>5002257X</t>
  </si>
  <si>
    <t>OCR Level 3 Advanced Subsidiary GCE in Physics B</t>
  </si>
  <si>
    <t>50022581</t>
  </si>
  <si>
    <t>OCR Level 3 Advanced Subsidiary GCE in Geology</t>
  </si>
  <si>
    <t>50022593</t>
  </si>
  <si>
    <t>OCR Level 3 Advanced Subsidiary GCE in French</t>
  </si>
  <si>
    <t>5002260X</t>
  </si>
  <si>
    <t>OCR Level 3 Advanced Subsidiary GCE in German</t>
  </si>
  <si>
    <t>50022635</t>
  </si>
  <si>
    <t>AQA Level 3 Advanced Subsidiary GCE in Sociology</t>
  </si>
  <si>
    <t>50022660</t>
  </si>
  <si>
    <t>AQA Level 3 Advanced Subsidiary GCE in Business Studies</t>
  </si>
  <si>
    <t>50022672</t>
  </si>
  <si>
    <t>OCR Level 3 Advanced Subsidiary GCE in Sociology</t>
  </si>
  <si>
    <t>50022696</t>
  </si>
  <si>
    <t>OCR Level 3 Advanced Subsidiary GCE in Biology</t>
  </si>
  <si>
    <t>50022751</t>
  </si>
  <si>
    <t>OCR Level 3 Advanced Subsidiary GCE in Business Studies</t>
  </si>
  <si>
    <t>50022763</t>
  </si>
  <si>
    <t>CCEA Level 3 Advanced Subsidiary GCE in Home Economics</t>
  </si>
  <si>
    <t>50022775</t>
  </si>
  <si>
    <t>OCR Level 3 Advanced Subsidiary GCE in Information and Communication Technology</t>
  </si>
  <si>
    <t>50022787</t>
  </si>
  <si>
    <t>OCR Level 3 Advanced Subsidiary GCE in Biblical Hebrew</t>
  </si>
  <si>
    <t>50022799</t>
  </si>
  <si>
    <t>OCR Level 3 Advanced Subsidiary GCE in Computing</t>
  </si>
  <si>
    <t>50022805</t>
  </si>
  <si>
    <t>OCR Level 3 Advanced Subsidiary GCE in Religious Studies</t>
  </si>
  <si>
    <t>50022817</t>
  </si>
  <si>
    <t>AQA Level 3 Advanced Subsidiary GCE in Critical Thinking</t>
  </si>
  <si>
    <t>50023007</t>
  </si>
  <si>
    <t>OCR Level 3 Advanced Subsidiary GCE in Law</t>
  </si>
  <si>
    <t>50023019</t>
  </si>
  <si>
    <t>OCR Level 3 Advanced Subsidiary GCE in Economics</t>
  </si>
  <si>
    <t>50023020</t>
  </si>
  <si>
    <t>OCR Level 3 Advanced Subsidiary GCE in Accounting</t>
  </si>
  <si>
    <t>50023032</t>
  </si>
  <si>
    <t>OCR Level 3 Advanced Subsidiary GCE in Home Economics (Food, Nutrition and Health)</t>
  </si>
  <si>
    <t>50023044</t>
  </si>
  <si>
    <t>OCR Level 3 Advanced Subsidiary GCE in History B</t>
  </si>
  <si>
    <t>50023056</t>
  </si>
  <si>
    <t>OCR Level 3 Advanced Subsidiary GCE in Critical Thinking</t>
  </si>
  <si>
    <t>50023111</t>
  </si>
  <si>
    <t>OCR Level 3 Advanced Subsidiary GCE in Performance Studies</t>
  </si>
  <si>
    <t>50023147</t>
  </si>
  <si>
    <t>CCEA Level 3 Advanced Subsidiary GCE in Information and Communication Technology</t>
  </si>
  <si>
    <t>50023160</t>
  </si>
  <si>
    <t>AQA Level 3 Advanced Subsidiary GCE in Polish</t>
  </si>
  <si>
    <t>50023172</t>
  </si>
  <si>
    <t>AQA Level 3 Advanced Subsidiary GCE in Panjabi</t>
  </si>
  <si>
    <t>50023184</t>
  </si>
  <si>
    <t>AQA Level 3 Advanced Subsidiary GCE in Modern Hebrew</t>
  </si>
  <si>
    <t>50023196</t>
  </si>
  <si>
    <t>AQA Level 3 Advanced Subsidiary GCE in Bengali</t>
  </si>
  <si>
    <t>5002324X</t>
  </si>
  <si>
    <t>AQA Level 3 Advanced Subsidiary GCE in Law</t>
  </si>
  <si>
    <t>50023251</t>
  </si>
  <si>
    <t>AQA Level 3 Advanced Subsidiary GCE in Accounting</t>
  </si>
  <si>
    <t>50023263</t>
  </si>
  <si>
    <t>Pearson Edexcel Level 3 Advanced Subsidiary GCE in History</t>
  </si>
  <si>
    <t>50023275</t>
  </si>
  <si>
    <t>Pearson Edexcel Level 3 Advanced Subsidiary GCE in Physical Education</t>
  </si>
  <si>
    <t>50023330</t>
  </si>
  <si>
    <t>Pearson Edexcel Level 3 Advanced Subsidiary GCE in Geography</t>
  </si>
  <si>
    <t>50023482</t>
  </si>
  <si>
    <t>Pearson Edexcel Level 3 Advanced Subsidiary GCE in Music</t>
  </si>
  <si>
    <t>50023500</t>
  </si>
  <si>
    <t>AQA Level 3 Advanced Subsidiary GCE in Drama and Theatre Studies</t>
  </si>
  <si>
    <t>50023512</t>
  </si>
  <si>
    <t>AQA Level 3 Advanced Subsidiary GCE in Human Biology</t>
  </si>
  <si>
    <t>50023524</t>
  </si>
  <si>
    <t>AQA Level 3 Advanced Subsidiary GCE in Biology</t>
  </si>
  <si>
    <t>5002355X</t>
  </si>
  <si>
    <t>AQA Level 3 Advanced Subsidiary GCE in Electronics</t>
  </si>
  <si>
    <t>50023779</t>
  </si>
  <si>
    <t>OCR Level 3 Advanced Subsidiary GCE in History A</t>
  </si>
  <si>
    <t>50024152</t>
  </si>
  <si>
    <t>AQA Level 3 Advanced Subsidiary GCE in Philosophy</t>
  </si>
  <si>
    <t>50024176</t>
  </si>
  <si>
    <t>AQA Level 3 Advanced Subsidiary GCE in English Literature B</t>
  </si>
  <si>
    <t>50024188</t>
  </si>
  <si>
    <t>OCR Level 3 Advanced Subsidiary GCE in Persian</t>
  </si>
  <si>
    <t>5002419X</t>
  </si>
  <si>
    <t>OCR Level 3 Advanced Subsidiary GCE in Turkish</t>
  </si>
  <si>
    <t>50024206</t>
  </si>
  <si>
    <t>OCR Level 3 Advanced Subsidiary GCE in Portuguese</t>
  </si>
  <si>
    <t>5002422X</t>
  </si>
  <si>
    <t>OCR Level 3 Advanced Subsidiary GCE in Dutch</t>
  </si>
  <si>
    <t>50024243</t>
  </si>
  <si>
    <t>OCR Level 3 Advanced Subsidiary GCE in Gujarati</t>
  </si>
  <si>
    <t>50024255</t>
  </si>
  <si>
    <t>OCR Level 3 Advanced Subsidiary GCE in Chemistry A</t>
  </si>
  <si>
    <t>50024309</t>
  </si>
  <si>
    <t>Pearson Edexcel Level 3 Advanced Subsidiary GCE in Economics</t>
  </si>
  <si>
    <t>50024346</t>
  </si>
  <si>
    <t>CCEA Level 3 Advanced Subsidiary GCE in Economics</t>
  </si>
  <si>
    <t>50024371</t>
  </si>
  <si>
    <t>AQA Level 3 Advanced Subsidiary GCE in Information and Communication Technology</t>
  </si>
  <si>
    <t>50024395</t>
  </si>
  <si>
    <t>Pearson Edexcel Level 3 Advanced Subsidiary GCE in Japanese</t>
  </si>
  <si>
    <t>50024401</t>
  </si>
  <si>
    <t>Pearson Edexcel Level 3 Advanced Subsidiary GCE in Arabic</t>
  </si>
  <si>
    <t>50024413</t>
  </si>
  <si>
    <t>Pearson Edexcel Level 3 Advanced Subsidiary GCE in Greek</t>
  </si>
  <si>
    <t>50024449</t>
  </si>
  <si>
    <t>Pearson Edexcel Level 3 Advanced Subsidiary GCE in Business Studies</t>
  </si>
  <si>
    <t>50024450</t>
  </si>
  <si>
    <t>CCEA Level 3 Advanced Subsidiary GCE in French</t>
  </si>
  <si>
    <t>50024462</t>
  </si>
  <si>
    <t>CCEA Level 3 Advanced Subsidiary GCE in Spanish</t>
  </si>
  <si>
    <t>50024474</t>
  </si>
  <si>
    <t>CCEA Level 3 Advanced Subsidiary GCE in Irish</t>
  </si>
  <si>
    <t>50024486</t>
  </si>
  <si>
    <t>Pearson Edexcel Level 3 Advanced Subsidiary GCE in Religious Studies</t>
  </si>
  <si>
    <t>50024498</t>
  </si>
  <si>
    <t>AQA Level 3 Advanced Subsidiary GCE in Music</t>
  </si>
  <si>
    <t>50024504</t>
  </si>
  <si>
    <t>CCEA Level 3 Advanced Subsidiary GCE in Government and Politics</t>
  </si>
  <si>
    <t>50024553</t>
  </si>
  <si>
    <t>CCEA Level 3 Advanced Subsidiary GCE in Religious Studies</t>
  </si>
  <si>
    <t>50024565</t>
  </si>
  <si>
    <t>CCEA Level 3 Advanced Subsidiary GCE in Technology and Design: Systems and Control</t>
  </si>
  <si>
    <t>50024589</t>
  </si>
  <si>
    <t>CCEA Level 3 Advanced Subsidiary GCE in Business Studies</t>
  </si>
  <si>
    <t>50024620</t>
  </si>
  <si>
    <t>Pearson Edexcel Level 3 Advanced Subsidiary GCE in Economics and Business</t>
  </si>
  <si>
    <t>50024644</t>
  </si>
  <si>
    <t>CCEA Level 3 Advanced Subsidiary GCE in German</t>
  </si>
  <si>
    <t>5002470X</t>
  </si>
  <si>
    <t>OCR Level 3 Advanced Subsidiary GCE in English Literature</t>
  </si>
  <si>
    <t>50024711</t>
  </si>
  <si>
    <t>CCEA Level 3 Advanced Subsidiary GCE in Physics</t>
  </si>
  <si>
    <t>50024723</t>
  </si>
  <si>
    <t>OCR Level 3 Advanced Subsidiary GCE in Human Biology</t>
  </si>
  <si>
    <t>50024735</t>
  </si>
  <si>
    <t>CCEA Level 3 Advanced Subsidiary GCE in Moving Image Arts</t>
  </si>
  <si>
    <t>50024796</t>
  </si>
  <si>
    <t>OCR Level 3 Advanced Subsidiary GCE in English Language and Literature</t>
  </si>
  <si>
    <t>50024814</t>
  </si>
  <si>
    <t>AQA Level 3 Advanced Subsidiary GCE in Government and Politics</t>
  </si>
  <si>
    <t>50024930</t>
  </si>
  <si>
    <t>CCEA Level 3 Advanced Subsidiary GCE in English Literature</t>
  </si>
  <si>
    <t>50024954</t>
  </si>
  <si>
    <t>CCEA Level 3 Advanced Subsidiary GCE in Chemistry</t>
  </si>
  <si>
    <t>5002498X</t>
  </si>
  <si>
    <t>AQA Level 3 Advanced Subsidiary GCE in English Language B</t>
  </si>
  <si>
    <t>50024991</t>
  </si>
  <si>
    <t>AQA Level 3 Advanced Subsidiary GCE in Psychology A</t>
  </si>
  <si>
    <t>50025016</t>
  </si>
  <si>
    <t>CCEA Level 3 Advanced Subsidiary GCE in Biology</t>
  </si>
  <si>
    <t>50025053</t>
  </si>
  <si>
    <t>AQA Level 3 Advanced Subsidiary GCE in Religious Studies</t>
  </si>
  <si>
    <t>50025077</t>
  </si>
  <si>
    <t>AQA Level 3 Advanced Subsidiary GCE in English Language A</t>
  </si>
  <si>
    <t>50025211</t>
  </si>
  <si>
    <t>AQA Level 3 Advanced Subsidiary GCE in Environmental Studies</t>
  </si>
  <si>
    <t>50025223</t>
  </si>
  <si>
    <t>OCR Level 3 Advanced Subsidiary GCE in Music</t>
  </si>
  <si>
    <t>50025399</t>
  </si>
  <si>
    <t>AQA Level 3 Advanced Subsidiary GCE in History</t>
  </si>
  <si>
    <t>50025405</t>
  </si>
  <si>
    <t>Pearson Edexcel Level 3 Advanced Subsidiary GCE in Chemistry</t>
  </si>
  <si>
    <t>50025429</t>
  </si>
  <si>
    <t>AQA Level 3 Advanced Subsidiary GCE in Psychology B</t>
  </si>
  <si>
    <t>50025545</t>
  </si>
  <si>
    <t>Pearson Level 3 Advanced Subsidiary GCE in Physics</t>
  </si>
  <si>
    <t>50025673</t>
  </si>
  <si>
    <t>OCR Level 3 Advanced Subsidiary GCE in Art and Design</t>
  </si>
  <si>
    <t>50025697</t>
  </si>
  <si>
    <t>AQA Level 3 Advanced Subsidiary GCE in Physics A</t>
  </si>
  <si>
    <t>50025715</t>
  </si>
  <si>
    <t>CCEA Level 3 Advanced Subsidiary GCE in Art and Design</t>
  </si>
  <si>
    <t>50025727</t>
  </si>
  <si>
    <t>AQA Level 3 Advanced Subsidiary GCE in Physics B: Physics in Context</t>
  </si>
  <si>
    <t>50025740</t>
  </si>
  <si>
    <t>AQA Level 3 Advanced Subsidiary GCE in Computing</t>
  </si>
  <si>
    <t>50025752</t>
  </si>
  <si>
    <t>CCEA Level 3 Advanced Subsidiary GCE in History</t>
  </si>
  <si>
    <t>50025764</t>
  </si>
  <si>
    <t>AQA Level 3 Advanced Subsidiary GCE in English Literature A</t>
  </si>
  <si>
    <t>5002579X</t>
  </si>
  <si>
    <t>CCEA Level 3 Advanced Subsidiary GCE in Geography</t>
  </si>
  <si>
    <t>50025818</t>
  </si>
  <si>
    <t>OCR Level 3 Advanced Subsidiary GCE in Electronics</t>
  </si>
  <si>
    <t>50025909</t>
  </si>
  <si>
    <t>AQA Level 3 Advanced Subsidiary GCE in Citizenship Studies</t>
  </si>
  <si>
    <t>50025910</t>
  </si>
  <si>
    <t>OCR Level 3 Advanced Subsidiary GCE in Physical Education</t>
  </si>
  <si>
    <t>50025946</t>
  </si>
  <si>
    <t>AQA Level 3 Advanced Subsidiary GCE in Geography</t>
  </si>
  <si>
    <t>50025995</t>
  </si>
  <si>
    <t>OCR Level 3 Advanced Subsidiary GCE in Media Studies</t>
  </si>
  <si>
    <t>5002601X</t>
  </si>
  <si>
    <t>OCR Level 3 Advanced Subsidiary GCE in Psychology</t>
  </si>
  <si>
    <t>50026033</t>
  </si>
  <si>
    <t>OCR Level 3 Advanced Subsidiary GCE in Physics A</t>
  </si>
  <si>
    <t>50026136</t>
  </si>
  <si>
    <t>OCR Level 3 Advanced Subsidiary GCE in Geography</t>
  </si>
  <si>
    <t>50026161</t>
  </si>
  <si>
    <t>OCR Level 3 Advanced Subsidiary GCE in Classics</t>
  </si>
  <si>
    <t>50026173</t>
  </si>
  <si>
    <t>Pearson Edexcel Level 3 Advanced Subsidiary GCE in Government and Politics</t>
  </si>
  <si>
    <t>50026185</t>
  </si>
  <si>
    <t>CCEA Level 3 Advanced Subsidiary GCE in Music</t>
  </si>
  <si>
    <t>50026197</t>
  </si>
  <si>
    <t>OCR Level 3 Advanced Subsidiary GCE in English Language</t>
  </si>
  <si>
    <t>50026215</t>
  </si>
  <si>
    <t>Pearson Edexcel Level 3 Advanced Subsidiary GCE in Russian</t>
  </si>
  <si>
    <t>50026227</t>
  </si>
  <si>
    <t>Pearson Edexcel Level 3 Advanced Subsidiary GCE in French</t>
  </si>
  <si>
    <t>50026239</t>
  </si>
  <si>
    <t>Pearson Edexcel Level 3 Advanced Subsidiary GCE in Italian</t>
  </si>
  <si>
    <t>50026240</t>
  </si>
  <si>
    <t>Pearson Edexcel Level 3 Advanced Subsidiary GCE in Spanish</t>
  </si>
  <si>
    <t>50026252</t>
  </si>
  <si>
    <t>Pearson Edexcel Level 3 Advanced Subsidiary GCE in Urdu</t>
  </si>
  <si>
    <t>50026264</t>
  </si>
  <si>
    <t>Pearson Edexcel Level 3 Advanced Subsidiary GCE in Biology</t>
  </si>
  <si>
    <t>50026276</t>
  </si>
  <si>
    <t>Pearson Edexcel Level 3 Advanced Subsidiary GCE in German</t>
  </si>
  <si>
    <t>50026355</t>
  </si>
  <si>
    <t>OCR Level 3 Advanced Subsidiary GCE in Government and Politics</t>
  </si>
  <si>
    <t>50026410</t>
  </si>
  <si>
    <t>Pearson Edexcel Level 3 Advanced Subsidiary GCE in Art and Design</t>
  </si>
  <si>
    <t>50026422</t>
  </si>
  <si>
    <t>AQA Level 3 Advanced Subsidiary GCE in Physical Education</t>
  </si>
  <si>
    <t>50026434</t>
  </si>
  <si>
    <t>AQA Level 3 Advanced Subsidiary GCE in English Language and Literature B</t>
  </si>
  <si>
    <t>50026458</t>
  </si>
  <si>
    <t>CCEA Level 3 Advanced Subsidiary GCE in History of Art</t>
  </si>
  <si>
    <t>50026550</t>
  </si>
  <si>
    <t>Pearson Edexcel Level 3 Advanced Subsidiary GCE in Drama and Theatre Studies</t>
  </si>
  <si>
    <t>50026562</t>
  </si>
  <si>
    <t>AQA Level 3 Advanced Subsidiary GCE in Science in Society</t>
  </si>
  <si>
    <t>50026574</t>
  </si>
  <si>
    <t>AQA Level 3 Advanced Subsidiary GCE in Chemistry</t>
  </si>
  <si>
    <t>50026598</t>
  </si>
  <si>
    <t>AQA Level 3 Advanced Subsidiary GCE in Art and Design</t>
  </si>
  <si>
    <t>50026628</t>
  </si>
  <si>
    <t>Pearson Edexcel Level 3 Advanced Subsidiary GCE in Design and Technology</t>
  </si>
  <si>
    <t>5002663X</t>
  </si>
  <si>
    <t>Pearson Edexcel Level 3 Advanced Subsidiary GCE in English Language and Literature</t>
  </si>
  <si>
    <t>50026641</t>
  </si>
  <si>
    <t>Pearson Edexcel Level 3 Advanced Subsidiary GCE in English Language</t>
  </si>
  <si>
    <t>50026653</t>
  </si>
  <si>
    <t>AQA Level 3 Advanced Subsidiary GCE in English Language and Literature A</t>
  </si>
  <si>
    <t>50026665</t>
  </si>
  <si>
    <t>Pearson Edexcel Level 3 Advanced Subsidiary GCE in Chinese</t>
  </si>
  <si>
    <t>50026677</t>
  </si>
  <si>
    <t>Pearson Edexcel Level 3 Advanced Subsidiary GCE in Psychology</t>
  </si>
  <si>
    <t>50026690</t>
  </si>
  <si>
    <t>Pearson Edexcel Level 3 Advanced Subsidiary GCE in General Studies</t>
  </si>
  <si>
    <t>50026732</t>
  </si>
  <si>
    <t>Pearson Edexcel Level 3 Advanced Subsidiary GCE in English Literature</t>
  </si>
  <si>
    <t>50027566</t>
  </si>
  <si>
    <t>WJEC Level 3 Advanced Subsidiary GCE in French</t>
  </si>
  <si>
    <t>50027578</t>
  </si>
  <si>
    <t>WJEC Level 3 Advanced Subsidiary GCE in History</t>
  </si>
  <si>
    <t>5002758X</t>
  </si>
  <si>
    <t>WJEC Level 3 Advanced Subsidiary GCE in Geology</t>
  </si>
  <si>
    <t>50027591</t>
  </si>
  <si>
    <t>WJEC Level 3 Advanced Subsidiary GCE in Human Biology</t>
  </si>
  <si>
    <t>50027608</t>
  </si>
  <si>
    <t>WJEC Level 3 Advanced Subsidiary GCE in Business Studies</t>
  </si>
  <si>
    <t>5002761X</t>
  </si>
  <si>
    <t>WJEC Level 3 Advanced Subsidiary GCE in Physical Education</t>
  </si>
  <si>
    <t>50027736</t>
  </si>
  <si>
    <t>WJEC Level 3 Advanced Subsidiary GCE in Physics</t>
  </si>
  <si>
    <t>50027761</t>
  </si>
  <si>
    <t>WJEC Level 3 Advanced Subsidiary GCE in Biology</t>
  </si>
  <si>
    <t>50027773</t>
  </si>
  <si>
    <t>WJEC Level 3 Advanced Subsidiary GCE in German</t>
  </si>
  <si>
    <t>50027785</t>
  </si>
  <si>
    <t>WJEC Level 3 Advanced Subsidiary GCE in Economics</t>
  </si>
  <si>
    <t>50027797</t>
  </si>
  <si>
    <t>WJEC Level 3 Advanced Subsidiary GCE in Spanish</t>
  </si>
  <si>
    <t>5002789X</t>
  </si>
  <si>
    <t>WJEC Level 3 Advanced Subsidiary GCE in Geography</t>
  </si>
  <si>
    <t>5002792X</t>
  </si>
  <si>
    <t>WJEC Level 3 Advanced Subsidiary GCE in Media Studies</t>
  </si>
  <si>
    <t>50027931</t>
  </si>
  <si>
    <t>WJEC Level 3 Advanced Subsidiary GCE in World Development</t>
  </si>
  <si>
    <t>50027943</t>
  </si>
  <si>
    <t>WJEC Level 3 Advanced Subsidiary GCE in Cymraeg Iaith Gyntaf</t>
  </si>
  <si>
    <t>50027955</t>
  </si>
  <si>
    <t>WJEC Level 3 Advanced Subsidiary GCE in Chemistry</t>
  </si>
  <si>
    <t>50027967</t>
  </si>
  <si>
    <t>WJEC Level 3 Advanced Subsidiary GCE in Electronics</t>
  </si>
  <si>
    <t>50029149</t>
  </si>
  <si>
    <t>WJEC Level 3 Advanced Subsidiary GCE in Psychology</t>
  </si>
  <si>
    <t>50029150</t>
  </si>
  <si>
    <t>WJEC Level 3 Advanced Subsidiary GCE in Art and Design</t>
  </si>
  <si>
    <t>50029162</t>
  </si>
  <si>
    <t>WJEC Level 3 Advanced Subsidiary GCE in Religious Studies</t>
  </si>
  <si>
    <t>50029216</t>
  </si>
  <si>
    <t>WJEC Level 3 Advanced Subsidiary GCE in Music</t>
  </si>
  <si>
    <t>50029319</t>
  </si>
  <si>
    <t>WJEC Level 3 Advanced Subsidiary GCE in English Literature</t>
  </si>
  <si>
    <t>50029320</t>
  </si>
  <si>
    <t>WJEC Level 3 Advanced Subsidiary GCE in English Language</t>
  </si>
  <si>
    <t>5002971X</t>
  </si>
  <si>
    <t>WJEC Level 3 Advanced Subsidiary GCE in Law</t>
  </si>
  <si>
    <t>50030188</t>
  </si>
  <si>
    <t>WJEC Level 3 Advanced Subsidiary GCE in Film Studies</t>
  </si>
  <si>
    <t>5003019X</t>
  </si>
  <si>
    <t>WJEC Level 3 Advanced Subsidiary GCE in Drama and Theatre Studies</t>
  </si>
  <si>
    <t>50030255</t>
  </si>
  <si>
    <t>WJEC Level 3 Advanced Subsidiary GCE in Cymraeg Ail Iaith</t>
  </si>
  <si>
    <t>50030267</t>
  </si>
  <si>
    <t>WJEC Level 3 Advanced Subsidiary GCE in Information and Communication Technology</t>
  </si>
  <si>
    <t>50030802</t>
  </si>
  <si>
    <t>WJEC Level 3 Advanced Subsidiary GCE in Sociology</t>
  </si>
  <si>
    <t>50030814</t>
  </si>
  <si>
    <t>WJEC Level 3 Advanced Subsidiary GCE in Computing</t>
  </si>
  <si>
    <t>50030826</t>
  </si>
  <si>
    <t>WJEC Level 3 Advanced Subsidiary GCE in English Language and Literature</t>
  </si>
  <si>
    <t>5003103X</t>
  </si>
  <si>
    <t>Pearson Edexcel Level 3 Advanced Subsidiary GCE in Music Technology</t>
  </si>
  <si>
    <t>50032562</t>
  </si>
  <si>
    <t>WJEC Level 3 Advanced Subsidiary GCE in Design and Technology</t>
  </si>
  <si>
    <t>50040947</t>
  </si>
  <si>
    <t>AQA Level 3 Advanced Subsidiary GCE in Use of Mathematics (Pilot)</t>
  </si>
  <si>
    <t>50076905</t>
  </si>
  <si>
    <t>AQA Level 3 Advanced Subsidiary GCE in Anthropology</t>
  </si>
  <si>
    <t>60027952</t>
  </si>
  <si>
    <t>Pearson Edexcel Level 3 Advanced Subsidiary GCE in Global Development</t>
  </si>
  <si>
    <t>60048128</t>
  </si>
  <si>
    <t>OCR Level 3 Advanced Subsidiary GCE in Humanities</t>
  </si>
  <si>
    <t>60060700</t>
  </si>
  <si>
    <t>OCR Level 3 Advanced Subsidiary GCE In Film Studies</t>
  </si>
  <si>
    <t>60077463</t>
  </si>
  <si>
    <t>AQA Level 3 Advanced Subsidiary GCE in Creative Writing</t>
  </si>
  <si>
    <t>60114083</t>
  </si>
  <si>
    <t>OCR Advanced Subsidiary in Quantitative Methods (MEI)</t>
  </si>
  <si>
    <t>60126802</t>
  </si>
  <si>
    <t>6013995X</t>
  </si>
  <si>
    <t>60139961</t>
  </si>
  <si>
    <t>60141049</t>
  </si>
  <si>
    <t>WJEC Eduqas Level 3 Advanced Subsidiary GCE in Economics</t>
  </si>
  <si>
    <t>60141062</t>
  </si>
  <si>
    <t>Pearson Edexcel Level 3 Advanced Subsidiary GCE in Economics A</t>
  </si>
  <si>
    <t>60142613</t>
  </si>
  <si>
    <t>OCR Level 3 Advanced Subsidiary GCE in Biology A</t>
  </si>
  <si>
    <t>6014337X</t>
  </si>
  <si>
    <t>AQA Level 3 Advanced Subsidiary GCE in Business</t>
  </si>
  <si>
    <t>60143721</t>
  </si>
  <si>
    <t>60146047</t>
  </si>
  <si>
    <t>WJEC Eduqas Level 3 Advanced Subsidiary GCE in Sociology</t>
  </si>
  <si>
    <t>60146242</t>
  </si>
  <si>
    <t>60146424</t>
  </si>
  <si>
    <t>AQA Level 3 Advanced Subsidiary GCE in English Language and Literature</t>
  </si>
  <si>
    <t>60146722</t>
  </si>
  <si>
    <t>Pearson Edexcel Level 3 Advanced Subsidiary GCE in Business</t>
  </si>
  <si>
    <t>60146746</t>
  </si>
  <si>
    <t>OCR Level 3 Advanced Subsidiary GCE in Business</t>
  </si>
  <si>
    <t>6014676X</t>
  </si>
  <si>
    <t>60146990</t>
  </si>
  <si>
    <t>AQA Level 3 Advanced Subsidiary GCE in Computer Science</t>
  </si>
  <si>
    <t>60147039</t>
  </si>
  <si>
    <t>60147052</t>
  </si>
  <si>
    <t>OCR Level 3 Advanced Subsidiary GCE in English Language and Literature (EMC)</t>
  </si>
  <si>
    <t>60147064</t>
  </si>
  <si>
    <t>60147210</t>
  </si>
  <si>
    <t>OCR Level 3 Advanced Subsidiary GCE in Biology B (Advancing Biology)</t>
  </si>
  <si>
    <t>6014726X</t>
  </si>
  <si>
    <t>60147428</t>
  </si>
  <si>
    <t>60147441</t>
  </si>
  <si>
    <t>OCR Level 3 Advanced Subsidiary GCE in Physics B (Advancing Physics)</t>
  </si>
  <si>
    <t>60147465</t>
  </si>
  <si>
    <t>AQA Level 3 Advanced Subsidiary GCE in Physics</t>
  </si>
  <si>
    <t>60147659</t>
  </si>
  <si>
    <t>Pearson Edexcel Level 3 Advanced Subsidiary GCE in Economics B</t>
  </si>
  <si>
    <t>60148019</t>
  </si>
  <si>
    <t>60148378</t>
  </si>
  <si>
    <t>AQA Level 3 Advanced Subsidiary GCE in Psychology</t>
  </si>
  <si>
    <t>60148433</t>
  </si>
  <si>
    <t>60148469</t>
  </si>
  <si>
    <t>AQA Level 3 Advanced Subsidiary GCE in English Language</t>
  </si>
  <si>
    <t>60148470</t>
  </si>
  <si>
    <t>Pearson Edexcel Level 3 Advanced Subsidiary GCE in Physics</t>
  </si>
  <si>
    <t>60148494</t>
  </si>
  <si>
    <t>6014869X</t>
  </si>
  <si>
    <t>WJEC Eduqas Level 3 Advanced Subsidiary GCE in Business</t>
  </si>
  <si>
    <t>60148718</t>
  </si>
  <si>
    <t>WJEC Eduqas Level 3 Advanced Subsidiary GCE in English Literature</t>
  </si>
  <si>
    <t>60148925</t>
  </si>
  <si>
    <t>WJEC Eduqas Level 3 Advanced Subsidiary GCE in Art and Design</t>
  </si>
  <si>
    <t>60149061</t>
  </si>
  <si>
    <t>WJEC Eduqas Level 3 Advanced Subsidiary GCE in English Language and Literature</t>
  </si>
  <si>
    <t>60149139</t>
  </si>
  <si>
    <t>60149577</t>
  </si>
  <si>
    <t>60149747</t>
  </si>
  <si>
    <t>60150300</t>
  </si>
  <si>
    <t>OCR Level 3 Advanced Subsidiary GCE in Computer Science</t>
  </si>
  <si>
    <t>60150440</t>
  </si>
  <si>
    <t>WJEC Eduqas Level 3 Advanced Subsidiary GCE in English Language</t>
  </si>
  <si>
    <t>60150476</t>
  </si>
  <si>
    <t>60150877</t>
  </si>
  <si>
    <t>60152564</t>
  </si>
  <si>
    <t>60152576</t>
  </si>
  <si>
    <t>6015259X</t>
  </si>
  <si>
    <t>60152989</t>
  </si>
  <si>
    <t>Pearson Edexcel Level 3 Advanced Subsidiary GCE in Biology A (Salters-Nuffield)</t>
  </si>
  <si>
    <t>60153003</t>
  </si>
  <si>
    <t>Pearson Edexcel Level 3 Advanced Subsidiary GCE in Biology B</t>
  </si>
  <si>
    <t>60153027</t>
  </si>
  <si>
    <t>WJEC Eduqas Level 3 Advanced Subsidiary GCE in Computer Science</t>
  </si>
  <si>
    <t>6015312X</t>
  </si>
  <si>
    <t>60154469</t>
  </si>
  <si>
    <t>OCR Level 3 Advanced Subsidiary GCE in Chemistry B (Salters)</t>
  </si>
  <si>
    <t>60155012</t>
  </si>
  <si>
    <t>WJEC Eduqas Level 3 Advanced Subsidiary GCE in Chemistry</t>
  </si>
  <si>
    <t>60155218</t>
  </si>
  <si>
    <t>WJEC Eduqas Level 3 Advanced Subsidiary GCE in Physics</t>
  </si>
  <si>
    <t>60155723</t>
  </si>
  <si>
    <t>60156478</t>
  </si>
  <si>
    <t>60157057</t>
  </si>
  <si>
    <t>WJEC Eduqas Level 3 Advanced Subsidiary GCE in Biology</t>
  </si>
  <si>
    <t>60157306</t>
  </si>
  <si>
    <t>60160457</t>
  </si>
  <si>
    <t>WJEC Eduqas Level 3 Advanced Subsidiary GCE in Psychology</t>
  </si>
  <si>
    <t>60179296</t>
  </si>
  <si>
    <t>60181473</t>
  </si>
  <si>
    <t>WJEC Eduqas Level 3 Advanced Subsidiary GCE in Music</t>
  </si>
  <si>
    <t>60182416</t>
  </si>
  <si>
    <t>60182714</t>
  </si>
  <si>
    <t>OCR Level 3 Advanced Subsidiary GCE in Drama and Theatre</t>
  </si>
  <si>
    <t>60182775</t>
  </si>
  <si>
    <t>60182982</t>
  </si>
  <si>
    <t>60183032</t>
  </si>
  <si>
    <t>Pearson Edexcel Level 3 Advanced Subsidiary GCE in Drama and Theatre</t>
  </si>
  <si>
    <t>60183056</t>
  </si>
  <si>
    <t>60183238</t>
  </si>
  <si>
    <t>60183822</t>
  </si>
  <si>
    <t>OCR Level 3 Advanced Subsidiary GCE in Classical Greek</t>
  </si>
  <si>
    <t>60183846</t>
  </si>
  <si>
    <t>OCR Level 3 Advanced Subsidiary GCE in Latin</t>
  </si>
  <si>
    <t>60184164</t>
  </si>
  <si>
    <t>60185557</t>
  </si>
  <si>
    <t>WJEC Eduqas Level 3 Advanced Subsidiary GCE in Drama and Theatre</t>
  </si>
  <si>
    <t>60185855</t>
  </si>
  <si>
    <t>AQA Level 3 Advanced Subsidiary GCE in Drama and Theatre</t>
  </si>
  <si>
    <t>60186318</t>
  </si>
  <si>
    <t>10042623</t>
  </si>
  <si>
    <t>CCEA Advanced Subsidiary GCE in Applied Information and Communications Technology (Double Award)</t>
  </si>
  <si>
    <t>10042878</t>
  </si>
  <si>
    <t>Pearson Edexcel Level 3 Advanced Subsidiary GCE in Applied Business (Double Award)</t>
  </si>
  <si>
    <t>10042933</t>
  </si>
  <si>
    <t>Pearson Edexcel Level 3 Advanced Subsidiary GCE in Health and Social Care (Double Award)</t>
  </si>
  <si>
    <t>10042970</t>
  </si>
  <si>
    <t>Pearson Edexcel Level 3 Advanced Subsidiary GCE in Applied Art and Design (Double Award)</t>
  </si>
  <si>
    <t>10044358</t>
  </si>
  <si>
    <t>OCR Level 3 Advanced Subsidiary GCE in Applied Information and Communication Technology (Double Award)</t>
  </si>
  <si>
    <t>10044395</t>
  </si>
  <si>
    <t>OCR Level 3 Advanced Subsidiary GCE in Applied Science (Double Award)</t>
  </si>
  <si>
    <t>10044437</t>
  </si>
  <si>
    <t>OCR Level 3 Advanced Subsidiary GCE in Applied Art and Design (Double Award)</t>
  </si>
  <si>
    <t>10045570</t>
  </si>
  <si>
    <t>OCR Level 3 Advanced Subsidiary GCE in Health and Social Care (Double Award)</t>
  </si>
  <si>
    <t>10047244</t>
  </si>
  <si>
    <t>Pearson Edexcel Level 3 Advanced Subsidiary GCE in Applied Information and Communication Technology (Double Award)</t>
  </si>
  <si>
    <t>1004730X</t>
  </si>
  <si>
    <t>OCR Level 3 Advanced Subsidiary GCE in Applied Business (Double Award)</t>
  </si>
  <si>
    <t>10047414</t>
  </si>
  <si>
    <t>OCR Level 3 Advanced Subsidiary GCE in Travel and Tourism (Double Award)</t>
  </si>
  <si>
    <t>10047451</t>
  </si>
  <si>
    <t>Pearson Edexcel Level 3 Advanced Subsidiary GCE in Travel and Tourism (Double Award)</t>
  </si>
  <si>
    <t>10047736</t>
  </si>
  <si>
    <t>AQA Level 3 Advanced Subsidiary GCE in Applied Business (Double Award)</t>
  </si>
  <si>
    <t>10050103</t>
  </si>
  <si>
    <t>AQA Level 3 Advanced Subsidiary GCE in Applied Science (Double Award)</t>
  </si>
  <si>
    <t>10060339</t>
  </si>
  <si>
    <t>CCEA Advanced Subsidiary GCE in Health and Social Care (Double Award)</t>
  </si>
  <si>
    <t>10060340</t>
  </si>
  <si>
    <t>CCEA Level 3 Advanced Subsidiary GCE in Applied Business (Double Award)</t>
  </si>
  <si>
    <t>50048685</t>
  </si>
  <si>
    <t>WJEC Level 3 Advanced Subsidiary GCE in Health and Social Care (Double Award) (Pilot)</t>
  </si>
  <si>
    <t>50050801</t>
  </si>
  <si>
    <t>WJEC Level 3 Advanced Subsidiary GCE in Applied ICT (Double Award) (Pilot)</t>
  </si>
  <si>
    <t>50050837</t>
  </si>
  <si>
    <t>WJEC Level 3 Advanced Subsidiary GCE in Applied Business (Double Award) (Pilot)</t>
  </si>
  <si>
    <t>50050886</t>
  </si>
  <si>
    <t>WJEC Level 3 Advanced Subsidiary GCE in Travel and Tourism (Double Award) (Pilot)</t>
  </si>
  <si>
    <t>60052582</t>
  </si>
  <si>
    <t>AQA Level 3 Advanced Subsidiary GCE in Health and Social Care Double Award</t>
  </si>
  <si>
    <t>50036737</t>
  </si>
  <si>
    <t>AQA Level 3 Advanced GCE with Advanced Subsidiary GCE (Additional) in Applied Business</t>
  </si>
  <si>
    <t>50037031</t>
  </si>
  <si>
    <t>AQA Level 3 Advanced GCE with Advanced Subsidiary GCE (Additional) in Applied Science</t>
  </si>
  <si>
    <t>50037857</t>
  </si>
  <si>
    <t>Pearson Edexcel Level 3 Advanced GCE with Advanced Subsidiary GCE (Additional) in Applied Business</t>
  </si>
  <si>
    <t>50057157</t>
  </si>
  <si>
    <t>Pearson Edexcel Level 3 Advanced GCE with Advanced Subsidiary GCE (Additional) in Health and Social Care</t>
  </si>
  <si>
    <t>50057807</t>
  </si>
  <si>
    <t>Pearson Edexcel Level 3 Advanced GCE with Advanced Subsidiary GCE (Additional) in Travel and Tourism</t>
  </si>
  <si>
    <t>50058538</t>
  </si>
  <si>
    <t>Pearson Edexcel Level 3 Advanced GCE with Advanced Subsidiary GCE (Additional) in Applied Art and Design</t>
  </si>
  <si>
    <t>5005854X</t>
  </si>
  <si>
    <t>Pearson Edexcel Level 3 Advanced GCE with Advanced Subsidiary GCE (Additional) in Applied Information and Communication Technology</t>
  </si>
  <si>
    <t>Pearson Edexcel Level 3 Advanced Extension Award in Mathematics</t>
  </si>
  <si>
    <t>Pearson BTEC Level 3 National Subsidiary Award</t>
  </si>
  <si>
    <t>6012460X</t>
  </si>
  <si>
    <t>Pearson BTEC Level 3 National Subsidiary Award in Children's Play, Learning and Development (VRQ)</t>
  </si>
  <si>
    <t>Pearson BTEC Level 3 Certificate</t>
  </si>
  <si>
    <t>50066791</t>
  </si>
  <si>
    <t>Pearson BTEC Level 3 Certificate in Sport and Exercise Sciences (QCF)</t>
  </si>
  <si>
    <t>50067266</t>
  </si>
  <si>
    <t>Pearson BTEC Level 3 Certificate in Applied Science (QCF)</t>
  </si>
  <si>
    <t>50067485</t>
  </si>
  <si>
    <t>Pearson BTEC Level 3 Certificate in Business (QCF)</t>
  </si>
  <si>
    <t>50067539</t>
  </si>
  <si>
    <t>Pearson BTEC Level 3 Certificate in Sport (QCF)</t>
  </si>
  <si>
    <t>50069202</t>
  </si>
  <si>
    <t>Pearson BTEC Level 3 Certificate in Performing Arts (QCF)</t>
  </si>
  <si>
    <t>50071385</t>
  </si>
  <si>
    <t>Pearson BTEC Level 3 Certificate in Construction and the Built Environment (QCF)</t>
  </si>
  <si>
    <t>50073333</t>
  </si>
  <si>
    <t>Pearson BTEC Level 3 Certificate in Art and Design (QCF)</t>
  </si>
  <si>
    <t>50077132</t>
  </si>
  <si>
    <t>Pearson BTEC Level 3 Certificate in Applied Law (QCF)</t>
  </si>
  <si>
    <t>50077144</t>
  </si>
  <si>
    <t>Pearson BTEC Level 3 Certificate in Personal and Business Finance (QCF)</t>
  </si>
  <si>
    <t>50077181</t>
  </si>
  <si>
    <t>Pearson BTEC Level 3 Certificate in Music (QCF)</t>
  </si>
  <si>
    <t>50081561</t>
  </si>
  <si>
    <t>Pearson BTEC Level 3 Certificate in Engineering (QCF)</t>
  </si>
  <si>
    <t>50091487</t>
  </si>
  <si>
    <t>Pearson BTEC Level 3 Certificate in IT (QCF)</t>
  </si>
  <si>
    <t>50097878</t>
  </si>
  <si>
    <t>Pearson BTEC Level 3 Certificate in Travel and Tourism (QCF)</t>
  </si>
  <si>
    <t>60003194</t>
  </si>
  <si>
    <t>Pearson BTEC Level 3 Certificate in Environmental Sustainability (QCF)</t>
  </si>
  <si>
    <t>Pearson BTEC Level 3 National Certificate in Children's Play, Learning and Development (Early Years Educator) (VRQ)</t>
  </si>
  <si>
    <t>Pearson BTEC Level 3 Diploma</t>
  </si>
  <si>
    <t>50073138</t>
  </si>
  <si>
    <t>Pearson BTEC Level 3 Diploma in Retail Knowledge (QCF)</t>
  </si>
  <si>
    <t>6004083X</t>
  </si>
  <si>
    <t>Pearson BTEC Level 3 Diploma in Sports Development (QCF)</t>
  </si>
  <si>
    <t>60022449</t>
  </si>
  <si>
    <t>Pearson BTEC Level 3 Diploma in Food and Beverage Service Supervision (QCF)</t>
  </si>
  <si>
    <t>60097395</t>
  </si>
  <si>
    <t>Pearson BTEC Level 3 Diploma in Principles of Bus and Coach Engineering and Maintenance (Body) (QCF)</t>
  </si>
  <si>
    <t>Pearson BTEC Level 3 Diploma in Principles of Bus and Coach Engineering and Maintenance (Mechanical/Electrical) (QCF)</t>
  </si>
  <si>
    <t>Pearson BTEC Level 3 Diploma in Principles of Bus and Coach Engineering and Maintenance (Mechanical) (QCF)</t>
  </si>
  <si>
    <t>50101936</t>
  </si>
  <si>
    <t>Pearson BTEC Level 3 Diploma in Light Vehicle Maintenance and Repair Principles (QCF)</t>
  </si>
  <si>
    <t>50079281</t>
  </si>
  <si>
    <t>Pearson BTEC Level 3 Foundation Diploma in Art and Design (QCF)</t>
  </si>
  <si>
    <t>50062451</t>
  </si>
  <si>
    <t>Pearson BTEC Level 3 Subsidiary Diploma in Understanding Enterprise and Entrepreneurship (QCF)</t>
  </si>
  <si>
    <t>50067254</t>
  </si>
  <si>
    <t>Pearson BTEC Level 3 Subsidiary Diploma in Applied Science (QCF)</t>
  </si>
  <si>
    <t>50067503</t>
  </si>
  <si>
    <t>Pearson BTEC Level 3 Subsidiary Diploma in Business (QCF)</t>
  </si>
  <si>
    <t>50067515</t>
  </si>
  <si>
    <t>Pearson BTEC Level 3 Subsidiary Diploma in Sport (QCF)</t>
  </si>
  <si>
    <t>50067655</t>
  </si>
  <si>
    <t>Pearson BTEC Level 3 Subsidiary Diploma in Sport and Exercise Sciences (QCF)</t>
  </si>
  <si>
    <t>50069196</t>
  </si>
  <si>
    <t>Pearson BTEC Level 3 Subsidiary Diploma in Performing Arts (QCF)</t>
  </si>
  <si>
    <t>50071403</t>
  </si>
  <si>
    <t>Pearson BTEC Level 3 Subsidiary Diploma in Construction and the Built Environment (QCF)</t>
  </si>
  <si>
    <t>50071440</t>
  </si>
  <si>
    <t>Pearson BTEC Level 3 Subsidiary Diploma in Art and Design (QCF)</t>
  </si>
  <si>
    <t>50073801</t>
  </si>
  <si>
    <t>Pearson BTEC Level 3 Subsidiary Diploma in Production Arts (QCF)</t>
  </si>
  <si>
    <t>50077120</t>
  </si>
  <si>
    <t>Pearson BTEC Level 3 Subsidiary Diploma in Personal and Business Finance (QCF)</t>
  </si>
  <si>
    <t>Pearson BTEC Level 3 Subsidiary Diploma in Applied Law (QCF)</t>
  </si>
  <si>
    <t>50078410</t>
  </si>
  <si>
    <t>Pearson BTEC Level 3 Subsidiary Diploma in Engineering (QCF)</t>
  </si>
  <si>
    <t>50078422</t>
  </si>
  <si>
    <t>Pearson BTEC Level 3 Subsidiary Diploma in Creative Media Production (QCF)</t>
  </si>
  <si>
    <t>50078446</t>
  </si>
  <si>
    <t>Pearson BTEC Level 3 Subsidiary Diploma in Music (QCF)</t>
  </si>
  <si>
    <t>50082425</t>
  </si>
  <si>
    <t>Pearson BTEC Level 3 Subsidiary Diploma in Agriculture (QCF)</t>
  </si>
  <si>
    <t>50082437</t>
  </si>
  <si>
    <t>Pearson BTEC Level 3 Subsidiary Diploma in Animal Management (QCF)</t>
  </si>
  <si>
    <t>Pearson BTEC Level 3 Subsidiary Diploma in Countryside Management (QCF)</t>
  </si>
  <si>
    <t>5008351X</t>
  </si>
  <si>
    <t>Pearson BTEC Level 3 Subsidiary Diploma in Horticulture (QCF)</t>
  </si>
  <si>
    <t>50083521</t>
  </si>
  <si>
    <t>Pearson BTEC Level 3 Subsidiary Diploma in Fish Management (QCF)</t>
  </si>
  <si>
    <t>50091475</t>
  </si>
  <si>
    <t>Pearson BTEC Level 3 Subsidiary Diploma in IT (QCF)</t>
  </si>
  <si>
    <t>50093174</t>
  </si>
  <si>
    <t>Pearson BTEC Level 3 Subsidiary Diploma in Health and Social Care (QCF)</t>
  </si>
  <si>
    <t>50094324</t>
  </si>
  <si>
    <t>Pearson BTEC Level 3 Subsidiary Diploma in Horse Management (QCF)</t>
  </si>
  <si>
    <t>Pearson BTEC Level 3 Subsidiary Diploma in Forestry and Arboriculture (QCF)</t>
  </si>
  <si>
    <t>50098639</t>
  </si>
  <si>
    <t>Pearson BTEC Level 3 Subsidiary Diploma in Travel and Tourism (QCF)</t>
  </si>
  <si>
    <t>50103106</t>
  </si>
  <si>
    <t>Pearson BTEC Level 3 Subsidiary Diploma in Floristry (QCF)</t>
  </si>
  <si>
    <t>50103143</t>
  </si>
  <si>
    <t>Pearson BTEC Level 3 Subsidiary Diploma in Land-based Technology (QCF)</t>
  </si>
  <si>
    <t>5011220X</t>
  </si>
  <si>
    <t>Pearson BTEC Level 3 Subsidiary Diploma in Blacksmithing and Metalworking (QCF)</t>
  </si>
  <si>
    <t>60003212</t>
  </si>
  <si>
    <t>Pearson BTEC Level 3 Subsidiary Diploma in Environmental Sustainability (QCF)</t>
  </si>
  <si>
    <t>60043441</t>
  </si>
  <si>
    <t>Pearson BTEC Level 3 Subsidiary Diploma in Vehicle Technology (QCF)</t>
  </si>
  <si>
    <t>60064389</t>
  </si>
  <si>
    <t>Pearson BTEC Level 3 Subsidiary Diploma in Aviation Operations (QCF)</t>
  </si>
  <si>
    <t>Pearson BTEC Level 3 90-credit Diploma in Engineering (QCF)</t>
  </si>
  <si>
    <t>60038871</t>
  </si>
  <si>
    <t>Pearson BTEC Level 3 90-credit Diploma in IT (QCF)</t>
  </si>
  <si>
    <t>60038895</t>
  </si>
  <si>
    <t>Pearson BTEC Level 3 90-credit Diploma in Business (QCF)</t>
  </si>
  <si>
    <t>60038901</t>
  </si>
  <si>
    <t>Pearson BTEC Level 3 90-credit Diploma in Art and Design (QCF)</t>
  </si>
  <si>
    <t>60039309</t>
  </si>
  <si>
    <t>Pearson BTEC Level 3 90-credit Diploma in Sport and Exercise Sciences (QCF)</t>
  </si>
  <si>
    <t>60039310</t>
  </si>
  <si>
    <t>Pearson BTEC Level 3 90-credit Diploma in Sport (QCF)</t>
  </si>
  <si>
    <t>6003953X</t>
  </si>
  <si>
    <t>Pearson BTEC Level 3 90-credit Diploma in Performing Arts (QCF)</t>
  </si>
  <si>
    <t>60058493</t>
  </si>
  <si>
    <t>Pearson BTEC Level 3 90-credit Diploma in Applied Science (QCF)</t>
  </si>
  <si>
    <t>60061789</t>
  </si>
  <si>
    <t>Pearson BTEC Level 3 90-credit Diploma in Health and Social Care (QCF)</t>
  </si>
  <si>
    <t>60064456</t>
  </si>
  <si>
    <t>Pearson BTEC Level 3 90-credit Diploma in Creative Media Production (QCF)</t>
  </si>
  <si>
    <t>60065394</t>
  </si>
  <si>
    <t>Pearson BTEC Level 3 90-credit Diploma in Travel and Tourism (QCF)</t>
  </si>
  <si>
    <t>60066829</t>
  </si>
  <si>
    <t>Pearson BTEC Level 3 90-credit Diploma in Music (QCF)</t>
  </si>
  <si>
    <t>6010501X</t>
  </si>
  <si>
    <t>Pearson BTEC Level 3 90-credit Diploma in Enterprise and Entrepreneurship (QCF)</t>
  </si>
  <si>
    <t>6010563X</t>
  </si>
  <si>
    <t>Pearson BTEC Level 3 90-credit Diploma in Animal Management (QCF)</t>
  </si>
  <si>
    <t>60105641</t>
  </si>
  <si>
    <t>Pearson BTEC Level 3 90-credit Diploma in Horse Management (QCF)</t>
  </si>
  <si>
    <t>60105653</t>
  </si>
  <si>
    <t>Pearson BTEC Level 3 90-credit Diploma in Land-based Technology (QCF)</t>
  </si>
  <si>
    <t>60110946</t>
  </si>
  <si>
    <t>Pearson BTEC Level 3 90-credit Diploma in Production Arts (QCF)</t>
  </si>
  <si>
    <t>60110958</t>
  </si>
  <si>
    <t>Pearson BTEC Level 3 90-credit Diploma in Construction and the Built Environment (QCF)</t>
  </si>
  <si>
    <t>60110971</t>
  </si>
  <si>
    <t>Pearson BTEC Level 3 90-credit Diploma in Agriculture (QCF)</t>
  </si>
  <si>
    <t>60110983</t>
  </si>
  <si>
    <t>Pearson BTEC Level 3 90-credit Diploma in Countryside Management (QCF)</t>
  </si>
  <si>
    <t>60110995</t>
  </si>
  <si>
    <t>Pearson BTEC Level 3 90-credit Diploma in Forestry and Arboriculture (QCF)</t>
  </si>
  <si>
    <t>60111008</t>
  </si>
  <si>
    <t>Pearson BTEC Level 3 90-credit Diploma in Horticulture (QCF)</t>
  </si>
  <si>
    <t>60064249</t>
  </si>
  <si>
    <t>Pearson BTEC Level 3 90-credit Diploma in Aviation Operations (QCF)</t>
  </si>
  <si>
    <t>50062463</t>
  </si>
  <si>
    <t>Pearson BTEC Level 3 Diploma in Enterprise and Entrepreneurship (QCF)</t>
  </si>
  <si>
    <t>50066730</t>
  </si>
  <si>
    <t>Pearson BTEC Level 3 Diploma in Applied Science (QCF)</t>
  </si>
  <si>
    <t>50067473</t>
  </si>
  <si>
    <t>Pearson BTEC Level 3 Diploma in Business (QCF)</t>
  </si>
  <si>
    <t>50067552</t>
  </si>
  <si>
    <t>Pearson BTEC Level 3 Diploma in Sport (QCF)</t>
  </si>
  <si>
    <t>50067667</t>
  </si>
  <si>
    <t>Pearson BTEC Level 3 Diploma in Sport and Exercise Sciences (QCF)</t>
  </si>
  <si>
    <t>50068738</t>
  </si>
  <si>
    <t>Pearson BTEC Level 3 Diploma in Performing Arts (QCF)</t>
  </si>
  <si>
    <t>Pearson BTEC Level 3 Diploma in Construction and the Built Environment (QCF)</t>
  </si>
  <si>
    <t>50072833</t>
  </si>
  <si>
    <t>Pearson BTEC Level 3 Diploma in Mechanical Engineering (QCF)</t>
  </si>
  <si>
    <t>50072985</t>
  </si>
  <si>
    <t>Pearson BTEC Level 3 Diploma in Art and Design (QCF)</t>
  </si>
  <si>
    <t>50073151</t>
  </si>
  <si>
    <t>Pearson BTEC Level 3 Diploma in Operations and Maintenance Engineering (QCF)</t>
  </si>
  <si>
    <t>50073199</t>
  </si>
  <si>
    <t>Pearson BTEC Level 3 Diploma in Manufacturing Engineering (QCF)</t>
  </si>
  <si>
    <t>50073643</t>
  </si>
  <si>
    <t>Pearson BTEC Level 3 Diploma in Production Arts (QCF)</t>
  </si>
  <si>
    <t>50077995</t>
  </si>
  <si>
    <t>Pearson BTEC Level 3 Diploma in Aeronautical Engineering (QCF)</t>
  </si>
  <si>
    <t>Pearson BTEC Level 3 Diploma in Music Technology (QCF)</t>
  </si>
  <si>
    <t>50078719</t>
  </si>
  <si>
    <t>Pearson BTEC Level 3 Diploma in Music (QCF)</t>
  </si>
  <si>
    <t>50078884</t>
  </si>
  <si>
    <t>Pearson BTEC Level 3 Diploma in Creative Media Production (QCF)</t>
  </si>
  <si>
    <t>50080982</t>
  </si>
  <si>
    <t>Pearson BTEC Level 3 Diploma in Electrical/Electronic Engineering (QCF)</t>
  </si>
  <si>
    <t>50081548</t>
  </si>
  <si>
    <t>Pearson BTEC Level 3 Diploma in Engineering (QCF)</t>
  </si>
  <si>
    <t>50082401</t>
  </si>
  <si>
    <t>Pearson BTEC Level 3 Diploma in Agriculture (QCF)</t>
  </si>
  <si>
    <t>50082619</t>
  </si>
  <si>
    <t>Pearson BTEC Level 3 Diploma in Countryside Management (QCF)</t>
  </si>
  <si>
    <t>50083119</t>
  </si>
  <si>
    <t>Pearson BTEC Level 3 Diploma in Animal Management (QCF)</t>
  </si>
  <si>
    <t>50083363</t>
  </si>
  <si>
    <t>Pearson BTEC Level 3 Diploma in Horticulture (QCF)</t>
  </si>
  <si>
    <t>50083533</t>
  </si>
  <si>
    <t>Pearson BTEC Level 3 Diploma in Fish Management (QCF)</t>
  </si>
  <si>
    <t>50094312</t>
  </si>
  <si>
    <t>Pearson BTEC Level 3 Diploma in Horse Management (QCF)</t>
  </si>
  <si>
    <t>5009449X</t>
  </si>
  <si>
    <t>Pearson BTEC Level 3 Diploma in Forestry and Arboriculture (QCF)</t>
  </si>
  <si>
    <t>50094658</t>
  </si>
  <si>
    <t>Pearson BTEC Level 3 Diploma in Health and Social Care (QCF)</t>
  </si>
  <si>
    <t>50098627</t>
  </si>
  <si>
    <t>Pearson BTEC Level 3 Diploma in Travel and Tourism (QCF)</t>
  </si>
  <si>
    <t>Pearson BTEC Level 3 Diploma in Land-based Technology (QCF)</t>
  </si>
  <si>
    <t>Pearson BTEC Level 3 Diploma in Floristry (QCF)</t>
  </si>
  <si>
    <t>50112193</t>
  </si>
  <si>
    <t>Pearson BTEC Level 3 Diploma in Blacksmithing and Metalworking (QCF)</t>
  </si>
  <si>
    <t>60003248</t>
  </si>
  <si>
    <t>Pearson BTEC Level 3 Diploma in Environmental Sustainability (QCF)</t>
  </si>
  <si>
    <t>6004343X</t>
  </si>
  <si>
    <t>Pearson BTEC Level 3 Diploma in Vehicle Technology (QCF)</t>
  </si>
  <si>
    <t>50091505</t>
  </si>
  <si>
    <t>Pearson BTEC Level 3 Diploma in IT (QCF)</t>
  </si>
  <si>
    <t>60064250</t>
  </si>
  <si>
    <t>Pearson BTEC Level 3 Diploma in Aviation Operations (QCF)</t>
  </si>
  <si>
    <t>50067205</t>
  </si>
  <si>
    <t>Pearson BTEC Level 3 Extended Diploma in Applied Science (QCF)</t>
  </si>
  <si>
    <t>50067461</t>
  </si>
  <si>
    <t>Pearson BTEC Level 3 Extended Diploma in Business (QCF)</t>
  </si>
  <si>
    <t>Distinction* Distinction* Distinction</t>
  </si>
  <si>
    <t>50067643</t>
  </si>
  <si>
    <t>Pearson BTEC Level 3 Extended Diploma in Sport (QCF)</t>
  </si>
  <si>
    <t>Distinction* Distinction Distinction</t>
  </si>
  <si>
    <t>50068015</t>
  </si>
  <si>
    <t>Pearson BTEC Level 3 Extended Diploma in Sport and Exercise Sciences (QCF)</t>
  </si>
  <si>
    <t>Pearson BTEC Level 3 Extended Diploma in Performing Arts (QCF)</t>
  </si>
  <si>
    <t>Distinction Distinction Merit</t>
  </si>
  <si>
    <t>50071397</t>
  </si>
  <si>
    <t>Pearson BTEC Level 3 Extended Diploma in Construction and the Built Environment (QCF)</t>
  </si>
  <si>
    <t>Distinction Merit Merit</t>
  </si>
  <si>
    <t>50072961</t>
  </si>
  <si>
    <t>Pearson BTEC Level 3 Extended Diploma in Mechanical Engineering (QCF)</t>
  </si>
  <si>
    <t>5007314X</t>
  </si>
  <si>
    <t>Pearson BTEC Level 3 Extended Diploma in Manufacturing Engineering (QCF)</t>
  </si>
  <si>
    <t>Merit Merit Pass</t>
  </si>
  <si>
    <t>Pearson BTEC Level 3 Extended Diploma in Operations and Maintenance Engineering (QCF)</t>
  </si>
  <si>
    <t>Merit Pass Pass</t>
  </si>
  <si>
    <t>50073813</t>
  </si>
  <si>
    <t>Pearson BTEC Level 3 Extended Diploma in Production Arts (QCF)</t>
  </si>
  <si>
    <t>50075664</t>
  </si>
  <si>
    <t>Pearson BTEC Level 3 Extended Diploma in Art and Design (QCF)</t>
  </si>
  <si>
    <t>50077168</t>
  </si>
  <si>
    <t>Pearson BTEC Level 3 Extended Diploma in Music Technology (QCF)</t>
  </si>
  <si>
    <t>5007717X</t>
  </si>
  <si>
    <t>Pearson BTEC Level 3 Extended Diploma in Music (QCF)</t>
  </si>
  <si>
    <t>50078008</t>
  </si>
  <si>
    <t>Pearson BTEC Level 3 Extended Diploma in Aeronautical Engineering (QCF)</t>
  </si>
  <si>
    <t>50078781</t>
  </si>
  <si>
    <t>Pearson BTEC Level 3 Extended Diploma in Creative Media Production (QCF)</t>
  </si>
  <si>
    <t>50080970</t>
  </si>
  <si>
    <t>Pearson BTEC Level 3 Extended Diploma in Electrical/Electronic Engineering (QCF)</t>
  </si>
  <si>
    <t>50080994</t>
  </si>
  <si>
    <t>Pearson BTEC Level 3 Extended Diploma in Aircraft Maintenance (QCF)</t>
  </si>
  <si>
    <t>50081652</t>
  </si>
  <si>
    <t>Pearson BTEC Level 3 Extended Diploma in Engineering (QCF)</t>
  </si>
  <si>
    <t>50082097</t>
  </si>
  <si>
    <t>Pearson BTEC Level 3 Extended Diploma in Hospitality (QCF)</t>
  </si>
  <si>
    <t>50082656</t>
  </si>
  <si>
    <t>Pearson BTEC Level 3 Extended Diploma in Animal Management (QCF)</t>
  </si>
  <si>
    <t>50082668</t>
  </si>
  <si>
    <t>Pearson BTEC Level 3 Extended Diploma in Horticulture (QCF)</t>
  </si>
  <si>
    <t>50083016</t>
  </si>
  <si>
    <t>Pearson BTEC Level 3 Extended Diploma in Agriculture (QCF)</t>
  </si>
  <si>
    <t>50083028</t>
  </si>
  <si>
    <t>Pearson BTEC Level 3 Extended Diploma in Countryside Management (QCF)</t>
  </si>
  <si>
    <t>50083442</t>
  </si>
  <si>
    <t>Pearson BTEC Level 3 Extended Diploma in Fish Management (QCF)</t>
  </si>
  <si>
    <t>50091499</t>
  </si>
  <si>
    <t>Pearson BTEC Level 3 Extended Diploma in IT (QCF)</t>
  </si>
  <si>
    <t>50094282</t>
  </si>
  <si>
    <t>Pearson BTEC Level 3 Extended Diploma in Horse Management (QCF)</t>
  </si>
  <si>
    <t>50094488</t>
  </si>
  <si>
    <t>Pearson BTEC Level 3 Extended Diploma in Forestry and Arboriculture (QCF)</t>
  </si>
  <si>
    <t>Pearson BTEC Level 3 Extended Diploma in Health and Social Care (QCF)</t>
  </si>
  <si>
    <t>50098615</t>
  </si>
  <si>
    <t>Pearson BTEC Level 3 Extended Diploma in Travel and Tourism (QCF)</t>
  </si>
  <si>
    <t>50102369</t>
  </si>
  <si>
    <t>Pearson BTEC Level 3 Extended Diploma in Land-based Technology (QCF)</t>
  </si>
  <si>
    <t>50103465</t>
  </si>
  <si>
    <t>Pearson BTEC Level 3 Extended Diploma in Floristry (QCF)</t>
  </si>
  <si>
    <t>50112181</t>
  </si>
  <si>
    <t>Pearson BTEC Level 3 Extended Diploma in Blacksmithing and Metalworking (QCF)</t>
  </si>
  <si>
    <t>60003200</t>
  </si>
  <si>
    <t>Pearson BTEC Level 3 Extended Diploma in Environmental Sustainability (QCF)</t>
  </si>
  <si>
    <t>60043283</t>
  </si>
  <si>
    <t>Pearson BTEC Level 3 Extended Diploma in Vehicle Technology (QCF)</t>
  </si>
  <si>
    <t>60105021</t>
  </si>
  <si>
    <t>Pearson BTEC Level 3 Extended Diploma in Enterprise and Entrepreneurship (QCF)</t>
  </si>
  <si>
    <t>60125275</t>
  </si>
  <si>
    <t>Pearson BTEC Level 3 National Diploma in Children's Play, Learning and Development (Early Years Educator) (VRQ)</t>
  </si>
  <si>
    <t>60064390</t>
  </si>
  <si>
    <t>Pearson BTEC Level 3 Extended Diploma in Aviation Operations (QCF)</t>
  </si>
  <si>
    <t>60147088</t>
  </si>
  <si>
    <t>City &amp; Guilds Level 3 Certificate in Using and Applying Mathematics</t>
  </si>
  <si>
    <t>60147829</t>
  </si>
  <si>
    <t>OCR Level 3 Certificate in Quantitative Problem Solving (MEI)</t>
  </si>
  <si>
    <t>60147830</t>
  </si>
  <si>
    <t>OCR Level 3 Certificate in Quantitative Reasoning (MEI)</t>
  </si>
  <si>
    <t>60148421</t>
  </si>
  <si>
    <t>WJEC Eduqas Level 3 Certificate in Mathematics for Work and Life</t>
  </si>
  <si>
    <t>60148573</t>
  </si>
  <si>
    <t>Pearson Edexcel Level 3 Certificate in Mathematics in Context</t>
  </si>
  <si>
    <t>60149450</t>
  </si>
  <si>
    <t>AQA Level 3 Certificate in Mathematical Studies</t>
  </si>
  <si>
    <t>5002372X</t>
  </si>
  <si>
    <t>Pearson Edexcel Level 3 Extended Project</t>
  </si>
  <si>
    <t>50024061</t>
  </si>
  <si>
    <t>OCR Level 3 Extended Project</t>
  </si>
  <si>
    <t>50041617</t>
  </si>
  <si>
    <t>VTCT Level 3 Extended Project</t>
  </si>
  <si>
    <t>50041824</t>
  </si>
  <si>
    <t>WJEC Level 3 Extended Project</t>
  </si>
  <si>
    <t>60095349</t>
  </si>
  <si>
    <t>AQA Level 3 Extended Project</t>
  </si>
  <si>
    <t>60112177</t>
  </si>
  <si>
    <t>City &amp; Guilds Level 3 Extended Project</t>
  </si>
  <si>
    <t>60146989</t>
  </si>
  <si>
    <t>WJEC Level 3 Extended Project Qualification</t>
  </si>
  <si>
    <t>10006758</t>
  </si>
  <si>
    <t>AQA Level 3 Advanced Free-Standing Mathematics Qualification: Modelling with Calculus</t>
  </si>
  <si>
    <t>10006801</t>
  </si>
  <si>
    <t>AQA Level 3 Advanced Free-Standing Mathematics Qualification: Working with Algebraic and Graphical Techniques</t>
  </si>
  <si>
    <t>10006813</t>
  </si>
  <si>
    <t>AQA Level 3 Advanced Free-Standing Mathematics Qualification: Using and Applying Statistics</t>
  </si>
  <si>
    <t>10025480</t>
  </si>
  <si>
    <t>OCR Advanced Level Free-Standing Mathematics Qualification: Additional Mathematics</t>
  </si>
  <si>
    <t>10055800</t>
  </si>
  <si>
    <t>AQA Level 3 Advanced Free-Standing Mathematics Qualification: Using and Applying Decision Mathematics</t>
  </si>
  <si>
    <t>10064497</t>
  </si>
  <si>
    <t>AQA Level 3 Advanced Free-Standing Mathematics Qualification: Data Analysis (Pilot)</t>
  </si>
  <si>
    <t>50040066</t>
  </si>
  <si>
    <t>50040078</t>
  </si>
  <si>
    <t>AQA Level 3 Advanced Free-Standing Mathematics Qualification: Decision Mathematics (Pilot)</t>
  </si>
  <si>
    <t>5004008X</t>
  </si>
  <si>
    <t>AQA Level 3 Advanced Free-Standing Mathematics Qualification: Calculus (Pilot)</t>
  </si>
  <si>
    <t>5004090X</t>
  </si>
  <si>
    <t>AQA Level 3 Free-Standing Mathematics Qualification: Dynamics (Pilot)</t>
  </si>
  <si>
    <t>50040923</t>
  </si>
  <si>
    <t>AQA Level 3 Advanced Free-Standing Mathematics Qualification: Mathematical Principles for Personal Finance (Pilot)</t>
  </si>
  <si>
    <t>IBO Level 3 International Baccalaureate Diploma</t>
  </si>
  <si>
    <t>IBO Level 3 Combined Certificate (career related)</t>
  </si>
  <si>
    <t>International Baccalaureate Career-related Programme</t>
  </si>
  <si>
    <t>50029666</t>
  </si>
  <si>
    <t>IBO Level 3 Certificate in SL Visual Arts</t>
  </si>
  <si>
    <t>50029678</t>
  </si>
  <si>
    <t>IBO Level 3 Certificate in SL Theatre</t>
  </si>
  <si>
    <t>50032434</t>
  </si>
  <si>
    <t>IBO Level 3 Certificate in SL Business and Management</t>
  </si>
  <si>
    <t>50032446</t>
  </si>
  <si>
    <t>IBO Level 3 Certificate in SL Chemistry</t>
  </si>
  <si>
    <t>50032471</t>
  </si>
  <si>
    <t>IBO Level 3 Certificate in SL Biology</t>
  </si>
  <si>
    <t>50032495</t>
  </si>
  <si>
    <t>IBO Level 3 Certificate in SL Physics</t>
  </si>
  <si>
    <t>50032598</t>
  </si>
  <si>
    <t>IBO Level 3 Certificate in SL Philosophy</t>
  </si>
  <si>
    <t>50033189</t>
  </si>
  <si>
    <t>IBO Level 3 Certificate in SL History</t>
  </si>
  <si>
    <t>50036877</t>
  </si>
  <si>
    <t>IBO Level 3 Certificate in SL Social and Cultural Anthropology</t>
  </si>
  <si>
    <t>50037535</t>
  </si>
  <si>
    <t>IBO Level 3 Certificate in SL Classical Languages</t>
  </si>
  <si>
    <t>5007135X</t>
  </si>
  <si>
    <t>IBO Level 3 Certificate in SL Geography</t>
  </si>
  <si>
    <t>50072365</t>
  </si>
  <si>
    <t>IBO Level 3 Certificate in SL Design Technology</t>
  </si>
  <si>
    <t>5007426X</t>
  </si>
  <si>
    <t>IBO Level 3 Certificate in SL Music</t>
  </si>
  <si>
    <t>50075603</t>
  </si>
  <si>
    <t>IBO Level 3 Certificate in SL Psychology</t>
  </si>
  <si>
    <t>5007636X</t>
  </si>
  <si>
    <t>IBO Level 3 Certificate in SL Film</t>
  </si>
  <si>
    <t>50083648</t>
  </si>
  <si>
    <t>IBO Level 3 Certificate in SL Information Technology in a Global Society</t>
  </si>
  <si>
    <t>50116198</t>
  </si>
  <si>
    <t>IBO Level 3 Certificate in SL Economics</t>
  </si>
  <si>
    <t>60007953</t>
  </si>
  <si>
    <t>IBO Level 3 Certificate in SL Language A: Literature and Performance</t>
  </si>
  <si>
    <t>60007965</t>
  </si>
  <si>
    <t>IBO Level 3 Certificate in SL Dance</t>
  </si>
  <si>
    <t>60007977</t>
  </si>
  <si>
    <t>IBO Level 3 Certificate in SL Language ab initio</t>
  </si>
  <si>
    <t>60008155</t>
  </si>
  <si>
    <t>IBO Level 3 Certificate in SL Language A: Language and Literature</t>
  </si>
  <si>
    <t>60008192</t>
  </si>
  <si>
    <t>IBO Level 3 Certificate in SL Language B</t>
  </si>
  <si>
    <t>60008210</t>
  </si>
  <si>
    <t>IBO Level 3 Certificate in SL Language A: Literature</t>
  </si>
  <si>
    <t>60009068</t>
  </si>
  <si>
    <t>IBO Level 3 Certificate in SL World Religions</t>
  </si>
  <si>
    <t>60025761</t>
  </si>
  <si>
    <t>IBO Level 3 Certificate in SL Computer Science</t>
  </si>
  <si>
    <t>IBO Level 3 Certificate in SL Mathematical Studies</t>
  </si>
  <si>
    <t>60026017</t>
  </si>
  <si>
    <t>IBO Level 3 Certificate in SL Mathematics</t>
  </si>
  <si>
    <t>60047483</t>
  </si>
  <si>
    <t>60105689</t>
  </si>
  <si>
    <t>IBO Level 3 Certificate in SL Business Management</t>
  </si>
  <si>
    <t>60111021</t>
  </si>
  <si>
    <t>60114915</t>
  </si>
  <si>
    <t>60116924</t>
  </si>
  <si>
    <t>60123266</t>
  </si>
  <si>
    <t>60131226</t>
  </si>
  <si>
    <t>60131755</t>
  </si>
  <si>
    <t>60131792</t>
  </si>
  <si>
    <t>60131810</t>
  </si>
  <si>
    <t>60149607</t>
  </si>
  <si>
    <t>60153155</t>
  </si>
  <si>
    <t>IBO Level 3 Certificate in SL Global Politics</t>
  </si>
  <si>
    <t>60157379</t>
  </si>
  <si>
    <t>IBO Level 3 Certificate in SL Environmental systems and societies</t>
  </si>
  <si>
    <t>50029654</t>
  </si>
  <si>
    <t>IBO Level 3 Certificate in HL Visual Arts</t>
  </si>
  <si>
    <t>5002968X</t>
  </si>
  <si>
    <t>IBO Level 3 Certificate in HL Theatre</t>
  </si>
  <si>
    <t>50032422</t>
  </si>
  <si>
    <t>IBO Level 3 Certificate in HL Business and Management</t>
  </si>
  <si>
    <t>50032458</t>
  </si>
  <si>
    <t>IBO Level 3 Certificate in HL Chemistry</t>
  </si>
  <si>
    <t>5003246X</t>
  </si>
  <si>
    <t>IBO Level 3 Certificate in HL Biology</t>
  </si>
  <si>
    <t>50032483</t>
  </si>
  <si>
    <t>IBO Level 3 Certificate in HL Physics</t>
  </si>
  <si>
    <t>50032586</t>
  </si>
  <si>
    <t>IBO Level 3 Certificate in HL Philosophy</t>
  </si>
  <si>
    <t>50033190</t>
  </si>
  <si>
    <t>IBO Level 3 Certificate in HL History</t>
  </si>
  <si>
    <t>50036865</t>
  </si>
  <si>
    <t>IBO Level 3 Certificate in HL Social and Cultural Anthropology</t>
  </si>
  <si>
    <t>50037523</t>
  </si>
  <si>
    <t>IBO Level 3 Certificate in HL Classical Languages</t>
  </si>
  <si>
    <t>50065476</t>
  </si>
  <si>
    <t>IBO Level 3 Certificate in HL Geography</t>
  </si>
  <si>
    <t>50071361</t>
  </si>
  <si>
    <t>IBO Level 3 Certificate in HL Design Technology</t>
  </si>
  <si>
    <t>50074258</t>
  </si>
  <si>
    <t>IBO Level 3 Certificate in HL Music</t>
  </si>
  <si>
    <t>50075512</t>
  </si>
  <si>
    <t>IBO Level 3 Certificate in HL Psychology</t>
  </si>
  <si>
    <t>50076358</t>
  </si>
  <si>
    <t>IBO Level 3 Certificate in HL Film</t>
  </si>
  <si>
    <t>50083636</t>
  </si>
  <si>
    <t>IBO Level 3 Certificate in HL Information Technology in a Global Society</t>
  </si>
  <si>
    <t>5011198X</t>
  </si>
  <si>
    <t>IBO Level 3 Certificate in HL Economics</t>
  </si>
  <si>
    <t>60008143</t>
  </si>
  <si>
    <t>IBO Level 3 Certificate in HL Language A: Language and Literature</t>
  </si>
  <si>
    <t>60008167</t>
  </si>
  <si>
    <t>IBO Level 3 Certificate in HL Language A: Literature</t>
  </si>
  <si>
    <t>60009032</t>
  </si>
  <si>
    <t>IBO Level 3 Certificate in HL Dance</t>
  </si>
  <si>
    <t>60010757</t>
  </si>
  <si>
    <t>IBO Level 3 Certificate in HL Language B</t>
  </si>
  <si>
    <t>60025736</t>
  </si>
  <si>
    <t>IBO Level 3 Certificate in HL Computer Science</t>
  </si>
  <si>
    <t>6002575X</t>
  </si>
  <si>
    <t>IBO Level 3 Certificate in HL Mathematics</t>
  </si>
  <si>
    <t>60029912</t>
  </si>
  <si>
    <t>60105677</t>
  </si>
  <si>
    <t>IBO Level 3 Certificate in HL Business Management</t>
  </si>
  <si>
    <t>6011101X</t>
  </si>
  <si>
    <t>60114903</t>
  </si>
  <si>
    <t>60116912</t>
  </si>
  <si>
    <t>60123254</t>
  </si>
  <si>
    <t>60131214</t>
  </si>
  <si>
    <t>60131743</t>
  </si>
  <si>
    <t>60131779</t>
  </si>
  <si>
    <t>60131809</t>
  </si>
  <si>
    <t>60149590</t>
  </si>
  <si>
    <t>60153143</t>
  </si>
  <si>
    <t>IBO Level 3 Certificate in HL Global Politics</t>
  </si>
  <si>
    <t>IBO Level 3 Certificate in Extended Essay</t>
  </si>
  <si>
    <t>IBO Level 3 Certificate in Theory of Knowledge</t>
  </si>
  <si>
    <t>60042266</t>
  </si>
  <si>
    <t>OCR Level 3 Cambridge Technical Certificate in Business (QCF)</t>
  </si>
  <si>
    <t>6004228X</t>
  </si>
  <si>
    <t>OCR Level 3 Cambridge Technical Certificate in IT (QCF)</t>
  </si>
  <si>
    <t>60060943</t>
  </si>
  <si>
    <t>OCR Level 3 Cambridge Technical Certificate in Art and Design (QCF)</t>
  </si>
  <si>
    <t>60061406</t>
  </si>
  <si>
    <t>OCR Level 3 Cambridge Technical Certificate in Sport (QCF)</t>
  </si>
  <si>
    <t>60101118</t>
  </si>
  <si>
    <t>OCR Level 3 Cambridge Technical Certificate in Performing Arts (QCF)</t>
  </si>
  <si>
    <t>60046089</t>
  </si>
  <si>
    <t>OCR Level 3 Cambridge Technical Introductory Diploma in Business (QCF)</t>
  </si>
  <si>
    <t>60046120</t>
  </si>
  <si>
    <t>OCR Level 3 Cambridge Technical Introductory Diploma in Health and Social Care (QCF)</t>
  </si>
  <si>
    <t>60046235</t>
  </si>
  <si>
    <t>OCR Level 3 Cambridge Technical Introductory Diploma in IT (QCF)</t>
  </si>
  <si>
    <t>60060955</t>
  </si>
  <si>
    <t>OCR Level 3 Cambridge Technical Introductory Diploma in Art and Design (QCF)</t>
  </si>
  <si>
    <t>60061431</t>
  </si>
  <si>
    <t>OCR Level 3 Cambridge Technical Introductory Diploma in Sport (QCF)</t>
  </si>
  <si>
    <t>60061765</t>
  </si>
  <si>
    <t>OCR Level 3 Cambridge Technical Introductory Diploma in Media (QCF)</t>
  </si>
  <si>
    <t>60102494</t>
  </si>
  <si>
    <t>OCR Level 3 Cambridge Technical Introductory Diploma in Performing Arts (QCF)</t>
  </si>
  <si>
    <t>60042357</t>
  </si>
  <si>
    <t>OCR Level 3 Cambridge Technical Subsidiary Diploma in Business (QCF)</t>
  </si>
  <si>
    <t>OCR Level 3 Cambridge Technical Subsidiary Diploma in Health and Social Care (QCF)</t>
  </si>
  <si>
    <t>60042370</t>
  </si>
  <si>
    <t>OCR Level 3 Cambridge Technical Subsidiary Diploma in IT (QCF)</t>
  </si>
  <si>
    <t>60060967</t>
  </si>
  <si>
    <t>OCR Level 3 Cambridge Technical Subsidiary Diploma in Art and Design (QCF)</t>
  </si>
  <si>
    <t>60061005</t>
  </si>
  <si>
    <t>OCR Level 3 Cambridge Technical Subsidiary Diploma in Media (QCF)</t>
  </si>
  <si>
    <t>6006142X</t>
  </si>
  <si>
    <t>OCR Level 3 Cambridge Technical Subsidiary Diploma in Sport (QCF)</t>
  </si>
  <si>
    <t>60102500</t>
  </si>
  <si>
    <t>OCR Level 3 Cambridge Technical Subsidiary Diploma in Performing Arts (QCF)</t>
  </si>
  <si>
    <t>OCR Level 3 Cambridge Technical Diploma in Business (QCF)</t>
  </si>
  <si>
    <t>60042308</t>
  </si>
  <si>
    <t>OCR Level 3 Cambridge Technical Diploma in Health and Social Care (QCF)</t>
  </si>
  <si>
    <t>6004231X</t>
  </si>
  <si>
    <t>OCR Level 3 Cambridge Technical Diploma in IT (QCF)</t>
  </si>
  <si>
    <t>60061418</t>
  </si>
  <si>
    <t>OCR Level 3 Cambridge Technical Diploma in Sport (QCF)</t>
  </si>
  <si>
    <t>60061510</t>
  </si>
  <si>
    <t>OCR Level 3 Cambridge Technical Diploma in Art and Design (QCF)</t>
  </si>
  <si>
    <t>60061972</t>
  </si>
  <si>
    <t>OCR Level 3 Cambridge Technical Diploma in Media (QCF)</t>
  </si>
  <si>
    <t>60102470</t>
  </si>
  <si>
    <t>OCR Level 3 Cambridge Technical Diploma in Performing Arts (QCF)</t>
  </si>
  <si>
    <t>OCR Level 3 Cambridge Technical Extended Diploma in Business (QCF)</t>
  </si>
  <si>
    <t>60042333</t>
  </si>
  <si>
    <t>OCR Level 3 Cambridge Technical Extended Diploma in Health and Social Care (QCF)</t>
  </si>
  <si>
    <t>60042345</t>
  </si>
  <si>
    <t>OCR Level 3 Cambridge Technical Extended Diploma in IT (QCF)</t>
  </si>
  <si>
    <t>60061443</t>
  </si>
  <si>
    <t>OCR Level 3 Cambridge Technical Extended Diploma in Sport (QCF)</t>
  </si>
  <si>
    <t>60061509</t>
  </si>
  <si>
    <t>OCR Level 3 Cambridge Technical Extended Diploma in Art and Design (QCF)</t>
  </si>
  <si>
    <t>60061777</t>
  </si>
  <si>
    <t>OCR Level 3 Cambridge Technical Extended Diploma in Media (QCF)</t>
  </si>
  <si>
    <t>60102482</t>
  </si>
  <si>
    <t>OCR Level 3 Cambridge Technical Extended Diploma in Performing Arts (QCF)</t>
  </si>
  <si>
    <t>Note: This qualification has different accredited elements. Points and thresholds for successful delivery are allocated to each accredited element independently. No additional points are allocated for completion of the diploma.</t>
  </si>
  <si>
    <t>Cambridge International Level 3 Diploma in Pre-U Diploma</t>
  </si>
  <si>
    <t>50037262</t>
  </si>
  <si>
    <t>Cambridge International Level 3 Pre-U Certificate in Spanish (Short Course)</t>
  </si>
  <si>
    <t>50037274</t>
  </si>
  <si>
    <t>Cambridge International Level 3 Pre-U Certificate in German (Short Course)</t>
  </si>
  <si>
    <t>50037286</t>
  </si>
  <si>
    <t>Cambridge International Level 3 Pre-U Certificate in Russian (Short Course)</t>
  </si>
  <si>
    <t>50037298</t>
  </si>
  <si>
    <t>Cambridge International Level 3 Pre-U Certificate in Italian (Short Course)</t>
  </si>
  <si>
    <t>50037304</t>
  </si>
  <si>
    <t>Cambridge International Level 3 Pre-U Certificate in French (Short Course)</t>
  </si>
  <si>
    <t>50050382</t>
  </si>
  <si>
    <t>Cambridge International Level 3 Pre-U Certificate in Mandarin Chinese (Short Course)</t>
  </si>
  <si>
    <t>60007746</t>
  </si>
  <si>
    <t>Cambridge International Level 3 Pre-U Certificate in Mathematics (Statistics with Pure Mathematics): Short Course</t>
  </si>
  <si>
    <t>60025682</t>
  </si>
  <si>
    <t>Cambridge International Level 3 Pre-U Certificate in Further Mathematics (Short Course)</t>
  </si>
  <si>
    <t>60032145</t>
  </si>
  <si>
    <t>Cambridge International Level 3 Pre-U Certificate in Global Perspectives (Short Course)</t>
  </si>
  <si>
    <t>50036592</t>
  </si>
  <si>
    <t>Cambridge International Level 3 Pre-U Certificate in Psychology (Principal)</t>
  </si>
  <si>
    <t>50036701</t>
  </si>
  <si>
    <t>Cambridge International Level 3 Pre-U Certificate in Economics (Principal)</t>
  </si>
  <si>
    <t>5003683X</t>
  </si>
  <si>
    <t>Cambridge International Level 3 Pre-U Certificate in Chemistry (Principal)</t>
  </si>
  <si>
    <t>50036841</t>
  </si>
  <si>
    <t>Cambridge International Level 3 Pre-U Certificate in Physics (Principal)</t>
  </si>
  <si>
    <t>50036853</t>
  </si>
  <si>
    <t>Cambridge International Level 3 Pre-U Certificate in Literature in English (Principal)</t>
  </si>
  <si>
    <t>50037614</t>
  </si>
  <si>
    <t>Cambridge International Level 3 Pre-U Certificate in Russian (Principal)</t>
  </si>
  <si>
    <t>50037699</t>
  </si>
  <si>
    <t>Cambridge International Level 3 Pre-U Certificate in French (Principal)</t>
  </si>
  <si>
    <t>50037882</t>
  </si>
  <si>
    <t>Cambridge International Level 3 Pre-U Certificate in Spanish (Principal)</t>
  </si>
  <si>
    <t>50037894</t>
  </si>
  <si>
    <t>Cambridge International Level 3 Pre-U Certificate in Mathematics (Principal)</t>
  </si>
  <si>
    <t>50038035</t>
  </si>
  <si>
    <t>Cambridge International Level 3 Pre-U Certificate in Music (Principal)</t>
  </si>
  <si>
    <t>50038060</t>
  </si>
  <si>
    <t>Cambridge International Level 3 Pre-U Certificate in German (Principal)</t>
  </si>
  <si>
    <t>50038072</t>
  </si>
  <si>
    <t>Cambridge International Level 3 Pre-U Certificate in Biology (Principal)</t>
  </si>
  <si>
    <t>50038084</t>
  </si>
  <si>
    <t>Cambridge International Level 3 Pre-U Certificate in Italian (Principal)</t>
  </si>
  <si>
    <t>50038266</t>
  </si>
  <si>
    <t>Cambridge International Level 3 Pre-U Certificate in Sports Science (Principal)</t>
  </si>
  <si>
    <t>50038291</t>
  </si>
  <si>
    <t>Cambridge International Level 3 Pre-U Certificate in Further Mathematics (Principal)</t>
  </si>
  <si>
    <t>5003831X</t>
  </si>
  <si>
    <t>50040108</t>
  </si>
  <si>
    <t>Cambridge International Level 3 Pre-U Certificate in Global Perspectives and Independent Research</t>
  </si>
  <si>
    <t>50040236</t>
  </si>
  <si>
    <t>Cambridge International Level 3 Pre-U Certificate in Business and Management (Principal)</t>
  </si>
  <si>
    <t>50040248</t>
  </si>
  <si>
    <t>Cambridge International Level 3 Pre-U Certificate in Latin (Principal)</t>
  </si>
  <si>
    <t>5004025X</t>
  </si>
  <si>
    <t>Cambridge International Level 3 Pre-U Certificate in Classical Greek (Principal)</t>
  </si>
  <si>
    <t>50040601</t>
  </si>
  <si>
    <t>Cambridge International Level 3 Pre-U Certificate in Art and Design: 3D Design (Principal)</t>
  </si>
  <si>
    <t>50040959</t>
  </si>
  <si>
    <t>Cambridge International Level 3 Pre-U Certificate in Art and Design: Textile Design (Principal)</t>
  </si>
  <si>
    <t>50040960</t>
  </si>
  <si>
    <t>Cambridge International Level 3 Pre-U Certificate in Art and Design: Graphic Communication (Principal)</t>
  </si>
  <si>
    <t>50040972</t>
  </si>
  <si>
    <t>Cambridge International Level 3 Pre-U Certificate in Art and Design: Fine Art (Principal)</t>
  </si>
  <si>
    <t>50040984</t>
  </si>
  <si>
    <t>Cambridge International Level 3 Pre-U Certificate in Art and Design: Lens Based Imagery (Principal)</t>
  </si>
  <si>
    <t>50040996</t>
  </si>
  <si>
    <t>Cambridge International Level 3 Pre-U Certificate in Art and Design (Principal)</t>
  </si>
  <si>
    <t>50042555</t>
  </si>
  <si>
    <t>50042683</t>
  </si>
  <si>
    <t>50043286</t>
  </si>
  <si>
    <t>Cambridge International Level 3 Pre-U Certificate in Geography (Principal)</t>
  </si>
  <si>
    <t>50043298</t>
  </si>
  <si>
    <t>Cambridge International Level 3 Pre-U Certificate in Comparative Government and Politics (Principal)</t>
  </si>
  <si>
    <t>50047383</t>
  </si>
  <si>
    <t>Cambridge International Level 3 Pre-U Certificate in Mandarin Chinese (Principal)</t>
  </si>
  <si>
    <t>50059440</t>
  </si>
  <si>
    <t>Cambridge International Level 3 Pre-U Certificate in Philosophy and Theology (Principal)</t>
  </si>
  <si>
    <t>60033101</t>
  </si>
  <si>
    <t>Cambridge International Level 3 Pre-U Certificate in Drama and Theatre</t>
  </si>
  <si>
    <t>OCR Level 3 Principal Learning in Engineering</t>
  </si>
  <si>
    <t>6006481X</t>
  </si>
  <si>
    <t>City &amp; Guilds Level 3 Principal Learning in Construction and the Built Environment</t>
  </si>
  <si>
    <t>Other Level 3 qualifications</t>
  </si>
  <si>
    <t>50085517</t>
  </si>
  <si>
    <t>50081238</t>
  </si>
  <si>
    <t>60069089</t>
  </si>
  <si>
    <t>AAT Level 3 Diploma In Accounting (QCF)</t>
  </si>
  <si>
    <t>60086646</t>
  </si>
  <si>
    <t>5006485X</t>
  </si>
  <si>
    <t>OCR Level 3 Diploma in Administration (Business Professional) (QCF)</t>
  </si>
  <si>
    <t>City &amp; Guilds Level 3 Diploma in Sound Engineering (QCF)</t>
  </si>
  <si>
    <t>50111942</t>
  </si>
  <si>
    <t>City &amp; Guilds Level 3 Diploma in Health &amp; Social Care (Adults) for England (QCF)</t>
  </si>
  <si>
    <t>60008945</t>
  </si>
  <si>
    <t>City &amp; Guilds Level 3 Diploma in Gas Utilisation: Core Skills and Knowledge (QCF)</t>
  </si>
  <si>
    <t>60012213</t>
  </si>
  <si>
    <t>City &amp; Guilds Level 3 Diploma In Electrical Power Engineering - Distribution and Transmission (Technical Knowledge) (QCF)</t>
  </si>
  <si>
    <t>60020787</t>
  </si>
  <si>
    <t>Level 3 Diploma in Food and Beverage Service Supervision</t>
  </si>
  <si>
    <t>60048050</t>
  </si>
  <si>
    <t>60048062</t>
  </si>
  <si>
    <t>60077955</t>
  </si>
  <si>
    <t>IMI Level 3 Subsidiary Diploma in Land-Based Technology (VRQ)</t>
  </si>
  <si>
    <t>60078133</t>
  </si>
  <si>
    <t>Pearson Edexcel Level 3 Diploma in Building Services Engineering for Technicians (QCF)</t>
  </si>
  <si>
    <t>60086622</t>
  </si>
  <si>
    <t>60087080</t>
  </si>
  <si>
    <t>60087092</t>
  </si>
  <si>
    <t>60087614</t>
  </si>
  <si>
    <t>60089088</t>
  </si>
  <si>
    <t>60101957</t>
  </si>
  <si>
    <t>60105574</t>
  </si>
  <si>
    <t>City &amp; Guilds Level 3 Diploma In Medical Administration (QCF)</t>
  </si>
  <si>
    <t>5008737X</t>
  </si>
  <si>
    <t>50088890</t>
  </si>
  <si>
    <t>City &amp; Guilds Level 3 Diploma in Professional Sound and Composition Techniques (QCF)</t>
  </si>
  <si>
    <t>50089419</t>
  </si>
  <si>
    <t>City &amp; Guilds Level 3 Diploma in Nail Technology (QCF)</t>
  </si>
  <si>
    <t>50089547</t>
  </si>
  <si>
    <t>City &amp; Guilds Level 3 Diploma in Body and Spa Therapy (QCF)</t>
  </si>
  <si>
    <t>50090677</t>
  </si>
  <si>
    <t>City &amp; Guilds Level 3 Diploma in Professional Sound Engineering Skills (QCF)</t>
  </si>
  <si>
    <t>50090987</t>
  </si>
  <si>
    <t>City &amp; Guilds Level 3 Diploma in Hairdressing for Cutting and Styling Technicians (QCF)</t>
  </si>
  <si>
    <t>50090999</t>
  </si>
  <si>
    <t>City &amp; Guilds Level 3 Diploma in Women's Hairdressing (QCF)</t>
  </si>
  <si>
    <t>50091001</t>
  </si>
  <si>
    <t>City &amp; Guilds Level 3 Diploma in Barbering (QCF)</t>
  </si>
  <si>
    <t>50091013</t>
  </si>
  <si>
    <t>City &amp; Guilds Level 3 Diploma in Hairdressing for Colour Technicians (QCF)</t>
  </si>
  <si>
    <t>5009211X</t>
  </si>
  <si>
    <t>City &amp; Guilds Level 3 Diploma in Music Technology and Sound Engineering (QCF)</t>
  </si>
  <si>
    <t>50102771</t>
  </si>
  <si>
    <t>City &amp; Guilds Level 3 Diploma in ICT Systems and Principles for IT Professionals</t>
  </si>
  <si>
    <t>City &amp; Guilds Level 3 Diploma in Allied Health Profession Support (QCF)</t>
  </si>
  <si>
    <t>50122344</t>
  </si>
  <si>
    <t>City &amp; Guilds Level 3 Diploma in Pathology Support (QCF)</t>
  </si>
  <si>
    <t>50122368</t>
  </si>
  <si>
    <t>City &amp; Guilds Level 3 Diploma in Clinical Healthcare Support</t>
  </si>
  <si>
    <t>50122381</t>
  </si>
  <si>
    <t>City &amp; Guilds Level 3 Diploma in Perioperative Support (QCF)</t>
  </si>
  <si>
    <t>60008829</t>
  </si>
  <si>
    <t>City &amp; Guilds Level 3 Diploma in Engineering (QCF)</t>
  </si>
  <si>
    <t>60026492</t>
  </si>
  <si>
    <t>60032649</t>
  </si>
  <si>
    <t>Pearson Edexcel Level 3 Diploma in Playwork (NVQ) (QCF)</t>
  </si>
  <si>
    <t>60051309</t>
  </si>
  <si>
    <t>ABC Level 3 Diploma In Fabrication and Welding Practice (QCF)</t>
  </si>
  <si>
    <t>60054979</t>
  </si>
  <si>
    <t>City &amp; Guilds Level 3 Diploma In Plumbing Studies (QCF)</t>
  </si>
  <si>
    <t>City &amp; Guilds Level 3 Diploma In Electrical Installations (Buildings and Structures) (QCF)</t>
  </si>
  <si>
    <t>60062150</t>
  </si>
  <si>
    <t>NCFE CACHE Level 3 Diploma in Clinical Healthcare Support</t>
  </si>
  <si>
    <t>60067573</t>
  </si>
  <si>
    <t>City &amp; Guilds Level 3 Diploma In Travel and Tourism (QCF)</t>
  </si>
  <si>
    <t>60080504</t>
  </si>
  <si>
    <t>City &amp; Guilds Level 3 Diploma In Bench Joinery (QCF)</t>
  </si>
  <si>
    <t>60085952</t>
  </si>
  <si>
    <t>6008635X</t>
  </si>
  <si>
    <t>60086658</t>
  </si>
  <si>
    <t>60093316</t>
  </si>
  <si>
    <t>60103772</t>
  </si>
  <si>
    <t>50089572</t>
  </si>
  <si>
    <t>City &amp; Guilds Level 3 Diploma in Beauty Therapy Techniques (QCF)</t>
  </si>
  <si>
    <t>50096916</t>
  </si>
  <si>
    <t>IMI Level 3 Diploma in Auto Electrical and Mobile Electrical Principles (VRQ)</t>
  </si>
  <si>
    <t>50115856</t>
  </si>
  <si>
    <t>City &amp; Guilds Level 3 Diploma in ICT Systems Support</t>
  </si>
  <si>
    <t>City &amp; Guilds Level 3 Diploma In Advanced Professional Cookery (Kitchen and Larder) (QCF)</t>
  </si>
  <si>
    <t>60025797</t>
  </si>
  <si>
    <t>IMI Level 3 Diploma in Motorsport Vehicle Maintenance and Repair (VRQ)</t>
  </si>
  <si>
    <t>60048049</t>
  </si>
  <si>
    <t>60048463</t>
  </si>
  <si>
    <t>6005072X</t>
  </si>
  <si>
    <t>City &amp; Guilds Level 3 Diploma In Complementary Therapies (QCF)</t>
  </si>
  <si>
    <t>60059886</t>
  </si>
  <si>
    <t>City &amp; Guilds Level 3 Diploma In Refrigeration, Air Conditioning and Heat Pump Systems (QCF)</t>
  </si>
  <si>
    <t>60061017</t>
  </si>
  <si>
    <t>City &amp; Guilds Level 3 Diploma In Heating and Ventilating (QCF)</t>
  </si>
  <si>
    <t>60079952</t>
  </si>
  <si>
    <t>City &amp; Guilds Level 3 Diploma In Site Carpentry (QCF)</t>
  </si>
  <si>
    <t>60080838</t>
  </si>
  <si>
    <t>City &amp; Guilds Level 3 Diploma In Bricklaying (QCF)</t>
  </si>
  <si>
    <t>5008804X</t>
  </si>
  <si>
    <t>50096849</t>
  </si>
  <si>
    <t>IMI Level 3 Diploma in Motorcycle Maintenance and Repair Principles (VRQ)</t>
  </si>
  <si>
    <t>50098147</t>
  </si>
  <si>
    <t>IMI Level 3 Diploma in Light Vehicle Maintenance and Repair Principles (VRQ)</t>
  </si>
  <si>
    <t>50100191</t>
  </si>
  <si>
    <t>City &amp; Guilds Level 3 Diploma in Light Vehicle Maintenance and Repair Principles (QCF)</t>
  </si>
  <si>
    <t>60027605</t>
  </si>
  <si>
    <t>IMI Level 3 Extended Diploma In Motorsport Vehicle Maintenance and Repair (VRQ)</t>
  </si>
  <si>
    <t>50096886</t>
  </si>
  <si>
    <t>IMI Level 3 Diploma in Vehicle Accident Repair Paint Principles (VRQ)</t>
  </si>
  <si>
    <t>50098093</t>
  </si>
  <si>
    <t>IMI Level 3 Diploma in Vehicle Accident Repair Body Principles (VRQ)</t>
  </si>
  <si>
    <t>50098123</t>
  </si>
  <si>
    <t>IMI Level 3 Diploma in Heavy Vehicle Maintenance and Repair Principles (VRQ)</t>
  </si>
  <si>
    <t>50099590</t>
  </si>
  <si>
    <t>City &amp; Guilds Level 3 Diploma in Pharmaceutical Science (QCF)</t>
  </si>
  <si>
    <t>60016917</t>
  </si>
  <si>
    <t>IMI Level 3 Extended Diploma in Light Vehicle Maintenance and Repair Principles (VRQ)</t>
  </si>
  <si>
    <t>60027009</t>
  </si>
  <si>
    <t>City &amp; Guilds Level 3 Diploma In Electrical Power Engineering - Wind Turbine Maintenance (Technical Knowledge) (QCF)</t>
  </si>
  <si>
    <t>60060529</t>
  </si>
  <si>
    <t>City &amp; Guilds Level 3 Diploma In Veterinary Nursing (QCF)</t>
  </si>
  <si>
    <t>60077943</t>
  </si>
  <si>
    <t>IMI Level 3 Diploma in Land-Based Technology (VRQ)</t>
  </si>
  <si>
    <t>IMI Level 3 Extended Diploma in Heavy Vehicle Maintenance and Repair Principles (VRQ)</t>
  </si>
  <si>
    <t>60048037</t>
  </si>
  <si>
    <t>60067639</t>
  </si>
  <si>
    <t>City &amp; Guilds Level 3 Extended Diploma in Travel and Tourism (QCF)</t>
  </si>
  <si>
    <t>IMI Level 3 Extended Diploma in Land-Based Technology (VRQ)</t>
  </si>
  <si>
    <t>CSkills Awards Level 3 Diploma in Wall and Floor Tiling (QCF)</t>
  </si>
  <si>
    <t>60105690</t>
  </si>
  <si>
    <t>City &amp; Guilds Level 3 Diploma For Legal Secretaries (QCF)</t>
  </si>
  <si>
    <t>60028270</t>
  </si>
  <si>
    <t>UAL Level 3 Diploma in Art &amp; Design (QCF)</t>
  </si>
  <si>
    <t>50053164</t>
  </si>
  <si>
    <t>UAL Level 3 Diploma in Art and Design - Foundation Studies (QCF)</t>
  </si>
  <si>
    <t>60086075</t>
  </si>
  <si>
    <t>60037118</t>
  </si>
  <si>
    <t>60058237</t>
  </si>
  <si>
    <t>60086130</t>
  </si>
  <si>
    <t>60086269</t>
  </si>
  <si>
    <t>6008604X</t>
  </si>
  <si>
    <t>60028269</t>
  </si>
  <si>
    <t>UAL Level 3 Extended Diploma in Art &amp; Design (QCF)</t>
  </si>
  <si>
    <t>50082796</t>
  </si>
  <si>
    <t>50083855</t>
  </si>
  <si>
    <t>50083880</t>
  </si>
  <si>
    <t>50085608</t>
  </si>
  <si>
    <t>City &amp; Guilds Level 3 Subsidiary Diploma in Countryside Management (QCF)</t>
  </si>
  <si>
    <t>50087241</t>
  </si>
  <si>
    <t>WJEC Level 3 Diploma In Criminology (QCF)</t>
  </si>
  <si>
    <t>60043866</t>
  </si>
  <si>
    <t>WJEC Level 3 Diploma in Food Science and Nutrition (QCF)</t>
  </si>
  <si>
    <t>6005945X</t>
  </si>
  <si>
    <t>City &amp; Guilds Level 3 90-Credit Diploma in Land-based Technology (QCF)</t>
  </si>
  <si>
    <t>City &amp; Guilds Level 3 90-Credit Diploma in Forestry and Arboriculture (QCF)</t>
  </si>
  <si>
    <t>60060487</t>
  </si>
  <si>
    <t>City &amp; Guilds Level 3 90-Credit Diploma in Agriculture (QCF)</t>
  </si>
  <si>
    <t>60061121</t>
  </si>
  <si>
    <t>City &amp; Guilds Level 3 90-Credit Diploma in Animal Management (QCF)</t>
  </si>
  <si>
    <t>60061133</t>
  </si>
  <si>
    <t>City &amp; Guilds Level 3 90-Credit Diploma in Countryside Management (QCF)</t>
  </si>
  <si>
    <t>60061145</t>
  </si>
  <si>
    <t>City &amp; Guilds Level 3 90-Credit Diploma in Horse Management (QCF)</t>
  </si>
  <si>
    <t>60061157</t>
  </si>
  <si>
    <t>City &amp; Guilds Level 3 90-Credit Diploma in Horticulture (QCF)</t>
  </si>
  <si>
    <t>60066131</t>
  </si>
  <si>
    <t>60131172</t>
  </si>
  <si>
    <t>City &amp; Guilds Level 3 Advanced Technical Diploma for the Early Years Practitioner (Early Years Educator) (540)</t>
  </si>
  <si>
    <t>50083211</t>
  </si>
  <si>
    <t>50083843</t>
  </si>
  <si>
    <t>50084872</t>
  </si>
  <si>
    <t>5008561X</t>
  </si>
  <si>
    <t>City &amp; Guilds Level 3 Diploma in Countryside Management (QCF)</t>
  </si>
  <si>
    <t>50087095</t>
  </si>
  <si>
    <t>50106818</t>
  </si>
  <si>
    <t>6006609X</t>
  </si>
  <si>
    <t>5008401X</t>
  </si>
  <si>
    <t>50084896</t>
  </si>
  <si>
    <t>50084902</t>
  </si>
  <si>
    <t>50087083</t>
  </si>
  <si>
    <t>50087204</t>
  </si>
  <si>
    <t>5010682X</t>
  </si>
  <si>
    <t>6006612X</t>
  </si>
  <si>
    <t>60072696</t>
  </si>
  <si>
    <t>AQA Level 3 Certificate in Enterprise, Employability and Personal Finance</t>
  </si>
  <si>
    <t>60078339</t>
  </si>
  <si>
    <t>CISI Level 3 Diploma In Finance, Risk &amp; Investment (QCF)</t>
  </si>
  <si>
    <t>60121476</t>
  </si>
  <si>
    <t>NCFE CACHE Level 3 Diploma in Early Years Education and Care (Early Years Educator)</t>
  </si>
  <si>
    <t>6008537X</t>
  </si>
  <si>
    <t>60085514</t>
  </si>
  <si>
    <t>60113765</t>
  </si>
  <si>
    <t>10062440</t>
  </si>
  <si>
    <t>Pearson BTEC Level 2 First Diploma in Children's Care, Learning and Development</t>
  </si>
  <si>
    <t>50039970</t>
  </si>
  <si>
    <t>OCR Level 2 Diploma in Text Processing (Business Professional) (QCF)</t>
  </si>
  <si>
    <t>OCR Level 2 Certificate in Text Processing (Business Professional) (QCF)</t>
  </si>
  <si>
    <t>50061252</t>
  </si>
  <si>
    <t>OCR Level 2 Diploma in Administration (Business Professional) (QCF)</t>
  </si>
  <si>
    <t>Pearson BTEC Level 2 Certificate in Understanding Enterprise and Entrepreneurship (QCF)</t>
  </si>
  <si>
    <t>50063595</t>
  </si>
  <si>
    <t>50063601</t>
  </si>
  <si>
    <t>OCR Level 2 Certificate in Administration (Business Professional) (QCF)</t>
  </si>
  <si>
    <t>50073564</t>
  </si>
  <si>
    <t>VTCT Level 2 NVQ Diploma in Barbering</t>
  </si>
  <si>
    <t>50073576</t>
  </si>
  <si>
    <t>VTCT Level 2 NVQ Diploma in Hairdressing</t>
  </si>
  <si>
    <t>VTCT Level 3 NVQ Diploma in Barbering</t>
  </si>
  <si>
    <t>50073898</t>
  </si>
  <si>
    <t>VTCT Level 3 NVQ Diploma in Hairdressing</t>
  </si>
  <si>
    <t>50077405</t>
  </si>
  <si>
    <t>NCFE Level 3 Certificate in Interactive Media</t>
  </si>
  <si>
    <t>50083569</t>
  </si>
  <si>
    <t>5008365X</t>
  </si>
  <si>
    <t>Pearson BTEC Level 2 Diploma in Animal Care (QCF)</t>
  </si>
  <si>
    <t>50083661</t>
  </si>
  <si>
    <t>Pearson BTEC Level 2 Diploma in Fish Husbandry (QCF)</t>
  </si>
  <si>
    <t>NCFE Level 3 Certificate in Art and Design</t>
  </si>
  <si>
    <t>50085748</t>
  </si>
  <si>
    <t>5008575X</t>
  </si>
  <si>
    <t>50085761</t>
  </si>
  <si>
    <t>50085827</t>
  </si>
  <si>
    <t>50085876</t>
  </si>
  <si>
    <t>50085906</t>
  </si>
  <si>
    <t>50087162</t>
  </si>
  <si>
    <t>50087174</t>
  </si>
  <si>
    <t>50087186</t>
  </si>
  <si>
    <t>50087228</t>
  </si>
  <si>
    <t>VTCT Level 2 Certificate in Fitness Instructing</t>
  </si>
  <si>
    <t>VTCT Level 3 Diploma in African Caribbean Hairdressing</t>
  </si>
  <si>
    <t>5008771X</t>
  </si>
  <si>
    <t>50087757</t>
  </si>
  <si>
    <t>City &amp; Guilds Level 2 Diploma in Nail Technology Enhancement (QCF)</t>
  </si>
  <si>
    <t>50088063</t>
  </si>
  <si>
    <t>City &amp; Guilds Level 2 Diploma in Sound and Music Technology (QCF)</t>
  </si>
  <si>
    <t>50088087</t>
  </si>
  <si>
    <t>City &amp; Guilds Level 2 Diploma in Barbering (QCF)</t>
  </si>
  <si>
    <t>50088142</t>
  </si>
  <si>
    <t>VTCT Level 2 NVQ Diploma in Beauty Therapy Make-Up</t>
  </si>
  <si>
    <t>50088397</t>
  </si>
  <si>
    <t>VTCT Level 2 NVQ Diploma in Beauty Therapy General</t>
  </si>
  <si>
    <t>50088403</t>
  </si>
  <si>
    <t>VTCT Level 2 NVQ Diploma in Nail Services</t>
  </si>
  <si>
    <t>50088452</t>
  </si>
  <si>
    <t>City &amp; Guilds Level 2 Diploma in Hair and Media Make-up (QCF)</t>
  </si>
  <si>
    <t>50088658</t>
  </si>
  <si>
    <t>50088828</t>
  </si>
  <si>
    <t>VTCT Level 2 Certificate in Nail Technology (QCF)</t>
  </si>
  <si>
    <t>50089766</t>
  </si>
  <si>
    <t>VTCT Level 2 Diploma in Women's Hairdressing</t>
  </si>
  <si>
    <t>5009001X</t>
  </si>
  <si>
    <t>City &amp; Guilds Level 3 Diploma in Hair and Media Make-up (QCF)</t>
  </si>
  <si>
    <t>50090392</t>
  </si>
  <si>
    <t>VTCT Level 2 Diploma in Beauty Specialist Techniques</t>
  </si>
  <si>
    <t>50090409</t>
  </si>
  <si>
    <t>VTCT Level 2 Diploma in Barbering</t>
  </si>
  <si>
    <t>50090513</t>
  </si>
  <si>
    <t>City &amp; Guilds Level 2 Diploma in Women's Hairdressing (QCF)</t>
  </si>
  <si>
    <t>50090768</t>
  </si>
  <si>
    <t>City &amp; Guilds Level 2 Diploma in Beauty Therapy (QCF)</t>
  </si>
  <si>
    <t>50094579</t>
  </si>
  <si>
    <t>City &amp; Guilds Level 2 Certificate for the Children and Young People's Workforce (QCF)</t>
  </si>
  <si>
    <t>50095328</t>
  </si>
  <si>
    <t>ITEC Level 2 Diploma in Barbering</t>
  </si>
  <si>
    <t>5009547X</t>
  </si>
  <si>
    <t>Pearson BTEC Level 2 Diploma in Agriculture (QCF)</t>
  </si>
  <si>
    <t>50095754</t>
  </si>
  <si>
    <t>City &amp; Guilds Level 2 Certificate in Pharmaceutical Science (QCF)</t>
  </si>
  <si>
    <t>50096898</t>
  </si>
  <si>
    <t>IMI Level 2 Diploma in Vehicle Accident Repair Body Principles (VRQ)</t>
  </si>
  <si>
    <t>50097076</t>
  </si>
  <si>
    <t>City &amp; Guilds Level 2 Diploma in Light Vehicle Maintenance &amp; Repair Principles (QCF)</t>
  </si>
  <si>
    <t>50098184</t>
  </si>
  <si>
    <t>IMI Level 2 Diploma in Light Vehicle Maintenance and Repair Principles (VRQ)</t>
  </si>
  <si>
    <t>50098214</t>
  </si>
  <si>
    <t>IMI Level 2 Diploma in Vehicle Accident Repair Paint Principles (VRQ)</t>
  </si>
  <si>
    <t>5009824X</t>
  </si>
  <si>
    <t>IMI Level 2 Diploma in Auto Electrical and Mobile Electrical Principles (VRQ)</t>
  </si>
  <si>
    <t>5009841X</t>
  </si>
  <si>
    <t>ITEC Level 2 Diploma in Hairdressing Practices</t>
  </si>
  <si>
    <t>50098731</t>
  </si>
  <si>
    <t>IMI Level 2 Diploma in Heavy Vehicle Maintenance and Repair Principles (VRQ)</t>
  </si>
  <si>
    <t>50099292</t>
  </si>
  <si>
    <t>Pearson BTEC Level 2 Diploma in Horse Care (QCF)</t>
  </si>
  <si>
    <t>50099309</t>
  </si>
  <si>
    <t>Pearson BTEC Level 2 Diploma in Countryside and Environment (QCF)</t>
  </si>
  <si>
    <t>50099346</t>
  </si>
  <si>
    <t>Pearson BTEC Level 2 Diploma in Horticulture (QCF)</t>
  </si>
  <si>
    <t>50099826</t>
  </si>
  <si>
    <t>City &amp; Guilds Level 2 Diploma in Heavy Vehicle Maintenance and Repair Principles (QCF)</t>
  </si>
  <si>
    <t>50099838</t>
  </si>
  <si>
    <t>City &amp; Guilds Level 3 Diploma in Heavy Vehicle Maintenance and Repair Principles (QCF)</t>
  </si>
  <si>
    <t>50099851</t>
  </si>
  <si>
    <t>City &amp; Guilds Level 2 Diploma in Accident Repair Paint Principles</t>
  </si>
  <si>
    <t>50099899</t>
  </si>
  <si>
    <t>City &amp; Guilds Level 3 Diploma in Accident Repair Paint Principles (QCF)</t>
  </si>
  <si>
    <t>50099929</t>
  </si>
  <si>
    <t>City &amp; Guilds Level 2 Certificate in Electrical Power Engineering - Distribution and Transmission Technical Knowledge (QCF)</t>
  </si>
  <si>
    <t>50100166</t>
  </si>
  <si>
    <t>City &amp; Guilds Level 2 Diploma in Accident Repair - Body Principles</t>
  </si>
  <si>
    <t>5010021X</t>
  </si>
  <si>
    <t>City &amp; Guilds Level 3 Diploma in Motorcycle Maintenance and Repair Principles (QCF)</t>
  </si>
  <si>
    <t>50102886</t>
  </si>
  <si>
    <t>City &amp; Guilds Level 2 Diploma in Motorcycle Maintenance and Repair Principles</t>
  </si>
  <si>
    <t>50103118</t>
  </si>
  <si>
    <t>Pearson BTEC Level 2 Diploma in Land-based Technology (QCF)</t>
  </si>
  <si>
    <t>50103398</t>
  </si>
  <si>
    <t>Pearson BTEC Level 2 Diploma in Floristry (QCF)</t>
  </si>
  <si>
    <t>50106181</t>
  </si>
  <si>
    <t>City &amp; Guilds Level 3 Diploma in Accident Repair Body Principles (QCF)</t>
  </si>
  <si>
    <t>50106788</t>
  </si>
  <si>
    <t>50107483</t>
  </si>
  <si>
    <t>City &amp; Guilds Level 2 Diploma in Vehicle Fitting Principles (QCF)</t>
  </si>
  <si>
    <t>50108724</t>
  </si>
  <si>
    <t>WJEC Level 3 Diploma in Foundation Studies Art and Design (QCF)</t>
  </si>
  <si>
    <t>VTCT Level 3 Diploma in Theatrical, Special Effects and Hair and Media Make-Up</t>
  </si>
  <si>
    <t>50110226</t>
  </si>
  <si>
    <t>ITEC Level 2 Certificate in Nail Technology</t>
  </si>
  <si>
    <t>50112442</t>
  </si>
  <si>
    <t>OCR Level 2 Diploma in Health and Social Care (Adults) for England (QCF)</t>
  </si>
  <si>
    <t>50113069</t>
  </si>
  <si>
    <t>City &amp; Guilds Level 2 Diploma in Health and Social Care (Adults) for England (QCF)</t>
  </si>
  <si>
    <t>50121248</t>
  </si>
  <si>
    <t>City &amp; Guilds Level 2 Certificate in Healthcare Support Services (QCF)</t>
  </si>
  <si>
    <t>5012254X</t>
  </si>
  <si>
    <t>ITEC Level 2 Diploma in Hairdressing</t>
  </si>
  <si>
    <t>50122824</t>
  </si>
  <si>
    <t>60001069</t>
  </si>
  <si>
    <t>City &amp; Guilds Level 2 Diploma For Veterinary Care Assistants (QCF)</t>
  </si>
  <si>
    <t>60002141</t>
  </si>
  <si>
    <t>Pearson BTEC Level 2 Diploma in Blacksmithing and Metalworking (QCF)</t>
  </si>
  <si>
    <t>60008817</t>
  </si>
  <si>
    <t>City &amp; Guilds Level 2 Diploma in Engineering (QCF)</t>
  </si>
  <si>
    <t>60009895</t>
  </si>
  <si>
    <t>City &amp; Guilds Level 2 Diploma in Access to Building Services Engineering (QCF)</t>
  </si>
  <si>
    <t>60010654</t>
  </si>
  <si>
    <t>VTCT Level 2 Diploma in Women's and Men's Hairdressing</t>
  </si>
  <si>
    <t>YMCA Level 3 Diploma in Personal Training and Instruction</t>
  </si>
  <si>
    <t>6001393X</t>
  </si>
  <si>
    <t>VTCT Level 2 Diploma in Hair and Media Make-Up</t>
  </si>
  <si>
    <t>60014490</t>
  </si>
  <si>
    <t>City &amp; Guilds Level 2 Diploma In Vehicle Specialist Tyre Fitting Principles (QCF)</t>
  </si>
  <si>
    <t>60014829</t>
  </si>
  <si>
    <t>VTCT Level 3 Diploma in Women's Hairdressing</t>
  </si>
  <si>
    <t>60014842</t>
  </si>
  <si>
    <t>VTCT Level 3 Diploma in Barbering</t>
  </si>
  <si>
    <t>60016887</t>
  </si>
  <si>
    <t>IMI Level 2 Extended Diploma in Light Vehicle Maintenance and Repair Principles (VRQ)</t>
  </si>
  <si>
    <t>60019864</t>
  </si>
  <si>
    <t>City &amp; Guilds Level 2 Certificate in Professional Patisserie and Confectionery (QCF)</t>
  </si>
  <si>
    <t>60025803</t>
  </si>
  <si>
    <t>IMI Level 2 Extended Diploma in Motorsport Vehicle Maintenance and Repair (VRQ)</t>
  </si>
  <si>
    <t>60026571</t>
  </si>
  <si>
    <t>IMI Level 2 Diploma in Motorsport Vehicle Maintenance and Repair (VRQ)</t>
  </si>
  <si>
    <t>60029572</t>
  </si>
  <si>
    <t>ABC Level 2 Diploma In Motor Vehicle Studies (QCF)</t>
  </si>
  <si>
    <t>60029663</t>
  </si>
  <si>
    <t>ABC Level 2 Certificate In Motor Vehicle Studies (QCF)</t>
  </si>
  <si>
    <t>IBO Level 3 Certificate in HL Further Mathematics</t>
  </si>
  <si>
    <t>60030835</t>
  </si>
  <si>
    <t>CQ Level 3 Diploma in Veterinary Nursing - Small Animal</t>
  </si>
  <si>
    <t>60042229</t>
  </si>
  <si>
    <t>OCR Level 2 Cambridge Technical Diploma in IT (QCF)</t>
  </si>
  <si>
    <t>60042254</t>
  </si>
  <si>
    <t>OCR Level 2 Cambridge Technical Extended Certificate in IT (QCF)</t>
  </si>
  <si>
    <t>IBO Level 3 Certificate in SL Sports, Exercise and Health Science</t>
  </si>
  <si>
    <t>VTCT Level 3 Diploma in Complementary Therapies</t>
  </si>
  <si>
    <t>60048475</t>
  </si>
  <si>
    <t>VTCT Level 2 Diploma in Complementary Therapies</t>
  </si>
  <si>
    <t>60048505</t>
  </si>
  <si>
    <t>VTCT Level 2 Diploma in Professional Cookery</t>
  </si>
  <si>
    <t>60048517</t>
  </si>
  <si>
    <t>VTCT Level 2 Diploma in Professional Food and Beverage Service</t>
  </si>
  <si>
    <t>60048864</t>
  </si>
  <si>
    <t>City &amp; Guilds Level 2 Diploma in Vehicle Valeting Principles (QCF)</t>
  </si>
  <si>
    <t>60048955</t>
  </si>
  <si>
    <t>ITEC Level 3 Diploma in Complementary Therapies</t>
  </si>
  <si>
    <t>Active IQ Level 3 Diploma In Fitness Instructing and Personal Training</t>
  </si>
  <si>
    <t>60049637</t>
  </si>
  <si>
    <t>60051516</t>
  </si>
  <si>
    <t>City &amp; Guilds Level 2 Diploma in Women's and Men's Hairdressing (QCF)</t>
  </si>
  <si>
    <t>60054980</t>
  </si>
  <si>
    <t>City &amp; Guilds Level 2 Diploma in Electrical Installations (Buildings and Structures) (QCF)</t>
  </si>
  <si>
    <t>60055005</t>
  </si>
  <si>
    <t>City &amp; Guilds Level 2 Diploma In Plumbing Studies (QCF)</t>
  </si>
  <si>
    <t>60060360</t>
  </si>
  <si>
    <t>City &amp; Guilds Level 2 Diploma In Refrigeration, Air Conditioning and Heat Pump Systems (QCF)</t>
  </si>
  <si>
    <t>60060724</t>
  </si>
  <si>
    <t>Pearson BTEC Level 1/Level 2 First Extended Certificate in Information and Creative Technology</t>
  </si>
  <si>
    <t>RSL Level 3 Diploma For Music Practitioners</t>
  </si>
  <si>
    <t>RSL Level 3 Extended Diploma For Music Practitioners</t>
  </si>
  <si>
    <t>60066301</t>
  </si>
  <si>
    <t>Pearson BTEC Level 1/Level 2 First Extended Certificate in Engineering</t>
  </si>
  <si>
    <t>60067627</t>
  </si>
  <si>
    <t>City &amp; Guilds Level 2 Diploma In Travel and Tourism (QCF)</t>
  </si>
  <si>
    <t>60069090</t>
  </si>
  <si>
    <t>AAT Level 2 Certificate In Accounting (QCF)</t>
  </si>
  <si>
    <t>60069958</t>
  </si>
  <si>
    <t>ITEC Level 3 Diploma in Hairdressing</t>
  </si>
  <si>
    <t>60072180</t>
  </si>
  <si>
    <t>CQ Level 2 Diploma in Animal Nursing</t>
  </si>
  <si>
    <t>60075466</t>
  </si>
  <si>
    <t>City &amp; Guilds Level 2 Diploma In Textiles (QCF)</t>
  </si>
  <si>
    <t>60076197</t>
  </si>
  <si>
    <t>City &amp; Guilds Level 2 Diploma In Fashion (QCF)</t>
  </si>
  <si>
    <t>60079137</t>
  </si>
  <si>
    <t>City &amp; Guilds Level 2 Diploma In Bricklaying (QCF)</t>
  </si>
  <si>
    <t>60080474</t>
  </si>
  <si>
    <t>City &amp; Guilds Level 2 Diploma In Site Carpentry (QCF)</t>
  </si>
  <si>
    <t>60080486</t>
  </si>
  <si>
    <t>City &amp; Guilds Level 2 Diploma In Bench Joinery (QCF)</t>
  </si>
  <si>
    <t>60080498</t>
  </si>
  <si>
    <t>City &amp; Guilds Level 2 Diploma In Maintenance Operations (Construction) (QCF)</t>
  </si>
  <si>
    <t>60080516</t>
  </si>
  <si>
    <t>City &amp; Guilds Level 2 Diploma In Plastering (QCF)</t>
  </si>
  <si>
    <t>60080541</t>
  </si>
  <si>
    <t>60081600</t>
  </si>
  <si>
    <t>Active IQ Level 2 Diploma In Active Leisure</t>
  </si>
  <si>
    <t>LIBF Level 3 Certificate in Financial Studies</t>
  </si>
  <si>
    <t>60085848</t>
  </si>
  <si>
    <t>City &amp; Guilds Level 2 Diploma In Painting and Decorating (QCF)</t>
  </si>
  <si>
    <t>60085927</t>
  </si>
  <si>
    <t>City &amp; Guilds Level 3 Diploma In Painting and Decorating (QCF)</t>
  </si>
  <si>
    <t>60086038</t>
  </si>
  <si>
    <t>Cskills Awards Level 2 Diploma in Site Carpentry (Construction)</t>
  </si>
  <si>
    <t>Cskills Awards Level 3 Diploma in Site Carpentry (Construction)</t>
  </si>
  <si>
    <t>60086063</t>
  </si>
  <si>
    <t>Cskills Awards Level 2 Diploma in Bricklaying (Construction)</t>
  </si>
  <si>
    <t>Cskills Awards Level 3 Diploma in Bricklaying (Construction)</t>
  </si>
  <si>
    <t>60086099</t>
  </si>
  <si>
    <t>Cskills Awards Level 3 Diploma in Painting and Decorating (Construction)</t>
  </si>
  <si>
    <t>60086129</t>
  </si>
  <si>
    <t>Cskills Awards Level 2 Diploma in Plastering (Construction)</t>
  </si>
  <si>
    <t>Cskills Awards Level 3 Diploma in Plastering (Construction)</t>
  </si>
  <si>
    <t>60086166</t>
  </si>
  <si>
    <t>Cskills Awards Level 2 Diploma in Bench Joinery (Construction)</t>
  </si>
  <si>
    <t>Cskills Awards Level 3 Diploma in Bench Joinery (Construction)</t>
  </si>
  <si>
    <t>60086191</t>
  </si>
  <si>
    <t>Cskills Awards Level 2 Diploma in Wall and Floor Tiling (Construction) (QCF)</t>
  </si>
  <si>
    <t>60086257</t>
  </si>
  <si>
    <t>Cskills Awards Level 2 Diploma in Stonemasonry - Banker (Construction)</t>
  </si>
  <si>
    <t>Cskills Awards Level 3 Diploma in Stonemasonry - Banker (Construction)</t>
  </si>
  <si>
    <t>60086312</t>
  </si>
  <si>
    <t>VTCT Level 2 Diploma in Exercise, Health and Fitness Studies</t>
  </si>
  <si>
    <t>VTCT Level 3 Diploma in Preventing Injuries in Sport and Active Leisure</t>
  </si>
  <si>
    <t>VTCT Level 3 Diploma in Beauty Therapy Studies (Make-Up)</t>
  </si>
  <si>
    <t>VTCT Level 3 Diploma in Spa Therapy Studies</t>
  </si>
  <si>
    <t>VTCT Level 3 Certificate in Beauty Therapy Studies (Massage)</t>
  </si>
  <si>
    <t>VTCT Level 3 Diploma in Beauty Therapy Studies</t>
  </si>
  <si>
    <t>VTCT Level 3 Diploma in Hairdressing Studies</t>
  </si>
  <si>
    <t>VTCT Level 3 Diploma in Barbering Studies</t>
  </si>
  <si>
    <t>VTCT Level 3 Diploma in Fashion, Theatre and Media Hair and Make-Up Studies</t>
  </si>
  <si>
    <t>60087857</t>
  </si>
  <si>
    <t>City &amp; Guilds Level 2 Diploma In Wall and Floor Tiling (QCF)</t>
  </si>
  <si>
    <t>VTCT Level 3 Diploma in Nail Technology Studies</t>
  </si>
  <si>
    <t>60090054</t>
  </si>
  <si>
    <t>VTCT Level 3 Diploma in Professional Cookery Studies</t>
  </si>
  <si>
    <t>60090674</t>
  </si>
  <si>
    <t>City &amp; Guilds Level 2 Extended Diploma In Site Carpentry (QCF)</t>
  </si>
  <si>
    <t>60090686</t>
  </si>
  <si>
    <t>City &amp; Guilds Level 2 Extended Diploma In Bench Joinery (QCF)</t>
  </si>
  <si>
    <t>6009171X</t>
  </si>
  <si>
    <t>ITEC Level 3 Diploma in Theatrical, Special Effects, Hair and Media Make-up</t>
  </si>
  <si>
    <t>60092245</t>
  </si>
  <si>
    <t>City &amp; Guilds Level 2 Extended Diploma in Painting and Decorating (QCF)</t>
  </si>
  <si>
    <t>60092336</t>
  </si>
  <si>
    <t>City &amp; Guilds Level 2 Extended Diploma In Plastering (QCF)</t>
  </si>
  <si>
    <t>60092634</t>
  </si>
  <si>
    <t>VTCT Level 2 Diploma in Professional Cookery Studies</t>
  </si>
  <si>
    <t>EAL Level 3 Diploma In Electrical Installation</t>
  </si>
  <si>
    <t>60093535</t>
  </si>
  <si>
    <t>BPEC Level 3 Diploma In Plumbing Foundation (QCF)</t>
  </si>
  <si>
    <t>60094321</t>
  </si>
  <si>
    <t>BPEC Level 2 Diploma In Plumbing Foundation (QCF)</t>
  </si>
  <si>
    <t>60095040</t>
  </si>
  <si>
    <t>CQ Level 2 Diploma for Veterinary Nursing Assistants</t>
  </si>
  <si>
    <t>6009509X</t>
  </si>
  <si>
    <t>City &amp; Guilds Level 2 Extended Diploma In Bricklaying (QCF)</t>
  </si>
  <si>
    <t>60095611</t>
  </si>
  <si>
    <t>Active IQ Level 2 Diploma In Health and Fitness</t>
  </si>
  <si>
    <t>60096287</t>
  </si>
  <si>
    <t>City &amp; Guilds Level 2 Certificate for Legal Secretaries</t>
  </si>
  <si>
    <t>60096809</t>
  </si>
  <si>
    <t>60100229</t>
  </si>
  <si>
    <t>AAT Level 2 Diploma In Accounting and Business (QCF)</t>
  </si>
  <si>
    <t>60101088</t>
  </si>
  <si>
    <t>City &amp; Guilds Level 2 Diploma for Legal Secretaries (QCF)</t>
  </si>
  <si>
    <t>60101477</t>
  </si>
  <si>
    <t>ITEC Level 3 Diploma in Women's Hairdressing for All Hair Types</t>
  </si>
  <si>
    <t>60101660</t>
  </si>
  <si>
    <t>Pearson BTEC Level 1/Level 2 First Diploma in Creative Digital Media Production</t>
  </si>
  <si>
    <t>60101672</t>
  </si>
  <si>
    <t>Pearson BTEC Level 1/Level 2 First Extended Certificate in Creative Digital Media Production</t>
  </si>
  <si>
    <t>60101696</t>
  </si>
  <si>
    <t>Pearson BTEC Level 1/Level 2 First Diploma in Information and Creative Technology</t>
  </si>
  <si>
    <t>60101921</t>
  </si>
  <si>
    <t>YMCA Level 3 Diploma in Personal Training (Gym-Based Exercise)</t>
  </si>
  <si>
    <t>60102305</t>
  </si>
  <si>
    <t>Pearson BTEC Level 1/Level 2 First Diploma in Hospitality</t>
  </si>
  <si>
    <t>60102317</t>
  </si>
  <si>
    <t>Pearson BTEC Level 1/Level 2 First Extended Certificate in Hospitality</t>
  </si>
  <si>
    <t>60102330</t>
  </si>
  <si>
    <t>Pearson BTEC Level 1/Level 2 First Extended Certificate in Travel and Tourism</t>
  </si>
  <si>
    <t>60102342</t>
  </si>
  <si>
    <t>Pearson BTEC Level 1/Level 2 First Diploma in Travel and Tourism</t>
  </si>
  <si>
    <t>60102585</t>
  </si>
  <si>
    <t>Pearson BTEC Level 1/Level 2 First Extended Certificate in Construction and the Built Environment</t>
  </si>
  <si>
    <t>60102597</t>
  </si>
  <si>
    <t>Pearson BTEC Level 1/Level 2 First Diploma in Construction and the Built Environment</t>
  </si>
  <si>
    <t>60103486</t>
  </si>
  <si>
    <t>Active IQ Level 3 Diploma In Health and Fitness</t>
  </si>
  <si>
    <t>NCFE Level 3 Diploma in Photography</t>
  </si>
  <si>
    <t>60105458</t>
  </si>
  <si>
    <t>Pearson BTEC Level 1/Level 2 First Diploma in Engineering</t>
  </si>
  <si>
    <t>60105859</t>
  </si>
  <si>
    <t>ITEC Level 3 Diploma in Nail Treatments</t>
  </si>
  <si>
    <t>60105860</t>
  </si>
  <si>
    <t>ITEC Level 3 Diploma in Spa and Body Treatments</t>
  </si>
  <si>
    <t>60105884</t>
  </si>
  <si>
    <t>ITEC Level 2 Diploma in Beauty Specialist Treatments</t>
  </si>
  <si>
    <t>60105914</t>
  </si>
  <si>
    <t>ITEC Level 3 Diploma in Massage and Electrotherapy Treatments</t>
  </si>
  <si>
    <t>6010711X</t>
  </si>
  <si>
    <t>City &amp; Guilds Level 2 Diploma In Culinary Skills (QCF)</t>
  </si>
  <si>
    <t>60107170</t>
  </si>
  <si>
    <t>60109932</t>
  </si>
  <si>
    <t>60110016</t>
  </si>
  <si>
    <t>City &amp; Guilds Level 3 Diploma In Plastering (QCF)</t>
  </si>
  <si>
    <t>60110703</t>
  </si>
  <si>
    <t>60112840</t>
  </si>
  <si>
    <t>City &amp; Guilds Level 3 Diploma In Shopfitting Joinery (QCF)</t>
  </si>
  <si>
    <t>60112852</t>
  </si>
  <si>
    <t>City &amp; Guilds Level 2 Diploma In Shopfitting Joinery (QCF)</t>
  </si>
  <si>
    <t>TLM Level 3 Diploma in Open Systems Computing</t>
  </si>
  <si>
    <t>60113947</t>
  </si>
  <si>
    <t>VTCT Level 2 Diploma in Food and Beverage Service Studies</t>
  </si>
  <si>
    <t>60115622</t>
  </si>
  <si>
    <t>TLM Level 3 Diploma for Designing, Engineering and Constructing a Sustainable Built Environment (QCF)</t>
  </si>
  <si>
    <t>60115634</t>
  </si>
  <si>
    <t>TLM Level 3 Certificate for Designing, Engineering and Constructing a Sustainable Built Environment (QCF)</t>
  </si>
  <si>
    <t>60117801</t>
  </si>
  <si>
    <t>60117904</t>
  </si>
  <si>
    <t>UAL Level 3 Extended Diploma In Performing and Production Arts (QCF)</t>
  </si>
  <si>
    <t>60118945</t>
  </si>
  <si>
    <t>ITEC Level 3 Diploma in Personal Training (Gym-Based Exercise)</t>
  </si>
  <si>
    <t>60120745</t>
  </si>
  <si>
    <t>City &amp; Guilds Level 2 Diploma In Creative Techniques - Interiors (QCF)</t>
  </si>
  <si>
    <t>60121051</t>
  </si>
  <si>
    <t>VTCT Level 2 Diploma in Food, Beverage and Professional Cookery Studies</t>
  </si>
  <si>
    <t>60131147</t>
  </si>
  <si>
    <t>Cskills Awards Level 2 Diploma in Construction Plant or Machinery Maintenance (Construction) (QCF)</t>
  </si>
  <si>
    <t>60131159</t>
  </si>
  <si>
    <t>Cskills Awards Level 3 Diploma in Construction Plant or Machinery Maintenance (Construction) (QCF)</t>
  </si>
  <si>
    <t>60131354</t>
  </si>
  <si>
    <t>VTCT Level 3 Diploma in Sports Studies</t>
  </si>
  <si>
    <t>60131366</t>
  </si>
  <si>
    <t>VTCT Level 3 Introductory Diploma in Sports Studies</t>
  </si>
  <si>
    <t>60131378</t>
  </si>
  <si>
    <t>VTCT Level 3 Subsidiary Diploma in Sports Studies</t>
  </si>
  <si>
    <t>6013138X</t>
  </si>
  <si>
    <t>VTCT Level 3 Extended Diploma in Sports Studies</t>
  </si>
  <si>
    <t>60131391</t>
  </si>
  <si>
    <t>City &amp; Guilds Level 3 Diploma In Professional Patisserie and Confectionery (QCF)</t>
  </si>
  <si>
    <t>60131421</t>
  </si>
  <si>
    <t>City &amp; Guilds Level 3 Diploma In Advanced Professional Cookery (QCF)</t>
  </si>
  <si>
    <t>60131913</t>
  </si>
  <si>
    <t>City &amp; Guilds Level 2 Diploma in Craft Masonry (QCF)</t>
  </si>
  <si>
    <t>60135980</t>
  </si>
  <si>
    <t>City &amp; Guilds Level 3 Diploma in Stonemasonry (QCF)</t>
  </si>
  <si>
    <t>City &amp; Guilds Level 2 Diploma in Stonemasonry (QCF)</t>
  </si>
  <si>
    <t>6013740X</t>
  </si>
  <si>
    <t>OCR Level 2 Diploma in Business Administration (QCF)</t>
  </si>
  <si>
    <t>60137861</t>
  </si>
  <si>
    <t>City &amp; Guilds Level 2 Diploma in Dry Lining (QCF)</t>
  </si>
  <si>
    <t>60138774</t>
  </si>
  <si>
    <t>VTCT Level 3 Diploma in Preparation for the Police Service</t>
  </si>
  <si>
    <t>60139869</t>
  </si>
  <si>
    <t>60139870</t>
  </si>
  <si>
    <t>UAL Level 3 Extended Diploma in Creative Media Production &amp; Technology (QCF)</t>
  </si>
  <si>
    <t>60139997</t>
  </si>
  <si>
    <t>NCFE CACHE Level 3 Certificate in Childcare and Education</t>
  </si>
  <si>
    <t>60140008</t>
  </si>
  <si>
    <t>NCFE CACHE Level 3 Diploma in Childcare and Education (Early Years Educator)</t>
  </si>
  <si>
    <t>60142765</t>
  </si>
  <si>
    <t>TLM Level 2 Certificate In Open Systems IT Management</t>
  </si>
  <si>
    <t>6014323X</t>
  </si>
  <si>
    <t>VTCT Level 3 Diploma in Personal Training (Gym Based Exercise)</t>
  </si>
  <si>
    <t>60143241</t>
  </si>
  <si>
    <t>VTCT Level 3 Diploma in Personal Training (Specific Populations)</t>
  </si>
  <si>
    <t>60145067</t>
  </si>
  <si>
    <t>City &amp; Guilds Level 3 Advanced Technical Extended Diploma in Engineering (720)</t>
  </si>
  <si>
    <t>60145079</t>
  </si>
  <si>
    <t>City &amp; Guilds Level 3 Advanced Technical Diploma in Engineering (540)</t>
  </si>
  <si>
    <t>60145080</t>
  </si>
  <si>
    <t>City &amp; Guilds Level 3 Advanced Technical Extended Diploma in Constructing the Built Environment (720)</t>
  </si>
  <si>
    <t>60145092</t>
  </si>
  <si>
    <t>City &amp; Guilds Level 3 Advanced Technical Diploma in Constructing the Built Environment (540)</t>
  </si>
  <si>
    <t>60145109</t>
  </si>
  <si>
    <t>City &amp; Guilds Level 3 Advanced Technical Certificate in Constructing the Built Environment</t>
  </si>
  <si>
    <t>60145110</t>
  </si>
  <si>
    <t>City &amp; Guilds Level 3 Advanced Technical Extended Diploma in Digital Technologies (720)</t>
  </si>
  <si>
    <t>60145122</t>
  </si>
  <si>
    <t>City &amp; Guilds Level 3 Advanced Technical Foundation Diploma in Digital Technologies (VRQ)</t>
  </si>
  <si>
    <t>60145134</t>
  </si>
  <si>
    <t>City &amp; Guilds Level 3 Advanced Technical Certificate in Digital Technologies</t>
  </si>
  <si>
    <t>60145250</t>
  </si>
  <si>
    <t>City &amp; Guilds Level 2 Technical Certificate in Animal Care</t>
  </si>
  <si>
    <t>City &amp; Guilds Level 2 Technical Certificate in Equine Care</t>
  </si>
  <si>
    <t>60145286</t>
  </si>
  <si>
    <t>City &amp; Guilds Level 2 Technical Certificate in Automotive</t>
  </si>
  <si>
    <t>60145353</t>
  </si>
  <si>
    <t>City &amp; Guilds Level 3 Advanced Technical Certificate In Engineering</t>
  </si>
  <si>
    <t>60145365</t>
  </si>
  <si>
    <t>AQA Level 3 Technical Level Engineering : Power Network Engineering (VRQ)</t>
  </si>
  <si>
    <t>60145377</t>
  </si>
  <si>
    <t>AQA Level 3 Technical Level Engineering : Design Engineering (VRQ)</t>
  </si>
  <si>
    <t>60145389</t>
  </si>
  <si>
    <t>AQA Level 3 Technical Level Engineering : Mechatronic Engineering (VRQ)</t>
  </si>
  <si>
    <t>60145407</t>
  </si>
  <si>
    <t>AQA Level 3 Technical Level Business: Marketing (VRQ)</t>
  </si>
  <si>
    <t>60145419</t>
  </si>
  <si>
    <t>AQA Level 3 Technical Level IT: Networking (VRQ)</t>
  </si>
  <si>
    <t>AQA Level 3 Technical Level IT: User Support (VRQ)</t>
  </si>
  <si>
    <t>60145432</t>
  </si>
  <si>
    <t>AQA Level 3 Technical Level IT: Programming (VRQ)</t>
  </si>
  <si>
    <t>60145468</t>
  </si>
  <si>
    <t>WJEC Level 3 Applied Certificate in Statistical Problem Solving Using Software</t>
  </si>
  <si>
    <t>6014550X</t>
  </si>
  <si>
    <t>WJEC Level 3 Applied Diploma in Environmental Science</t>
  </si>
  <si>
    <t>60145511</t>
  </si>
  <si>
    <t>WJEC Level 3 Applied Extended Diploma in Environmental Science</t>
  </si>
  <si>
    <t>60145523</t>
  </si>
  <si>
    <t>WJEC Level 3 Applied Diploma in Food Science and Nutrition</t>
  </si>
  <si>
    <t>EAL Level 2 Intermediate Diploma in Electrical Installation</t>
  </si>
  <si>
    <t>60145626</t>
  </si>
  <si>
    <t>EAL Level 2 Intermediate Diploma in Plumbing</t>
  </si>
  <si>
    <t>60145638</t>
  </si>
  <si>
    <t>EAL Level 3 Advanced Diploma in Electrical Installation</t>
  </si>
  <si>
    <t>6014564X</t>
  </si>
  <si>
    <t>EAL Level 3 Advanced Diploma in Engineering Technology</t>
  </si>
  <si>
    <t>60145651</t>
  </si>
  <si>
    <t>EAL Level 3 Advanced Diploma in Manufacturing Technologies</t>
  </si>
  <si>
    <t>60145675</t>
  </si>
  <si>
    <t>EAL Level 3 Advanced Diploma in Plumbing</t>
  </si>
  <si>
    <t>60145936</t>
  </si>
  <si>
    <t>OCR Level 3 Cambridge Technical Certificate in Engineering Principles</t>
  </si>
  <si>
    <t>60145948</t>
  </si>
  <si>
    <t>OCR Level 3 Cambridge Technical Extended Certificate in Engineering</t>
  </si>
  <si>
    <t>60145997</t>
  </si>
  <si>
    <t>OCR Level 3 Cambridge Technical Diploma in Engineering (VRQ)</t>
  </si>
  <si>
    <t>6014600X</t>
  </si>
  <si>
    <t>OCR Level 3 Cambridge Technical Foundation Diploma in Engineering (VRQ)</t>
  </si>
  <si>
    <t>IBO Level 3 in Reflective Project</t>
  </si>
  <si>
    <t>IBO Level 3 Career-related Programme (Core)</t>
  </si>
  <si>
    <t>60186653</t>
  </si>
  <si>
    <t>60187001</t>
  </si>
  <si>
    <t>WJEC Eduqas Level 3 Advanced GCE in Religious Studies</t>
  </si>
  <si>
    <t>60187025</t>
  </si>
  <si>
    <t>60187037</t>
  </si>
  <si>
    <t>60187049</t>
  </si>
  <si>
    <t>60187050</t>
  </si>
  <si>
    <t>60187062</t>
  </si>
  <si>
    <t>60187074</t>
  </si>
  <si>
    <t>60187165</t>
  </si>
  <si>
    <t>AQA Advanced Subsidiary GCE in Religious Studies</t>
  </si>
  <si>
    <t>60187268</t>
  </si>
  <si>
    <t>6018727X</t>
  </si>
  <si>
    <t>60187281</t>
  </si>
  <si>
    <t>60187293</t>
  </si>
  <si>
    <t>6018730X</t>
  </si>
  <si>
    <t>60187323</t>
  </si>
  <si>
    <t>60187414</t>
  </si>
  <si>
    <t>60187669</t>
  </si>
  <si>
    <t>60187712</t>
  </si>
  <si>
    <t>WJEC Eduqas Level 3 Advanced Subsidiary in Religious Studies</t>
  </si>
  <si>
    <t>60188303</t>
  </si>
  <si>
    <t>60188388</t>
  </si>
  <si>
    <t>WJEC Eduqas Level 3 Advanced GCE in Physical Education</t>
  </si>
  <si>
    <t>6018839X</t>
  </si>
  <si>
    <t>WJEC Eduqas Level 3 Advanced Subsidiary GCE in Physical Education</t>
  </si>
  <si>
    <t>60188479</t>
  </si>
  <si>
    <t>WJEC Eduqas Level 3 Advanced GCE in Geography</t>
  </si>
  <si>
    <t>60188480</t>
  </si>
  <si>
    <t>WJEC Eduqas Level 3 Advanced Subsidiary GCE in Geography</t>
  </si>
  <si>
    <t>60188686</t>
  </si>
  <si>
    <t>60188698</t>
  </si>
  <si>
    <t>6018940X</t>
  </si>
  <si>
    <t>6018971X</t>
  </si>
  <si>
    <t>60190449</t>
  </si>
  <si>
    <t>60190681</t>
  </si>
  <si>
    <t>60300644</t>
  </si>
  <si>
    <t>WJEC Eduqas Level 3 Advanced Subsidiary GCE in French</t>
  </si>
  <si>
    <t>60300656</t>
  </si>
  <si>
    <t>WJEC Eduqas Level 3 Advanced Subsidiary GCE in German</t>
  </si>
  <si>
    <t>60300668</t>
  </si>
  <si>
    <t>WJEC Eduqas Level 3 Advanced Subsidiary GCE in Spanish</t>
  </si>
  <si>
    <t>60300693</t>
  </si>
  <si>
    <t>WJEC Eduqas Level 3 Advanced GCE in Spanish</t>
  </si>
  <si>
    <t>6030070X</t>
  </si>
  <si>
    <t>WJEC Eduqas Level 3 Advanced GCE in German</t>
  </si>
  <si>
    <t>60300711</t>
  </si>
  <si>
    <t>WJEC Eduqas Level 3 Advanced GCE in French</t>
  </si>
  <si>
    <t>60301880</t>
  </si>
  <si>
    <t>60301892</t>
  </si>
  <si>
    <t>60306713</t>
  </si>
  <si>
    <t>OCR Level 3 Advanced Subsidiary GCE in Classical Civilisation</t>
  </si>
  <si>
    <t>60306841</t>
  </si>
  <si>
    <t>60306853</t>
  </si>
  <si>
    <t>6030697X</t>
  </si>
  <si>
    <t>Pearson Edexcel Level 3 Advanced GCE in Design and Technology (Product Design)</t>
  </si>
  <si>
    <t>60306993</t>
  </si>
  <si>
    <t>Pearson Edexcel Level 3 Advanced Subsidiary GCE in Design and Technology (Product Design)</t>
  </si>
  <si>
    <t>60307067</t>
  </si>
  <si>
    <t>60307079</t>
  </si>
  <si>
    <t>60307262</t>
  </si>
  <si>
    <t>OCR Level 3 Advanced GCE in Classical Civilisation</t>
  </si>
  <si>
    <t>60307602</t>
  </si>
  <si>
    <t>OCR Level 3 Advanced Subsidiary GCE in Design and Technology (Design Engineering / Fashion and Textiles / Product Design)</t>
  </si>
  <si>
    <t>60307778</t>
  </si>
  <si>
    <t>WJEC Eduqas Level 3 Advanced GCE in Electronics</t>
  </si>
  <si>
    <t>6030778X</t>
  </si>
  <si>
    <t>WJEC Eduqas Level 3 Advanced Subsidiary GCE in Electronics</t>
  </si>
  <si>
    <t>60307821</t>
  </si>
  <si>
    <t>60307833</t>
  </si>
  <si>
    <t>60308059</t>
  </si>
  <si>
    <t>OCR Level 3 Advanced GCE in Ancient History</t>
  </si>
  <si>
    <t>60308060</t>
  </si>
  <si>
    <t>OCR Level 3 Advanced Subsidiary GCE in Ancient History</t>
  </si>
  <si>
    <t>6030859X</t>
  </si>
  <si>
    <t>WJEC Eduqas Level 3 Advanced GCE in Geology</t>
  </si>
  <si>
    <t>60308606</t>
  </si>
  <si>
    <t>WJEC Eduqas Level 3 Advanced Subsidiary GCE in Geology</t>
  </si>
  <si>
    <t>60309209</t>
  </si>
  <si>
    <t>60309210</t>
  </si>
  <si>
    <t>60309295</t>
  </si>
  <si>
    <t>WJEC Eduqas Level 3 Advanced GCE in Law</t>
  </si>
  <si>
    <t>60309301</t>
  </si>
  <si>
    <t>WJEC Eduqas Level 3 Advanced Subsidiary GCE in Law</t>
  </si>
  <si>
    <t>60309337</t>
  </si>
  <si>
    <t xml:space="preserve">OCR Level 3 Advanced Subsidiary GCE in Mathematics A </t>
  </si>
  <si>
    <t>Performance points for qualifications counting in the 2017 16 to 18 performance tables</t>
  </si>
  <si>
    <t>GCSE Size Equivalence</t>
  </si>
  <si>
    <t>Pearson BTEC Level 2 Certificate</t>
  </si>
  <si>
    <t>Pearson BTEC Level 2 Diploma</t>
  </si>
  <si>
    <t>Pearson BTEC Level 1/2 Diploma</t>
  </si>
  <si>
    <t>Pearson BTEC Level 1/2 Certificate</t>
  </si>
  <si>
    <t>L2 Distinction* Distinction*</t>
  </si>
  <si>
    <t>L2 Distinction* Distinction</t>
  </si>
  <si>
    <t>L2 Distinction Distinction</t>
  </si>
  <si>
    <t>L2 Distinction Merit</t>
  </si>
  <si>
    <t>L2 Merit Merit</t>
  </si>
  <si>
    <t>L2 Merit Pass</t>
  </si>
  <si>
    <t>L1 Pass</t>
  </si>
  <si>
    <t>L2 Pass Pass</t>
  </si>
  <si>
    <t>OCR Level 2 Cambridge Technical Diploma</t>
  </si>
  <si>
    <t>OCR Level 2 Cambridge Technical Extended Certificate</t>
  </si>
  <si>
    <t>OCR Level 3 Cambridge Technical Foundation Diploma</t>
  </si>
  <si>
    <t>OCR Level 3 Cambridge Technical Extended Certificate</t>
  </si>
  <si>
    <t>Other General Qualifications</t>
  </si>
  <si>
    <t>Other individual qualifications which are not covered by the categories above (Level 2)</t>
  </si>
  <si>
    <t>Other individual qualifications which are not covered by the categories above (Level 3)</t>
  </si>
  <si>
    <t>Others L2</t>
  </si>
  <si>
    <t>Others L3</t>
  </si>
  <si>
    <t>EAL Level 2 Diploma</t>
  </si>
  <si>
    <t>WJEC Level 3 Applied Certificate</t>
  </si>
  <si>
    <t>EAL Level 3 Advanced Diploma</t>
  </si>
  <si>
    <t>WJEC Level 3 Diploma</t>
  </si>
  <si>
    <t>WJEC Level 3 Applied Extended Diploma</t>
  </si>
  <si>
    <t>Distinction Distinction*</t>
  </si>
  <si>
    <t>Other Level 2 qualifications</t>
  </si>
  <si>
    <t>Cambridge International Level 3 Pre-U Certificate in Classical Heritage (Principal)</t>
  </si>
  <si>
    <t>Cambridge International Level 3 Pre-U Certificate in Art History (Principal)</t>
  </si>
  <si>
    <t>Cambridge International Level 3 Pre-U Certificate in History (Principal)</t>
  </si>
  <si>
    <t>City &amp; Guilds Level 3 Diploma in Floristry (QCF)</t>
  </si>
  <si>
    <t>City &amp; Guilds Level 3 Subsidiary Diploma in Animal Management (QCF)</t>
  </si>
  <si>
    <t>City &amp; Guilds Level 3 Extended Diploma in Animal Management (QCF)</t>
  </si>
  <si>
    <t>City &amp; Guilds Level 3 Diploma in Animal Management (QCF)</t>
  </si>
  <si>
    <t>City &amp; Guilds Level 3 Diploma in Horticulture (QCF)</t>
  </si>
  <si>
    <t>City &amp; Guilds Level 3 Subsidiary Diploma in Horticulture (QCF)</t>
  </si>
  <si>
    <t>City &amp; Guilds Level 3 Subsidiary Diploma in Agriculture (QCF)</t>
  </si>
  <si>
    <t>City &amp; Guilds Level 3 Extended Diploma in Horticulture (QCF)</t>
  </si>
  <si>
    <t>City &amp; Guilds Level 3 Diploma in Agriculture (QCF)</t>
  </si>
  <si>
    <t>City &amp; Guilds Level 3 Extended Diploma in Countryside Management (QCF)</t>
  </si>
  <si>
    <t>City &amp; Guilds Level 3 Extended Diploma in Agriculture (QCF)</t>
  </si>
  <si>
    <t>City &amp; Guilds Level 3 Diploma in Forestry and Arboriculture (QCF)</t>
  </si>
  <si>
    <t>City &amp; Guilds Level 3 Extended Diploma in Horse Management (QCF)</t>
  </si>
  <si>
    <t>City &amp; Guilds Level 3 Diploma in Horse Management (QCF)</t>
  </si>
  <si>
    <t>City &amp; Guilds Level 3 Subsidiary Diploma in Horse Management (QCF)</t>
  </si>
  <si>
    <t>City &amp; Guilds Level 3 Extended Diploma in Forestry and Arboriculture (QCF)</t>
  </si>
  <si>
    <t>City &amp; Guilds Level 3 Subsidiary Diploma in Forestry and Arboriculture (QCF)</t>
  </si>
  <si>
    <t>City &amp; Guilds Level 3 Extended Diploma in Music Technology and Sound Engineering (QCF)</t>
  </si>
  <si>
    <t>City &amp; Guilds Level 3 Diploma in Land-based Technology (QCF)</t>
  </si>
  <si>
    <t>City &amp; Guilds Level 3 Extended Diploma in Land-based Technology (QCF)</t>
  </si>
  <si>
    <t>City &amp; Guilds Level 3 Subsidiary Diploma in Land-based Technology</t>
  </si>
  <si>
    <t>City &amp; Guilds Level 3 Diploma In Theatrical, Special Effects, Hair and Media Make-up (QCF)</t>
  </si>
  <si>
    <t>UAL Level 3 Diploma In Performing and Production Arts (QCF)</t>
  </si>
  <si>
    <t>UAL Level 3 Diploma In Creative Media Production &amp; Technology (QCF)</t>
  </si>
  <si>
    <t>City &amp; Guilds Level 2 Certificate in Floristry (QCF)</t>
  </si>
  <si>
    <t>City &amp; Guilds Level 2 Diploma in Floristry (QCF)</t>
  </si>
  <si>
    <t>City &amp; Guilds Level 2 Certificate for Dog Grooming Assistants (QCF)</t>
  </si>
  <si>
    <t>City &amp; Guilds Level 2 Extended Certificate in Animal Care (QCF)</t>
  </si>
  <si>
    <t>City &amp; Guilds Level 2 Diploma in Animal Care (QCF)</t>
  </si>
  <si>
    <t>City &amp; Guilds Level 2 Diploma in Countryside and Environment (QCF)</t>
  </si>
  <si>
    <t>City &amp; Guilds Level 2 Diploma in Agriculture (QCF)</t>
  </si>
  <si>
    <t>City &amp; Guilds Level 2 Diploma in Horticulture (QCF)</t>
  </si>
  <si>
    <t>City &amp; Guilds Level 2 Extended Certificate in Horticulture (QCF)</t>
  </si>
  <si>
    <t>City &amp; Guilds Level 2 Extended Certificate in Forestry and Arboriculture</t>
  </si>
  <si>
    <t>City &amp; Guilds Level 2 Extended Certificate in Agriculture (QCF)</t>
  </si>
  <si>
    <t>City &amp; Guilds Level 2 Extended Certificate in Horse Care (QCF)</t>
  </si>
  <si>
    <t>City &amp; Guilds Level 2 Diploma in Sports and Amenity Turf Maintenance (QCF)</t>
  </si>
  <si>
    <t>City &amp; Guilds Level 2 Diploma in Forestry and Arboriculture (QCF)</t>
  </si>
  <si>
    <t>City &amp; Guilds Level 2 Diploma in Horse Care (QCF)</t>
  </si>
  <si>
    <t>City &amp; Guilds Level 2 Extended Certificate in Sports and Amenity Turf Maintenance (QCF)</t>
  </si>
  <si>
    <t>City &amp; Guilds Level 2 Diploma in Land-based Technology (QCF)</t>
  </si>
  <si>
    <t>City &amp; Guilds Level 2 Extended Certificate in Land-based Technology (QCF)</t>
  </si>
  <si>
    <t>City &amp; Guilds Level 2 Diploma in Clinical Healthcare Support (QCF)</t>
  </si>
  <si>
    <t>City &amp; Guilds Level 2 Diploma In Complementary Therapies (QCF)</t>
  </si>
  <si>
    <t>City &amp; Guilds Level 2 Certificate In Construction Operations - General Construction (QCF)</t>
  </si>
  <si>
    <t>Cskills Awards Level 2 Diploma in Painting and Decorating (Construction)</t>
  </si>
  <si>
    <t>City &amp; Guilds Level 2 Certificate In Medical Administration (QCF)</t>
  </si>
  <si>
    <t>City &amp; Guilds Level 2 Diploma In Medical Administration (QCF)</t>
  </si>
  <si>
    <t>City &amp; Guilds Level 2 Diploma In Professional Cookery (QCF)</t>
  </si>
  <si>
    <t>City &amp; Guilds Level 2 Diploma In Professional Food and Beverage Service (QCF)</t>
  </si>
  <si>
    <t>City &amp; Guilds Level 2 Diploma In Practical Horticulture Skills (QCF)</t>
  </si>
  <si>
    <t>Free Standing Mathematics</t>
  </si>
  <si>
    <t>An overview of the performance points for each major type of qualification</t>
  </si>
  <si>
    <t>Level 3 Qualifications</t>
  </si>
  <si>
    <t>Level 2 Qualifications</t>
  </si>
  <si>
    <t>VTCT Level 3 Diploma In Professional Patisserie and Confectionery</t>
  </si>
  <si>
    <t>VTCT Level 3 Diploma In Food and Beverage Service Supervision</t>
  </si>
  <si>
    <t>EAL Level 3 Diploma In Plumbing and Heating</t>
  </si>
  <si>
    <t>VTCT Level 3 Diploma In Advanced Professional Cookery (Kitchen and Larder)</t>
  </si>
  <si>
    <t>VTCT Level 3 Diploma In Advanced Professional Cookery</t>
  </si>
  <si>
    <t>CQ Level 3 Diploma In Veterinary Nursing - Equine</t>
  </si>
  <si>
    <t>RSL Level 3 Subsidiary Diploma For Music Practitioners</t>
  </si>
  <si>
    <t>Drop-Down &amp; Qual Num Concatenate</t>
  </si>
  <si>
    <t>Actual Check</t>
  </si>
  <si>
    <t>True Counter</t>
  </si>
  <si>
    <t>True Concatenate</t>
  </si>
  <si>
    <t>UID</t>
  </si>
  <si>
    <t>Worksheet</t>
  </si>
  <si>
    <t>Table</t>
  </si>
  <si>
    <t>AL/GCSE Size Equivalence</t>
  </si>
  <si>
    <t>AL or GCSE</t>
  </si>
  <si>
    <t>For Table Lookup</t>
  </si>
  <si>
    <t>Qual No. Lookup</t>
  </si>
  <si>
    <t>Points Lookup</t>
  </si>
  <si>
    <t>Table GCSE Equiv Lookup</t>
  </si>
  <si>
    <t>GCSE or AL lookup</t>
  </si>
  <si>
    <t>AL</t>
  </si>
  <si>
    <t>TRUE1</t>
  </si>
  <si>
    <t>TRUE2</t>
  </si>
  <si>
    <t>TRUE3</t>
  </si>
  <si>
    <t>TRUE4</t>
  </si>
  <si>
    <t>TRUE5</t>
  </si>
  <si>
    <t>TRUE6</t>
  </si>
  <si>
    <t>TRUE7</t>
  </si>
  <si>
    <t>TRUE8</t>
  </si>
  <si>
    <t>TRUE9</t>
  </si>
  <si>
    <t>TRUE10</t>
  </si>
  <si>
    <t>TRUE11</t>
  </si>
  <si>
    <t>TRUE12</t>
  </si>
  <si>
    <t>A Levels Double</t>
  </si>
  <si>
    <t>TRUE13</t>
  </si>
  <si>
    <t>TRUE14</t>
  </si>
  <si>
    <t>TRUE15</t>
  </si>
  <si>
    <t>TRUE16</t>
  </si>
  <si>
    <t>TRUE17</t>
  </si>
  <si>
    <t>TRUE18</t>
  </si>
  <si>
    <t>TRUE19</t>
  </si>
  <si>
    <t>TRUE20</t>
  </si>
  <si>
    <t>TRUE21</t>
  </si>
  <si>
    <t>TRUE22</t>
  </si>
  <si>
    <t>TRUE23</t>
  </si>
  <si>
    <t>TRUE24</t>
  </si>
  <si>
    <t>TRUE25</t>
  </si>
  <si>
    <t>TRUE26</t>
  </si>
  <si>
    <t>TRUE27</t>
  </si>
  <si>
    <t>TRUE28</t>
  </si>
  <si>
    <t>TRUE29</t>
  </si>
  <si>
    <t>TRUE30</t>
  </si>
  <si>
    <t>TRUE31</t>
  </si>
  <si>
    <t>TRUE32</t>
  </si>
  <si>
    <t>TRUE33</t>
  </si>
  <si>
    <t xml:space="preserve">AS Levels Double </t>
  </si>
  <si>
    <t>TRUE34</t>
  </si>
  <si>
    <t>TRUE35</t>
  </si>
  <si>
    <t>TRUE36</t>
  </si>
  <si>
    <t>TRUE37</t>
  </si>
  <si>
    <t>TRUE38</t>
  </si>
  <si>
    <t>TRUE39</t>
  </si>
  <si>
    <t>TRUE40</t>
  </si>
  <si>
    <t>TRUE41</t>
  </si>
  <si>
    <t>TRUE42</t>
  </si>
  <si>
    <t>TRUE43</t>
  </si>
  <si>
    <t>TRUE44</t>
  </si>
  <si>
    <t>TRUE45</t>
  </si>
  <si>
    <t>TRUE46</t>
  </si>
  <si>
    <t>TRUE47</t>
  </si>
  <si>
    <t>TRUE48</t>
  </si>
  <si>
    <t>TRUE49</t>
  </si>
  <si>
    <t>TRUE50</t>
  </si>
  <si>
    <t>TRUE51</t>
  </si>
  <si>
    <t>TRUE52</t>
  </si>
  <si>
    <t>TRUE53</t>
  </si>
  <si>
    <t>TRUE54</t>
  </si>
  <si>
    <t>TRUE55</t>
  </si>
  <si>
    <t>TRUE56</t>
  </si>
  <si>
    <t>TRUE57</t>
  </si>
  <si>
    <t>TRUE58</t>
  </si>
  <si>
    <t>GCSE</t>
  </si>
  <si>
    <t>TRUE59</t>
  </si>
  <si>
    <t>TRUE60</t>
  </si>
  <si>
    <t>TRUE61</t>
  </si>
  <si>
    <t>TRUE62</t>
  </si>
  <si>
    <t>TRUE63</t>
  </si>
  <si>
    <t>TRUE64</t>
  </si>
  <si>
    <t>TRUE65</t>
  </si>
  <si>
    <t>TRUE66</t>
  </si>
  <si>
    <t>TRUE67</t>
  </si>
  <si>
    <t>TRUE68</t>
  </si>
  <si>
    <t>TRUE69</t>
  </si>
  <si>
    <t>TRUE70</t>
  </si>
  <si>
    <t>TRUE71</t>
  </si>
  <si>
    <t>TRUE72</t>
  </si>
  <si>
    <t>TRUE73</t>
  </si>
  <si>
    <t>TRUE74</t>
  </si>
  <si>
    <t>Pearson BTEC Level 3 Certificate (D*D*-PP)</t>
  </si>
  <si>
    <t>TRUE75</t>
  </si>
  <si>
    <t>TRUE76</t>
  </si>
  <si>
    <t>TRUE77</t>
  </si>
  <si>
    <t>TRUE78</t>
  </si>
  <si>
    <t>TRUE79</t>
  </si>
  <si>
    <t>TRUE80</t>
  </si>
  <si>
    <t>TRUE81</t>
  </si>
  <si>
    <t>TRUE82</t>
  </si>
  <si>
    <t>TRUE83</t>
  </si>
  <si>
    <t>TRUE84</t>
  </si>
  <si>
    <t>TRUE85</t>
  </si>
  <si>
    <t>TRUE86</t>
  </si>
  <si>
    <t>TRUE87</t>
  </si>
  <si>
    <t>TRUE88</t>
  </si>
  <si>
    <t>TRUE89</t>
  </si>
  <si>
    <t>TRUE90</t>
  </si>
  <si>
    <t>TRUE91</t>
  </si>
  <si>
    <t>TRUE92</t>
  </si>
  <si>
    <t>TRUE93</t>
  </si>
  <si>
    <t>Pearson BTEC Level 3 Diploma (Pass Only, AL size 0.75)</t>
  </si>
  <si>
    <t>TRUE94</t>
  </si>
  <si>
    <t>Pearson BTEC Level 3 Diploma (Pass Only, AL size 1)</t>
  </si>
  <si>
    <t>TRUE95</t>
  </si>
  <si>
    <t>Pearson BTEC Level 3 Diploma (Pass Only, AL size 1.75)</t>
  </si>
  <si>
    <t>TRUE96</t>
  </si>
  <si>
    <t>Pearson BTEC Level 3 Diploma (D-P)</t>
  </si>
  <si>
    <t>TRUE97</t>
  </si>
  <si>
    <t>TRUE98</t>
  </si>
  <si>
    <t>TRUE99</t>
  </si>
  <si>
    <t>Pearson BTEC Level 3 Diploma (D*-P, AL size 1)</t>
  </si>
  <si>
    <t>TRUE100</t>
  </si>
  <si>
    <t>TRUE101</t>
  </si>
  <si>
    <t>TRUE102</t>
  </si>
  <si>
    <t>TRUE103</t>
  </si>
  <si>
    <t>TRUE104</t>
  </si>
  <si>
    <t>TRUE105</t>
  </si>
  <si>
    <t>TRUE106</t>
  </si>
  <si>
    <t>TRUE107</t>
  </si>
  <si>
    <t>Pearson BTEC Level 3 90-Credit Diploma (AL size 1.5)</t>
  </si>
  <si>
    <t>TRUE108</t>
  </si>
  <si>
    <t>TRUE109</t>
  </si>
  <si>
    <t>TRUE110</t>
  </si>
  <si>
    <t>TRUE111</t>
  </si>
  <si>
    <t>TRUE112</t>
  </si>
  <si>
    <t>TRUE113</t>
  </si>
  <si>
    <t>TRUE114</t>
  </si>
  <si>
    <t>TRUE115</t>
  </si>
  <si>
    <t>TRUE116</t>
  </si>
  <si>
    <t>TRUE117</t>
  </si>
  <si>
    <t>TRUE118</t>
  </si>
  <si>
    <t>TRUE119</t>
  </si>
  <si>
    <t>TRUE120</t>
  </si>
  <si>
    <t>TRUE121</t>
  </si>
  <si>
    <t>Pearson BTEC Level 3 Diploma (D*D*-PP, AL size 2)</t>
  </si>
  <si>
    <t>TRUE122</t>
  </si>
  <si>
    <t>TRUE123</t>
  </si>
  <si>
    <t>TRUE124</t>
  </si>
  <si>
    <t>TRUE125</t>
  </si>
  <si>
    <t>TRUE126</t>
  </si>
  <si>
    <t>TRUE127</t>
  </si>
  <si>
    <t>TRUE128</t>
  </si>
  <si>
    <t>TRUE129</t>
  </si>
  <si>
    <t>TRUE130</t>
  </si>
  <si>
    <t>TRUE131</t>
  </si>
  <si>
    <t>TRUE132</t>
  </si>
  <si>
    <t>TRUE133</t>
  </si>
  <si>
    <t>TRUE134</t>
  </si>
  <si>
    <t>TRUE135</t>
  </si>
  <si>
    <t>Pearson BTEC Level 3 Diploma (D*D*D*-PPP, AL size 3)</t>
  </si>
  <si>
    <t>TRUE136</t>
  </si>
  <si>
    <t>TRUE137</t>
  </si>
  <si>
    <t>TRUE138</t>
  </si>
  <si>
    <t>TRUE139</t>
  </si>
  <si>
    <t>TRUE140</t>
  </si>
  <si>
    <t>TRUE141</t>
  </si>
  <si>
    <t>TRUE142</t>
  </si>
  <si>
    <t>TRUE143</t>
  </si>
  <si>
    <t>TRUE144</t>
  </si>
  <si>
    <t>TRUE145</t>
  </si>
  <si>
    <t>Pearson BTEC Level 3 Diploma (D*D*D*-PPP, AL size 3.25)</t>
  </si>
  <si>
    <t>TRUE146</t>
  </si>
  <si>
    <t>TRUE147</t>
  </si>
  <si>
    <t>TRUE148</t>
  </si>
  <si>
    <t>TRUE149</t>
  </si>
  <si>
    <t>TRUE150</t>
  </si>
  <si>
    <t>TRUE151</t>
  </si>
  <si>
    <t>TRUE152</t>
  </si>
  <si>
    <t>TRUE153</t>
  </si>
  <si>
    <t>TRUE154</t>
  </si>
  <si>
    <t>TRUE155</t>
  </si>
  <si>
    <t>TRUE156</t>
  </si>
  <si>
    <t>TRUE157</t>
  </si>
  <si>
    <t>TRUE158</t>
  </si>
  <si>
    <t>TRUE159</t>
  </si>
  <si>
    <t>TRUE160</t>
  </si>
  <si>
    <t>TRUE161</t>
  </si>
  <si>
    <t>TRUE162</t>
  </si>
  <si>
    <t>TRUE163</t>
  </si>
  <si>
    <t>TRUE164</t>
  </si>
  <si>
    <t>TRUE165</t>
  </si>
  <si>
    <t>TRUE166</t>
  </si>
  <si>
    <t>TRUE167</t>
  </si>
  <si>
    <t>TRUE168</t>
  </si>
  <si>
    <t>TRUE169</t>
  </si>
  <si>
    <t>TRUE170</t>
  </si>
  <si>
    <t>TRUE171</t>
  </si>
  <si>
    <t>TRUE172</t>
  </si>
  <si>
    <t>TRUE173</t>
  </si>
  <si>
    <t>TRUE174</t>
  </si>
  <si>
    <t>TRUE175</t>
  </si>
  <si>
    <t>TRUE176</t>
  </si>
  <si>
    <t>TRUE177</t>
  </si>
  <si>
    <t>TRUE178</t>
  </si>
  <si>
    <t>TRUE179</t>
  </si>
  <si>
    <t>TRUE180</t>
  </si>
  <si>
    <t>TRUE181</t>
  </si>
  <si>
    <t>TRUE182</t>
  </si>
  <si>
    <t>TRUE183</t>
  </si>
  <si>
    <t>TRUE184</t>
  </si>
  <si>
    <t>TRUE185</t>
  </si>
  <si>
    <t>TRUE186</t>
  </si>
  <si>
    <t>TRUE187</t>
  </si>
  <si>
    <t>TRUE188</t>
  </si>
  <si>
    <t>TRUE189</t>
  </si>
  <si>
    <t>TRUE190</t>
  </si>
  <si>
    <t>TRUE191</t>
  </si>
  <si>
    <t>TRUE192</t>
  </si>
  <si>
    <t>TRUE193</t>
  </si>
  <si>
    <t>TRUE194</t>
  </si>
  <si>
    <t>TRUE195</t>
  </si>
  <si>
    <t>TRUE196</t>
  </si>
  <si>
    <t>TRUE197</t>
  </si>
  <si>
    <t>TRUE198</t>
  </si>
  <si>
    <t>TRUE199</t>
  </si>
  <si>
    <t>TRUE200</t>
  </si>
  <si>
    <t>TRUE201</t>
  </si>
  <si>
    <t>TRUE202</t>
  </si>
  <si>
    <t>TRUE203</t>
  </si>
  <si>
    <t>TRUE204</t>
  </si>
  <si>
    <t>TRUE205</t>
  </si>
  <si>
    <t>TRUE206</t>
  </si>
  <si>
    <t>TRUE207</t>
  </si>
  <si>
    <t>TRUE208</t>
  </si>
  <si>
    <t>TRUE209</t>
  </si>
  <si>
    <t>TRUE210</t>
  </si>
  <si>
    <t>TRUE211</t>
  </si>
  <si>
    <t>TRUE212</t>
  </si>
  <si>
    <t>TRUE213</t>
  </si>
  <si>
    <t>TRUE214</t>
  </si>
  <si>
    <t>TRUE215</t>
  </si>
  <si>
    <t>TRUE216</t>
  </si>
  <si>
    <t>TRUE217</t>
  </si>
  <si>
    <t>TRUE218</t>
  </si>
  <si>
    <t>TRUE219</t>
  </si>
  <si>
    <t>TRUE220</t>
  </si>
  <si>
    <t>TRUE221</t>
  </si>
  <si>
    <t>TRUE222</t>
  </si>
  <si>
    <t>TRUE223</t>
  </si>
  <si>
    <t>TRUE224</t>
  </si>
  <si>
    <t>TRUE225</t>
  </si>
  <si>
    <t>TRUE226</t>
  </si>
  <si>
    <t>TRUE227</t>
  </si>
  <si>
    <t>TRUE228</t>
  </si>
  <si>
    <t>TRUE229</t>
  </si>
  <si>
    <t>TRUE230</t>
  </si>
  <si>
    <t>TRUE231</t>
  </si>
  <si>
    <t>TRUE232</t>
  </si>
  <si>
    <t>TRUE233</t>
  </si>
  <si>
    <t>TRUE234</t>
  </si>
  <si>
    <t>TRUE235</t>
  </si>
  <si>
    <t>TRUE236</t>
  </si>
  <si>
    <t>TRUE237</t>
  </si>
  <si>
    <t>TRUE238</t>
  </si>
  <si>
    <t>TRUE239</t>
  </si>
  <si>
    <t>TRUE240</t>
  </si>
  <si>
    <t>TRUE241</t>
  </si>
  <si>
    <t>TRUE242</t>
  </si>
  <si>
    <t>TRUE243</t>
  </si>
  <si>
    <t>TRUE244</t>
  </si>
  <si>
    <t>TRUE245</t>
  </si>
  <si>
    <t>TRUE246</t>
  </si>
  <si>
    <t>TRUE247</t>
  </si>
  <si>
    <t>TRUE248</t>
  </si>
  <si>
    <t>TRUE249</t>
  </si>
  <si>
    <t>TRUE250</t>
  </si>
  <si>
    <t>TRUE251</t>
  </si>
  <si>
    <t>TRUE252</t>
  </si>
  <si>
    <t>TRUE253</t>
  </si>
  <si>
    <t>TRUE254</t>
  </si>
  <si>
    <t>TRUE255</t>
  </si>
  <si>
    <t>TRUE256</t>
  </si>
  <si>
    <t>TRUE257</t>
  </si>
  <si>
    <t>TRUE258</t>
  </si>
  <si>
    <t>TRUE259</t>
  </si>
  <si>
    <t>TRUE260</t>
  </si>
  <si>
    <t>TRUE261</t>
  </si>
  <si>
    <t>TRUE262</t>
  </si>
  <si>
    <t>TRUE263</t>
  </si>
  <si>
    <t>TRUE264</t>
  </si>
  <si>
    <t>TRUE265</t>
  </si>
  <si>
    <t>TRUE266</t>
  </si>
  <si>
    <t>TRUE267</t>
  </si>
  <si>
    <t>TRUE268</t>
  </si>
  <si>
    <t>TRUE269</t>
  </si>
  <si>
    <t>TRUE270</t>
  </si>
  <si>
    <t>TRUE271</t>
  </si>
  <si>
    <t>TRUE272</t>
  </si>
  <si>
    <t>TRUE273</t>
  </si>
  <si>
    <t>TRUE274</t>
  </si>
  <si>
    <t>TRUE275</t>
  </si>
  <si>
    <t>TRUE276</t>
  </si>
  <si>
    <t>TRUE277</t>
  </si>
  <si>
    <t>TRUE278</t>
  </si>
  <si>
    <t>TRUE279</t>
  </si>
  <si>
    <t>TRUE280</t>
  </si>
  <si>
    <t>TRUE281</t>
  </si>
  <si>
    <t>TRUE282</t>
  </si>
  <si>
    <t>TRUE283</t>
  </si>
  <si>
    <t>TRUE284</t>
  </si>
  <si>
    <t>TRUE285</t>
  </si>
  <si>
    <t>TRUE286</t>
  </si>
  <si>
    <t>TRUE287</t>
  </si>
  <si>
    <t>TRUE288</t>
  </si>
  <si>
    <t>TRUE289</t>
  </si>
  <si>
    <t>TRUE290</t>
  </si>
  <si>
    <t>TRUE291</t>
  </si>
  <si>
    <t>TRUE292</t>
  </si>
  <si>
    <t>TRUE293</t>
  </si>
  <si>
    <t>TRUE294</t>
  </si>
  <si>
    <t>TRUE295</t>
  </si>
  <si>
    <t>TRUE296</t>
  </si>
  <si>
    <t>TRUE297</t>
  </si>
  <si>
    <t>TRUE298</t>
  </si>
  <si>
    <t>TRUE299</t>
  </si>
  <si>
    <t>TRUE300</t>
  </si>
  <si>
    <t>TRUE301</t>
  </si>
  <si>
    <t>TRUE302</t>
  </si>
  <si>
    <t>TRUE303</t>
  </si>
  <si>
    <t>TRUE304</t>
  </si>
  <si>
    <t>TRUE305</t>
  </si>
  <si>
    <t>TRUE306</t>
  </si>
  <si>
    <t>TRUE307</t>
  </si>
  <si>
    <t>TRUE308</t>
  </si>
  <si>
    <t>TRUE309</t>
  </si>
  <si>
    <t>TRUE310</t>
  </si>
  <si>
    <t>TRUE311</t>
  </si>
  <si>
    <t>TRUE312</t>
  </si>
  <si>
    <t>TRUE313</t>
  </si>
  <si>
    <t>TRUE314</t>
  </si>
  <si>
    <t>TRUE315</t>
  </si>
  <si>
    <t>TRUE316</t>
  </si>
  <si>
    <t>TRUE317</t>
  </si>
  <si>
    <t>Other Level 2 qualifications (Pass Only, GCSE size 2)</t>
  </si>
  <si>
    <t>TRUE318</t>
  </si>
  <si>
    <t>Other Level 2 qualifications (Pass Only, GCSE size 3)</t>
  </si>
  <si>
    <t>TRUE319</t>
  </si>
  <si>
    <t>Other Level 2 qualifications (Pass Only, GCSE size 4)</t>
  </si>
  <si>
    <t>TRUE320</t>
  </si>
  <si>
    <t>Other Level 2 qualifications (Pass Only, GCSE size 5)</t>
  </si>
  <si>
    <t>TRUE321</t>
  </si>
  <si>
    <t>Other Level 2 qualifications (Pass Only, GCSE size 6)</t>
  </si>
  <si>
    <t>TRUE322</t>
  </si>
  <si>
    <t>Other Level 2 qualifications (Pass Only, GCSE size 7)</t>
  </si>
  <si>
    <t>TRUE323</t>
  </si>
  <si>
    <t>Other Level 2 qualifications (Pass Only, GCSE size 8)</t>
  </si>
  <si>
    <t>TRUE324</t>
  </si>
  <si>
    <t>Other Level 2 qualifications (Pass Only, GCSE size 9)</t>
  </si>
  <si>
    <t>TRUE325</t>
  </si>
  <si>
    <t>Other Level 2 qualifications (D-P, GCSE size 2)</t>
  </si>
  <si>
    <t>TRUE326</t>
  </si>
  <si>
    <t>TRUE327</t>
  </si>
  <si>
    <t>TRUE328</t>
  </si>
  <si>
    <t>Other Level 2 qualifications (D-P, GCSE size 3)</t>
  </si>
  <si>
    <t>TRUE329</t>
  </si>
  <si>
    <t>TRUE330</t>
  </si>
  <si>
    <t>TRUE331</t>
  </si>
  <si>
    <t>Other Level 2 qualifications (D-P, GCSE size 4)</t>
  </si>
  <si>
    <t>TRUE332</t>
  </si>
  <si>
    <t>TRUE333</t>
  </si>
  <si>
    <t>TRUE334</t>
  </si>
  <si>
    <t>Other Level 2 qualifications (D-P, GCSE size 5)</t>
  </si>
  <si>
    <t>TRUE335</t>
  </si>
  <si>
    <t>TRUE336</t>
  </si>
  <si>
    <t>TRUE337</t>
  </si>
  <si>
    <t>Other Level 2 qualifications (D-P, GCSE size 6)</t>
  </si>
  <si>
    <t>TRUE338</t>
  </si>
  <si>
    <t>TRUE339</t>
  </si>
  <si>
    <t>TRUE340</t>
  </si>
  <si>
    <t>Other Level 2 qualifications (D-P, GCSE size 7)</t>
  </si>
  <si>
    <t>TRUE341</t>
  </si>
  <si>
    <t>TRUE342</t>
  </si>
  <si>
    <t>TRUE343</t>
  </si>
  <si>
    <t>Other Level 2 qualifications (D-P, GCSE size 8)</t>
  </si>
  <si>
    <t>TRUE344</t>
  </si>
  <si>
    <t>TRUE345</t>
  </si>
  <si>
    <t>TRUE346</t>
  </si>
  <si>
    <t>Other Level 2 qualifications (D-P, GCSE size 9)</t>
  </si>
  <si>
    <t>TRUE347</t>
  </si>
  <si>
    <t>TRUE348</t>
  </si>
  <si>
    <t>TRUE349</t>
  </si>
  <si>
    <t>Other Level 2 qualifications (D-P, GCSE size 10)</t>
  </si>
  <si>
    <t>TRUE350</t>
  </si>
  <si>
    <t>TRUE351</t>
  </si>
  <si>
    <t>TRUE352</t>
  </si>
  <si>
    <t>Other Level 2 qualifications (D-P, GCSE size 14)</t>
  </si>
  <si>
    <t>TRUE353</t>
  </si>
  <si>
    <t>TRUE354</t>
  </si>
  <si>
    <t>TRUE355</t>
  </si>
  <si>
    <t>Other Level 2 qualifications (D*-P, GCSE size 2)</t>
  </si>
  <si>
    <t>TRUE356</t>
  </si>
  <si>
    <t>TRUE357</t>
  </si>
  <si>
    <t>TRUE358</t>
  </si>
  <si>
    <t>TRUE359</t>
  </si>
  <si>
    <t>Other Level 2 qualifications (D*-P, GCSE size 4)</t>
  </si>
  <si>
    <t>TRUE360</t>
  </si>
  <si>
    <t>TRUE361</t>
  </si>
  <si>
    <t>TRUE362</t>
  </si>
  <si>
    <t>TRUE363</t>
  </si>
  <si>
    <t>Other Level 3 qualifications (Pass Only, AL size 0.5)</t>
  </si>
  <si>
    <t>TRUE364</t>
  </si>
  <si>
    <t>Other Level 3 qualifications (Pass Only, AL size 0.75)</t>
  </si>
  <si>
    <t>TRUE365</t>
  </si>
  <si>
    <t>Other Level 3 qualifications (Pass Only, AL size 1)</t>
  </si>
  <si>
    <t>TRUE366</t>
  </si>
  <si>
    <t>Other Level 3 qualifications (Pass Only, AL size 1.25)</t>
  </si>
  <si>
    <t>TRUE367</t>
  </si>
  <si>
    <t>Other Level 3 qualifications (Pass Only, AL size 1.5)</t>
  </si>
  <si>
    <t>TRUE368</t>
  </si>
  <si>
    <t>Other Level 3 qualifications (Pass Only, AL size 1.75)</t>
  </si>
  <si>
    <t>TRUE369</t>
  </si>
  <si>
    <t>Other Level 3 qualifications (Pass Only, AL size 2)</t>
  </si>
  <si>
    <t>TRUE370</t>
  </si>
  <si>
    <t>Other Level 3 qualifications (Pass Only, AL size 2.25)</t>
  </si>
  <si>
    <t>TRUE371</t>
  </si>
  <si>
    <t>TRUE372</t>
  </si>
  <si>
    <t>Other Level 3 qualifications (Pass Only, AL size 3)</t>
  </si>
  <si>
    <t>TRUE373</t>
  </si>
  <si>
    <t>TRUE374</t>
  </si>
  <si>
    <t>Other Level 3 qualifications (D-P, AL size 1)</t>
  </si>
  <si>
    <t>TRUE375</t>
  </si>
  <si>
    <t>TRUE376</t>
  </si>
  <si>
    <t>TRUE377</t>
  </si>
  <si>
    <t>Other Level 3 qualifications (D-P, AL size 1.25)</t>
  </si>
  <si>
    <t>TRUE378</t>
  </si>
  <si>
    <t>TRUE379</t>
  </si>
  <si>
    <t>TRUE380</t>
  </si>
  <si>
    <t>Other Level 3 qualifications (D-P, AL size 1.5)</t>
  </si>
  <si>
    <t>TRUE381</t>
  </si>
  <si>
    <t>TRUE382</t>
  </si>
  <si>
    <t>TRUE383</t>
  </si>
  <si>
    <t>Other Level 3 qualifications (D-P, AL size 1.75)</t>
  </si>
  <si>
    <t>TRUE384</t>
  </si>
  <si>
    <t>TRUE385</t>
  </si>
  <si>
    <t>TRUE386</t>
  </si>
  <si>
    <t>Other Level 3 qualifications (D-P, AL size 2)</t>
  </si>
  <si>
    <t>TRUE387</t>
  </si>
  <si>
    <t>TRUE388</t>
  </si>
  <si>
    <t>TRUE389</t>
  </si>
  <si>
    <t>Other Level 3 qualifications (D-P, AL size 2.25)</t>
  </si>
  <si>
    <t>TRUE390</t>
  </si>
  <si>
    <t>TRUE391</t>
  </si>
  <si>
    <t>TRUE392</t>
  </si>
  <si>
    <t>Other Level 3 qualifications (D-P, AL size 2.5)</t>
  </si>
  <si>
    <t>TRUE393</t>
  </si>
  <si>
    <t>TRUE394</t>
  </si>
  <si>
    <t>TRUE395</t>
  </si>
  <si>
    <t>TRUE396</t>
  </si>
  <si>
    <t>TRUE397</t>
  </si>
  <si>
    <t>TRUE398</t>
  </si>
  <si>
    <t>TRUE399</t>
  </si>
  <si>
    <t>TRUE400</t>
  </si>
  <si>
    <t>TRUE401</t>
  </si>
  <si>
    <t>Other Level 3 qualifications (D*-P, AL size 1)</t>
  </si>
  <si>
    <t>TRUE402</t>
  </si>
  <si>
    <t>TRUE403</t>
  </si>
  <si>
    <t>TRUE404</t>
  </si>
  <si>
    <t>TRUE405</t>
  </si>
  <si>
    <t>Other Level 3 qualifications (D*-P, AL size 1.25)</t>
  </si>
  <si>
    <t>TRUE406</t>
  </si>
  <si>
    <t>TRUE407</t>
  </si>
  <si>
    <t>TRUE408</t>
  </si>
  <si>
    <t>TRUE409</t>
  </si>
  <si>
    <t>Other Level 3 qualifications (D*-P, AL size 1.5)</t>
  </si>
  <si>
    <t>TRUE410</t>
  </si>
  <si>
    <t>TRUE411</t>
  </si>
  <si>
    <t>TRUE412</t>
  </si>
  <si>
    <t>TRUE413</t>
  </si>
  <si>
    <t>Other Level 3 qualifications (D*-P, AL size 2)</t>
  </si>
  <si>
    <t>TRUE414</t>
  </si>
  <si>
    <t>TRUE415</t>
  </si>
  <si>
    <t>TRUE416</t>
  </si>
  <si>
    <t>TRUE417</t>
  </si>
  <si>
    <t>Other Level 3 qualifications (D*-P, AL size 3)</t>
  </si>
  <si>
    <t>TRUE418</t>
  </si>
  <si>
    <t>TRUE419</t>
  </si>
  <si>
    <t>TRUE420</t>
  </si>
  <si>
    <t>TRUE421</t>
  </si>
  <si>
    <t>Other Level 3 qualifications (A-E, AL size 0.5)</t>
  </si>
  <si>
    <t>TRUE422</t>
  </si>
  <si>
    <t>TRUE423</t>
  </si>
  <si>
    <t>TRUE424</t>
  </si>
  <si>
    <t>TRUE425</t>
  </si>
  <si>
    <t>TRUE426</t>
  </si>
  <si>
    <t>Other Level 3 qualifications (A-E, AL size 1)</t>
  </si>
  <si>
    <t>TRUE427</t>
  </si>
  <si>
    <t>TRUE428</t>
  </si>
  <si>
    <t>TRUE429</t>
  </si>
  <si>
    <t>TRUE430</t>
  </si>
  <si>
    <t>TRUE431</t>
  </si>
  <si>
    <t>Other Level 3 qualifications (A*-D, AL size 1.5)</t>
  </si>
  <si>
    <t>TRUE432</t>
  </si>
  <si>
    <t>TRUE433</t>
  </si>
  <si>
    <t>TRUE434</t>
  </si>
  <si>
    <t>TRUE435</t>
  </si>
  <si>
    <t>TRUE436</t>
  </si>
  <si>
    <t>TRUE437</t>
  </si>
  <si>
    <t>TRUE438</t>
  </si>
  <si>
    <t>TRUE439</t>
  </si>
  <si>
    <t>TRUE440</t>
  </si>
  <si>
    <t>TRUE441</t>
  </si>
  <si>
    <t>Other Level 3 qualifications (A*-D, AL size 3)</t>
  </si>
  <si>
    <t>TRUE442</t>
  </si>
  <si>
    <t>TRUE443</t>
  </si>
  <si>
    <t>TRUE444</t>
  </si>
  <si>
    <t>TRUE445</t>
  </si>
  <si>
    <t>TRUE446</t>
  </si>
  <si>
    <t>Other Level 3 qualifications (A*-E, AL size 0.5)</t>
  </si>
  <si>
    <t>TRUE447</t>
  </si>
  <si>
    <t>TRUE448</t>
  </si>
  <si>
    <t>TRUE449</t>
  </si>
  <si>
    <t>TRUE450</t>
  </si>
  <si>
    <t>TRUE451</t>
  </si>
  <si>
    <t>TRUE452</t>
  </si>
  <si>
    <t>Other Level 3 qualifications (A*-E, AL size 0.75)</t>
  </si>
  <si>
    <t>TRUE453</t>
  </si>
  <si>
    <t>TRUE454</t>
  </si>
  <si>
    <t>TRUE455</t>
  </si>
  <si>
    <t>TRUE456</t>
  </si>
  <si>
    <t>TRUE457</t>
  </si>
  <si>
    <t>Other Level 3 qualifications (A*-E, AL size 1)</t>
  </si>
  <si>
    <t>TRUE458</t>
  </si>
  <si>
    <t>TRUE459</t>
  </si>
  <si>
    <t>TRUE460</t>
  </si>
  <si>
    <t>TRUE461</t>
  </si>
  <si>
    <t>TRUE462</t>
  </si>
  <si>
    <t>TRUE463</t>
  </si>
  <si>
    <t>TRUE464</t>
  </si>
  <si>
    <t>Other Level 3 qualifications (D*D*-PP, AL size 1.5)</t>
  </si>
  <si>
    <t>TRUE465</t>
  </si>
  <si>
    <t>TRUE466</t>
  </si>
  <si>
    <t>TRUE467</t>
  </si>
  <si>
    <t>TRUE468</t>
  </si>
  <si>
    <t>TRUE469</t>
  </si>
  <si>
    <t>TRUE470</t>
  </si>
  <si>
    <t>TRUE471</t>
  </si>
  <si>
    <t>Other Level 3 qualifications (D*D*-PP, AL size 2)</t>
  </si>
  <si>
    <t>TRUE472</t>
  </si>
  <si>
    <t>TRUE473</t>
  </si>
  <si>
    <t>TRUE474</t>
  </si>
  <si>
    <t>TRUE475</t>
  </si>
  <si>
    <t>TRUE476</t>
  </si>
  <si>
    <t>TRUE477</t>
  </si>
  <si>
    <t>TRUE478</t>
  </si>
  <si>
    <t>Other Level 3 qualifications (D*D*D*-PPP)</t>
  </si>
  <si>
    <t>TRUE479</t>
  </si>
  <si>
    <t>TRUE480</t>
  </si>
  <si>
    <t>TRUE481</t>
  </si>
  <si>
    <t>TRUE482</t>
  </si>
  <si>
    <t>TRUE483</t>
  </si>
  <si>
    <t>TRUE484</t>
  </si>
  <si>
    <t>TRUE485</t>
  </si>
  <si>
    <t>TRUE486</t>
  </si>
  <si>
    <t>TRUE487</t>
  </si>
  <si>
    <t>TRUE488</t>
  </si>
  <si>
    <t>Qual Title Lookup</t>
  </si>
  <si>
    <t>TRUE489</t>
  </si>
  <si>
    <t>TRUE490</t>
  </si>
  <si>
    <t>TRUE491</t>
  </si>
  <si>
    <t>TRUE492</t>
  </si>
  <si>
    <t>TRUE493</t>
  </si>
  <si>
    <t>TRUE494</t>
  </si>
  <si>
    <t>TRUE495</t>
  </si>
  <si>
    <t>TRUE496</t>
  </si>
  <si>
    <t>TRUE497</t>
  </si>
  <si>
    <t>TRUE498</t>
  </si>
  <si>
    <t>TRUE499</t>
  </si>
  <si>
    <t>TRUE500</t>
  </si>
  <si>
    <t>TRUE501</t>
  </si>
  <si>
    <t>TRUE502</t>
  </si>
  <si>
    <t>TRUE503</t>
  </si>
  <si>
    <t>TRUE504</t>
  </si>
  <si>
    <t>TRUE505</t>
  </si>
  <si>
    <t>TRUE506</t>
  </si>
  <si>
    <t>TRUE507</t>
  </si>
  <si>
    <t>TRUE508</t>
  </si>
  <si>
    <t>TRUE509</t>
  </si>
  <si>
    <t>TRUE510</t>
  </si>
  <si>
    <t>TRUE511</t>
  </si>
  <si>
    <t>TRUE512</t>
  </si>
  <si>
    <t>TRUE513</t>
  </si>
  <si>
    <t>TRUE514</t>
  </si>
  <si>
    <t>TRUE515</t>
  </si>
  <si>
    <t>TRUE516</t>
  </si>
  <si>
    <t>TRUE517</t>
  </si>
  <si>
    <t>TRUE518</t>
  </si>
  <si>
    <t>TRUE519</t>
  </si>
  <si>
    <t>TRUE520</t>
  </si>
  <si>
    <t>TRUE521</t>
  </si>
  <si>
    <t>TRUE522</t>
  </si>
  <si>
    <t>TRUE523</t>
  </si>
  <si>
    <t>TRUE524</t>
  </si>
  <si>
    <t>TRUE525</t>
  </si>
  <si>
    <t>TRUE526</t>
  </si>
  <si>
    <t>TRUE527</t>
  </si>
  <si>
    <t>TRUE528</t>
  </si>
  <si>
    <t>TRUE529</t>
  </si>
  <si>
    <t>TRUE530</t>
  </si>
  <si>
    <t>TRUE531</t>
  </si>
  <si>
    <t>TRUE532</t>
  </si>
  <si>
    <t>TRUE533</t>
  </si>
  <si>
    <t>TRUE534</t>
  </si>
  <si>
    <t>TRUE535</t>
  </si>
  <si>
    <t>TRUE536</t>
  </si>
  <si>
    <t>TRUE537</t>
  </si>
  <si>
    <t>TRUE538</t>
  </si>
  <si>
    <t>TRUE539</t>
  </si>
  <si>
    <t>TRUE540</t>
  </si>
  <si>
    <t>TRUE541</t>
  </si>
  <si>
    <t>TRUE542</t>
  </si>
  <si>
    <t>TRUE543</t>
  </si>
  <si>
    <t>TRUE544</t>
  </si>
  <si>
    <t>TRUE545</t>
  </si>
  <si>
    <t>TRUE546</t>
  </si>
  <si>
    <t>TRUE547</t>
  </si>
  <si>
    <t>TRUE548</t>
  </si>
  <si>
    <t>TRUE549</t>
  </si>
  <si>
    <t>TRUE550</t>
  </si>
  <si>
    <t>TRUE551</t>
  </si>
  <si>
    <t>TRUE552</t>
  </si>
  <si>
    <t>TRUE553</t>
  </si>
  <si>
    <t>TRUE554</t>
  </si>
  <si>
    <t>TRUE555</t>
  </si>
  <si>
    <t>TRUE556</t>
  </si>
  <si>
    <t>TRUE557</t>
  </si>
  <si>
    <t>TRUE558</t>
  </si>
  <si>
    <t>TRUE559</t>
  </si>
  <si>
    <t>TRUE560</t>
  </si>
  <si>
    <t>TRUE561</t>
  </si>
  <si>
    <t>TRUE562</t>
  </si>
  <si>
    <t>TRUE563</t>
  </si>
  <si>
    <t>TRUE564</t>
  </si>
  <si>
    <t>TRUE565</t>
  </si>
  <si>
    <t>TRUE566</t>
  </si>
  <si>
    <t>TRUE567</t>
  </si>
  <si>
    <t>TRUE568</t>
  </si>
  <si>
    <t>TRUE569</t>
  </si>
  <si>
    <t>TRUE570</t>
  </si>
  <si>
    <t>TRUE571</t>
  </si>
  <si>
    <t>TRUE572</t>
  </si>
  <si>
    <t>TRUE573</t>
  </si>
  <si>
    <t>TRUE574</t>
  </si>
  <si>
    <t>TRUE575</t>
  </si>
  <si>
    <t>TRUE576</t>
  </si>
  <si>
    <t>TRUE577</t>
  </si>
  <si>
    <t>TRUE578</t>
  </si>
  <si>
    <t>TRUE579</t>
  </si>
  <si>
    <t>TRUE580</t>
  </si>
  <si>
    <t>TRUE581</t>
  </si>
  <si>
    <t>TRUE582</t>
  </si>
  <si>
    <t>TRUE583</t>
  </si>
  <si>
    <t>TRUE584</t>
  </si>
  <si>
    <t>TRUE585</t>
  </si>
  <si>
    <t>TRUE586</t>
  </si>
  <si>
    <t>TRUE587</t>
  </si>
  <si>
    <t>TRUE588</t>
  </si>
  <si>
    <t>TRUE589</t>
  </si>
  <si>
    <t>TRUE590</t>
  </si>
  <si>
    <t>TRUE591</t>
  </si>
  <si>
    <t>TRUE592</t>
  </si>
  <si>
    <t>TRUE593</t>
  </si>
  <si>
    <t>TRUE594</t>
  </si>
  <si>
    <t>TRUE595</t>
  </si>
  <si>
    <t>TRUE596</t>
  </si>
  <si>
    <t>TRUE597</t>
  </si>
  <si>
    <t>TRUE598</t>
  </si>
  <si>
    <t>TRUE599</t>
  </si>
  <si>
    <t>TRUE600</t>
  </si>
  <si>
    <t>TRUE601</t>
  </si>
  <si>
    <t>TRUE602</t>
  </si>
  <si>
    <t>TRUE603</t>
  </si>
  <si>
    <t>TRUE604</t>
  </si>
  <si>
    <t>TRUE605</t>
  </si>
  <si>
    <t>TRUE606</t>
  </si>
  <si>
    <t>TRUE607</t>
  </si>
  <si>
    <t>TRUE608</t>
  </si>
  <si>
    <t>TRUE609</t>
  </si>
  <si>
    <t>TRUE610</t>
  </si>
  <si>
    <t>TRUE611</t>
  </si>
  <si>
    <t>TRUE612</t>
  </si>
  <si>
    <t>TRUE613</t>
  </si>
  <si>
    <t>TRUE614</t>
  </si>
  <si>
    <t>TRUE615</t>
  </si>
  <si>
    <t>TRUE616</t>
  </si>
  <si>
    <t>TRUE617</t>
  </si>
  <si>
    <t>TRUE618</t>
  </si>
  <si>
    <t>TRUE619</t>
  </si>
  <si>
    <t>TRUE620</t>
  </si>
  <si>
    <t>TRUE621</t>
  </si>
  <si>
    <t>TRUE622</t>
  </si>
  <si>
    <t>TRUE623</t>
  </si>
  <si>
    <t>TRUE624</t>
  </si>
  <si>
    <t>TRUE625</t>
  </si>
  <si>
    <t>TRUE626</t>
  </si>
  <si>
    <t>TRUE627</t>
  </si>
  <si>
    <t>TRUE628</t>
  </si>
  <si>
    <t>TRUE629</t>
  </si>
  <si>
    <t>TRUE630</t>
  </si>
  <si>
    <t>TRUE631</t>
  </si>
  <si>
    <t>TRUE632</t>
  </si>
  <si>
    <t>TRUE633</t>
  </si>
  <si>
    <t>TRUE634</t>
  </si>
  <si>
    <t>TRUE635</t>
  </si>
  <si>
    <t>TRUE636</t>
  </si>
  <si>
    <t>TRUE637</t>
  </si>
  <si>
    <t>TRUE638</t>
  </si>
  <si>
    <t>TRUE639</t>
  </si>
  <si>
    <t>TRUE640</t>
  </si>
  <si>
    <t>TRUE641</t>
  </si>
  <si>
    <t>TRUE642</t>
  </si>
  <si>
    <t>TRUE643</t>
  </si>
  <si>
    <t>TRUE644</t>
  </si>
  <si>
    <t>TRUE645</t>
  </si>
  <si>
    <t>TRUE646</t>
  </si>
  <si>
    <t>TRUE647</t>
  </si>
  <si>
    <t>TRUE648</t>
  </si>
  <si>
    <t>TRUE649</t>
  </si>
  <si>
    <t>TRUE650</t>
  </si>
  <si>
    <t>TRUE651</t>
  </si>
  <si>
    <t>TRUE652</t>
  </si>
  <si>
    <t>TRUE653</t>
  </si>
  <si>
    <t>TRUE654</t>
  </si>
  <si>
    <t>TRUE655</t>
  </si>
  <si>
    <t>TRUE656</t>
  </si>
  <si>
    <t>TRUE657</t>
  </si>
  <si>
    <t>TRUE658</t>
  </si>
  <si>
    <t>TRUE659</t>
  </si>
  <si>
    <t>TRUE660</t>
  </si>
  <si>
    <t>TRUE661</t>
  </si>
  <si>
    <t>TRUE662</t>
  </si>
  <si>
    <t>TRUE663</t>
  </si>
  <si>
    <t>TRUE664</t>
  </si>
  <si>
    <t>TRUE665</t>
  </si>
  <si>
    <t>TRUE666</t>
  </si>
  <si>
    <t>TRUE667</t>
  </si>
  <si>
    <t>TRUE668</t>
  </si>
  <si>
    <t>TRUE669</t>
  </si>
  <si>
    <t>TRUE670</t>
  </si>
  <si>
    <t>TRUE671</t>
  </si>
  <si>
    <t>TRUE672</t>
  </si>
  <si>
    <t>TRUE673</t>
  </si>
  <si>
    <t>TRUE674</t>
  </si>
  <si>
    <t>TRUE675</t>
  </si>
  <si>
    <t>TRUE676</t>
  </si>
  <si>
    <t>TRUE677</t>
  </si>
  <si>
    <t>TRUE678</t>
  </si>
  <si>
    <t>TRUE679</t>
  </si>
  <si>
    <t>TRUE680</t>
  </si>
  <si>
    <t>TRUE681</t>
  </si>
  <si>
    <t>TRUE682</t>
  </si>
  <si>
    <t>TRUE683</t>
  </si>
  <si>
    <t>TRUE684</t>
  </si>
  <si>
    <t>TRUE685</t>
  </si>
  <si>
    <t>TRUE686</t>
  </si>
  <si>
    <t>TRUE687</t>
  </si>
  <si>
    <t>TRUE688</t>
  </si>
  <si>
    <t>TRUE689</t>
  </si>
  <si>
    <t>TRUE690</t>
  </si>
  <si>
    <t>TRUE691</t>
  </si>
  <si>
    <t>TRUE692</t>
  </si>
  <si>
    <t>TRUE693</t>
  </si>
  <si>
    <t>TRUE694</t>
  </si>
  <si>
    <t>TRUE695</t>
  </si>
  <si>
    <t>TRUE696</t>
  </si>
  <si>
    <t>TRUE697</t>
  </si>
  <si>
    <t>TRUE698</t>
  </si>
  <si>
    <t>TRUE699</t>
  </si>
  <si>
    <t>TRUE700</t>
  </si>
  <si>
    <t>TRUE701</t>
  </si>
  <si>
    <t>TRUE702</t>
  </si>
  <si>
    <t>TRUE703</t>
  </si>
  <si>
    <t>TRUE704</t>
  </si>
  <si>
    <t>TRUE705</t>
  </si>
  <si>
    <t>TRUE706</t>
  </si>
  <si>
    <t>TRUE707</t>
  </si>
  <si>
    <t>TRUE708</t>
  </si>
  <si>
    <t>TRUE709</t>
  </si>
  <si>
    <t>TRUE710</t>
  </si>
  <si>
    <t>TRUE711</t>
  </si>
  <si>
    <t>TRUE712</t>
  </si>
  <si>
    <t>TRUE713</t>
  </si>
  <si>
    <t>TRUE714</t>
  </si>
  <si>
    <t>TRUE715</t>
  </si>
  <si>
    <t>TRUE716</t>
  </si>
  <si>
    <t>TRUE717</t>
  </si>
  <si>
    <t>TRUE718</t>
  </si>
  <si>
    <t>TRUE719</t>
  </si>
  <si>
    <t>TRUE720</t>
  </si>
  <si>
    <t>TRUE721</t>
  </si>
  <si>
    <t>TRUE722</t>
  </si>
  <si>
    <t>TRUE723</t>
  </si>
  <si>
    <t>TRUE724</t>
  </si>
  <si>
    <t>TRUE725</t>
  </si>
  <si>
    <t>TRUE726</t>
  </si>
  <si>
    <t>TRUE727</t>
  </si>
  <si>
    <t>TRUE728</t>
  </si>
  <si>
    <t>TRUE729</t>
  </si>
  <si>
    <t>TRUE730</t>
  </si>
  <si>
    <t>TRUE731</t>
  </si>
  <si>
    <t>TRUE732</t>
  </si>
  <si>
    <t>TRUE733</t>
  </si>
  <si>
    <t>TRUE734</t>
  </si>
  <si>
    <t>TRUE735</t>
  </si>
  <si>
    <t>TRUE736</t>
  </si>
  <si>
    <t>TRUE737</t>
  </si>
  <si>
    <t>TRUE738</t>
  </si>
  <si>
    <t>TRUE739</t>
  </si>
  <si>
    <t>TRUE740</t>
  </si>
  <si>
    <t>TRUE741</t>
  </si>
  <si>
    <t>TRUE742</t>
  </si>
  <si>
    <t>TRUE743</t>
  </si>
  <si>
    <t>TRUE744</t>
  </si>
  <si>
    <t>TRUE745</t>
  </si>
  <si>
    <t>TRUE746</t>
  </si>
  <si>
    <t>TRUE747</t>
  </si>
  <si>
    <t>TRUE748</t>
  </si>
  <si>
    <t>TRUE749</t>
  </si>
  <si>
    <t>TRUE750</t>
  </si>
  <si>
    <t>TRUE751</t>
  </si>
  <si>
    <t>TRUE752</t>
  </si>
  <si>
    <t>TRUE753</t>
  </si>
  <si>
    <t>TRUE754</t>
  </si>
  <si>
    <t>TRUE755</t>
  </si>
  <si>
    <t>TRUE756</t>
  </si>
  <si>
    <t>TRUE757</t>
  </si>
  <si>
    <t>TRUE758</t>
  </si>
  <si>
    <t>TRUE759</t>
  </si>
  <si>
    <t>TRUE760</t>
  </si>
  <si>
    <t>TRUE761</t>
  </si>
  <si>
    <t>TRUE762</t>
  </si>
  <si>
    <t>TRUE763</t>
  </si>
  <si>
    <t>TRUE764</t>
  </si>
  <si>
    <t>TRUE765</t>
  </si>
  <si>
    <t>TRUE766</t>
  </si>
  <si>
    <t>TRUE767</t>
  </si>
  <si>
    <t>TRUE768</t>
  </si>
  <si>
    <t>TRUE769</t>
  </si>
  <si>
    <t>TRUE770</t>
  </si>
  <si>
    <t>TRUE771</t>
  </si>
  <si>
    <t>TRUE772</t>
  </si>
  <si>
    <t>TRUE773</t>
  </si>
  <si>
    <t>TRUE774</t>
  </si>
  <si>
    <t>TRUE775</t>
  </si>
  <si>
    <t>TRUE776</t>
  </si>
  <si>
    <t>TRUE777</t>
  </si>
  <si>
    <t>TRUE778</t>
  </si>
  <si>
    <t>TRUE779</t>
  </si>
  <si>
    <t>TRUE780</t>
  </si>
  <si>
    <t>TRUE781</t>
  </si>
  <si>
    <t>TRUE782</t>
  </si>
  <si>
    <t>TRUE783</t>
  </si>
  <si>
    <t>TRUE784</t>
  </si>
  <si>
    <t>TRUE785</t>
  </si>
  <si>
    <t>TRUE786</t>
  </si>
  <si>
    <t>TRUE787</t>
  </si>
  <si>
    <t>TRUE788</t>
  </si>
  <si>
    <t>TRUE789</t>
  </si>
  <si>
    <t>TRUE790</t>
  </si>
  <si>
    <t>TRUE791</t>
  </si>
  <si>
    <t>TRUE792</t>
  </si>
  <si>
    <t>TRUE793</t>
  </si>
  <si>
    <t>TRUE794</t>
  </si>
  <si>
    <t>TRUE795</t>
  </si>
  <si>
    <t>TRUE796</t>
  </si>
  <si>
    <t>TRUE797</t>
  </si>
  <si>
    <t>TRUE798</t>
  </si>
  <si>
    <t>TRUE799</t>
  </si>
  <si>
    <t>TRUE800</t>
  </si>
  <si>
    <t>TRUE801</t>
  </si>
  <si>
    <t>TRUE802</t>
  </si>
  <si>
    <t>TRUE803</t>
  </si>
  <si>
    <t>TRUE804</t>
  </si>
  <si>
    <t>TRUE805</t>
  </si>
  <si>
    <t>TRUE806</t>
  </si>
  <si>
    <t>TRUE807</t>
  </si>
  <si>
    <t>TRUE808</t>
  </si>
  <si>
    <t>TRUE809</t>
  </si>
  <si>
    <t>TRUE810</t>
  </si>
  <si>
    <t>TRUE811</t>
  </si>
  <si>
    <t>TRUE812</t>
  </si>
  <si>
    <t>TRUE813</t>
  </si>
  <si>
    <t>TRUE814</t>
  </si>
  <si>
    <t>TRUE815</t>
  </si>
  <si>
    <t>TRUE816</t>
  </si>
  <si>
    <t>TRUE817</t>
  </si>
  <si>
    <t>TRUE818</t>
  </si>
  <si>
    <t>TRUE819</t>
  </si>
  <si>
    <t>TRUE820</t>
  </si>
  <si>
    <t>TRUE821</t>
  </si>
  <si>
    <t>TRUE822</t>
  </si>
  <si>
    <t>TRUE823</t>
  </si>
  <si>
    <t>TRUE824</t>
  </si>
  <si>
    <t>TRUE825</t>
  </si>
  <si>
    <t>TRUE826</t>
  </si>
  <si>
    <t>TRUE827</t>
  </si>
  <si>
    <t>TRUE828</t>
  </si>
  <si>
    <t>TRUE829</t>
  </si>
  <si>
    <t>TRUE830</t>
  </si>
  <si>
    <t>TRUE831</t>
  </si>
  <si>
    <t>TRUE832</t>
  </si>
  <si>
    <t>TRUE833</t>
  </si>
  <si>
    <t>TRUE834</t>
  </si>
  <si>
    <t>TRUE835</t>
  </si>
  <si>
    <t>TRUE836</t>
  </si>
  <si>
    <t>TRUE837</t>
  </si>
  <si>
    <t>TRUE838</t>
  </si>
  <si>
    <t>TRUE839</t>
  </si>
  <si>
    <t>TRUE840</t>
  </si>
  <si>
    <t>TRUE841</t>
  </si>
  <si>
    <t>TRUE842</t>
  </si>
  <si>
    <t>TRUE843</t>
  </si>
  <si>
    <t>TRUE844</t>
  </si>
  <si>
    <t>TRUE845</t>
  </si>
  <si>
    <t>TRUE846</t>
  </si>
  <si>
    <t>TRUE847</t>
  </si>
  <si>
    <t>TRUE848</t>
  </si>
  <si>
    <t>TRUE849</t>
  </si>
  <si>
    <t>TRUE850</t>
  </si>
  <si>
    <t>TRUE851</t>
  </si>
  <si>
    <t>TRUE852</t>
  </si>
  <si>
    <t>TRUE853</t>
  </si>
  <si>
    <t>TRUE854</t>
  </si>
  <si>
    <t>TRUE855</t>
  </si>
  <si>
    <t>TRUE856</t>
  </si>
  <si>
    <t>TRUE857</t>
  </si>
  <si>
    <t>TRUE858</t>
  </si>
  <si>
    <t>TRUE859</t>
  </si>
  <si>
    <t>TRUE860</t>
  </si>
  <si>
    <t>TRUE861</t>
  </si>
  <si>
    <t>TRUE862</t>
  </si>
  <si>
    <t>TRUE863</t>
  </si>
  <si>
    <t>TRUE864</t>
  </si>
  <si>
    <t>TRUE865</t>
  </si>
  <si>
    <t>TRUE866</t>
  </si>
  <si>
    <t>TRUE867</t>
  </si>
  <si>
    <t>TRUE868</t>
  </si>
  <si>
    <t>TRUE869</t>
  </si>
  <si>
    <t>TRUE870</t>
  </si>
  <si>
    <t>TRUE871</t>
  </si>
  <si>
    <t>TRUE872</t>
  </si>
  <si>
    <t>TRUE873</t>
  </si>
  <si>
    <t>TRUE874</t>
  </si>
  <si>
    <t>TRUE875</t>
  </si>
  <si>
    <t>TRUE876</t>
  </si>
  <si>
    <t>TRUE877</t>
  </si>
  <si>
    <t>TRUE878</t>
  </si>
  <si>
    <t>TRUE879</t>
  </si>
  <si>
    <t>TRUE880</t>
  </si>
  <si>
    <t>TRUE881</t>
  </si>
  <si>
    <t>TRUE882</t>
  </si>
  <si>
    <t>TRUE883</t>
  </si>
  <si>
    <t>TRUE884</t>
  </si>
  <si>
    <t>TRUE885</t>
  </si>
  <si>
    <t>TRUE886</t>
  </si>
  <si>
    <t>TRUE887</t>
  </si>
  <si>
    <t>TRUE888</t>
  </si>
  <si>
    <t>TRUE889</t>
  </si>
  <si>
    <t>TRUE890</t>
  </si>
  <si>
    <t>TRUE891</t>
  </si>
  <si>
    <t>TRUE892</t>
  </si>
  <si>
    <t>TRUE893</t>
  </si>
  <si>
    <t>TRUE894</t>
  </si>
  <si>
    <t>TRUE895</t>
  </si>
  <si>
    <t>TRUE896</t>
  </si>
  <si>
    <t>TRUE897</t>
  </si>
  <si>
    <t>TRUE898</t>
  </si>
  <si>
    <t>TRUE899</t>
  </si>
  <si>
    <t>TRUE900</t>
  </si>
  <si>
    <t>TRUE901</t>
  </si>
  <si>
    <t>TRUE902</t>
  </si>
  <si>
    <t>TRUE903</t>
  </si>
  <si>
    <t>TRUE904</t>
  </si>
  <si>
    <t>TRUE905</t>
  </si>
  <si>
    <t>TRUE906</t>
  </si>
  <si>
    <t>TRUE907</t>
  </si>
  <si>
    <t>TRUE908</t>
  </si>
  <si>
    <t>TRUE909</t>
  </si>
  <si>
    <t>TRUE910</t>
  </si>
  <si>
    <t>TRUE911</t>
  </si>
  <si>
    <t>TRUE912</t>
  </si>
  <si>
    <t>TRUE913</t>
  </si>
  <si>
    <t>TRUE914</t>
  </si>
  <si>
    <t>TRUE915</t>
  </si>
  <si>
    <t>TRUE916</t>
  </si>
  <si>
    <t>TRUE917</t>
  </si>
  <si>
    <t>TRUE918</t>
  </si>
  <si>
    <t>TRUE919</t>
  </si>
  <si>
    <t>TRUE920</t>
  </si>
  <si>
    <t>TRUE921</t>
  </si>
  <si>
    <t>TRUE922</t>
  </si>
  <si>
    <t>TRUE923</t>
  </si>
  <si>
    <t>TRUE924</t>
  </si>
  <si>
    <t>TRUE925</t>
  </si>
  <si>
    <t>TRUE926</t>
  </si>
  <si>
    <t>TRUE927</t>
  </si>
  <si>
    <t>TRUE928</t>
  </si>
  <si>
    <t>TRUE929</t>
  </si>
  <si>
    <t>TRUE930</t>
  </si>
  <si>
    <t>TRUE931</t>
  </si>
  <si>
    <t>TRUE932</t>
  </si>
  <si>
    <t>TRUE933</t>
  </si>
  <si>
    <t>TRUE934</t>
  </si>
  <si>
    <t>TRUE935</t>
  </si>
  <si>
    <t>TRUE936</t>
  </si>
  <si>
    <t>TRUE937</t>
  </si>
  <si>
    <t>TRUE938</t>
  </si>
  <si>
    <t>TRUE939</t>
  </si>
  <si>
    <t>TRUE940</t>
  </si>
  <si>
    <t>TRUE941</t>
  </si>
  <si>
    <t>TRUE942</t>
  </si>
  <si>
    <t>TRUE943</t>
  </si>
  <si>
    <t>TRUE944</t>
  </si>
  <si>
    <t>TRUE945</t>
  </si>
  <si>
    <t>TRUE946</t>
  </si>
  <si>
    <t>TRUE947</t>
  </si>
  <si>
    <t>TRUE948</t>
  </si>
  <si>
    <t>TRUE949</t>
  </si>
  <si>
    <t>TRUE950</t>
  </si>
  <si>
    <t>TRUE951</t>
  </si>
  <si>
    <t>TRUE952</t>
  </si>
  <si>
    <t>TRUE953</t>
  </si>
  <si>
    <t>TRUE954</t>
  </si>
  <si>
    <t>TRUE955</t>
  </si>
  <si>
    <t>TRUE956</t>
  </si>
  <si>
    <t>TRUE957</t>
  </si>
  <si>
    <t>TRUE958</t>
  </si>
  <si>
    <t>TRUE959</t>
  </si>
  <si>
    <t>TRUE960</t>
  </si>
  <si>
    <t>TRUE961</t>
  </si>
  <si>
    <t>TRUE962</t>
  </si>
  <si>
    <t>TRUE963</t>
  </si>
  <si>
    <t>TRUE964</t>
  </si>
  <si>
    <t>TRUE965</t>
  </si>
  <si>
    <t>TRUE966</t>
  </si>
  <si>
    <t>TRUE967</t>
  </si>
  <si>
    <t>TRUE968</t>
  </si>
  <si>
    <t>TRUE969</t>
  </si>
  <si>
    <t>TRUE970</t>
  </si>
  <si>
    <t>TRUE971</t>
  </si>
  <si>
    <t>TRUE972</t>
  </si>
  <si>
    <t>TRUE973</t>
  </si>
  <si>
    <t>TRUE974</t>
  </si>
  <si>
    <t>TRUE975</t>
  </si>
  <si>
    <t>TRUE976</t>
  </si>
  <si>
    <t>TRUE977</t>
  </si>
  <si>
    <t>TRUE978</t>
  </si>
  <si>
    <t>TRUE979</t>
  </si>
  <si>
    <t>TRUE980</t>
  </si>
  <si>
    <t>TRUE981</t>
  </si>
  <si>
    <t>TRUE982</t>
  </si>
  <si>
    <t>TRUE983</t>
  </si>
  <si>
    <t>TRUE984</t>
  </si>
  <si>
    <t>TRUE985</t>
  </si>
  <si>
    <t>TRUE986</t>
  </si>
  <si>
    <t>TRUE987</t>
  </si>
  <si>
    <t>TRUE988</t>
  </si>
  <si>
    <t>TRUE989</t>
  </si>
  <si>
    <t>TRUE990</t>
  </si>
  <si>
    <t>TRUE991</t>
  </si>
  <si>
    <t>TRUE992</t>
  </si>
  <si>
    <t>TRUE993</t>
  </si>
  <si>
    <t>TRUE994</t>
  </si>
  <si>
    <t>TRUE995</t>
  </si>
  <si>
    <t>TRUE996</t>
  </si>
  <si>
    <t>TRUE997</t>
  </si>
  <si>
    <t>TRUE998</t>
  </si>
  <si>
    <t>TRUE999</t>
  </si>
  <si>
    <t>TRUE1000</t>
  </si>
  <si>
    <t>TRUE1001</t>
  </si>
  <si>
    <t>TRUE1002</t>
  </si>
  <si>
    <t>TRUE1003</t>
  </si>
  <si>
    <t>TRUE1004</t>
  </si>
  <si>
    <t>TRUE1005</t>
  </si>
  <si>
    <t>TRUE1006</t>
  </si>
  <si>
    <t>TRUE1007</t>
  </si>
  <si>
    <t>TRUE1008</t>
  </si>
  <si>
    <t>TRUE1009</t>
  </si>
  <si>
    <t>TRUE1010</t>
  </si>
  <si>
    <t>TRUE1011</t>
  </si>
  <si>
    <t>TRUE1012</t>
  </si>
  <si>
    <t>TRUE1013</t>
  </si>
  <si>
    <t>TRUE1014</t>
  </si>
  <si>
    <t>TRUE1015</t>
  </si>
  <si>
    <t>TRUE1016</t>
  </si>
  <si>
    <t>TRUE1017</t>
  </si>
  <si>
    <t>TRUE1018</t>
  </si>
  <si>
    <t>TRUE1019</t>
  </si>
  <si>
    <t>TRUE1020</t>
  </si>
  <si>
    <t>TRUE1021</t>
  </si>
  <si>
    <t>TRUE1022</t>
  </si>
  <si>
    <t>TRUE1023</t>
  </si>
  <si>
    <t>TRUE1024</t>
  </si>
  <si>
    <t>TRUE1025</t>
  </si>
  <si>
    <t>TRUE1026</t>
  </si>
  <si>
    <t>TRUE1027</t>
  </si>
  <si>
    <t>TRUE1028</t>
  </si>
  <si>
    <t>TRUE1029</t>
  </si>
  <si>
    <t>TRUE1030</t>
  </si>
  <si>
    <t>TRUE1031</t>
  </si>
  <si>
    <t>TRUE1032</t>
  </si>
  <si>
    <t>TRUE1033</t>
  </si>
  <si>
    <t>TRUE1034</t>
  </si>
  <si>
    <t>TRUE1035</t>
  </si>
  <si>
    <t>TRUE1036</t>
  </si>
  <si>
    <t>TRUE1037</t>
  </si>
  <si>
    <t>TRUE1038</t>
  </si>
  <si>
    <t>TRUE1039</t>
  </si>
  <si>
    <t>TRUE1040</t>
  </si>
  <si>
    <t>TRUE1041</t>
  </si>
  <si>
    <t>TRUE1042</t>
  </si>
  <si>
    <t>TRUE1043</t>
  </si>
  <si>
    <t>TRUE1044</t>
  </si>
  <si>
    <t>TRUE1045</t>
  </si>
  <si>
    <t>TRUE1046</t>
  </si>
  <si>
    <t>TRUE1047</t>
  </si>
  <si>
    <t>TRUE1048</t>
  </si>
  <si>
    <t>TRUE1049</t>
  </si>
  <si>
    <t>TRUE1050</t>
  </si>
  <si>
    <t>TRUE1051</t>
  </si>
  <si>
    <t>TRUE1052</t>
  </si>
  <si>
    <t>TRUE1053</t>
  </si>
  <si>
    <t>TRUE1054</t>
  </si>
  <si>
    <t>TRUE1055</t>
  </si>
  <si>
    <t>TRUE1056</t>
  </si>
  <si>
    <t>TRUE1057</t>
  </si>
  <si>
    <t>TRUE1058</t>
  </si>
  <si>
    <t>TRUE1059</t>
  </si>
  <si>
    <t>TRUE1060</t>
  </si>
  <si>
    <t>TRUE1061</t>
  </si>
  <si>
    <t>TRUE1062</t>
  </si>
  <si>
    <t>TRUE1063</t>
  </si>
  <si>
    <t>TRUE1064</t>
  </si>
  <si>
    <t>TRUE1065</t>
  </si>
  <si>
    <t>TRUE1066</t>
  </si>
  <si>
    <t>TRUE1067</t>
  </si>
  <si>
    <t>TRUE1068</t>
  </si>
  <si>
    <t>TRUE1069</t>
  </si>
  <si>
    <t>TRUE1070</t>
  </si>
  <si>
    <t>TRUE1071</t>
  </si>
  <si>
    <t>TRUE1072</t>
  </si>
  <si>
    <t>TRUE1073</t>
  </si>
  <si>
    <t>TRUE1074</t>
  </si>
  <si>
    <t>TRUE1075</t>
  </si>
  <si>
    <t>TRUE1076</t>
  </si>
  <si>
    <t>TRUE1077</t>
  </si>
  <si>
    <t>TRUE1078</t>
  </si>
  <si>
    <t>TRUE1079</t>
  </si>
  <si>
    <t>TRUE1080</t>
  </si>
  <si>
    <t>TRUE1081</t>
  </si>
  <si>
    <t>TRUE1082</t>
  </si>
  <si>
    <t>TRUE1083</t>
  </si>
  <si>
    <t>TRUE1084</t>
  </si>
  <si>
    <t>TRUE1085</t>
  </si>
  <si>
    <t>TRUE1086</t>
  </si>
  <si>
    <t>TRUE1087</t>
  </si>
  <si>
    <t>TRUE1088</t>
  </si>
  <si>
    <t>TRUE1089</t>
  </si>
  <si>
    <t>TRUE1090</t>
  </si>
  <si>
    <t>TRUE1091</t>
  </si>
  <si>
    <t>TRUE1092</t>
  </si>
  <si>
    <t>TRUE1093</t>
  </si>
  <si>
    <t>TRUE1094</t>
  </si>
  <si>
    <t>TRUE1095</t>
  </si>
  <si>
    <t>TRUE1096</t>
  </si>
  <si>
    <t>TRUE1097</t>
  </si>
  <si>
    <t>TRUE1098</t>
  </si>
  <si>
    <t>TRUE1099</t>
  </si>
  <si>
    <t>TRUE1100</t>
  </si>
  <si>
    <t>TRUE1101</t>
  </si>
  <si>
    <t>TRUE1102</t>
  </si>
  <si>
    <t>TRUE1103</t>
  </si>
  <si>
    <t>TRUE1104</t>
  </si>
  <si>
    <t>TRUE1105</t>
  </si>
  <si>
    <t>TRUE1106</t>
  </si>
  <si>
    <t>TRUE1107</t>
  </si>
  <si>
    <t>TRUE1108</t>
  </si>
  <si>
    <t>TRUE1109</t>
  </si>
  <si>
    <t>TRUE1110</t>
  </si>
  <si>
    <t>TRUE1111</t>
  </si>
  <si>
    <t>TRUE1112</t>
  </si>
  <si>
    <t>TRUE1113</t>
  </si>
  <si>
    <t>TRUE1114</t>
  </si>
  <si>
    <t>TRUE1115</t>
  </si>
  <si>
    <t>TRUE1116</t>
  </si>
  <si>
    <t>TRUE1117</t>
  </si>
  <si>
    <t>TRUE1118</t>
  </si>
  <si>
    <t>TRUE1119</t>
  </si>
  <si>
    <t>TRUE1120</t>
  </si>
  <si>
    <t>TRUE1121</t>
  </si>
  <si>
    <t>TRUE1122</t>
  </si>
  <si>
    <t>TRUE1123</t>
  </si>
  <si>
    <t>TRUE1124</t>
  </si>
  <si>
    <t>TRUE1125</t>
  </si>
  <si>
    <t>TRUE1126</t>
  </si>
  <si>
    <t>TRUE1127</t>
  </si>
  <si>
    <t>TRUE1128</t>
  </si>
  <si>
    <t>TRUE1129</t>
  </si>
  <si>
    <t>TRUE1130</t>
  </si>
  <si>
    <t>TRUE1131</t>
  </si>
  <si>
    <t>TRUE1132</t>
  </si>
  <si>
    <t>TRUE1133</t>
  </si>
  <si>
    <t>TRUE1134</t>
  </si>
  <si>
    <t>TRUE1135</t>
  </si>
  <si>
    <t>TRUE1136</t>
  </si>
  <si>
    <t>TRUE1137</t>
  </si>
  <si>
    <t>TRUE1138</t>
  </si>
  <si>
    <t>TRUE1139</t>
  </si>
  <si>
    <t>TRUE1140</t>
  </si>
  <si>
    <t>TRUE1141</t>
  </si>
  <si>
    <t>TRUE1142</t>
  </si>
  <si>
    <t>TRUE1143</t>
  </si>
  <si>
    <t>TRUE1144</t>
  </si>
  <si>
    <t>TRUE1145</t>
  </si>
  <si>
    <t>TRUE1146</t>
  </si>
  <si>
    <t>TRUE1147</t>
  </si>
  <si>
    <t>TRUE1148</t>
  </si>
  <si>
    <t>TRUE1149</t>
  </si>
  <si>
    <t>TRUE1150</t>
  </si>
  <si>
    <t>TRUE1151</t>
  </si>
  <si>
    <t>TRUE1152</t>
  </si>
  <si>
    <t>TRUE1153</t>
  </si>
  <si>
    <t>TRUE1154</t>
  </si>
  <si>
    <t>TRUE1155</t>
  </si>
  <si>
    <t>TRUE1156</t>
  </si>
  <si>
    <t>TRUE1157</t>
  </si>
  <si>
    <t>TRUE1158</t>
  </si>
  <si>
    <t>TRUE1159</t>
  </si>
  <si>
    <t>TRUE1160</t>
  </si>
  <si>
    <t>TRUE1161</t>
  </si>
  <si>
    <t>TRUE1162</t>
  </si>
  <si>
    <t>TRUE1163</t>
  </si>
  <si>
    <t>TRUE1164</t>
  </si>
  <si>
    <t>TRUE1165</t>
  </si>
  <si>
    <t>TRUE1166</t>
  </si>
  <si>
    <t>TRUE1167</t>
  </si>
  <si>
    <t>TRUE1168</t>
  </si>
  <si>
    <t>TRUE1169</t>
  </si>
  <si>
    <t>TRUE1170</t>
  </si>
  <si>
    <t>TRUE1171</t>
  </si>
  <si>
    <t>TRUE1172</t>
  </si>
  <si>
    <t>TRUE1173</t>
  </si>
  <si>
    <t>TRUE1174</t>
  </si>
  <si>
    <t>TRUE1175</t>
  </si>
  <si>
    <t>TRUE1176</t>
  </si>
  <si>
    <t>TRUE1177</t>
  </si>
  <si>
    <t>TRUE1178</t>
  </si>
  <si>
    <t>TRUE1179</t>
  </si>
  <si>
    <t>TRUE1180</t>
  </si>
  <si>
    <t>TRUE1181</t>
  </si>
  <si>
    <t>TRUE1182</t>
  </si>
  <si>
    <t>TRUE1183</t>
  </si>
  <si>
    <t>TRUE1184</t>
  </si>
  <si>
    <t>TRUE1185</t>
  </si>
  <si>
    <t>TRUE1186</t>
  </si>
  <si>
    <t>TRUE1187</t>
  </si>
  <si>
    <t>TRUE1188</t>
  </si>
  <si>
    <t>TRUE1189</t>
  </si>
  <si>
    <t>TRUE1190</t>
  </si>
  <si>
    <t>TRUE1191</t>
  </si>
  <si>
    <t>TRUE1192</t>
  </si>
  <si>
    <t>TRUE1193</t>
  </si>
  <si>
    <t>TRUE1194</t>
  </si>
  <si>
    <t>TRUE1195</t>
  </si>
  <si>
    <t>TRUE1196</t>
  </si>
  <si>
    <t>TRUE1197</t>
  </si>
  <si>
    <t>TRUE1198</t>
  </si>
  <si>
    <t>TRUE1199</t>
  </si>
  <si>
    <t>TRUE1200</t>
  </si>
  <si>
    <t>TRUE1201</t>
  </si>
  <si>
    <t>TRUE1202</t>
  </si>
  <si>
    <t>TRUE1203</t>
  </si>
  <si>
    <t>TRUE1204</t>
  </si>
  <si>
    <t>TRUE1205</t>
  </si>
  <si>
    <t>TRUE1206</t>
  </si>
  <si>
    <t>TRUE1207</t>
  </si>
  <si>
    <t>TRUE1208</t>
  </si>
  <si>
    <t>TRUE1209</t>
  </si>
  <si>
    <t>TRUE1210</t>
  </si>
  <si>
    <t>TRUE1211</t>
  </si>
  <si>
    <t>TRUE1212</t>
  </si>
  <si>
    <t>TRUE1213</t>
  </si>
  <si>
    <t>TRUE1214</t>
  </si>
  <si>
    <t>TRUE1215</t>
  </si>
  <si>
    <t>TRUE1216</t>
  </si>
  <si>
    <t>TRUE1217</t>
  </si>
  <si>
    <t>TRUE1218</t>
  </si>
  <si>
    <t>TRUE1219</t>
  </si>
  <si>
    <t>TRUE1220</t>
  </si>
  <si>
    <t>TRUE1221</t>
  </si>
  <si>
    <t>TRUE1222</t>
  </si>
  <si>
    <t>TRUE1223</t>
  </si>
  <si>
    <t>TRUE1224</t>
  </si>
  <si>
    <t>TRUE1225</t>
  </si>
  <si>
    <t>TRUE1226</t>
  </si>
  <si>
    <t>TRUE1227</t>
  </si>
  <si>
    <t>TRUE1228</t>
  </si>
  <si>
    <t>TRUE1229</t>
  </si>
  <si>
    <t>TRUE1230</t>
  </si>
  <si>
    <t>TRUE1231</t>
  </si>
  <si>
    <t>TRUE1232</t>
  </si>
  <si>
    <t>TRUE1233</t>
  </si>
  <si>
    <t>TRUE1234</t>
  </si>
  <si>
    <t>TRUE1235</t>
  </si>
  <si>
    <t>TRUE1236</t>
  </si>
  <si>
    <t>TRUE1237</t>
  </si>
  <si>
    <t>TRUE1238</t>
  </si>
  <si>
    <t>TRUE1239</t>
  </si>
  <si>
    <t>TRUE1240</t>
  </si>
  <si>
    <t>TRUE1241</t>
  </si>
  <si>
    <t>TRUE1242</t>
  </si>
  <si>
    <t>TRUE1243</t>
  </si>
  <si>
    <t>TRUE1244</t>
  </si>
  <si>
    <t>TRUE1245</t>
  </si>
  <si>
    <t>TRUE1246</t>
  </si>
  <si>
    <t>TRUE1247</t>
  </si>
  <si>
    <t>TRUE1248</t>
  </si>
  <si>
    <t>TRUE1249</t>
  </si>
  <si>
    <t>TRUE1250</t>
  </si>
  <si>
    <t>TRUE1251</t>
  </si>
  <si>
    <t>TRUE1252</t>
  </si>
  <si>
    <t>TRUE1253</t>
  </si>
  <si>
    <t>TRUE1254</t>
  </si>
  <si>
    <t>TRUE1255</t>
  </si>
  <si>
    <t>TRUE1256</t>
  </si>
  <si>
    <t>TRUE1257</t>
  </si>
  <si>
    <t>TRUE1258</t>
  </si>
  <si>
    <t>TRUE1259</t>
  </si>
  <si>
    <t>TRUE1260</t>
  </si>
  <si>
    <t>TRUE1261</t>
  </si>
  <si>
    <t>TRUE1262</t>
  </si>
  <si>
    <t>TRUE1263</t>
  </si>
  <si>
    <t>TRUE1264</t>
  </si>
  <si>
    <t>TRUE1265</t>
  </si>
  <si>
    <t>TRUE1266</t>
  </si>
  <si>
    <t>TRUE1267</t>
  </si>
  <si>
    <t>TRUE1268</t>
  </si>
  <si>
    <t>TRUE1269</t>
  </si>
  <si>
    <t>TRUE1270</t>
  </si>
  <si>
    <t>TRUE1271</t>
  </si>
  <si>
    <t>TRUE1272</t>
  </si>
  <si>
    <t>TRUE1273</t>
  </si>
  <si>
    <t>TRUE1274</t>
  </si>
  <si>
    <t>TRUE1275</t>
  </si>
  <si>
    <t>TRUE1276</t>
  </si>
  <si>
    <t>TRUE1277</t>
  </si>
  <si>
    <t>TRUE1278</t>
  </si>
  <si>
    <t>TRUE1279</t>
  </si>
  <si>
    <t>TRUE1280</t>
  </si>
  <si>
    <t>TRUE1281</t>
  </si>
  <si>
    <t>TRUE1282</t>
  </si>
  <si>
    <t>TRUE1283</t>
  </si>
  <si>
    <t>TRUE1284</t>
  </si>
  <si>
    <t>TRUE1285</t>
  </si>
  <si>
    <t>TRUE1286</t>
  </si>
  <si>
    <t>TRUE1287</t>
  </si>
  <si>
    <t>TRUE1288</t>
  </si>
  <si>
    <t>TRUE1289</t>
  </si>
  <si>
    <t>TRUE1290</t>
  </si>
  <si>
    <t>TRUE1291</t>
  </si>
  <si>
    <t>TRUE1292</t>
  </si>
  <si>
    <t>TRUE1293</t>
  </si>
  <si>
    <t>TRUE1294</t>
  </si>
  <si>
    <t>TRUE1295</t>
  </si>
  <si>
    <t>TRUE1296</t>
  </si>
  <si>
    <t>TRUE1297</t>
  </si>
  <si>
    <t>TRUE1298</t>
  </si>
  <si>
    <t>TRUE1299</t>
  </si>
  <si>
    <t>TRUE1300</t>
  </si>
  <si>
    <t>TRUE1301</t>
  </si>
  <si>
    <t>TRUE1302</t>
  </si>
  <si>
    <t>TRUE1303</t>
  </si>
  <si>
    <t>TRUE1304</t>
  </si>
  <si>
    <t>TRUE1305</t>
  </si>
  <si>
    <t>TRUE1306</t>
  </si>
  <si>
    <t>TRUE1307</t>
  </si>
  <si>
    <t>TRUE1308</t>
  </si>
  <si>
    <t>TRUE1309</t>
  </si>
  <si>
    <t>TRUE1310</t>
  </si>
  <si>
    <t>TRUE1311</t>
  </si>
  <si>
    <t>TRUE1312</t>
  </si>
  <si>
    <t>TRUE1313</t>
  </si>
  <si>
    <t>TRUE1314</t>
  </si>
  <si>
    <t>TRUE1315</t>
  </si>
  <si>
    <t>TRUE1316</t>
  </si>
  <si>
    <t>TRUE1317</t>
  </si>
  <si>
    <t>TRUE1318</t>
  </si>
  <si>
    <t>TRUE1319</t>
  </si>
  <si>
    <t>TRUE1320</t>
  </si>
  <si>
    <t>TRUE1321</t>
  </si>
  <si>
    <t>TRUE1322</t>
  </si>
  <si>
    <t>TRUE1323</t>
  </si>
  <si>
    <t>TRUE1324</t>
  </si>
  <si>
    <t>TRUE1325</t>
  </si>
  <si>
    <t>TRUE1326</t>
  </si>
  <si>
    <t>TRUE1327</t>
  </si>
  <si>
    <t>TRUE1328</t>
  </si>
  <si>
    <t>TRUE1329</t>
  </si>
  <si>
    <t>TRUE1330</t>
  </si>
  <si>
    <t>TRUE1331</t>
  </si>
  <si>
    <t>TRUE1332</t>
  </si>
  <si>
    <t>TRUE1333</t>
  </si>
  <si>
    <t>TRUE1334</t>
  </si>
  <si>
    <t>TRUE1335</t>
  </si>
  <si>
    <t>TRUE1336</t>
  </si>
  <si>
    <t>TRUE1337</t>
  </si>
  <si>
    <t>TRUE1338</t>
  </si>
  <si>
    <t>TRUE1339</t>
  </si>
  <si>
    <t>TRUE1340</t>
  </si>
  <si>
    <t>TRUE1341</t>
  </si>
  <si>
    <t>TRUE1342</t>
  </si>
  <si>
    <t>TRUE1343</t>
  </si>
  <si>
    <t>TRUE1344</t>
  </si>
  <si>
    <t>TRUE1345</t>
  </si>
  <si>
    <t>TRUE1346</t>
  </si>
  <si>
    <t>TRUE1347</t>
  </si>
  <si>
    <t>TRUE1348</t>
  </si>
  <si>
    <t>TRUE1349</t>
  </si>
  <si>
    <t>TRUE1350</t>
  </si>
  <si>
    <t>TRUE1351</t>
  </si>
  <si>
    <t>TRUE1352</t>
  </si>
  <si>
    <t>TRUE1353</t>
  </si>
  <si>
    <t>TRUE1354</t>
  </si>
  <si>
    <t>TRUE1355</t>
  </si>
  <si>
    <t>TRUE1356</t>
  </si>
  <si>
    <t>TRUE1357</t>
  </si>
  <si>
    <t>TRUE1358</t>
  </si>
  <si>
    <t>TRUE1359</t>
  </si>
  <si>
    <t>TRUE1360</t>
  </si>
  <si>
    <t>TRUE1361</t>
  </si>
  <si>
    <t>TRUE1362</t>
  </si>
  <si>
    <t>TRUE1363</t>
  </si>
  <si>
    <t>TRUE1364</t>
  </si>
  <si>
    <t>TRUE1365</t>
  </si>
  <si>
    <t>TRUE1366</t>
  </si>
  <si>
    <t>TRUE1367</t>
  </si>
  <si>
    <t>TRUE1368</t>
  </si>
  <si>
    <t>TRUE1369</t>
  </si>
  <si>
    <t>TRUE1370</t>
  </si>
  <si>
    <t>TRUE1371</t>
  </si>
  <si>
    <t>TRUE1372</t>
  </si>
  <si>
    <t>TRUE1373</t>
  </si>
  <si>
    <t>TRUE1374</t>
  </si>
  <si>
    <t>TRUE1375</t>
  </si>
  <si>
    <t>TRUE1376</t>
  </si>
  <si>
    <t>TRUE1377</t>
  </si>
  <si>
    <t>TRUE1378</t>
  </si>
  <si>
    <t>TRUE1379</t>
  </si>
  <si>
    <t>TRUE1380</t>
  </si>
  <si>
    <t>TRUE1381</t>
  </si>
  <si>
    <t>TRUE1382</t>
  </si>
  <si>
    <t>TRUE1383</t>
  </si>
  <si>
    <t>TRUE1384</t>
  </si>
  <si>
    <t>TRUE1385</t>
  </si>
  <si>
    <t>TRUE1386</t>
  </si>
  <si>
    <t>TRUE1387</t>
  </si>
  <si>
    <t>TRUE1388</t>
  </si>
  <si>
    <t>TRUE1389</t>
  </si>
  <si>
    <t>TRUE1390</t>
  </si>
  <si>
    <t>TRUE1391</t>
  </si>
  <si>
    <t>TRUE1392</t>
  </si>
  <si>
    <t>TRUE1393</t>
  </si>
  <si>
    <t>TRUE1394</t>
  </si>
  <si>
    <t>TRUE1395</t>
  </si>
  <si>
    <t>TRUE1396</t>
  </si>
  <si>
    <t>TRUE1397</t>
  </si>
  <si>
    <t>TRUE1398</t>
  </si>
  <si>
    <t>TRUE1399</t>
  </si>
  <si>
    <t>TRUE1400</t>
  </si>
  <si>
    <t>TRUE1401</t>
  </si>
  <si>
    <t>TRUE1402</t>
  </si>
  <si>
    <t>TRUE1403</t>
  </si>
  <si>
    <t>TRUE1404</t>
  </si>
  <si>
    <t>TRUE1405</t>
  </si>
  <si>
    <t>TRUE1406</t>
  </si>
  <si>
    <t>TRUE1407</t>
  </si>
  <si>
    <t>TRUE1408</t>
  </si>
  <si>
    <t>TRUE1409</t>
  </si>
  <si>
    <t>TRUE1410</t>
  </si>
  <si>
    <t>TRUE1411</t>
  </si>
  <si>
    <t>TRUE1412</t>
  </si>
  <si>
    <t>TRUE1413</t>
  </si>
  <si>
    <t>TRUE1414</t>
  </si>
  <si>
    <t>TRUE1415</t>
  </si>
  <si>
    <t>TRUE1416</t>
  </si>
  <si>
    <t>TRUE1417</t>
  </si>
  <si>
    <t>TRUE1418</t>
  </si>
  <si>
    <t>TRUE1419</t>
  </si>
  <si>
    <t>Count of Tables per Sheet</t>
  </si>
  <si>
    <t>Concatenate</t>
  </si>
  <si>
    <t>Tables In Worksheet</t>
  </si>
  <si>
    <t>Drop Down 1</t>
  </si>
  <si>
    <t>Counter for Drop-Down 2</t>
  </si>
  <si>
    <t>Lookup for Drop-Down 2</t>
  </si>
  <si>
    <t>Drop Down 2 (Dynamic Range)</t>
  </si>
  <si>
    <t>Performance points for qualifications counting in the 2017 key stage 4 performance tables</t>
  </si>
  <si>
    <t>1. Please choose a Qualification Type Below</t>
  </si>
  <si>
    <t>2. Please Choose a Table Below</t>
  </si>
  <si>
    <t/>
  </si>
  <si>
    <t>A search tool that lists all qualifications and relevant points based on search criteria</t>
  </si>
  <si>
    <t>Search Tool</t>
  </si>
  <si>
    <t>Note: This is the wrapper for the International Baccalaureate Combined Certificate. Only the regulated component qualifications within the Certificate attract performance points.</t>
  </si>
  <si>
    <t>Note: This is the wrapper for the International Baccalaureate Career-related Programme. Only the regulated component qualifications within the Career-related Programme attract performance points.</t>
  </si>
  <si>
    <t>Note: The points and thresholds for these qualifications only apply when the full diploma is not achieved.</t>
  </si>
  <si>
    <t>Note: The points and thresholds for this qualification only apply when the full diploma is not achieved.</t>
  </si>
  <si>
    <t>IBO Notes</t>
  </si>
  <si>
    <r>
      <rPr>
        <b/>
        <u/>
        <sz val="10"/>
        <color theme="1"/>
        <rFont val="Arial"/>
        <family val="2"/>
      </rPr>
      <t xml:space="preserve">Search Tool
</t>
    </r>
    <r>
      <rPr>
        <u/>
        <sz val="10"/>
        <color theme="1"/>
        <rFont val="Arial"/>
        <family val="2"/>
      </rPr>
      <t xml:space="preserve">
</t>
    </r>
    <r>
      <rPr>
        <sz val="10"/>
        <color theme="1"/>
        <rFont val="Arial"/>
        <family val="2"/>
      </rPr>
      <t>The Search Tool allows you to easily select points information for a specific type of qualification. This sheet contains the same information as in the Generic Points sheet whilst also listing all qualification titles alongside points.
The Search Tool is used by making two selections from the drop-down options. Use the first drop-down to select a qualification type e.g. AS Levels, AS Levels Double etc. Then use the second drop-down to select the specific points you are interested in e.g. Applied GCE AS Level, GCE AS Level.
When changing the option in the first drop-down a choice is also needed in the second drop-down otherwise no data will be displayed.</t>
    </r>
  </si>
  <si>
    <t>A list of all Other General Qualifications (Level 2 &amp; 3)</t>
  </si>
  <si>
    <t>60309787</t>
  </si>
  <si>
    <t>AQA Level 3 Advanced GCE in Environmental Science</t>
  </si>
  <si>
    <t>60310029</t>
  </si>
  <si>
    <t>OCR Level 3 Advanced GCE in Mathematics B (MEI)</t>
  </si>
  <si>
    <t>60310091</t>
  </si>
  <si>
    <t>60310388</t>
  </si>
  <si>
    <t xml:space="preserve">OCR Level 3 Advanced GCE in Mathematics A </t>
  </si>
  <si>
    <t>60310443</t>
  </si>
  <si>
    <t>Pearson Edexcel Level 3 Advanced GCE in Chinese (spoken Mandarin/spoken Cantonese)</t>
  </si>
  <si>
    <t>60310509</t>
  </si>
  <si>
    <t>60311046</t>
  </si>
  <si>
    <t>AQA Level 3 Advanced GCE in Design and Technology: Fashion and Textiles</t>
  </si>
  <si>
    <t>60311204</t>
  </si>
  <si>
    <t>60311319</t>
  </si>
  <si>
    <t>OCR Level 3 Advanced GCE in Design and Technology (Design Engineering / Fashion and Textiles / Product Design)</t>
  </si>
  <si>
    <t>60311332</t>
  </si>
  <si>
    <t>AQA Level 3 Advanced GCE in Design and Technology: Product Design</t>
  </si>
  <si>
    <t>60311472</t>
  </si>
  <si>
    <t>WJEC Eduqas Level 3 Advanced GCE in Film Studies</t>
  </si>
  <si>
    <t>60311496</t>
  </si>
  <si>
    <t>WJEC Eduqas Level 3 Advanced GCE in Media Studies</t>
  </si>
  <si>
    <t>60311642</t>
  </si>
  <si>
    <t>60311782</t>
  </si>
  <si>
    <t>WJEC Eduqas Level 3 Advanced GCE in Design and Technology (Fashion and Textiles/Product Design)</t>
  </si>
  <si>
    <t>60312014</t>
  </si>
  <si>
    <t>60312233</t>
  </si>
  <si>
    <t>Pearson Edexcel Level 3 Advanced GCE in Politics</t>
  </si>
  <si>
    <t>10015516</t>
  </si>
  <si>
    <t>60309714</t>
  </si>
  <si>
    <t>OCR Level 3 Advanced Subsidiary GCE in Film Studies</t>
  </si>
  <si>
    <t>60309726</t>
  </si>
  <si>
    <t>WJEC Eduqas Level 3 Advanced Subsidiary GCE in Film Studies</t>
  </si>
  <si>
    <t>60309775</t>
  </si>
  <si>
    <t>AQA Level 3 Advanced Subsidiary GCE in Environmental Science</t>
  </si>
  <si>
    <t>60309817</t>
  </si>
  <si>
    <t>6030991X</t>
  </si>
  <si>
    <t>OCR Level 3 Advanced Subsidiary GCE in Mathematics B (MEI)</t>
  </si>
  <si>
    <t>6031008X</t>
  </si>
  <si>
    <t>60311071</t>
  </si>
  <si>
    <t>AQA Level 3 Advanced Subsidiary GCE in Design and Technology: Fashion and Textiles</t>
  </si>
  <si>
    <t>60311083</t>
  </si>
  <si>
    <t>AQA Level 3 Advanced Subsidiary GCE in Design and Technology: Product Design</t>
  </si>
  <si>
    <t>60311186</t>
  </si>
  <si>
    <t>Pearson Edexcel Level 3 Advanced Subsidiary GCE in Chinese (spoken Mandarin/spoken Cantonese)</t>
  </si>
  <si>
    <t>60311502</t>
  </si>
  <si>
    <t>WJEC Eduqas Level 3 Advanced Subsidiary GCE in Media Studies</t>
  </si>
  <si>
    <t>60311654</t>
  </si>
  <si>
    <t>60311745</t>
  </si>
  <si>
    <t>WJEC Eduqas Level 3 Advanced Subsidiary GCE in Design and Technology (Fashion and Textiles/Product Design)</t>
  </si>
  <si>
    <t>60312026</t>
  </si>
  <si>
    <t>60312269</t>
  </si>
  <si>
    <t>Pearson Edexcel Level 3 Advanced Subsidiary GCE in Politics</t>
  </si>
  <si>
    <t>50034157</t>
  </si>
  <si>
    <t>60035079</t>
  </si>
  <si>
    <t>60161905</t>
  </si>
  <si>
    <t>60086415</t>
  </si>
  <si>
    <t>60099148</t>
  </si>
  <si>
    <t>60158700</t>
  </si>
  <si>
    <t>60025979</t>
  </si>
  <si>
    <t>60145614</t>
  </si>
  <si>
    <t>50038151</t>
  </si>
  <si>
    <t>50062475</t>
  </si>
  <si>
    <t>60125251</t>
  </si>
  <si>
    <t>60042291</t>
  </si>
  <si>
    <t>60042321</t>
  </si>
  <si>
    <t>60042369</t>
  </si>
  <si>
    <t>TRUE1420</t>
  </si>
  <si>
    <t>TRUE1421</t>
  </si>
  <si>
    <t>TRUE1422</t>
  </si>
  <si>
    <t>TRUE1423</t>
  </si>
  <si>
    <t>TRUE1424</t>
  </si>
  <si>
    <t>TRUE1425</t>
  </si>
  <si>
    <t>TRUE1426</t>
  </si>
  <si>
    <t>TRUE1427</t>
  </si>
  <si>
    <t>TRUE1428</t>
  </si>
  <si>
    <t>TRUE1429</t>
  </si>
  <si>
    <t>TRUE1430</t>
  </si>
  <si>
    <t>TRUE1431</t>
  </si>
  <si>
    <t>TRUE1432</t>
  </si>
  <si>
    <t>TRUE1433</t>
  </si>
  <si>
    <t>TRUE1434</t>
  </si>
  <si>
    <t>TRUE1435</t>
  </si>
  <si>
    <t>TRUE1436</t>
  </si>
  <si>
    <t>TRUE1437</t>
  </si>
  <si>
    <t>TRUE1438</t>
  </si>
  <si>
    <t>TRUE1439</t>
  </si>
  <si>
    <t>TRUE1440</t>
  </si>
  <si>
    <t>TRUE1441</t>
  </si>
  <si>
    <t>TRUE1442</t>
  </si>
  <si>
    <t>TRUE1443</t>
  </si>
  <si>
    <t>TRUE1444</t>
  </si>
  <si>
    <t>TRUE1445</t>
  </si>
  <si>
    <t>TRUE1446</t>
  </si>
  <si>
    <t>TRUE1447</t>
  </si>
  <si>
    <t>TRUE1448</t>
  </si>
  <si>
    <r>
      <t xml:space="preserve">Feedback
</t>
    </r>
    <r>
      <rPr>
        <sz val="10"/>
        <color theme="1"/>
        <rFont val="Arial"/>
        <family val="2"/>
      </rPr>
      <t xml:space="preserve">
If you would like to provide feedback on this document please email the department at </t>
    </r>
    <r>
      <rPr>
        <b/>
        <sz val="10"/>
        <color theme="1"/>
        <rFont val="Arial"/>
        <family val="2"/>
      </rPr>
      <t>qualifications.data@education.gov.uk</t>
    </r>
  </si>
  <si>
    <t>A list of all BTEC Level 1/2, Level 2, and Level 3 Diplomas</t>
  </si>
  <si>
    <t>A list of all BTEC Level 1/2, Level 2, and Level 3 Certificates</t>
  </si>
  <si>
    <t>A list of all Free Standing Mathematics qualifications (Level 3)</t>
  </si>
  <si>
    <t>http://www.education.gov.uk/section96/</t>
  </si>
  <si>
    <t>AQA Level 3 Advanced Free-Standing Mathematics Qualification in Hypothesis Testing (Pilot)</t>
  </si>
  <si>
    <t>EAL Level 3 Advanced Diploma (AL size 1)</t>
  </si>
  <si>
    <t>EAL Level 3 advanced Diploma (Al size 1.25)</t>
  </si>
  <si>
    <t>EAL Level 3 advanced Diploma (AL size 1.25)</t>
  </si>
  <si>
    <t>A list of all OCR Cambridge Technical Certificates, Technical Extended Certificates, Technical Foundation Diplomas, Technical Introductory Diplomas, Technical Subsidiary Diplomas, Technical Diplomas and Technical Extended Diplomas (Level 2 &amp; 3)</t>
  </si>
  <si>
    <t>Points for these qualifications can be calculated using the "Performance points - A practical guide to key stage 4 and 16 to 18 performance points" document available at:</t>
  </si>
  <si>
    <t>Please note: this document does not include the 'other level 2 vocational qualification' category, which also counts in 2017 tables. These are all level 2 vocational qualifications not included in this document, of size equivalent to at least two GCSEs (minimum 145 guided learning hours), that are approved for funding at 16-18:</t>
  </si>
  <si>
    <t>CSkills Awards Level 3 Diploma in Wall and Floor Tiling</t>
  </si>
  <si>
    <t>City &amp; Guilds Level 3 Diploma in Heavy Vehicle Maintenance and Repair Principles</t>
  </si>
  <si>
    <t>City &amp; Guilds Level 3 Diploma in Accident Repair Body Principles</t>
  </si>
  <si>
    <t>City &amp; Guilds Level 2 Diploma in Health and Social Care (Adults) for England</t>
  </si>
  <si>
    <t>City &amp; Guilds Level 3 Diploma in Allied Health Profession Support</t>
  </si>
  <si>
    <t>City &amp; Guilds Level 3 Diploma in Pathology Support</t>
  </si>
  <si>
    <t>UAL Level 3 Extended Diploma in Art &amp; Design</t>
  </si>
  <si>
    <t>UAL Level 3 Diploma in Art &amp; Design</t>
  </si>
  <si>
    <t>ABC Level 2 Diploma In Motor Vehicle Studies</t>
  </si>
  <si>
    <t>City &amp; Guilds Level 3 Diploma In Travel and Tourism</t>
  </si>
  <si>
    <t>City &amp; Guilds Level 3 Extended Diploma in Travel and Tourism</t>
  </si>
  <si>
    <t>City &amp; Guilds Level 2 Diploma In Fashion</t>
  </si>
  <si>
    <t>Pearson BTEC Level 3 Diploma in Principles of Bus and Coach Engineering and Maintenance (Mechanical)</t>
  </si>
  <si>
    <t>City &amp; Guilds Level 2 Diploma In Practical Horticulture Skills</t>
  </si>
  <si>
    <t>UAL Level 3 Extended Diploma In Performing and Production Arts</t>
  </si>
  <si>
    <t>UAL Level 3 Extended Diploma in Creative Media Production &amp; Technology</t>
  </si>
  <si>
    <t>Other Level 3 qualifications (D-P, AL size 3.25)</t>
  </si>
  <si>
    <t>Other Level 3 qualifications (A*-D, AL size 2)</t>
  </si>
  <si>
    <t>EAL Level 3 Advanced Diploma (AL size 1.25)</t>
  </si>
  <si>
    <t>October 2017 update</t>
  </si>
  <si>
    <t>UAL Level 3 Diploma In Performing and Production Arts</t>
  </si>
  <si>
    <t>UAL Level 3 Diploma In Creative Media Production &amp; Technology</t>
  </si>
  <si>
    <t>LIBF Level 3 Diploma in Financial Studies</t>
  </si>
  <si>
    <r>
      <t xml:space="preserve">Please note that qualifications on this tab in </t>
    </r>
    <r>
      <rPr>
        <b/>
        <sz val="11"/>
        <color rgb="FF000000"/>
        <rFont val="Arial"/>
        <family val="2"/>
      </rPr>
      <t>bold</t>
    </r>
    <r>
      <rPr>
        <sz val="11"/>
        <color rgb="FF000000"/>
        <rFont val="Arial"/>
        <family val="2"/>
      </rPr>
      <t xml:space="preserve"> text have had their points updated in the October 2017 version of this publication</t>
    </r>
  </si>
  <si>
    <r>
      <t xml:space="preserve">Please note that qualifications on this tab in </t>
    </r>
    <r>
      <rPr>
        <b/>
        <sz val="10"/>
        <color rgb="FF000000"/>
        <rFont val="Arial"/>
        <family val="2"/>
      </rPr>
      <t>bold</t>
    </r>
    <r>
      <rPr>
        <sz val="10"/>
        <color rgb="FF000000"/>
        <rFont val="Arial"/>
        <family val="2"/>
      </rPr>
      <t xml:space="preserve"> text have had their points updated in the October 2017 version of this publication</t>
    </r>
  </si>
  <si>
    <t>Quals with points changes</t>
  </si>
  <si>
    <t>Details of changes made to the version of this document published in October 2017</t>
  </si>
  <si>
    <r>
      <rPr>
        <b/>
        <u/>
        <sz val="10"/>
        <color rgb="FF000000"/>
        <rFont val="Arial"/>
        <family val="2"/>
      </rPr>
      <t>General Information</t>
    </r>
    <r>
      <rPr>
        <u/>
        <sz val="10"/>
        <color rgb="FF000000"/>
        <rFont val="Arial"/>
        <family val="2"/>
      </rPr>
      <t xml:space="preserve">
</t>
    </r>
    <r>
      <rPr>
        <sz val="10"/>
        <color rgb="FF000000"/>
        <rFont val="Arial"/>
        <family val="2"/>
      </rPr>
      <t>The sheets in this workbook contain information regarding performance points for the 2017 16 to 18 performance tables.
The Department for Education assigns a points value to all qualifications reported in performance tables to allow comparison between qualifications of a different level, size and grading system. These are based on the level, size and number of grades for 16-18 qualifications, and are used in points based performance measures such as average point score per entry.
Performance points scores for level 3 qualifications are the same in 2017 as they were in 2016. 2017 is the first year that level 2 vocational qualifications are eligible to count in 16 to 18 performance tables. Information on performance points for the 2017 16 to 18 performance tables can be found in the "16 to 19 accountability headline measures: technical guide" at:</t>
    </r>
  </si>
  <si>
    <r>
      <t>The October 2017 update to this document contains changes to the points for 42 qualifications. The previous points values were used in the provisional 16-18 performance tables, published in October 2017. The corrected points values in this version of the document will be used in t</t>
    </r>
    <r>
      <rPr>
        <sz val="10"/>
        <color rgb="FF000000"/>
        <rFont val="Arial"/>
        <family val="2"/>
      </rPr>
      <t xml:space="preserve">he revised 16 to 18 performance tables that will be published in January 2017. Schools and colleges affected by this issue were notified in the September 2017 checking exercise. The 42 affected qualifications are in </t>
    </r>
    <r>
      <rPr>
        <b/>
        <sz val="10"/>
        <color rgb="FF000000"/>
        <rFont val="Arial"/>
        <family val="2"/>
      </rPr>
      <t>bold</t>
    </r>
    <r>
      <rPr>
        <sz val="10"/>
        <color rgb="FF000000"/>
        <rFont val="Arial"/>
        <family val="2"/>
      </rPr>
      <t xml:space="preserve"> text throughout this document and are also listed below:</t>
    </r>
  </si>
  <si>
    <t>http://www.gov.uk/government/publications/performance-points-a-practical-guide-to-key-stage-4-and-5-points</t>
  </si>
  <si>
    <t>Level 2 qualifications shown in these lists have an A Level Size Equivalence of 0. For these level 2 qualifications, GCSE equivalent has been reported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</si>
</sst>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0"/>
      <color rgb="FF000000"/>
      <name val="Arial"/>
      <family val="2"/>
    </font>
    <font>
      <b/>
      <u/>
      <sz val="10"/>
      <color rgb="FF000000"/>
      <name val="Arial"/>
      <family val="2"/>
    </font>
    <font>
      <b/>
      <sz val="10"/>
      <color rgb="FF000000"/>
      <name val="Arial"/>
      <family val="2"/>
    </font>
    <font>
      <u/>
      <sz val="10"/>
      <color rgb="FF000000"/>
      <name val="Arial"/>
      <family val="2"/>
    </font>
    <font>
      <sz val="11"/>
      <color indexed="8"/>
      <name val="Calibri"/>
      <family val="2"/>
    </font>
    <font>
      <sz val="10"/>
      <color indexed="8"/>
      <name val="Arial"/>
      <family val="2"/>
    </font>
    <font>
      <b/>
      <sz val="11"/>
      <color theme="1"/>
      <name val="Calibri"/>
      <family val="2"/>
      <scheme val="minor"/>
    </font>
    <font>
      <sz val="10"/>
      <color rgb="FF7030A0"/>
      <name val="Arial"/>
      <family val="2"/>
    </font>
    <font>
      <b/>
      <u/>
      <sz val="11"/>
      <color theme="1"/>
      <name val="Arial"/>
      <family val="2"/>
    </font>
    <font>
      <sz val="11"/>
      <color theme="1"/>
      <name val="Arial"/>
      <family val="2"/>
    </font>
    <font>
      <b/>
      <sz val="11"/>
      <color theme="1"/>
      <name val="Arial"/>
      <family val="2"/>
    </font>
    <font>
      <u/>
      <sz val="11"/>
      <color theme="10"/>
      <name val="Calibri"/>
      <family val="2"/>
      <scheme val="minor"/>
    </font>
    <font>
      <sz val="11"/>
      <name val="Arial"/>
      <family val="2"/>
    </font>
    <font>
      <u/>
      <sz val="10"/>
      <color theme="1"/>
      <name val="Arial"/>
      <family val="2"/>
    </font>
    <font>
      <b/>
      <u/>
      <sz val="10"/>
      <color theme="1"/>
      <name val="Arial"/>
      <family val="2"/>
    </font>
    <font>
      <sz val="10"/>
      <color theme="1"/>
      <name val="Arial"/>
      <family val="2"/>
    </font>
    <font>
      <sz val="11"/>
      <color theme="0" tint="-0.34998626667073579"/>
      <name val="Wingdings 3"/>
      <family val="1"/>
      <charset val="2"/>
    </font>
    <font>
      <sz val="10"/>
      <color indexed="8"/>
      <name val="Arial"/>
      <family val="2"/>
    </font>
    <font>
      <sz val="11"/>
      <color indexed="8"/>
      <name val="Calibri"/>
      <family val="2"/>
    </font>
    <font>
      <b/>
      <sz val="10"/>
      <color theme="1"/>
      <name val="Arial"/>
      <family val="2"/>
    </font>
    <font>
      <u/>
      <sz val="11"/>
      <color rgb="FF0000FF"/>
      <name val="Arial"/>
      <family val="2"/>
    </font>
    <font>
      <b/>
      <u/>
      <sz val="11"/>
      <color rgb="FF000000"/>
      <name val="Arial"/>
      <family val="2"/>
    </font>
    <font>
      <b/>
      <sz val="11"/>
      <color rgb="FFFF0000"/>
      <name val="Arial"/>
      <family val="2"/>
    </font>
    <font>
      <sz val="11"/>
      <color rgb="FF000000"/>
      <name val="Arial"/>
      <family val="2"/>
    </font>
    <font>
      <b/>
      <sz val="11"/>
      <color rgb="FF000000"/>
      <name val="Arial"/>
      <family val="2"/>
    </font>
    <font>
      <u/>
      <sz val="10"/>
      <color rgb="FF0000FF"/>
      <name val="Arial"/>
      <family val="2"/>
    </font>
    <font>
      <b/>
      <sz val="10"/>
      <color indexed="8"/>
      <name val="Arial"/>
      <family val="2"/>
    </font>
  </fonts>
  <fills count="5">
    <fill>
      <patternFill patternType="none"/>
    </fill>
    <fill>
      <patternFill patternType="gray125"/>
    </fill>
    <fill>
      <patternFill patternType="solid">
        <fgColor theme="0"/>
        <bgColor rgb="FFFFFFFF"/>
      </patternFill>
    </fill>
    <fill>
      <patternFill patternType="solid">
        <fgColor theme="0"/>
        <bgColor indexed="64"/>
      </patternFill>
    </fill>
    <fill>
      <gradientFill degree="90">
        <stop position="0">
          <color rgb="FFFEFEFE"/>
        </stop>
        <stop position="1">
          <color rgb="FFF1F4F8"/>
        </stop>
      </gradientFill>
    </fill>
  </fills>
  <borders count="4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dashed">
        <color rgb="FF000000"/>
      </top>
      <bottom/>
      <diagonal/>
    </border>
    <border>
      <left style="thin">
        <color rgb="FF000000"/>
      </left>
      <right/>
      <top/>
      <bottom style="dashed">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C0C0C0"/>
      </bottom>
      <diagonal/>
    </border>
    <border>
      <left/>
      <right/>
      <top/>
      <bottom style="thin">
        <color rgb="FF000000"/>
      </bottom>
      <diagonal/>
    </border>
    <border>
      <left style="thin">
        <color rgb="FF000000"/>
      </left>
      <right style="thin">
        <color rgb="FF000000"/>
      </right>
      <top style="thin">
        <color indexed="64"/>
      </top>
      <bottom style="thin">
        <color rgb="FF000000"/>
      </bottom>
      <diagonal/>
    </border>
    <border>
      <left style="thin">
        <color auto="1"/>
      </left>
      <right style="thin">
        <color auto="1"/>
      </right>
      <top style="thin">
        <color auto="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34998626667073579"/>
      </top>
      <bottom/>
      <diagonal/>
    </border>
    <border>
      <left/>
      <right/>
      <top style="thin">
        <color auto="1"/>
      </top>
      <bottom/>
      <diagonal/>
    </border>
    <border>
      <left/>
      <right/>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rgb="FF000000"/>
      </top>
      <bottom style="thin">
        <color theme="0" tint="-0.24994659260841701"/>
      </bottom>
      <diagonal/>
    </border>
    <border>
      <left style="thin">
        <color rgb="FF000000"/>
      </left>
      <right style="thin">
        <color rgb="FF000000"/>
      </right>
      <top style="thin">
        <color rgb="FF000000"/>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rgb="FF000000"/>
      </top>
      <bottom style="thin">
        <color theme="0" tint="-0.24994659260841701"/>
      </bottom>
      <diagonal/>
    </border>
    <border>
      <left style="thin">
        <color theme="0" tint="-0.24994659260841701"/>
      </left>
      <right style="thin">
        <color theme="0" tint="-0.24994659260841701"/>
      </right>
      <top style="thin">
        <color rgb="FF000000"/>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style="thin">
        <color indexed="64"/>
      </left>
      <right style="thin">
        <color theme="0" tint="-0.24994659260841701"/>
      </right>
      <top style="thin">
        <color theme="0" tint="-0.24994659260841701"/>
      </top>
      <bottom style="dashed">
        <color indexed="64"/>
      </bottom>
      <diagonal/>
    </border>
    <border>
      <left style="thin">
        <color theme="0" tint="-0.24994659260841701"/>
      </left>
      <right style="thin">
        <color theme="0" tint="-0.24994659260841701"/>
      </right>
      <top style="thin">
        <color theme="0" tint="-0.24994659260841701"/>
      </top>
      <bottom style="dashed">
        <color indexed="64"/>
      </bottom>
      <diagonal/>
    </border>
    <border>
      <left style="thin">
        <color theme="0" tint="-0.24994659260841701"/>
      </left>
      <right style="thin">
        <color indexed="64"/>
      </right>
      <top style="thin">
        <color theme="0" tint="-0.24994659260841701"/>
      </top>
      <bottom style="dashed">
        <color indexed="64"/>
      </bottom>
      <diagonal/>
    </border>
    <border>
      <left style="thin">
        <color indexed="22"/>
      </left>
      <right style="thin">
        <color indexed="22"/>
      </right>
      <top style="thin">
        <color indexed="22"/>
      </top>
      <bottom style="thin">
        <color indexed="22"/>
      </bottom>
      <diagonal/>
    </border>
    <border>
      <left style="thin">
        <color theme="0" tint="-0.24994659260841701"/>
      </left>
      <right style="thin">
        <color theme="0" tint="-0.24994659260841701"/>
      </right>
      <top style="thin">
        <color rgb="FF000000"/>
      </top>
      <bottom/>
      <diagonal/>
    </border>
    <border>
      <left style="thin">
        <color theme="0" tint="-0.24994659260841701"/>
      </left>
      <right style="thin">
        <color indexed="64"/>
      </right>
      <top style="thin">
        <color rgb="FF000000"/>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indexed="64"/>
      </right>
      <top/>
      <bottom style="thin">
        <color indexed="64"/>
      </bottom>
      <diagonal/>
    </border>
    <border>
      <left style="thin">
        <color theme="0" tint="-0.24994659260841701"/>
      </left>
      <right style="thin">
        <color indexed="64"/>
      </right>
      <top/>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indexed="22"/>
      </left>
      <right style="thin">
        <color theme="0" tint="-0.24994659260841701"/>
      </right>
      <top style="thin">
        <color rgb="FF000000"/>
      </top>
      <bottom style="thin">
        <color auto="1"/>
      </bottom>
      <diagonal/>
    </border>
  </borders>
  <cellStyleXfs count="19">
    <xf numFmtId="0" fontId="0" fillId="0" borderId="0"/>
    <xf numFmtId="0" fontId="8" fillId="0" borderId="0" applyNumberFormat="0" applyFill="0" applyBorder="0" applyAlignment="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14" fillId="0" borderId="0"/>
    <xf numFmtId="0" fontId="7" fillId="0" borderId="0"/>
    <xf numFmtId="0" fontId="20" fillId="0" borderId="0" applyNumberFormat="0" applyFill="0" applyBorder="0" applyAlignment="0" applyProtection="0"/>
    <xf numFmtId="0" fontId="14" fillId="0" borderId="0"/>
    <xf numFmtId="0" fontId="26" fillId="0" borderId="0"/>
    <xf numFmtId="0" fontId="14" fillId="0" borderId="0"/>
  </cellStyleXfs>
  <cellXfs count="213">
    <xf numFmtId="0" fontId="0" fillId="0" borderId="0" xfId="0"/>
    <xf numFmtId="0" fontId="9" fillId="3" borderId="0" xfId="0" applyFont="1" applyFill="1"/>
    <xf numFmtId="0" fontId="0" fillId="3" borderId="0" xfId="0" applyFill="1"/>
    <xf numFmtId="0" fontId="10" fillId="2" borderId="0" xfId="0" applyFont="1" applyFill="1"/>
    <xf numFmtId="0" fontId="10" fillId="2" borderId="0" xfId="0" applyFont="1" applyFill="1" applyAlignment="1"/>
    <xf numFmtId="0" fontId="11" fillId="2" borderId="1" xfId="2" applyFont="1" applyFill="1" applyBorder="1" applyAlignment="1" applyProtection="1">
      <alignment horizontal="center" wrapText="1"/>
    </xf>
    <xf numFmtId="0" fontId="11" fillId="2" borderId="1" xfId="2" applyFont="1" applyFill="1" applyBorder="1" applyAlignment="1" applyProtection="1">
      <alignment horizontal="center"/>
    </xf>
    <xf numFmtId="0" fontId="11" fillId="2" borderId="1" xfId="0" applyFont="1" applyFill="1" applyBorder="1"/>
    <xf numFmtId="0" fontId="11" fillId="2" borderId="1" xfId="0" applyFont="1" applyFill="1" applyBorder="1" applyAlignment="1">
      <alignment wrapText="1"/>
    </xf>
    <xf numFmtId="0" fontId="9" fillId="2" borderId="0" xfId="0" applyFont="1" applyFill="1"/>
    <xf numFmtId="0" fontId="9" fillId="2" borderId="0" xfId="0" applyFont="1" applyFill="1" applyAlignment="1">
      <alignment wrapText="1"/>
    </xf>
    <xf numFmtId="0" fontId="11" fillId="2" borderId="0" xfId="0" applyFont="1" applyFill="1"/>
    <xf numFmtId="0" fontId="9" fillId="3" borderId="0" xfId="3" applyFont="1" applyFill="1" applyAlignment="1" applyProtection="1">
      <alignment wrapText="1"/>
    </xf>
    <xf numFmtId="0" fontId="10" fillId="2" borderId="0" xfId="2" applyFont="1" applyFill="1" applyAlignment="1" applyProtection="1"/>
    <xf numFmtId="0" fontId="9" fillId="3" borderId="0" xfId="0" applyFont="1" applyFill="1" applyAlignment="1">
      <alignment wrapText="1"/>
    </xf>
    <xf numFmtId="0" fontId="0" fillId="3" borderId="0" xfId="3" applyFont="1" applyFill="1" applyAlignment="1" applyProtection="1">
      <alignment wrapText="1"/>
    </xf>
    <xf numFmtId="0" fontId="0" fillId="3" borderId="0" xfId="0" applyFill="1" applyAlignment="1">
      <alignment wrapText="1"/>
    </xf>
    <xf numFmtId="0" fontId="11" fillId="3" borderId="1" xfId="0" applyFont="1" applyFill="1" applyBorder="1"/>
    <xf numFmtId="0" fontId="11" fillId="3" borderId="1" xfId="0" applyFont="1" applyFill="1" applyBorder="1" applyAlignment="1">
      <alignment wrapText="1"/>
    </xf>
    <xf numFmtId="0" fontId="0" fillId="3" borderId="0" xfId="0" applyFill="1" applyAlignment="1"/>
    <xf numFmtId="0" fontId="9" fillId="2" borderId="9" xfId="6" applyFont="1" applyFill="1" applyBorder="1" applyAlignment="1" applyProtection="1">
      <alignment horizontal="left" wrapText="1"/>
    </xf>
    <xf numFmtId="0" fontId="9" fillId="2" borderId="9" xfId="6" applyFont="1" applyFill="1" applyBorder="1" applyAlignment="1" applyProtection="1"/>
    <xf numFmtId="0" fontId="9" fillId="2" borderId="0" xfId="12" applyFont="1" applyFill="1" applyAlignment="1" applyProtection="1">
      <alignment wrapText="1"/>
    </xf>
    <xf numFmtId="0" fontId="9" fillId="2" borderId="0" xfId="12" applyFont="1" applyFill="1" applyAlignment="1" applyProtection="1">
      <alignment horizontal="right" wrapText="1"/>
    </xf>
    <xf numFmtId="0" fontId="0" fillId="2" borderId="0" xfId="0" applyFill="1"/>
    <xf numFmtId="0" fontId="9" fillId="2" borderId="0" xfId="0" applyFont="1" applyFill="1" applyBorder="1"/>
    <xf numFmtId="0" fontId="9" fillId="3" borderId="0" xfId="0" applyFont="1" applyFill="1" applyBorder="1"/>
    <xf numFmtId="0" fontId="9" fillId="3" borderId="0" xfId="4" applyFont="1" applyFill="1" applyBorder="1" applyAlignment="1" applyProtection="1">
      <alignment wrapText="1"/>
    </xf>
    <xf numFmtId="0" fontId="9" fillId="3" borderId="10" xfId="4" applyFont="1" applyFill="1" applyBorder="1" applyAlignment="1" applyProtection="1">
      <alignment wrapText="1"/>
    </xf>
    <xf numFmtId="0" fontId="9" fillId="3" borderId="0" xfId="4" applyFont="1" applyFill="1" applyAlignment="1" applyProtection="1">
      <alignment wrapText="1"/>
    </xf>
    <xf numFmtId="0" fontId="11" fillId="3" borderId="0" xfId="0" applyFont="1" applyFill="1"/>
    <xf numFmtId="0" fontId="9" fillId="3" borderId="0" xfId="0" applyFont="1" applyFill="1" applyAlignment="1"/>
    <xf numFmtId="0" fontId="9" fillId="2" borderId="9" xfId="10" applyFont="1" applyFill="1" applyBorder="1" applyAlignment="1" applyProtection="1">
      <alignment wrapText="1"/>
    </xf>
    <xf numFmtId="0" fontId="9" fillId="2" borderId="0" xfId="10" applyFont="1" applyFill="1" applyAlignment="1" applyProtection="1">
      <alignment wrapText="1"/>
    </xf>
    <xf numFmtId="0" fontId="9" fillId="2" borderId="9" xfId="0" applyFont="1" applyFill="1" applyBorder="1"/>
    <xf numFmtId="0" fontId="10" fillId="3" borderId="0" xfId="0" applyFont="1" applyFill="1"/>
    <xf numFmtId="0" fontId="9" fillId="2" borderId="9" xfId="0" applyFont="1" applyFill="1" applyBorder="1" applyAlignment="1">
      <alignment horizontal="left"/>
    </xf>
    <xf numFmtId="0" fontId="9" fillId="2" borderId="0" xfId="12" applyFont="1" applyFill="1" applyAlignment="1" applyProtection="1">
      <alignment horizontal="left" wrapText="1"/>
    </xf>
    <xf numFmtId="0" fontId="9" fillId="2" borderId="0" xfId="11" applyFont="1" applyFill="1" applyBorder="1" applyAlignment="1" applyProtection="1"/>
    <xf numFmtId="0" fontId="11" fillId="2" borderId="1" xfId="0" applyFont="1" applyFill="1" applyBorder="1" applyAlignment="1"/>
    <xf numFmtId="0" fontId="9" fillId="3" borderId="0" xfId="7" applyFont="1" applyFill="1" applyAlignment="1" applyProtection="1">
      <alignment wrapText="1"/>
    </xf>
    <xf numFmtId="0" fontId="9" fillId="2" borderId="9" xfId="11" applyFont="1" applyFill="1" applyBorder="1" applyAlignment="1" applyProtection="1">
      <alignment wrapText="1"/>
    </xf>
    <xf numFmtId="0" fontId="9" fillId="2" borderId="0" xfId="11" applyFont="1" applyFill="1" applyAlignment="1" applyProtection="1">
      <alignment wrapText="1"/>
    </xf>
    <xf numFmtId="0" fontId="0" fillId="3" borderId="0" xfId="0" applyFill="1" applyAlignment="1">
      <alignment vertical="top" wrapText="1"/>
    </xf>
    <xf numFmtId="0" fontId="13" fillId="3" borderId="0" xfId="13" applyFont="1" applyFill="1" applyBorder="1" applyAlignment="1">
      <alignment wrapText="1"/>
    </xf>
    <xf numFmtId="0" fontId="13" fillId="3" borderId="0" xfId="13" applyFont="1" applyFill="1" applyBorder="1" applyAlignment="1">
      <alignment horizontal="right" wrapText="1"/>
    </xf>
    <xf numFmtId="0" fontId="9" fillId="3" borderId="10" xfId="8" applyFont="1" applyFill="1" applyBorder="1" applyAlignment="1" applyProtection="1">
      <alignment wrapText="1"/>
    </xf>
    <xf numFmtId="0" fontId="9" fillId="3" borderId="0" xfId="8" applyFont="1" applyFill="1" applyBorder="1" applyAlignment="1" applyProtection="1">
      <alignment wrapText="1"/>
    </xf>
    <xf numFmtId="0" fontId="9" fillId="3" borderId="10" xfId="8" applyFont="1" applyFill="1" applyBorder="1" applyAlignment="1" applyProtection="1">
      <alignment horizontal="left" wrapText="1"/>
    </xf>
    <xf numFmtId="0" fontId="9" fillId="3" borderId="0" xfId="8" applyFont="1" applyFill="1" applyBorder="1" applyAlignment="1" applyProtection="1">
      <alignment horizontal="left" wrapText="1"/>
    </xf>
    <xf numFmtId="0" fontId="9" fillId="3" borderId="0" xfId="8" applyFont="1" applyFill="1" applyAlignment="1" applyProtection="1">
      <alignment wrapText="1"/>
    </xf>
    <xf numFmtId="0" fontId="9" fillId="3" borderId="9" xfId="8" applyFont="1" applyFill="1" applyBorder="1" applyAlignment="1" applyProtection="1">
      <alignment wrapText="1"/>
    </xf>
    <xf numFmtId="0" fontId="9" fillId="3" borderId="11" xfId="8" applyFont="1" applyFill="1" applyBorder="1" applyAlignment="1" applyProtection="1">
      <alignment wrapText="1"/>
    </xf>
    <xf numFmtId="0" fontId="11" fillId="2" borderId="8" xfId="2" applyFont="1" applyFill="1" applyBorder="1" applyAlignment="1" applyProtection="1">
      <alignment horizontal="center" wrapText="1"/>
    </xf>
    <xf numFmtId="0" fontId="11" fillId="2" borderId="8" xfId="2" applyFont="1" applyFill="1" applyBorder="1" applyAlignment="1" applyProtection="1">
      <alignment horizontal="center"/>
    </xf>
    <xf numFmtId="0" fontId="11" fillId="2" borderId="12" xfId="2" applyFont="1" applyFill="1" applyBorder="1" applyAlignment="1" applyProtection="1">
      <alignment horizontal="center" wrapText="1"/>
    </xf>
    <xf numFmtId="0" fontId="11" fillId="2" borderId="12" xfId="2" applyFont="1" applyFill="1" applyBorder="1" applyAlignment="1" applyProtection="1">
      <alignment horizontal="center"/>
    </xf>
    <xf numFmtId="0" fontId="9" fillId="3" borderId="0" xfId="8" applyFont="1" applyFill="1" applyBorder="1" applyAlignment="1" applyProtection="1">
      <alignment horizontal="right" wrapText="1"/>
    </xf>
    <xf numFmtId="0" fontId="9" fillId="2" borderId="3" xfId="0" applyFont="1" applyFill="1" applyBorder="1"/>
    <xf numFmtId="0" fontId="9" fillId="2" borderId="2" xfId="0" applyFont="1" applyFill="1" applyBorder="1"/>
    <xf numFmtId="0" fontId="10" fillId="2" borderId="4" xfId="0" applyFont="1" applyFill="1" applyBorder="1"/>
    <xf numFmtId="0" fontId="9" fillId="2" borderId="5" xfId="0" applyFont="1" applyFill="1" applyBorder="1"/>
    <xf numFmtId="0" fontId="9" fillId="3" borderId="2" xfId="0" applyFont="1" applyFill="1" applyBorder="1"/>
    <xf numFmtId="0" fontId="9" fillId="3" borderId="6" xfId="0" applyFont="1" applyFill="1" applyBorder="1"/>
    <xf numFmtId="0" fontId="9" fillId="2" borderId="2" xfId="2" applyFont="1" applyFill="1" applyBorder="1" applyAlignment="1" applyProtection="1"/>
    <xf numFmtId="0" fontId="9" fillId="3" borderId="5" xfId="0" applyFont="1" applyFill="1" applyBorder="1"/>
    <xf numFmtId="0" fontId="9" fillId="3" borderId="7" xfId="0" applyFont="1" applyFill="1" applyBorder="1"/>
    <xf numFmtId="0" fontId="16" fillId="3" borderId="0" xfId="0" applyFont="1" applyFill="1"/>
    <xf numFmtId="0" fontId="9" fillId="2" borderId="0" xfId="0" applyFont="1" applyFill="1" applyAlignment="1"/>
    <xf numFmtId="0" fontId="15" fillId="0" borderId="0" xfId="14" applyFont="1"/>
    <xf numFmtId="0" fontId="7" fillId="0" borderId="0" xfId="14"/>
    <xf numFmtId="0" fontId="7" fillId="0" borderId="0" xfId="14" applyAlignment="1">
      <alignment horizontal="left"/>
    </xf>
    <xf numFmtId="164" fontId="7" fillId="0" borderId="0" xfId="14" applyNumberFormat="1"/>
    <xf numFmtId="0" fontId="7" fillId="0" borderId="0" xfId="14" applyAlignment="1"/>
    <xf numFmtId="0" fontId="18" fillId="3" borderId="0" xfId="14" applyFont="1" applyFill="1"/>
    <xf numFmtId="0" fontId="18" fillId="3" borderId="0" xfId="14" applyFont="1" applyFill="1" applyAlignment="1">
      <alignment horizontal="center"/>
    </xf>
    <xf numFmtId="0" fontId="18" fillId="3" borderId="15" xfId="14" applyFont="1" applyFill="1" applyBorder="1"/>
    <xf numFmtId="0" fontId="18" fillId="3" borderId="0" xfId="14" applyFont="1" applyFill="1" applyBorder="1"/>
    <xf numFmtId="0" fontId="18" fillId="3" borderId="16" xfId="14" applyFont="1" applyFill="1" applyBorder="1"/>
    <xf numFmtId="0" fontId="21" fillId="3" borderId="0" xfId="14" applyFont="1" applyFill="1" applyAlignment="1" applyProtection="1">
      <alignment horizontal="left"/>
      <protection hidden="1"/>
    </xf>
    <xf numFmtId="0" fontId="21" fillId="3" borderId="0" xfId="14" applyFont="1" applyFill="1" applyProtection="1">
      <protection hidden="1"/>
    </xf>
    <xf numFmtId="0" fontId="18" fillId="3" borderId="0" xfId="14" applyFont="1" applyFill="1" applyProtection="1">
      <protection hidden="1"/>
    </xf>
    <xf numFmtId="2" fontId="21" fillId="3" borderId="0" xfId="14" applyNumberFormat="1" applyFont="1" applyFill="1" applyProtection="1">
      <protection hidden="1"/>
    </xf>
    <xf numFmtId="0" fontId="18" fillId="3" borderId="0" xfId="14" applyFont="1" applyFill="1" applyAlignment="1">
      <alignment horizontal="left"/>
    </xf>
    <xf numFmtId="0" fontId="10" fillId="2" borderId="0" xfId="0" applyFont="1" applyFill="1" applyAlignment="1"/>
    <xf numFmtId="0" fontId="0" fillId="3" borderId="0" xfId="0" applyNumberFormat="1" applyFill="1"/>
    <xf numFmtId="0" fontId="9" fillId="3" borderId="0" xfId="5" applyFont="1" applyFill="1" applyAlignment="1" applyProtection="1">
      <alignment wrapText="1"/>
    </xf>
    <xf numFmtId="0" fontId="17" fillId="3" borderId="0" xfId="14" applyFont="1" applyFill="1" applyAlignment="1"/>
    <xf numFmtId="0" fontId="9" fillId="2" borderId="0" xfId="0" applyFont="1" applyFill="1" applyAlignment="1">
      <alignment vertical="top"/>
    </xf>
    <xf numFmtId="0" fontId="10" fillId="3" borderId="0" xfId="0" applyFont="1" applyFill="1" applyAlignment="1"/>
    <xf numFmtId="0" fontId="10" fillId="2" borderId="0" xfId="0" applyFont="1" applyFill="1" applyBorder="1" applyAlignment="1"/>
    <xf numFmtId="0" fontId="6" fillId="0" borderId="0" xfId="14" applyFont="1"/>
    <xf numFmtId="0" fontId="10" fillId="2" borderId="0" xfId="0" applyFont="1" applyFill="1" applyAlignment="1"/>
    <xf numFmtId="2" fontId="9" fillId="2" borderId="0" xfId="0" applyNumberFormat="1" applyFont="1" applyFill="1" applyBorder="1"/>
    <xf numFmtId="2" fontId="9" fillId="3" borderId="0" xfId="0" applyNumberFormat="1" applyFont="1" applyFill="1"/>
    <xf numFmtId="2" fontId="11" fillId="2" borderId="1" xfId="0" applyNumberFormat="1" applyFont="1" applyFill="1" applyBorder="1"/>
    <xf numFmtId="2" fontId="0" fillId="3" borderId="0" xfId="0" applyNumberFormat="1" applyFill="1"/>
    <xf numFmtId="2" fontId="9" fillId="2" borderId="0" xfId="0" applyNumberFormat="1" applyFont="1" applyFill="1"/>
    <xf numFmtId="2" fontId="11" fillId="3" borderId="1" xfId="0" applyNumberFormat="1" applyFont="1" applyFill="1" applyBorder="1"/>
    <xf numFmtId="2" fontId="9" fillId="3" borderId="0" xfId="0" applyNumberFormat="1" applyFont="1" applyFill="1" applyBorder="1"/>
    <xf numFmtId="2" fontId="9" fillId="2" borderId="0" xfId="12" applyNumberFormat="1" applyFont="1" applyFill="1" applyAlignment="1" applyProtection="1">
      <alignment horizontal="right" wrapText="1"/>
    </xf>
    <xf numFmtId="2" fontId="0" fillId="2" borderId="0" xfId="0" applyNumberFormat="1" applyFill="1"/>
    <xf numFmtId="2" fontId="9" fillId="2" borderId="9" xfId="0" applyNumberFormat="1" applyFont="1" applyFill="1" applyBorder="1"/>
    <xf numFmtId="2" fontId="0" fillId="3" borderId="0" xfId="0" applyNumberFormat="1" applyFill="1" applyAlignment="1"/>
    <xf numFmtId="2" fontId="11" fillId="2" borderId="1" xfId="0" applyNumberFormat="1" applyFont="1" applyFill="1" applyBorder="1" applyAlignment="1"/>
    <xf numFmtId="2" fontId="9" fillId="2" borderId="0" xfId="11" applyNumberFormat="1" applyFont="1" applyFill="1" applyBorder="1" applyAlignment="1" applyProtection="1"/>
    <xf numFmtId="2" fontId="13" fillId="3" borderId="0" xfId="13" applyNumberFormat="1" applyFont="1" applyFill="1" applyBorder="1" applyAlignment="1">
      <alignment horizontal="right" wrapText="1"/>
    </xf>
    <xf numFmtId="2" fontId="9" fillId="3" borderId="0" xfId="8" applyNumberFormat="1" applyFont="1" applyFill="1" applyBorder="1" applyAlignment="1" applyProtection="1">
      <alignment wrapText="1"/>
    </xf>
    <xf numFmtId="0" fontId="25" fillId="4" borderId="14" xfId="15" applyFont="1" applyFill="1" applyBorder="1" applyAlignment="1">
      <alignment horizontal="left" vertical="top" shrinkToFit="1"/>
    </xf>
    <xf numFmtId="0" fontId="25" fillId="4" borderId="0" xfId="15" applyFont="1" applyFill="1" applyBorder="1" applyAlignment="1">
      <alignment horizontal="left" vertical="top" shrinkToFit="1"/>
    </xf>
    <xf numFmtId="0" fontId="19" fillId="3" borderId="13" xfId="14" applyFont="1" applyFill="1" applyBorder="1" applyAlignment="1">
      <alignment horizontal="center" vertical="center"/>
    </xf>
    <xf numFmtId="0" fontId="19" fillId="3" borderId="13" xfId="14" applyFont="1" applyFill="1" applyBorder="1" applyAlignment="1">
      <alignment horizontal="center" vertical="center" wrapText="1"/>
    </xf>
    <xf numFmtId="0" fontId="5" fillId="0" borderId="0" xfId="14" applyFont="1"/>
    <xf numFmtId="0" fontId="11" fillId="2" borderId="20" xfId="2" applyFont="1" applyFill="1" applyBorder="1" applyAlignment="1" applyProtection="1">
      <alignment horizontal="center" wrapText="1"/>
    </xf>
    <xf numFmtId="0" fontId="11" fillId="2" borderId="20" xfId="2" applyFont="1" applyFill="1" applyBorder="1" applyAlignment="1" applyProtection="1">
      <alignment horizontal="center"/>
    </xf>
    <xf numFmtId="0" fontId="14" fillId="3" borderId="21" xfId="16" applyNumberFormat="1" applyFont="1" applyFill="1" applyBorder="1" applyAlignment="1">
      <alignment horizontal="left" vertical="center"/>
    </xf>
    <xf numFmtId="0" fontId="14" fillId="3" borderId="23" xfId="16" applyFont="1" applyFill="1" applyBorder="1" applyAlignment="1">
      <alignment horizontal="left" vertical="center"/>
    </xf>
    <xf numFmtId="0" fontId="14" fillId="3" borderId="24" xfId="16" applyNumberFormat="1" applyFont="1" applyFill="1" applyBorder="1" applyAlignment="1">
      <alignment horizontal="left" vertical="center"/>
    </xf>
    <xf numFmtId="0" fontId="14" fillId="3" borderId="22" xfId="16" applyFont="1" applyFill="1" applyBorder="1" applyAlignment="1">
      <alignment horizontal="left" vertical="center"/>
    </xf>
    <xf numFmtId="0" fontId="14" fillId="3" borderId="25" xfId="16" applyFont="1" applyFill="1" applyBorder="1" applyAlignment="1">
      <alignment horizontal="left" vertical="center"/>
    </xf>
    <xf numFmtId="0" fontId="14" fillId="3" borderId="27" xfId="16" applyFont="1" applyFill="1" applyBorder="1" applyAlignment="1">
      <alignment horizontal="left" vertical="center"/>
    </xf>
    <xf numFmtId="0" fontId="14" fillId="3" borderId="28" xfId="16" applyFont="1" applyFill="1" applyBorder="1" applyAlignment="1">
      <alignment horizontal="left" vertical="center"/>
    </xf>
    <xf numFmtId="0" fontId="14" fillId="3" borderId="19" xfId="16" applyFont="1" applyFill="1" applyBorder="1" applyAlignment="1">
      <alignment horizontal="right" vertical="center"/>
    </xf>
    <xf numFmtId="0" fontId="14" fillId="3" borderId="23" xfId="16" applyFont="1" applyFill="1" applyBorder="1" applyAlignment="1">
      <alignment horizontal="right" vertical="center"/>
    </xf>
    <xf numFmtId="0" fontId="14" fillId="3" borderId="22" xfId="16" applyFont="1" applyFill="1" applyBorder="1" applyAlignment="1">
      <alignment horizontal="right" vertical="center"/>
    </xf>
    <xf numFmtId="2" fontId="14" fillId="3" borderId="26" xfId="16" applyNumberFormat="1" applyFont="1" applyFill="1" applyBorder="1" applyAlignment="1">
      <alignment horizontal="right" vertical="center"/>
    </xf>
    <xf numFmtId="2" fontId="14" fillId="3" borderId="18" xfId="16" applyNumberFormat="1" applyFont="1" applyFill="1" applyBorder="1" applyAlignment="1">
      <alignment horizontal="right" vertical="center"/>
    </xf>
    <xf numFmtId="2" fontId="14" fillId="3" borderId="24" xfId="16" applyNumberFormat="1" applyFont="1" applyFill="1" applyBorder="1" applyAlignment="1">
      <alignment horizontal="right" vertical="center"/>
    </xf>
    <xf numFmtId="0" fontId="10" fillId="2" borderId="2" xfId="0" applyFont="1" applyFill="1" applyBorder="1"/>
    <xf numFmtId="0" fontId="14" fillId="3" borderId="29" xfId="16" applyFont="1" applyFill="1" applyBorder="1" applyAlignment="1">
      <alignment horizontal="left" vertical="center"/>
    </xf>
    <xf numFmtId="2" fontId="14" fillId="3" borderId="30" xfId="16" applyNumberFormat="1" applyFont="1" applyFill="1" applyBorder="1" applyAlignment="1">
      <alignment horizontal="right" vertical="center"/>
    </xf>
    <xf numFmtId="0" fontId="14" fillId="3" borderId="31" xfId="16" applyFont="1" applyFill="1" applyBorder="1" applyAlignment="1">
      <alignment horizontal="right" vertical="center"/>
    </xf>
    <xf numFmtId="0" fontId="14" fillId="3" borderId="32" xfId="16" applyFont="1" applyFill="1" applyBorder="1" applyAlignment="1">
      <alignment horizontal="left" vertical="center"/>
    </xf>
    <xf numFmtId="2" fontId="14" fillId="3" borderId="21" xfId="16" applyNumberFormat="1" applyFont="1" applyFill="1" applyBorder="1" applyAlignment="1">
      <alignment horizontal="right" vertical="center"/>
    </xf>
    <xf numFmtId="0" fontId="14" fillId="3" borderId="33" xfId="16" applyFont="1" applyFill="1" applyBorder="1" applyAlignment="1">
      <alignment horizontal="right" vertical="center"/>
    </xf>
    <xf numFmtId="0" fontId="14" fillId="3" borderId="34" xfId="16" applyFont="1" applyFill="1" applyBorder="1" applyAlignment="1">
      <alignment horizontal="left" vertical="center"/>
    </xf>
    <xf numFmtId="2" fontId="14" fillId="3" borderId="35" xfId="16" applyNumberFormat="1" applyFont="1" applyFill="1" applyBorder="1" applyAlignment="1">
      <alignment horizontal="right" vertical="center"/>
    </xf>
    <xf numFmtId="0" fontId="14" fillId="3" borderId="36" xfId="16" applyFont="1" applyFill="1" applyBorder="1" applyAlignment="1">
      <alignment horizontal="right" vertical="center"/>
    </xf>
    <xf numFmtId="0" fontId="14" fillId="0" borderId="37" xfId="17" applyFont="1" applyFill="1" applyBorder="1" applyAlignment="1"/>
    <xf numFmtId="0" fontId="10" fillId="2" borderId="0" xfId="0" applyFont="1" applyFill="1" applyAlignment="1"/>
    <xf numFmtId="0" fontId="23" fillId="3" borderId="0" xfId="0" applyFont="1" applyFill="1" applyBorder="1" applyAlignment="1">
      <alignment vertical="top" wrapText="1"/>
    </xf>
    <xf numFmtId="0" fontId="29" fillId="2" borderId="0" xfId="1" applyFont="1" applyFill="1"/>
    <xf numFmtId="0" fontId="0" fillId="3" borderId="0" xfId="0" applyFont="1" applyFill="1"/>
    <xf numFmtId="0" fontId="31" fillId="2" borderId="0" xfId="0" applyFont="1" applyFill="1"/>
    <xf numFmtId="0" fontId="32" fillId="2" borderId="0" xfId="0" applyFont="1" applyFill="1" applyAlignment="1"/>
    <xf numFmtId="0" fontId="29" fillId="2" borderId="0" xfId="1" applyFont="1" applyFill="1" applyAlignment="1"/>
    <xf numFmtId="0" fontId="32" fillId="2" borderId="0" xfId="0" applyFont="1" applyFill="1"/>
    <xf numFmtId="0" fontId="32" fillId="2" borderId="0" xfId="0" applyFont="1" applyFill="1" applyAlignment="1">
      <alignment wrapText="1"/>
    </xf>
    <xf numFmtId="0" fontId="33" fillId="2" borderId="0" xfId="0" applyFont="1" applyFill="1"/>
    <xf numFmtId="0" fontId="32" fillId="2" borderId="0" xfId="9" applyFont="1" applyFill="1" applyAlignment="1" applyProtection="1">
      <alignment wrapText="1"/>
    </xf>
    <xf numFmtId="0" fontId="29" fillId="2" borderId="0" xfId="1" applyFont="1" applyFill="1" applyAlignment="1">
      <alignment vertical="center"/>
    </xf>
    <xf numFmtId="0" fontId="32" fillId="2" borderId="0" xfId="0" applyFont="1" applyFill="1" applyAlignment="1">
      <alignment horizontal="left" vertical="center" wrapText="1"/>
    </xf>
    <xf numFmtId="0" fontId="4" fillId="0" borderId="0" xfId="14" applyFont="1"/>
    <xf numFmtId="0" fontId="14" fillId="3" borderId="0" xfId="16" applyFont="1" applyFill="1" applyBorder="1" applyAlignment="1">
      <alignment horizontal="left" vertical="center"/>
    </xf>
    <xf numFmtId="2" fontId="14" fillId="3" borderId="0" xfId="16" applyNumberFormat="1" applyFont="1" applyFill="1" applyBorder="1" applyAlignment="1">
      <alignment horizontal="right" vertical="center"/>
    </xf>
    <xf numFmtId="0" fontId="14" fillId="3" borderId="0" xfId="16" applyFont="1" applyFill="1" applyBorder="1" applyAlignment="1">
      <alignment horizontal="right" vertical="center"/>
    </xf>
    <xf numFmtId="0" fontId="14" fillId="3" borderId="33" xfId="16" applyFont="1" applyFill="1" applyBorder="1" applyAlignment="1">
      <alignment horizontal="left" vertical="center"/>
    </xf>
    <xf numFmtId="0" fontId="14" fillId="3" borderId="30" xfId="16" applyNumberFormat="1" applyFont="1" applyFill="1" applyBorder="1" applyAlignment="1">
      <alignment horizontal="left" vertical="center"/>
    </xf>
    <xf numFmtId="0" fontId="14" fillId="3" borderId="31" xfId="16" applyFont="1" applyFill="1" applyBorder="1" applyAlignment="1">
      <alignment horizontal="left" vertical="center"/>
    </xf>
    <xf numFmtId="0" fontId="14" fillId="3" borderId="40" xfId="16" applyNumberFormat="1" applyFont="1" applyFill="1" applyBorder="1" applyAlignment="1">
      <alignment horizontal="left" vertical="center"/>
    </xf>
    <xf numFmtId="0" fontId="14" fillId="3" borderId="41" xfId="16" applyNumberFormat="1" applyFont="1" applyFill="1" applyBorder="1" applyAlignment="1">
      <alignment horizontal="left" vertical="center"/>
    </xf>
    <xf numFmtId="0" fontId="14" fillId="3" borderId="42" xfId="16" applyFont="1" applyFill="1" applyBorder="1" applyAlignment="1">
      <alignment horizontal="left" vertical="center"/>
    </xf>
    <xf numFmtId="0" fontId="14" fillId="3" borderId="43" xfId="16" applyFont="1" applyFill="1" applyBorder="1" applyAlignment="1">
      <alignment horizontal="left" vertical="center"/>
    </xf>
    <xf numFmtId="0" fontId="3" fillId="0" borderId="0" xfId="14" applyFont="1"/>
    <xf numFmtId="0" fontId="10" fillId="2" borderId="0" xfId="0" applyFont="1" applyFill="1" applyAlignment="1"/>
    <xf numFmtId="0" fontId="2" fillId="0" borderId="0" xfId="14" applyFont="1"/>
    <xf numFmtId="0" fontId="35" fillId="3" borderId="24" xfId="16" applyNumberFormat="1" applyFont="1" applyFill="1" applyBorder="1" applyAlignment="1">
      <alignment horizontal="left" vertical="center"/>
    </xf>
    <xf numFmtId="0" fontId="35" fillId="3" borderId="22" xfId="16" applyFont="1" applyFill="1" applyBorder="1" applyAlignment="1">
      <alignment horizontal="left" vertical="center"/>
    </xf>
    <xf numFmtId="0" fontId="35" fillId="3" borderId="18" xfId="16" applyNumberFormat="1" applyFont="1" applyFill="1" applyBorder="1" applyAlignment="1">
      <alignment horizontal="left" vertical="center"/>
    </xf>
    <xf numFmtId="0" fontId="35" fillId="3" borderId="23" xfId="16" applyFont="1" applyFill="1" applyBorder="1" applyAlignment="1">
      <alignment horizontal="left" vertical="center"/>
    </xf>
    <xf numFmtId="0" fontId="35" fillId="3" borderId="21" xfId="16" applyNumberFormat="1" applyFont="1" applyFill="1" applyBorder="1" applyAlignment="1">
      <alignment horizontal="left" vertical="center"/>
    </xf>
    <xf numFmtId="0" fontId="9" fillId="0" borderId="0" xfId="0" applyFont="1"/>
    <xf numFmtId="0" fontId="24" fillId="0" borderId="0" xfId="0" applyFont="1" applyAlignment="1">
      <alignment horizontal="left" vertical="center" wrapText="1"/>
    </xf>
    <xf numFmtId="0" fontId="28" fillId="0" borderId="13" xfId="0" applyFont="1" applyBorder="1" applyAlignment="1">
      <alignment horizontal="center" wrapText="1"/>
    </xf>
    <xf numFmtId="0" fontId="28" fillId="0" borderId="13" xfId="0" applyFont="1" applyBorder="1" applyAlignment="1">
      <alignment horizontal="center"/>
    </xf>
    <xf numFmtId="0" fontId="9" fillId="0" borderId="44" xfId="0" applyFont="1" applyBorder="1" applyAlignment="1">
      <alignment horizontal="left"/>
    </xf>
    <xf numFmtId="0" fontId="9" fillId="0" borderId="44" xfId="0" applyFont="1" applyBorder="1"/>
    <xf numFmtId="0" fontId="9" fillId="0" borderId="45" xfId="0" applyFont="1" applyBorder="1" applyAlignment="1">
      <alignment horizontal="left"/>
    </xf>
    <xf numFmtId="0" fontId="9" fillId="0" borderId="45" xfId="0" applyFont="1" applyBorder="1"/>
    <xf numFmtId="0" fontId="9" fillId="0" borderId="46" xfId="0" applyFont="1" applyBorder="1" applyAlignment="1">
      <alignment horizontal="left"/>
    </xf>
    <xf numFmtId="0" fontId="9" fillId="0" borderId="46" xfId="0" applyFont="1" applyBorder="1"/>
    <xf numFmtId="0" fontId="10" fillId="0" borderId="0" xfId="0" applyFont="1"/>
    <xf numFmtId="0" fontId="13" fillId="0" borderId="37" xfId="18" applyFont="1" applyFill="1" applyBorder="1" applyAlignment="1">
      <alignment wrapText="1"/>
    </xf>
    <xf numFmtId="0" fontId="13" fillId="0" borderId="37" xfId="18" applyNumberFormat="1" applyFont="1" applyFill="1" applyBorder="1" applyAlignment="1">
      <alignment wrapText="1"/>
    </xf>
    <xf numFmtId="0" fontId="7" fillId="0" borderId="0" xfId="14" applyNumberFormat="1"/>
    <xf numFmtId="0" fontId="27" fillId="0" borderId="37" xfId="17" applyNumberFormat="1" applyFont="1" applyFill="1" applyBorder="1" applyAlignment="1"/>
    <xf numFmtId="0" fontId="35" fillId="3" borderId="30" xfId="16" applyNumberFormat="1" applyFont="1" applyFill="1" applyBorder="1" applyAlignment="1">
      <alignment horizontal="left" vertical="center"/>
    </xf>
    <xf numFmtId="0" fontId="35" fillId="3" borderId="31" xfId="16" applyFont="1" applyFill="1" applyBorder="1" applyAlignment="1">
      <alignment horizontal="left" vertical="center"/>
    </xf>
    <xf numFmtId="0" fontId="35" fillId="3" borderId="26" xfId="16" applyNumberFormat="1" applyFont="1" applyFill="1" applyBorder="1" applyAlignment="1">
      <alignment horizontal="left" vertical="center"/>
    </xf>
    <xf numFmtId="0" fontId="35" fillId="3" borderId="19" xfId="16" applyFont="1" applyFill="1" applyBorder="1" applyAlignment="1">
      <alignment horizontal="left" vertical="center"/>
    </xf>
    <xf numFmtId="0" fontId="35" fillId="0" borderId="47" xfId="18" applyFont="1" applyFill="1" applyBorder="1" applyAlignment="1">
      <alignment wrapText="1"/>
    </xf>
    <xf numFmtId="0" fontId="35" fillId="3" borderId="38" xfId="16" applyNumberFormat="1" applyFont="1" applyFill="1" applyBorder="1" applyAlignment="1">
      <alignment horizontal="left" vertical="center"/>
    </xf>
    <xf numFmtId="0" fontId="35" fillId="3" borderId="39" xfId="16" applyFont="1" applyFill="1" applyBorder="1" applyAlignment="1">
      <alignment horizontal="left" vertical="center"/>
    </xf>
    <xf numFmtId="0" fontId="1" fillId="0" borderId="0" xfId="14" applyFont="1"/>
    <xf numFmtId="0" fontId="10" fillId="2" borderId="0" xfId="0" applyFont="1" applyFill="1" applyAlignment="1"/>
    <xf numFmtId="0" fontId="9" fillId="3" borderId="0" xfId="0" applyFont="1" applyFill="1" applyAlignment="1">
      <alignment horizontal="left" wrapText="1"/>
    </xf>
    <xf numFmtId="0" fontId="11" fillId="2" borderId="0" xfId="0" applyFont="1" applyFill="1" applyAlignment="1">
      <alignment horizontal="left" vertical="top" wrapText="1"/>
    </xf>
    <xf numFmtId="0" fontId="30" fillId="2" borderId="0" xfId="0" applyFont="1" applyFill="1" applyAlignment="1"/>
    <xf numFmtId="0" fontId="10" fillId="2" borderId="0" xfId="0" applyFont="1" applyFill="1" applyAlignment="1"/>
    <xf numFmtId="0" fontId="34" fillId="2" borderId="0" xfId="1" applyFont="1" applyFill="1" applyAlignment="1">
      <alignment wrapText="1"/>
    </xf>
    <xf numFmtId="0" fontId="9" fillId="3" borderId="0" xfId="0" applyFont="1" applyFill="1" applyAlignment="1">
      <alignment horizontal="left" wrapText="1"/>
    </xf>
    <xf numFmtId="0" fontId="34" fillId="3" borderId="0" xfId="1" applyFont="1" applyFill="1" applyAlignment="1">
      <alignment horizontal="left"/>
    </xf>
    <xf numFmtId="0" fontId="11" fillId="2" borderId="0" xfId="0" applyFont="1" applyFill="1" applyAlignment="1">
      <alignment horizontal="left" vertical="top" wrapText="1"/>
    </xf>
    <xf numFmtId="0" fontId="22" fillId="3" borderId="0" xfId="0" applyFont="1" applyFill="1" applyBorder="1" applyAlignment="1">
      <alignment horizontal="left" vertical="top" wrapText="1"/>
    </xf>
    <xf numFmtId="0" fontId="12" fillId="2" borderId="0" xfId="0" applyFont="1" applyFill="1" applyAlignment="1">
      <alignment horizontal="left" vertical="top" wrapText="1"/>
    </xf>
    <xf numFmtId="0" fontId="23" fillId="3" borderId="0" xfId="0" applyFont="1" applyFill="1" applyBorder="1" applyAlignment="1">
      <alignment horizontal="left" vertical="top" wrapText="1"/>
    </xf>
    <xf numFmtId="0" fontId="9" fillId="0" borderId="0" xfId="0" applyFont="1" applyFill="1" applyAlignment="1">
      <alignment horizontal="left" vertical="top" wrapText="1"/>
    </xf>
    <xf numFmtId="0" fontId="24" fillId="0" borderId="0" xfId="0" applyFont="1" applyAlignment="1">
      <alignment horizontal="left" vertical="center" wrapText="1"/>
    </xf>
    <xf numFmtId="0" fontId="18" fillId="3" borderId="0" xfId="14" applyFont="1" applyFill="1" applyAlignment="1">
      <alignment horizontal="center" wrapText="1"/>
    </xf>
    <xf numFmtId="0" fontId="18" fillId="3" borderId="17" xfId="14" applyFont="1" applyFill="1" applyBorder="1" applyAlignment="1">
      <alignment horizontal="center" vertical="center"/>
    </xf>
    <xf numFmtId="0" fontId="19" fillId="3" borderId="13" xfId="14" applyFont="1" applyFill="1" applyBorder="1" applyAlignment="1">
      <alignment horizontal="center"/>
    </xf>
    <xf numFmtId="0" fontId="18" fillId="3" borderId="13" xfId="14" applyFont="1" applyFill="1" applyBorder="1" applyAlignment="1" applyProtection="1">
      <alignment horizontal="center"/>
      <protection locked="0"/>
    </xf>
    <xf numFmtId="0" fontId="9" fillId="2" borderId="0" xfId="0" applyFont="1" applyFill="1" applyAlignment="1">
      <alignment vertical="top" wrapText="1"/>
    </xf>
  </cellXfs>
  <cellStyles count="19">
    <cellStyle name="Hyperlink" xfId="1"/>
    <cellStyle name="Hyperlink 2" xfId="15"/>
    <cellStyle name="Normal" xfId="0" builtinId="0" customBuiltin="1"/>
    <cellStyle name="Normal 2" xfId="14"/>
    <cellStyle name="Normal_2014" xfId="16"/>
    <cellStyle name="Normal_AAS" xfId="2"/>
    <cellStyle name="Normal_Access Extract" xfId="17"/>
    <cellStyle name="Normal_AS Levels" xfId="3"/>
    <cellStyle name="Normal_BTEC Diplomas" xfId="4"/>
    <cellStyle name="Normal_International Baccalaureate" xfId="5"/>
    <cellStyle name="Normal_LL3" xfId="6"/>
    <cellStyle name="Normal_OCR Cambridge Technicals" xfId="7"/>
    <cellStyle name="Normal_Other_General_Qualificaitions" xfId="13"/>
    <cellStyle name="Normal_Others" xfId="8"/>
    <cellStyle name="Normal_PL2" xfId="9"/>
    <cellStyle name="Normal_Quals to change" xfId="18"/>
    <cellStyle name="Normal_Sheet12" xfId="10"/>
    <cellStyle name="Normal_Sheet12_1" xfId="11"/>
    <cellStyle name="Normal_TABLE 3" xfId="12"/>
  </cellStyles>
  <dxfs count="15">
    <dxf>
      <font>
        <b/>
        <i val="0"/>
      </font>
    </dxf>
    <dxf>
      <border>
        <left style="thin">
          <color auto="1"/>
        </left>
        <right style="thin">
          <color theme="0" tint="-0.24994659260841701"/>
        </right>
        <vertical/>
        <horizontal/>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
      <border>
        <left style="thin">
          <color theme="0" tint="-0.24994659260841701"/>
        </left>
        <right style="thin">
          <color auto="1"/>
        </right>
        <vertical/>
        <horizontal/>
      </border>
    </dxf>
    <dxf>
      <border>
        <left style="thin">
          <color theme="0" tint="-0.24994659260841701"/>
        </left>
        <right style="thin">
          <color auto="1"/>
        </right>
      </border>
    </dxf>
    <dxf>
      <font>
        <color theme="0"/>
      </font>
    </dxf>
    <dxf>
      <font>
        <color theme="0"/>
      </font>
      <fill>
        <patternFill>
          <bgColor theme="0"/>
        </patternFill>
      </fill>
      <border>
        <left/>
        <right/>
        <top/>
        <bottom/>
      </border>
    </dxf>
    <dxf>
      <border>
        <left style="thin">
          <color auto="1"/>
        </left>
        <right style="thin">
          <color auto="1"/>
        </right>
        <top style="thin">
          <color auto="1"/>
        </top>
        <bottom style="thin">
          <color auto="1"/>
        </bottom>
        <vertical/>
        <horizontal/>
      </border>
    </dxf>
    <dxf>
      <border>
        <left style="thin">
          <color auto="1"/>
        </left>
        <right style="thin">
          <color theme="0" tint="-0.24994659260841701"/>
        </right>
        <vertical/>
        <horizontal/>
      </border>
    </dxf>
    <dxf>
      <font>
        <color theme="0"/>
      </font>
      <fill>
        <patternFill>
          <bgColor theme="0"/>
        </patternFill>
      </fill>
      <border>
        <left/>
        <right/>
        <top/>
        <bottom/>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www.education.gov.uk/section96/" TargetMode="External"/><Relationship Id="rId7" Type="http://schemas.openxmlformats.org/officeDocument/2006/relationships/printerSettings" Target="../printerSettings/printerSettings2.bin"/><Relationship Id="rId2" Type="http://schemas.openxmlformats.org/officeDocument/2006/relationships/hyperlink" Target="http://www.gov.uk/government/publications/performance-points-a-practical-guide-to-key-stage-4-and-5-points" TargetMode="External"/><Relationship Id="rId1" Type="http://schemas.openxmlformats.org/officeDocument/2006/relationships/hyperlink" Target="http://www.gov.uk/government/publications/16-to-19-accountability-headline-measures-technical-guide" TargetMode="External"/><Relationship Id="rId6" Type="http://schemas.openxmlformats.org/officeDocument/2006/relationships/hyperlink" Target="http://www.gov.uk/government/publications/performance-points-a-practical-guide-to-key-stage-4-and-5-points" TargetMode="External"/><Relationship Id="rId5" Type="http://schemas.openxmlformats.org/officeDocument/2006/relationships/hyperlink" Target="http://www.education.gov.uk/section96/" TargetMode="External"/><Relationship Id="rId4" Type="http://schemas.openxmlformats.org/officeDocument/2006/relationships/hyperlink" Target="http://www.gov.uk/government/publications/16-to-19-accountability-headline-measures-technical-guide"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C52"/>
  <sheetViews>
    <sheetView tabSelected="1" zoomScale="85" zoomScaleNormal="85" workbookViewId="0">
      <selection activeCell="B16" sqref="B16"/>
    </sheetView>
  </sheetViews>
  <sheetFormatPr defaultColWidth="9.1328125" defaultRowHeight="14.75" x14ac:dyDescent="0.75"/>
  <cols>
    <col min="1" max="1" width="28" style="142" bestFit="1" customWidth="1"/>
    <col min="2" max="2" width="128.40625" style="142" customWidth="1"/>
    <col min="3" max="3" width="9.1328125" style="142" customWidth="1"/>
    <col min="4" max="16384" width="9.1328125" style="142"/>
  </cols>
  <sheetData>
    <row r="1" spans="1:2" ht="13.5" customHeight="1" x14ac:dyDescent="0.75">
      <c r="A1" s="197" t="s">
        <v>2722</v>
      </c>
      <c r="B1" s="197"/>
    </row>
    <row r="2" spans="1:2" ht="13.5" customHeight="1" x14ac:dyDescent="0.75">
      <c r="A2" s="143"/>
      <c r="B2" s="144"/>
    </row>
    <row r="3" spans="1:2" ht="13.5" customHeight="1" x14ac:dyDescent="0.75">
      <c r="A3" s="145" t="s">
        <v>0</v>
      </c>
      <c r="B3" s="144" t="s">
        <v>1</v>
      </c>
    </row>
    <row r="4" spans="1:2" ht="13.5" customHeight="1" x14ac:dyDescent="0.75">
      <c r="A4" s="145"/>
      <c r="B4" s="144"/>
    </row>
    <row r="5" spans="1:2" ht="13.5" customHeight="1" x14ac:dyDescent="0.75">
      <c r="A5" s="145" t="s">
        <v>4462</v>
      </c>
      <c r="B5" s="144" t="s">
        <v>4469</v>
      </c>
    </row>
    <row r="6" spans="1:2" ht="13.5" customHeight="1" x14ac:dyDescent="0.75">
      <c r="A6" s="146"/>
      <c r="B6" s="147"/>
    </row>
    <row r="7" spans="1:2" ht="13.5" customHeight="1" x14ac:dyDescent="0.75">
      <c r="A7" s="141" t="s">
        <v>2</v>
      </c>
      <c r="B7" s="147" t="s">
        <v>2807</v>
      </c>
    </row>
    <row r="8" spans="1:2" ht="13.5" customHeight="1" x14ac:dyDescent="0.75">
      <c r="A8" s="141"/>
      <c r="B8" s="147"/>
    </row>
    <row r="9" spans="1:2" ht="13.5" customHeight="1" x14ac:dyDescent="0.75">
      <c r="A9" s="141" t="s">
        <v>4328</v>
      </c>
      <c r="B9" s="147" t="s">
        <v>4327</v>
      </c>
    </row>
    <row r="10" spans="1:2" ht="13.5" customHeight="1" x14ac:dyDescent="0.75">
      <c r="A10" s="148"/>
      <c r="B10" s="147"/>
    </row>
    <row r="11" spans="1:2" ht="13.5" customHeight="1" x14ac:dyDescent="0.75">
      <c r="A11" s="141" t="s">
        <v>3</v>
      </c>
      <c r="B11" s="147" t="s">
        <v>4</v>
      </c>
    </row>
    <row r="12" spans="1:2" ht="13.5" customHeight="1" x14ac:dyDescent="0.75">
      <c r="A12" s="141"/>
      <c r="B12" s="147"/>
    </row>
    <row r="13" spans="1:2" ht="13.5" customHeight="1" x14ac:dyDescent="0.75">
      <c r="A13" s="141" t="s">
        <v>5</v>
      </c>
      <c r="B13" s="147" t="s">
        <v>6</v>
      </c>
    </row>
    <row r="14" spans="1:2" ht="13.5" customHeight="1" x14ac:dyDescent="0.75">
      <c r="A14" s="141"/>
      <c r="B14" s="147"/>
    </row>
    <row r="15" spans="1:2" ht="13.5" customHeight="1" x14ac:dyDescent="0.75">
      <c r="A15" s="141" t="s">
        <v>7</v>
      </c>
      <c r="B15" s="147" t="s">
        <v>8</v>
      </c>
    </row>
    <row r="16" spans="1:2" ht="13.5" customHeight="1" x14ac:dyDescent="0.75">
      <c r="A16" s="148"/>
      <c r="B16" s="147"/>
    </row>
    <row r="17" spans="1:2" ht="13.5" customHeight="1" x14ac:dyDescent="0.75">
      <c r="A17" s="141" t="s">
        <v>9</v>
      </c>
      <c r="B17" s="147" t="s">
        <v>10</v>
      </c>
    </row>
    <row r="18" spans="1:2" ht="13.5" customHeight="1" x14ac:dyDescent="0.75">
      <c r="A18" s="141"/>
      <c r="B18" s="147"/>
    </row>
    <row r="19" spans="1:2" ht="13.5" customHeight="1" x14ac:dyDescent="0.75">
      <c r="A19" s="141" t="s">
        <v>11</v>
      </c>
      <c r="B19" s="147" t="s">
        <v>12</v>
      </c>
    </row>
    <row r="20" spans="1:2" ht="13.5" customHeight="1" x14ac:dyDescent="0.75">
      <c r="A20" s="141"/>
      <c r="B20" s="147"/>
    </row>
    <row r="21" spans="1:2" ht="13.5" customHeight="1" x14ac:dyDescent="0.75">
      <c r="A21" s="141" t="s">
        <v>13</v>
      </c>
      <c r="B21" s="147" t="s">
        <v>14</v>
      </c>
    </row>
    <row r="22" spans="1:2" ht="13.5" customHeight="1" x14ac:dyDescent="0.75">
      <c r="A22" s="141"/>
      <c r="B22" s="147"/>
    </row>
    <row r="23" spans="1:2" ht="13.5" customHeight="1" x14ac:dyDescent="0.75">
      <c r="A23" s="141" t="s">
        <v>15</v>
      </c>
      <c r="B23" s="147" t="s">
        <v>16</v>
      </c>
    </row>
    <row r="24" spans="1:2" ht="13.5" customHeight="1" x14ac:dyDescent="0.75">
      <c r="A24" s="148"/>
      <c r="B24" s="147"/>
    </row>
    <row r="25" spans="1:2" ht="13.5" customHeight="1" x14ac:dyDescent="0.75">
      <c r="A25" s="141" t="s">
        <v>17</v>
      </c>
      <c r="B25" s="147" t="s">
        <v>4433</v>
      </c>
    </row>
    <row r="26" spans="1:2" ht="13.5" customHeight="1" x14ac:dyDescent="0.75">
      <c r="A26" s="141"/>
      <c r="B26" s="147"/>
    </row>
    <row r="27" spans="1:2" ht="13.5" customHeight="1" x14ac:dyDescent="0.75">
      <c r="A27" s="141" t="s">
        <v>18</v>
      </c>
      <c r="B27" s="147" t="s">
        <v>4432</v>
      </c>
    </row>
    <row r="28" spans="1:2" ht="13.5" customHeight="1" x14ac:dyDescent="0.75">
      <c r="A28" s="141"/>
      <c r="B28" s="147"/>
    </row>
    <row r="29" spans="1:2" ht="13.5" customHeight="1" x14ac:dyDescent="0.75">
      <c r="A29" s="141" t="s">
        <v>19</v>
      </c>
      <c r="B29" s="147" t="s">
        <v>20</v>
      </c>
    </row>
    <row r="30" spans="1:2" ht="13.5" customHeight="1" x14ac:dyDescent="0.75">
      <c r="A30" s="141"/>
      <c r="B30" s="147"/>
    </row>
    <row r="31" spans="1:2" ht="13.5" customHeight="1" x14ac:dyDescent="0.75">
      <c r="A31" s="141" t="s">
        <v>21</v>
      </c>
      <c r="B31" s="147" t="s">
        <v>22</v>
      </c>
    </row>
    <row r="32" spans="1:2" ht="13.5" customHeight="1" x14ac:dyDescent="0.75">
      <c r="A32" s="148"/>
      <c r="B32" s="147"/>
    </row>
    <row r="33" spans="1:3" ht="13.5" customHeight="1" x14ac:dyDescent="0.75">
      <c r="A33" s="141" t="s">
        <v>23</v>
      </c>
      <c r="B33" s="147" t="s">
        <v>4434</v>
      </c>
    </row>
    <row r="34" spans="1:3" ht="13.5" customHeight="1" x14ac:dyDescent="0.75">
      <c r="A34" s="141"/>
      <c r="B34" s="147"/>
    </row>
    <row r="35" spans="1:3" ht="13.5" customHeight="1" x14ac:dyDescent="0.75">
      <c r="A35" s="141" t="s">
        <v>24</v>
      </c>
      <c r="B35" s="147" t="s">
        <v>25</v>
      </c>
    </row>
    <row r="36" spans="1:3" ht="13.5" customHeight="1" x14ac:dyDescent="0.75">
      <c r="A36" s="141"/>
      <c r="B36" s="147"/>
    </row>
    <row r="37" spans="1:3" s="2" customFormat="1" ht="28.5" x14ac:dyDescent="0.75">
      <c r="A37" s="150" t="s">
        <v>26</v>
      </c>
      <c r="B37" s="151" t="s">
        <v>4440</v>
      </c>
      <c r="C37" s="10"/>
    </row>
    <row r="38" spans="1:3" ht="13.5" customHeight="1" x14ac:dyDescent="0.75">
      <c r="A38" s="141"/>
      <c r="B38" s="147"/>
    </row>
    <row r="39" spans="1:3" ht="13.5" customHeight="1" x14ac:dyDescent="0.75">
      <c r="A39" s="141" t="s">
        <v>2740</v>
      </c>
      <c r="B39" s="149" t="s">
        <v>4335</v>
      </c>
    </row>
    <row r="40" spans="1:3" ht="13.5" customHeight="1" x14ac:dyDescent="0.75">
      <c r="A40" s="141"/>
      <c r="B40" s="149"/>
    </row>
    <row r="41" spans="1:3" ht="13.5" customHeight="1" x14ac:dyDescent="0.75">
      <c r="A41" s="141" t="s">
        <v>27</v>
      </c>
      <c r="B41" s="149" t="s">
        <v>28</v>
      </c>
    </row>
    <row r="42" spans="1:3" ht="13.5" customHeight="1" x14ac:dyDescent="0.75">
      <c r="A42" s="148"/>
      <c r="B42" s="147"/>
    </row>
    <row r="43" spans="1:3" ht="13.5" customHeight="1" x14ac:dyDescent="0.75">
      <c r="A43" s="141" t="s">
        <v>29</v>
      </c>
      <c r="B43" s="149" t="s">
        <v>30</v>
      </c>
    </row>
    <row r="44" spans="1:3" ht="13.5" customHeight="1" x14ac:dyDescent="0.75">
      <c r="A44" s="141"/>
      <c r="B44" s="149"/>
    </row>
    <row r="45" spans="1:3" ht="13.5" customHeight="1" x14ac:dyDescent="0.75">
      <c r="A45" s="141" t="s">
        <v>2743</v>
      </c>
      <c r="B45" s="147" t="s">
        <v>2741</v>
      </c>
    </row>
    <row r="46" spans="1:3" ht="13.5" customHeight="1" x14ac:dyDescent="0.75">
      <c r="A46" s="141"/>
      <c r="B46" s="147"/>
    </row>
    <row r="47" spans="1:3" ht="13.5" customHeight="1" x14ac:dyDescent="0.75">
      <c r="A47" s="141" t="s">
        <v>2744</v>
      </c>
      <c r="B47" s="147" t="s">
        <v>2742</v>
      </c>
    </row>
    <row r="48" spans="1:3" ht="12.75" customHeight="1" x14ac:dyDescent="0.75"/>
    <row r="49" ht="12.75" customHeight="1" x14ac:dyDescent="0.75"/>
    <row r="50" ht="12.75" customHeight="1" x14ac:dyDescent="0.75"/>
    <row r="51" ht="12.75" customHeight="1" x14ac:dyDescent="0.75"/>
    <row r="52" ht="12.75" customHeight="1" x14ac:dyDescent="0.75"/>
  </sheetData>
  <mergeCells count="1">
    <mergeCell ref="A1:B1"/>
  </mergeCells>
  <hyperlinks>
    <hyperlink ref="A3" location="'General Information'!A1" display="General Information"/>
    <hyperlink ref="A7" location="'Generic Points'!A1" display="Generic Points"/>
    <hyperlink ref="A11" location="'A Levels'!A1" display="A Levels"/>
    <hyperlink ref="A13" location="'A Levels Double'!A1" display="A Levels (Double)"/>
    <hyperlink ref="A15" location="'AS Levels'!A1" display="AS Levels"/>
    <hyperlink ref="A17" location="'AS Levels Double'!A1" display="AS Levels (Double)"/>
    <hyperlink ref="A19" location="'A Level AS Level Combined'!A1" display="A Level AS Level Combined"/>
    <hyperlink ref="A21" location="'Advanced Extension Award'!A1" display="Advanced Extension Award"/>
    <hyperlink ref="A23" location="'BTEC Awards'!A1" display="BTEC Awards"/>
    <hyperlink ref="A25" location="'BTEC Certificates'!A1" display="BTEC Certificates"/>
    <hyperlink ref="A27" location="'BTEC Diplomas'!A1" display="BTEC Diplomas"/>
    <hyperlink ref="A29" location="'Core Maths'!A1" display="Core Maths"/>
    <hyperlink ref="A31" location="'Extended Project'!A1" display="Extended Project"/>
    <hyperlink ref="A33" location="'Free Standing Mathematics'!A1" display="Free-Standing Mathematics"/>
    <hyperlink ref="A35" location="'International Baccalaureate'!A1" display="International Baccalaureate"/>
    <hyperlink ref="A41" location="'Pre-Us'!A1" display="Pre-Us"/>
    <hyperlink ref="A43" location="'Principal Learning'!A1" display="Principal Learning"/>
    <hyperlink ref="A47" location="'Others L3'!A1" display="Others L3"/>
    <hyperlink ref="A45" location="'Others L2'!A1" display="Others L2"/>
    <hyperlink ref="A39" location="'Other General Qualifications'!A1" display="Other General Qualifications"/>
    <hyperlink ref="A9" location="'Search Tool'!A1" display="Search Tool"/>
    <hyperlink ref="A37" location="'OCR Cambridge Technicals'!A1" display="OCR Cambridge Technicals"/>
    <hyperlink ref="A5" location="'October 2017 update'!A1" display="October 2017 update"/>
  </hyperlinks>
  <pageMargins left="0.70000000000000007" right="0.70000000000000007" top="0.75" bottom="0.75" header="0.30000000000000004" footer="0.3000000000000000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24"/>
  <sheetViews>
    <sheetView workbookViewId="0">
      <selection sqref="A1:B1"/>
    </sheetView>
  </sheetViews>
  <sheetFormatPr defaultColWidth="9.1328125" defaultRowHeight="14.75" x14ac:dyDescent="0.75"/>
  <cols>
    <col min="1" max="1" width="15.26953125" style="2" customWidth="1"/>
    <col min="2" max="2" width="96" style="2" bestFit="1" customWidth="1"/>
    <col min="3" max="3" width="9.1328125" style="2" customWidth="1"/>
    <col min="4" max="4" width="12.26953125" style="2" customWidth="1"/>
    <col min="5" max="5" width="11.40625" style="2" customWidth="1"/>
    <col min="6" max="6" width="12.40625" style="2" bestFit="1" customWidth="1"/>
    <col min="7" max="7" width="9.1328125" style="2" customWidth="1"/>
    <col min="8" max="16384" width="9.1328125" style="2"/>
  </cols>
  <sheetData>
    <row r="1" spans="1:6" x14ac:dyDescent="0.75">
      <c r="A1" s="198" t="s">
        <v>2722</v>
      </c>
      <c r="B1" s="198"/>
      <c r="C1" s="1"/>
      <c r="D1" s="1"/>
      <c r="E1" s="1"/>
      <c r="F1" s="1"/>
    </row>
    <row r="2" spans="1:6" x14ac:dyDescent="0.75">
      <c r="A2" s="3" t="s">
        <v>44</v>
      </c>
      <c r="B2" s="9"/>
      <c r="C2" s="1"/>
      <c r="D2" s="1"/>
      <c r="E2" s="1"/>
      <c r="F2" s="1"/>
    </row>
    <row r="3" spans="1:6" x14ac:dyDescent="0.75">
      <c r="A3" s="3"/>
      <c r="B3" s="9"/>
      <c r="C3" s="1"/>
      <c r="D3" s="1"/>
      <c r="E3" s="1"/>
      <c r="F3" s="1"/>
    </row>
    <row r="4" spans="1:6" ht="26.75" x14ac:dyDescent="0.75">
      <c r="A4" s="5" t="s">
        <v>109</v>
      </c>
      <c r="B4" s="6" t="s">
        <v>110</v>
      </c>
      <c r="C4" s="1"/>
      <c r="D4" s="7" t="s">
        <v>33</v>
      </c>
      <c r="E4" s="7" t="s">
        <v>34</v>
      </c>
      <c r="F4" s="8" t="s">
        <v>35</v>
      </c>
    </row>
    <row r="5" spans="1:6" x14ac:dyDescent="0.75">
      <c r="A5" s="115" t="s">
        <v>680</v>
      </c>
      <c r="B5" s="116" t="s">
        <v>681</v>
      </c>
      <c r="C5" s="1"/>
      <c r="D5" s="120" t="s">
        <v>45</v>
      </c>
      <c r="E5" s="126">
        <v>120</v>
      </c>
      <c r="F5" s="123">
        <v>2</v>
      </c>
    </row>
    <row r="6" spans="1:6" x14ac:dyDescent="0.75">
      <c r="A6" s="115" t="s">
        <v>682</v>
      </c>
      <c r="B6" s="116" t="s">
        <v>683</v>
      </c>
      <c r="C6" s="1"/>
      <c r="D6" s="120" t="s">
        <v>46</v>
      </c>
      <c r="E6" s="126">
        <v>110</v>
      </c>
      <c r="F6" s="123">
        <v>2</v>
      </c>
    </row>
    <row r="7" spans="1:6" x14ac:dyDescent="0.75">
      <c r="A7" s="115" t="s">
        <v>684</v>
      </c>
      <c r="B7" s="116" t="s">
        <v>685</v>
      </c>
      <c r="C7" s="1"/>
      <c r="D7" s="120" t="s">
        <v>47</v>
      </c>
      <c r="E7" s="126">
        <v>100</v>
      </c>
      <c r="F7" s="123">
        <v>2</v>
      </c>
    </row>
    <row r="8" spans="1:6" x14ac:dyDescent="0.75">
      <c r="A8" s="115" t="s">
        <v>686</v>
      </c>
      <c r="B8" s="116" t="s">
        <v>687</v>
      </c>
      <c r="C8" s="1"/>
      <c r="D8" s="120" t="s">
        <v>48</v>
      </c>
      <c r="E8" s="126">
        <v>90</v>
      </c>
      <c r="F8" s="123">
        <v>2</v>
      </c>
    </row>
    <row r="9" spans="1:6" x14ac:dyDescent="0.75">
      <c r="A9" s="115" t="s">
        <v>688</v>
      </c>
      <c r="B9" s="116" t="s">
        <v>689</v>
      </c>
      <c r="C9" s="1"/>
      <c r="D9" s="120" t="s">
        <v>49</v>
      </c>
      <c r="E9" s="126">
        <v>80</v>
      </c>
      <c r="F9" s="123">
        <v>2</v>
      </c>
    </row>
    <row r="10" spans="1:6" x14ac:dyDescent="0.75">
      <c r="A10" s="115" t="s">
        <v>690</v>
      </c>
      <c r="B10" s="116" t="s">
        <v>691</v>
      </c>
      <c r="C10" s="1"/>
      <c r="D10" s="120" t="s">
        <v>50</v>
      </c>
      <c r="E10" s="126">
        <v>70</v>
      </c>
      <c r="F10" s="123">
        <v>2</v>
      </c>
    </row>
    <row r="11" spans="1:6" x14ac:dyDescent="0.75">
      <c r="A11" s="115" t="s">
        <v>692</v>
      </c>
      <c r="B11" s="116" t="s">
        <v>693</v>
      </c>
      <c r="C11" s="1"/>
      <c r="D11" s="120" t="s">
        <v>51</v>
      </c>
      <c r="E11" s="126">
        <v>60</v>
      </c>
      <c r="F11" s="123">
        <v>2</v>
      </c>
    </row>
    <row r="12" spans="1:6" x14ac:dyDescent="0.75">
      <c r="A12" s="115" t="s">
        <v>694</v>
      </c>
      <c r="B12" s="116" t="s">
        <v>695</v>
      </c>
      <c r="C12" s="1"/>
      <c r="D12" s="120" t="s">
        <v>52</v>
      </c>
      <c r="E12" s="126">
        <v>50</v>
      </c>
      <c r="F12" s="123">
        <v>2</v>
      </c>
    </row>
    <row r="13" spans="1:6" x14ac:dyDescent="0.75">
      <c r="A13" s="115" t="s">
        <v>696</v>
      </c>
      <c r="B13" s="116" t="s">
        <v>697</v>
      </c>
      <c r="C13" s="1"/>
      <c r="D13" s="120" t="s">
        <v>53</v>
      </c>
      <c r="E13" s="126">
        <v>40</v>
      </c>
      <c r="F13" s="123">
        <v>2</v>
      </c>
    </row>
    <row r="14" spans="1:6" x14ac:dyDescent="0.75">
      <c r="A14" s="115" t="s">
        <v>698</v>
      </c>
      <c r="B14" s="116" t="s">
        <v>699</v>
      </c>
      <c r="C14" s="1"/>
      <c r="D14" s="120" t="s">
        <v>54</v>
      </c>
      <c r="E14" s="126">
        <v>30</v>
      </c>
      <c r="F14" s="123">
        <v>2</v>
      </c>
    </row>
    <row r="15" spans="1:6" x14ac:dyDescent="0.75">
      <c r="A15" s="115" t="s">
        <v>700</v>
      </c>
      <c r="B15" s="116" t="s">
        <v>701</v>
      </c>
      <c r="C15" s="1"/>
      <c r="D15" s="121" t="s">
        <v>55</v>
      </c>
      <c r="E15" s="127">
        <v>20</v>
      </c>
      <c r="F15" s="124">
        <v>2</v>
      </c>
    </row>
    <row r="16" spans="1:6" x14ac:dyDescent="0.75">
      <c r="A16" s="115" t="s">
        <v>702</v>
      </c>
      <c r="B16" s="116" t="s">
        <v>703</v>
      </c>
      <c r="C16" s="1"/>
      <c r="D16" s="1"/>
      <c r="E16" s="1"/>
      <c r="F16" s="1"/>
    </row>
    <row r="17" spans="1:6" x14ac:dyDescent="0.75">
      <c r="A17" s="115" t="s">
        <v>704</v>
      </c>
      <c r="B17" s="116" t="s">
        <v>705</v>
      </c>
      <c r="C17" s="1"/>
      <c r="D17" s="67"/>
      <c r="E17" s="1"/>
      <c r="F17" s="1"/>
    </row>
    <row r="18" spans="1:6" x14ac:dyDescent="0.75">
      <c r="A18" s="115" t="s">
        <v>706</v>
      </c>
      <c r="B18" s="116" t="s">
        <v>707</v>
      </c>
      <c r="C18" s="1"/>
      <c r="D18" s="1"/>
      <c r="E18" s="1"/>
      <c r="F18" s="1"/>
    </row>
    <row r="19" spans="1:6" x14ac:dyDescent="0.75">
      <c r="A19" s="115" t="s">
        <v>708</v>
      </c>
      <c r="B19" s="116" t="s">
        <v>709</v>
      </c>
      <c r="C19" s="1"/>
      <c r="D19" s="1"/>
      <c r="E19" s="1"/>
      <c r="F19" s="1"/>
    </row>
    <row r="20" spans="1:6" x14ac:dyDescent="0.75">
      <c r="A20" s="115" t="s">
        <v>710</v>
      </c>
      <c r="B20" s="116" t="s">
        <v>711</v>
      </c>
      <c r="C20" s="1"/>
      <c r="D20" s="1"/>
      <c r="E20" s="1"/>
      <c r="F20" s="1"/>
    </row>
    <row r="21" spans="1:6" x14ac:dyDescent="0.75">
      <c r="A21" s="115" t="s">
        <v>712</v>
      </c>
      <c r="B21" s="116" t="s">
        <v>713</v>
      </c>
      <c r="C21" s="1"/>
      <c r="D21" s="1"/>
      <c r="E21" s="1"/>
      <c r="F21" s="1"/>
    </row>
    <row r="22" spans="1:6" x14ac:dyDescent="0.75">
      <c r="A22" s="115" t="s">
        <v>714</v>
      </c>
      <c r="B22" s="116" t="s">
        <v>715</v>
      </c>
      <c r="C22" s="1"/>
      <c r="D22" s="1"/>
      <c r="E22" s="1"/>
      <c r="F22" s="1"/>
    </row>
    <row r="23" spans="1:6" x14ac:dyDescent="0.75">
      <c r="A23" s="115" t="s">
        <v>716</v>
      </c>
      <c r="B23" s="116" t="s">
        <v>717</v>
      </c>
      <c r="C23" s="1"/>
      <c r="D23" s="1"/>
      <c r="E23" s="1"/>
      <c r="F23" s="1"/>
    </row>
    <row r="24" spans="1:6" x14ac:dyDescent="0.75">
      <c r="A24" s="117" t="s">
        <v>718</v>
      </c>
      <c r="B24" s="118" t="s">
        <v>719</v>
      </c>
      <c r="C24" s="1"/>
      <c r="D24" s="1"/>
      <c r="E24" s="1"/>
      <c r="F24" s="1"/>
    </row>
  </sheetData>
  <sortState ref="A5:B24">
    <sortCondition ref="A5:A24"/>
  </sortState>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364"/>
  <sheetViews>
    <sheetView workbookViewId="0">
      <selection sqref="A1:B1"/>
    </sheetView>
  </sheetViews>
  <sheetFormatPr defaultColWidth="9.1328125" defaultRowHeight="14.75" x14ac:dyDescent="0.75"/>
  <cols>
    <col min="1" max="1" width="13.58984375" style="2" customWidth="1"/>
    <col min="2" max="2" width="110" style="16" bestFit="1" customWidth="1"/>
    <col min="3" max="3" width="9.1328125" style="2" customWidth="1"/>
    <col min="4" max="4" width="12.1328125" style="2" customWidth="1"/>
    <col min="5" max="5" width="11.7265625" style="2" customWidth="1"/>
    <col min="6" max="6" width="12.40625" style="2" bestFit="1" customWidth="1"/>
    <col min="7" max="16384" width="9.1328125" style="2"/>
  </cols>
  <sheetData>
    <row r="1" spans="1:6" x14ac:dyDescent="0.75">
      <c r="A1" s="198" t="s">
        <v>2722</v>
      </c>
      <c r="B1" s="198"/>
      <c r="C1" s="1"/>
      <c r="D1" s="1"/>
      <c r="E1" s="1"/>
      <c r="F1" s="1"/>
    </row>
    <row r="2" spans="1:6" x14ac:dyDescent="0.75">
      <c r="A2" s="3" t="s">
        <v>56</v>
      </c>
      <c r="B2" s="10"/>
      <c r="C2" s="1"/>
      <c r="D2" s="1"/>
      <c r="E2" s="1"/>
      <c r="F2" s="1"/>
    </row>
    <row r="3" spans="1:6" x14ac:dyDescent="0.75">
      <c r="A3" s="11"/>
      <c r="B3" s="10"/>
      <c r="C3" s="1"/>
      <c r="D3" s="1"/>
      <c r="E3" s="1"/>
      <c r="F3" s="1"/>
    </row>
    <row r="4" spans="1:6" ht="26.75" x14ac:dyDescent="0.75">
      <c r="A4" s="5" t="s">
        <v>109</v>
      </c>
      <c r="B4" s="5" t="s">
        <v>110</v>
      </c>
      <c r="C4" s="1"/>
      <c r="D4" s="7" t="s">
        <v>33</v>
      </c>
      <c r="E4" s="7" t="s">
        <v>34</v>
      </c>
      <c r="F4" s="8" t="s">
        <v>35</v>
      </c>
    </row>
    <row r="5" spans="1:6" x14ac:dyDescent="0.75">
      <c r="A5" s="115" t="s">
        <v>720</v>
      </c>
      <c r="B5" s="116" t="s">
        <v>721</v>
      </c>
      <c r="C5" s="1"/>
      <c r="D5" s="120" t="s">
        <v>39</v>
      </c>
      <c r="E5" s="126">
        <v>25</v>
      </c>
      <c r="F5" s="123">
        <v>0.5</v>
      </c>
    </row>
    <row r="6" spans="1:6" x14ac:dyDescent="0.75">
      <c r="A6" s="115" t="s">
        <v>722</v>
      </c>
      <c r="B6" s="116" t="s">
        <v>723</v>
      </c>
      <c r="C6" s="1"/>
      <c r="D6" s="120" t="s">
        <v>40</v>
      </c>
      <c r="E6" s="126">
        <v>20</v>
      </c>
      <c r="F6" s="123">
        <v>0.5</v>
      </c>
    </row>
    <row r="7" spans="1:6" x14ac:dyDescent="0.75">
      <c r="A7" s="115" t="s">
        <v>724</v>
      </c>
      <c r="B7" s="116" t="s">
        <v>725</v>
      </c>
      <c r="C7" s="1"/>
      <c r="D7" s="120" t="s">
        <v>41</v>
      </c>
      <c r="E7" s="126">
        <v>15</v>
      </c>
      <c r="F7" s="123">
        <v>0.5</v>
      </c>
    </row>
    <row r="8" spans="1:6" x14ac:dyDescent="0.75">
      <c r="A8" s="115" t="s">
        <v>726</v>
      </c>
      <c r="B8" s="116" t="s">
        <v>727</v>
      </c>
      <c r="C8" s="1"/>
      <c r="D8" s="120" t="s">
        <v>42</v>
      </c>
      <c r="E8" s="126">
        <v>10</v>
      </c>
      <c r="F8" s="123">
        <v>0.5</v>
      </c>
    </row>
    <row r="9" spans="1:6" x14ac:dyDescent="0.75">
      <c r="A9" s="115" t="s">
        <v>728</v>
      </c>
      <c r="B9" s="116" t="s">
        <v>729</v>
      </c>
      <c r="C9" s="1"/>
      <c r="D9" s="121" t="s">
        <v>43</v>
      </c>
      <c r="E9" s="127">
        <v>5</v>
      </c>
      <c r="F9" s="124">
        <v>0.5</v>
      </c>
    </row>
    <row r="10" spans="1:6" x14ac:dyDescent="0.75">
      <c r="A10" s="115" t="s">
        <v>730</v>
      </c>
      <c r="B10" s="116" t="s">
        <v>731</v>
      </c>
      <c r="C10" s="1"/>
      <c r="D10" s="1"/>
      <c r="E10" s="1"/>
      <c r="F10" s="1"/>
    </row>
    <row r="11" spans="1:6" x14ac:dyDescent="0.75">
      <c r="A11" s="115" t="s">
        <v>732</v>
      </c>
      <c r="B11" s="116" t="s">
        <v>733</v>
      </c>
      <c r="C11" s="1"/>
      <c r="D11" s="67"/>
      <c r="E11" s="1"/>
      <c r="F11" s="1"/>
    </row>
    <row r="12" spans="1:6" x14ac:dyDescent="0.75">
      <c r="A12" s="115" t="s">
        <v>734</v>
      </c>
      <c r="B12" s="116" t="s">
        <v>735</v>
      </c>
      <c r="C12" s="1"/>
      <c r="D12" s="1"/>
      <c r="E12" s="1"/>
      <c r="F12" s="1"/>
    </row>
    <row r="13" spans="1:6" x14ac:dyDescent="0.75">
      <c r="A13" s="115" t="s">
        <v>736</v>
      </c>
      <c r="B13" s="116" t="s">
        <v>737</v>
      </c>
      <c r="C13" s="1"/>
      <c r="D13" s="1"/>
      <c r="E13" s="1"/>
      <c r="F13" s="1"/>
    </row>
    <row r="14" spans="1:6" x14ac:dyDescent="0.75">
      <c r="A14" s="115" t="s">
        <v>738</v>
      </c>
      <c r="B14" s="116" t="s">
        <v>739</v>
      </c>
      <c r="C14" s="1"/>
      <c r="D14" s="1"/>
      <c r="E14" s="1"/>
      <c r="F14" s="1"/>
    </row>
    <row r="15" spans="1:6" x14ac:dyDescent="0.75">
      <c r="A15" s="115" t="s">
        <v>740</v>
      </c>
      <c r="B15" s="116" t="s">
        <v>741</v>
      </c>
      <c r="C15" s="1"/>
      <c r="D15" s="1"/>
      <c r="E15" s="1"/>
      <c r="F15" s="1"/>
    </row>
    <row r="16" spans="1:6" x14ac:dyDescent="0.75">
      <c r="A16" s="115" t="s">
        <v>742</v>
      </c>
      <c r="B16" s="116" t="s">
        <v>743</v>
      </c>
      <c r="C16" s="1"/>
      <c r="D16" s="1"/>
      <c r="E16" s="1"/>
      <c r="F16" s="1"/>
    </row>
    <row r="17" spans="1:6" x14ac:dyDescent="0.75">
      <c r="A17" s="115" t="s">
        <v>744</v>
      </c>
      <c r="B17" s="116" t="s">
        <v>745</v>
      </c>
      <c r="C17" s="1"/>
      <c r="D17" s="1"/>
      <c r="E17" s="1"/>
      <c r="F17" s="1"/>
    </row>
    <row r="18" spans="1:6" x14ac:dyDescent="0.75">
      <c r="A18" s="115" t="s">
        <v>746</v>
      </c>
      <c r="B18" s="116" t="s">
        <v>747</v>
      </c>
      <c r="C18" s="1"/>
      <c r="D18" s="1"/>
      <c r="E18" s="1"/>
      <c r="F18" s="1"/>
    </row>
    <row r="19" spans="1:6" x14ac:dyDescent="0.75">
      <c r="A19" s="115" t="s">
        <v>748</v>
      </c>
      <c r="B19" s="116" t="s">
        <v>749</v>
      </c>
      <c r="C19" s="1"/>
      <c r="D19" s="1"/>
      <c r="E19" s="1"/>
      <c r="F19" s="1"/>
    </row>
    <row r="20" spans="1:6" x14ac:dyDescent="0.75">
      <c r="A20" s="115" t="s">
        <v>750</v>
      </c>
      <c r="B20" s="116" t="s">
        <v>751</v>
      </c>
      <c r="C20" s="1"/>
      <c r="D20" s="1"/>
      <c r="E20" s="1"/>
      <c r="F20" s="1"/>
    </row>
    <row r="21" spans="1:6" x14ac:dyDescent="0.75">
      <c r="A21" s="115" t="s">
        <v>752</v>
      </c>
      <c r="B21" s="116" t="s">
        <v>753</v>
      </c>
      <c r="C21" s="1"/>
      <c r="D21" s="1"/>
      <c r="E21" s="1"/>
      <c r="F21" s="1"/>
    </row>
    <row r="22" spans="1:6" x14ac:dyDescent="0.75">
      <c r="A22" s="115" t="s">
        <v>754</v>
      </c>
      <c r="B22" s="116" t="s">
        <v>755</v>
      </c>
      <c r="C22" s="1"/>
      <c r="D22" s="1"/>
      <c r="E22" s="1"/>
      <c r="F22" s="1"/>
    </row>
    <row r="23" spans="1:6" x14ac:dyDescent="0.75">
      <c r="A23" s="115" t="s">
        <v>756</v>
      </c>
      <c r="B23" s="116" t="s">
        <v>757</v>
      </c>
      <c r="C23" s="1"/>
      <c r="D23" s="1"/>
      <c r="E23" s="1"/>
      <c r="F23" s="1"/>
    </row>
    <row r="24" spans="1:6" x14ac:dyDescent="0.75">
      <c r="A24" s="115" t="s">
        <v>758</v>
      </c>
      <c r="B24" s="116" t="s">
        <v>759</v>
      </c>
      <c r="C24" s="1"/>
      <c r="D24" s="1"/>
      <c r="E24" s="1"/>
      <c r="F24" s="1"/>
    </row>
    <row r="25" spans="1:6" x14ac:dyDescent="0.75">
      <c r="A25" s="115" t="s">
        <v>760</v>
      </c>
      <c r="B25" s="116" t="s">
        <v>761</v>
      </c>
      <c r="C25" s="1"/>
      <c r="D25" s="1"/>
      <c r="E25" s="1"/>
      <c r="F25" s="1"/>
    </row>
    <row r="26" spans="1:6" x14ac:dyDescent="0.75">
      <c r="A26" s="115" t="s">
        <v>762</v>
      </c>
      <c r="B26" s="116" t="s">
        <v>763</v>
      </c>
      <c r="C26" s="1"/>
      <c r="D26" s="1"/>
      <c r="E26" s="1"/>
      <c r="F26" s="1"/>
    </row>
    <row r="27" spans="1:6" x14ac:dyDescent="0.75">
      <c r="A27" s="115" t="s">
        <v>764</v>
      </c>
      <c r="B27" s="116" t="s">
        <v>765</v>
      </c>
      <c r="C27" s="1"/>
      <c r="D27" s="1"/>
      <c r="E27" s="1"/>
      <c r="F27" s="1"/>
    </row>
    <row r="28" spans="1:6" x14ac:dyDescent="0.75">
      <c r="A28" s="115" t="s">
        <v>766</v>
      </c>
      <c r="B28" s="116" t="s">
        <v>767</v>
      </c>
      <c r="C28" s="1"/>
      <c r="D28" s="1"/>
      <c r="E28" s="1"/>
      <c r="F28" s="1"/>
    </row>
    <row r="29" spans="1:6" x14ac:dyDescent="0.75">
      <c r="A29" s="115" t="s">
        <v>768</v>
      </c>
      <c r="B29" s="116" t="s">
        <v>769</v>
      </c>
      <c r="C29" s="1"/>
      <c r="D29" s="1"/>
      <c r="E29" s="1"/>
      <c r="F29" s="1"/>
    </row>
    <row r="30" spans="1:6" x14ac:dyDescent="0.75">
      <c r="A30" s="115" t="s">
        <v>770</v>
      </c>
      <c r="B30" s="116" t="s">
        <v>771</v>
      </c>
      <c r="C30" s="1"/>
      <c r="D30" s="1"/>
      <c r="E30" s="1"/>
      <c r="F30" s="1"/>
    </row>
    <row r="31" spans="1:6" x14ac:dyDescent="0.75">
      <c r="A31" s="117" t="s">
        <v>772</v>
      </c>
      <c r="B31" s="118" t="s">
        <v>773</v>
      </c>
      <c r="C31" s="1"/>
      <c r="D31" s="1"/>
      <c r="E31" s="1"/>
      <c r="F31" s="1"/>
    </row>
    <row r="32" spans="1:6" x14ac:dyDescent="0.75">
      <c r="A32" s="12"/>
      <c r="B32" s="12"/>
      <c r="C32" s="1"/>
      <c r="D32" s="1"/>
      <c r="E32" s="1"/>
      <c r="F32" s="1"/>
    </row>
    <row r="33" spans="1:6" x14ac:dyDescent="0.75">
      <c r="A33" s="13" t="s">
        <v>57</v>
      </c>
      <c r="B33" s="12"/>
      <c r="C33" s="1"/>
      <c r="D33" s="1"/>
      <c r="E33" s="1"/>
      <c r="F33" s="1"/>
    </row>
    <row r="34" spans="1:6" x14ac:dyDescent="0.75">
      <c r="A34" s="1"/>
      <c r="B34" s="14"/>
      <c r="C34" s="1"/>
      <c r="D34" s="1"/>
      <c r="E34" s="1"/>
      <c r="F34" s="1"/>
    </row>
    <row r="35" spans="1:6" ht="39" customHeight="1" x14ac:dyDescent="0.75">
      <c r="A35" s="5" t="s">
        <v>109</v>
      </c>
      <c r="B35" s="5" t="s">
        <v>110</v>
      </c>
      <c r="C35" s="1"/>
      <c r="D35" s="7" t="s">
        <v>33</v>
      </c>
      <c r="E35" s="7" t="s">
        <v>34</v>
      </c>
      <c r="F35" s="8" t="s">
        <v>35</v>
      </c>
    </row>
    <row r="36" spans="1:6" x14ac:dyDescent="0.75">
      <c r="A36" s="115" t="s">
        <v>774</v>
      </c>
      <c r="B36" s="116" t="s">
        <v>775</v>
      </c>
      <c r="C36" s="1"/>
      <c r="D36" s="120" t="s">
        <v>39</v>
      </c>
      <c r="E36" s="126">
        <v>25</v>
      </c>
      <c r="F36" s="123">
        <v>0.5</v>
      </c>
    </row>
    <row r="37" spans="1:6" x14ac:dyDescent="0.75">
      <c r="A37" s="115" t="s">
        <v>776</v>
      </c>
      <c r="B37" s="116" t="s">
        <v>777</v>
      </c>
      <c r="C37" s="1"/>
      <c r="D37" s="120" t="s">
        <v>40</v>
      </c>
      <c r="E37" s="126">
        <v>20</v>
      </c>
      <c r="F37" s="123">
        <v>0.5</v>
      </c>
    </row>
    <row r="38" spans="1:6" x14ac:dyDescent="0.75">
      <c r="A38" s="115" t="s">
        <v>778</v>
      </c>
      <c r="B38" s="116" t="s">
        <v>779</v>
      </c>
      <c r="C38" s="1"/>
      <c r="D38" s="120" t="s">
        <v>41</v>
      </c>
      <c r="E38" s="126">
        <v>15</v>
      </c>
      <c r="F38" s="123">
        <v>0.5</v>
      </c>
    </row>
    <row r="39" spans="1:6" x14ac:dyDescent="0.75">
      <c r="A39" s="115" t="s">
        <v>780</v>
      </c>
      <c r="B39" s="116" t="s">
        <v>781</v>
      </c>
      <c r="C39" s="1"/>
      <c r="D39" s="120" t="s">
        <v>42</v>
      </c>
      <c r="E39" s="126">
        <v>10</v>
      </c>
      <c r="F39" s="123">
        <v>0.5</v>
      </c>
    </row>
    <row r="40" spans="1:6" x14ac:dyDescent="0.75">
      <c r="A40" s="115" t="s">
        <v>782</v>
      </c>
      <c r="B40" s="116" t="s">
        <v>783</v>
      </c>
      <c r="C40" s="1"/>
      <c r="D40" s="121" t="s">
        <v>43</v>
      </c>
      <c r="E40" s="127">
        <v>5</v>
      </c>
      <c r="F40" s="124">
        <v>0.5</v>
      </c>
    </row>
    <row r="41" spans="1:6" x14ac:dyDescent="0.75">
      <c r="A41" s="115" t="s">
        <v>784</v>
      </c>
      <c r="B41" s="116" t="s">
        <v>785</v>
      </c>
      <c r="C41" s="1"/>
      <c r="D41" s="1"/>
      <c r="E41" s="1"/>
      <c r="F41" s="1"/>
    </row>
    <row r="42" spans="1:6" x14ac:dyDescent="0.75">
      <c r="A42" s="115" t="s">
        <v>786</v>
      </c>
      <c r="B42" s="116" t="s">
        <v>787</v>
      </c>
      <c r="C42" s="1"/>
      <c r="D42" s="67"/>
      <c r="E42" s="1"/>
      <c r="F42" s="1"/>
    </row>
    <row r="43" spans="1:6" x14ac:dyDescent="0.75">
      <c r="A43" s="115" t="s">
        <v>788</v>
      </c>
      <c r="B43" s="116" t="s">
        <v>789</v>
      </c>
      <c r="C43" s="1"/>
      <c r="D43" s="1"/>
      <c r="E43" s="1"/>
      <c r="F43" s="1"/>
    </row>
    <row r="44" spans="1:6" x14ac:dyDescent="0.75">
      <c r="A44" s="115" t="s">
        <v>790</v>
      </c>
      <c r="B44" s="116" t="s">
        <v>791</v>
      </c>
      <c r="C44" s="1"/>
      <c r="D44" s="1"/>
      <c r="E44" s="1"/>
      <c r="F44" s="1"/>
    </row>
    <row r="45" spans="1:6" x14ac:dyDescent="0.75">
      <c r="A45" s="115" t="s">
        <v>792</v>
      </c>
      <c r="B45" s="116" t="s">
        <v>793</v>
      </c>
      <c r="C45" s="1"/>
      <c r="D45" s="1"/>
      <c r="E45" s="1"/>
      <c r="F45" s="1"/>
    </row>
    <row r="46" spans="1:6" x14ac:dyDescent="0.75">
      <c r="A46" s="115" t="s">
        <v>794</v>
      </c>
      <c r="B46" s="116" t="s">
        <v>795</v>
      </c>
      <c r="C46" s="1"/>
      <c r="D46" s="1"/>
      <c r="E46" s="1"/>
      <c r="F46" s="1"/>
    </row>
    <row r="47" spans="1:6" x14ac:dyDescent="0.75">
      <c r="A47" s="115" t="s">
        <v>796</v>
      </c>
      <c r="B47" s="116" t="s">
        <v>797</v>
      </c>
      <c r="C47" s="1"/>
      <c r="D47" s="1"/>
      <c r="E47" s="1"/>
      <c r="F47" s="1"/>
    </row>
    <row r="48" spans="1:6" x14ac:dyDescent="0.75">
      <c r="A48" s="115" t="s">
        <v>798</v>
      </c>
      <c r="B48" s="116" t="s">
        <v>799</v>
      </c>
      <c r="C48" s="1"/>
      <c r="D48" s="1"/>
      <c r="E48" s="1"/>
      <c r="F48" s="1"/>
    </row>
    <row r="49" spans="1:6" x14ac:dyDescent="0.75">
      <c r="A49" s="115" t="s">
        <v>800</v>
      </c>
      <c r="B49" s="116" t="s">
        <v>801</v>
      </c>
      <c r="C49" s="1"/>
      <c r="D49" s="1"/>
      <c r="E49" s="1"/>
      <c r="F49" s="1"/>
    </row>
    <row r="50" spans="1:6" x14ac:dyDescent="0.75">
      <c r="A50" s="115" t="s">
        <v>802</v>
      </c>
      <c r="B50" s="116" t="s">
        <v>803</v>
      </c>
      <c r="C50" s="1"/>
      <c r="D50" s="1"/>
      <c r="E50" s="1"/>
      <c r="F50" s="1"/>
    </row>
    <row r="51" spans="1:6" x14ac:dyDescent="0.75">
      <c r="A51" s="115" t="s">
        <v>804</v>
      </c>
      <c r="B51" s="116" t="s">
        <v>805</v>
      </c>
      <c r="C51" s="1"/>
      <c r="D51" s="1"/>
      <c r="E51" s="1"/>
      <c r="F51" s="1"/>
    </row>
    <row r="52" spans="1:6" x14ac:dyDescent="0.75">
      <c r="A52" s="115" t="s">
        <v>806</v>
      </c>
      <c r="B52" s="116" t="s">
        <v>807</v>
      </c>
      <c r="C52" s="1"/>
      <c r="D52" s="1"/>
      <c r="E52" s="1"/>
      <c r="F52" s="1"/>
    </row>
    <row r="53" spans="1:6" x14ac:dyDescent="0.75">
      <c r="A53" s="115" t="s">
        <v>808</v>
      </c>
      <c r="B53" s="116" t="s">
        <v>809</v>
      </c>
      <c r="C53" s="1"/>
      <c r="D53" s="1"/>
      <c r="E53" s="1"/>
      <c r="F53" s="1"/>
    </row>
    <row r="54" spans="1:6" x14ac:dyDescent="0.75">
      <c r="A54" s="115" t="s">
        <v>810</v>
      </c>
      <c r="B54" s="116" t="s">
        <v>811</v>
      </c>
      <c r="C54" s="1"/>
      <c r="D54" s="1"/>
      <c r="E54" s="1"/>
      <c r="F54" s="1"/>
    </row>
    <row r="55" spans="1:6" x14ac:dyDescent="0.75">
      <c r="A55" s="115" t="s">
        <v>812</v>
      </c>
      <c r="B55" s="116" t="s">
        <v>813</v>
      </c>
      <c r="C55" s="1"/>
      <c r="D55" s="1"/>
      <c r="E55" s="1"/>
      <c r="F55" s="1"/>
    </row>
    <row r="56" spans="1:6" x14ac:dyDescent="0.75">
      <c r="A56" s="115" t="s">
        <v>814</v>
      </c>
      <c r="B56" s="116" t="s">
        <v>815</v>
      </c>
      <c r="C56" s="1"/>
      <c r="D56" s="1"/>
      <c r="E56" s="1"/>
      <c r="F56" s="1"/>
    </row>
    <row r="57" spans="1:6" x14ac:dyDescent="0.75">
      <c r="A57" s="115" t="s">
        <v>816</v>
      </c>
      <c r="B57" s="116" t="s">
        <v>817</v>
      </c>
      <c r="C57" s="1"/>
      <c r="D57" s="1"/>
      <c r="E57" s="1"/>
      <c r="F57" s="1"/>
    </row>
    <row r="58" spans="1:6" x14ac:dyDescent="0.75">
      <c r="A58" s="115" t="s">
        <v>818</v>
      </c>
      <c r="B58" s="116" t="s">
        <v>819</v>
      </c>
      <c r="C58" s="1"/>
      <c r="D58" s="1"/>
      <c r="E58" s="1"/>
      <c r="F58" s="1"/>
    </row>
    <row r="59" spans="1:6" x14ac:dyDescent="0.75">
      <c r="A59" s="115" t="s">
        <v>820</v>
      </c>
      <c r="B59" s="116" t="s">
        <v>821</v>
      </c>
      <c r="C59" s="1"/>
      <c r="D59" s="1"/>
      <c r="E59" s="1"/>
      <c r="F59" s="1"/>
    </row>
    <row r="60" spans="1:6" x14ac:dyDescent="0.75">
      <c r="A60" s="115" t="s">
        <v>822</v>
      </c>
      <c r="B60" s="116" t="s">
        <v>823</v>
      </c>
      <c r="C60" s="1"/>
      <c r="D60" s="1"/>
      <c r="E60" s="1"/>
      <c r="F60" s="1"/>
    </row>
    <row r="61" spans="1:6" x14ac:dyDescent="0.75">
      <c r="A61" s="115" t="s">
        <v>824</v>
      </c>
      <c r="B61" s="116" t="s">
        <v>825</v>
      </c>
      <c r="C61" s="1"/>
      <c r="D61" s="1"/>
      <c r="E61" s="1"/>
      <c r="F61" s="1"/>
    </row>
    <row r="62" spans="1:6" x14ac:dyDescent="0.75">
      <c r="A62" s="115" t="s">
        <v>826</v>
      </c>
      <c r="B62" s="116" t="s">
        <v>827</v>
      </c>
      <c r="C62" s="1"/>
      <c r="D62" s="1"/>
      <c r="E62" s="1"/>
      <c r="F62" s="1"/>
    </row>
    <row r="63" spans="1:6" x14ac:dyDescent="0.75">
      <c r="A63" s="115" t="s">
        <v>828</v>
      </c>
      <c r="B63" s="116" t="s">
        <v>829</v>
      </c>
      <c r="C63" s="1"/>
      <c r="D63" s="1"/>
      <c r="E63" s="1"/>
      <c r="F63" s="1"/>
    </row>
    <row r="64" spans="1:6" x14ac:dyDescent="0.75">
      <c r="A64" s="115" t="s">
        <v>830</v>
      </c>
      <c r="B64" s="116" t="s">
        <v>831</v>
      </c>
      <c r="C64" s="1"/>
      <c r="D64" s="1"/>
      <c r="E64" s="1"/>
      <c r="F64" s="1"/>
    </row>
    <row r="65" spans="1:6" x14ac:dyDescent="0.75">
      <c r="A65" s="115" t="s">
        <v>832</v>
      </c>
      <c r="B65" s="116" t="s">
        <v>833</v>
      </c>
      <c r="C65" s="1"/>
      <c r="D65" s="1"/>
      <c r="E65" s="1"/>
      <c r="F65" s="1"/>
    </row>
    <row r="66" spans="1:6" x14ac:dyDescent="0.75">
      <c r="A66" s="115" t="s">
        <v>834</v>
      </c>
      <c r="B66" s="116" t="s">
        <v>835</v>
      </c>
      <c r="C66" s="1"/>
      <c r="D66" s="1"/>
      <c r="E66" s="1"/>
      <c r="F66" s="1"/>
    </row>
    <row r="67" spans="1:6" x14ac:dyDescent="0.75">
      <c r="A67" s="115" t="s">
        <v>836</v>
      </c>
      <c r="B67" s="116" t="s">
        <v>837</v>
      </c>
      <c r="C67" s="1"/>
      <c r="D67" s="1"/>
      <c r="E67" s="1"/>
      <c r="F67" s="1"/>
    </row>
    <row r="68" spans="1:6" x14ac:dyDescent="0.75">
      <c r="A68" s="115" t="s">
        <v>838</v>
      </c>
      <c r="B68" s="116" t="s">
        <v>839</v>
      </c>
      <c r="C68" s="1"/>
      <c r="D68" s="1"/>
      <c r="E68" s="1"/>
      <c r="F68" s="1"/>
    </row>
    <row r="69" spans="1:6" x14ac:dyDescent="0.75">
      <c r="A69" s="115" t="s">
        <v>840</v>
      </c>
      <c r="B69" s="116" t="s">
        <v>841</v>
      </c>
      <c r="C69" s="1"/>
      <c r="D69" s="1"/>
      <c r="E69" s="1"/>
      <c r="F69" s="1"/>
    </row>
    <row r="70" spans="1:6" x14ac:dyDescent="0.75">
      <c r="A70" s="115" t="s">
        <v>842</v>
      </c>
      <c r="B70" s="116" t="s">
        <v>843</v>
      </c>
      <c r="C70" s="1"/>
      <c r="D70" s="1"/>
      <c r="E70" s="1"/>
      <c r="F70" s="1"/>
    </row>
    <row r="71" spans="1:6" x14ac:dyDescent="0.75">
      <c r="A71" s="115" t="s">
        <v>844</v>
      </c>
      <c r="B71" s="116" t="s">
        <v>845</v>
      </c>
      <c r="C71" s="1"/>
      <c r="D71" s="1"/>
      <c r="E71" s="1"/>
      <c r="F71" s="1"/>
    </row>
    <row r="72" spans="1:6" x14ac:dyDescent="0.75">
      <c r="A72" s="115" t="s">
        <v>846</v>
      </c>
      <c r="B72" s="116" t="s">
        <v>847</v>
      </c>
      <c r="C72" s="1"/>
      <c r="D72" s="1"/>
      <c r="E72" s="1"/>
      <c r="F72" s="1"/>
    </row>
    <row r="73" spans="1:6" x14ac:dyDescent="0.75">
      <c r="A73" s="115" t="s">
        <v>848</v>
      </c>
      <c r="B73" s="116" t="s">
        <v>849</v>
      </c>
      <c r="C73" s="1"/>
      <c r="D73" s="1"/>
      <c r="E73" s="1"/>
      <c r="F73" s="1"/>
    </row>
    <row r="74" spans="1:6" x14ac:dyDescent="0.75">
      <c r="A74" s="115" t="s">
        <v>850</v>
      </c>
      <c r="B74" s="116" t="s">
        <v>851</v>
      </c>
      <c r="C74" s="1"/>
      <c r="D74" s="1"/>
      <c r="E74" s="1"/>
      <c r="F74" s="1"/>
    </row>
    <row r="75" spans="1:6" x14ac:dyDescent="0.75">
      <c r="A75" s="115" t="s">
        <v>852</v>
      </c>
      <c r="B75" s="116" t="s">
        <v>853</v>
      </c>
      <c r="C75" s="1"/>
      <c r="D75" s="1"/>
      <c r="E75" s="1"/>
      <c r="F75" s="1"/>
    </row>
    <row r="76" spans="1:6" x14ac:dyDescent="0.75">
      <c r="A76" s="115" t="s">
        <v>854</v>
      </c>
      <c r="B76" s="116" t="s">
        <v>855</v>
      </c>
      <c r="C76" s="1"/>
      <c r="D76" s="1"/>
      <c r="E76" s="1"/>
      <c r="F76" s="1"/>
    </row>
    <row r="77" spans="1:6" x14ac:dyDescent="0.75">
      <c r="A77" s="115" t="s">
        <v>856</v>
      </c>
      <c r="B77" s="116" t="s">
        <v>857</v>
      </c>
      <c r="C77" s="1"/>
      <c r="D77" s="1"/>
      <c r="E77" s="1"/>
      <c r="F77" s="1"/>
    </row>
    <row r="78" spans="1:6" x14ac:dyDescent="0.75">
      <c r="A78" s="115" t="s">
        <v>858</v>
      </c>
      <c r="B78" s="116" t="s">
        <v>859</v>
      </c>
      <c r="C78" s="1"/>
      <c r="D78" s="1"/>
      <c r="E78" s="1"/>
      <c r="F78" s="1"/>
    </row>
    <row r="79" spans="1:6" x14ac:dyDescent="0.75">
      <c r="A79" s="115" t="s">
        <v>860</v>
      </c>
      <c r="B79" s="116" t="s">
        <v>861</v>
      </c>
      <c r="C79" s="1"/>
      <c r="D79" s="1"/>
      <c r="E79" s="1"/>
      <c r="F79" s="1"/>
    </row>
    <row r="80" spans="1:6" x14ac:dyDescent="0.75">
      <c r="A80" s="115" t="s">
        <v>862</v>
      </c>
      <c r="B80" s="116" t="s">
        <v>863</v>
      </c>
      <c r="C80" s="1"/>
      <c r="D80" s="1"/>
      <c r="E80" s="1"/>
      <c r="F80" s="1"/>
    </row>
    <row r="81" spans="1:6" x14ac:dyDescent="0.75">
      <c r="A81" s="115" t="s">
        <v>864</v>
      </c>
      <c r="B81" s="116" t="s">
        <v>865</v>
      </c>
      <c r="C81" s="1"/>
      <c r="D81" s="1"/>
      <c r="E81" s="1"/>
      <c r="F81" s="1"/>
    </row>
    <row r="82" spans="1:6" x14ac:dyDescent="0.75">
      <c r="A82" s="115" t="s">
        <v>866</v>
      </c>
      <c r="B82" s="116" t="s">
        <v>867</v>
      </c>
      <c r="C82" s="1"/>
      <c r="D82" s="1"/>
      <c r="E82" s="1"/>
      <c r="F82" s="1"/>
    </row>
    <row r="83" spans="1:6" x14ac:dyDescent="0.75">
      <c r="A83" s="115" t="s">
        <v>868</v>
      </c>
      <c r="B83" s="116" t="s">
        <v>869</v>
      </c>
      <c r="C83" s="1"/>
      <c r="D83" s="1"/>
      <c r="E83" s="1"/>
      <c r="F83" s="1"/>
    </row>
    <row r="84" spans="1:6" x14ac:dyDescent="0.75">
      <c r="A84" s="115" t="s">
        <v>870</v>
      </c>
      <c r="B84" s="116" t="s">
        <v>871</v>
      </c>
      <c r="C84" s="1"/>
      <c r="D84" s="1"/>
      <c r="E84" s="1"/>
      <c r="F84" s="1"/>
    </row>
    <row r="85" spans="1:6" x14ac:dyDescent="0.75">
      <c r="A85" s="115" t="s">
        <v>872</v>
      </c>
      <c r="B85" s="116" t="s">
        <v>873</v>
      </c>
      <c r="C85" s="1"/>
      <c r="D85" s="1"/>
      <c r="E85" s="1"/>
      <c r="F85" s="1"/>
    </row>
    <row r="86" spans="1:6" x14ac:dyDescent="0.75">
      <c r="A86" s="115" t="s">
        <v>874</v>
      </c>
      <c r="B86" s="116" t="s">
        <v>875</v>
      </c>
      <c r="C86" s="1"/>
      <c r="D86" s="1"/>
      <c r="E86" s="1"/>
      <c r="F86" s="1"/>
    </row>
    <row r="87" spans="1:6" x14ac:dyDescent="0.75">
      <c r="A87" s="115" t="s">
        <v>876</v>
      </c>
      <c r="B87" s="116" t="s">
        <v>877</v>
      </c>
      <c r="C87" s="1"/>
      <c r="D87" s="1"/>
      <c r="E87" s="1"/>
      <c r="F87" s="1"/>
    </row>
    <row r="88" spans="1:6" x14ac:dyDescent="0.75">
      <c r="A88" s="115" t="s">
        <v>878</v>
      </c>
      <c r="B88" s="116" t="s">
        <v>879</v>
      </c>
      <c r="C88" s="1"/>
      <c r="D88" s="1"/>
      <c r="E88" s="1"/>
      <c r="F88" s="1"/>
    </row>
    <row r="89" spans="1:6" x14ac:dyDescent="0.75">
      <c r="A89" s="115" t="s">
        <v>880</v>
      </c>
      <c r="B89" s="116" t="s">
        <v>881</v>
      </c>
      <c r="C89" s="1"/>
      <c r="D89" s="1"/>
      <c r="E89" s="1"/>
      <c r="F89" s="1"/>
    </row>
    <row r="90" spans="1:6" x14ac:dyDescent="0.75">
      <c r="A90" s="115" t="s">
        <v>882</v>
      </c>
      <c r="B90" s="116" t="s">
        <v>883</v>
      </c>
      <c r="C90" s="1"/>
      <c r="D90" s="1"/>
      <c r="E90" s="1"/>
      <c r="F90" s="1"/>
    </row>
    <row r="91" spans="1:6" x14ac:dyDescent="0.75">
      <c r="A91" s="115" t="s">
        <v>884</v>
      </c>
      <c r="B91" s="116" t="s">
        <v>885</v>
      </c>
      <c r="C91" s="1"/>
      <c r="D91" s="1"/>
      <c r="E91" s="1"/>
      <c r="F91" s="1"/>
    </row>
    <row r="92" spans="1:6" x14ac:dyDescent="0.75">
      <c r="A92" s="115" t="s">
        <v>886</v>
      </c>
      <c r="B92" s="116" t="s">
        <v>887</v>
      </c>
      <c r="C92" s="1"/>
      <c r="D92" s="1"/>
      <c r="E92" s="1"/>
      <c r="F92" s="1"/>
    </row>
    <row r="93" spans="1:6" x14ac:dyDescent="0.75">
      <c r="A93" s="115" t="s">
        <v>888</v>
      </c>
      <c r="B93" s="116" t="s">
        <v>889</v>
      </c>
      <c r="C93" s="1"/>
      <c r="D93" s="1"/>
      <c r="E93" s="1"/>
      <c r="F93" s="1"/>
    </row>
    <row r="94" spans="1:6" x14ac:dyDescent="0.75">
      <c r="A94" s="115" t="s">
        <v>890</v>
      </c>
      <c r="B94" s="116" t="s">
        <v>891</v>
      </c>
      <c r="C94" s="1"/>
      <c r="D94" s="1"/>
      <c r="E94" s="1"/>
      <c r="F94" s="1"/>
    </row>
    <row r="95" spans="1:6" x14ac:dyDescent="0.75">
      <c r="A95" s="115" t="s">
        <v>892</v>
      </c>
      <c r="B95" s="116" t="s">
        <v>893</v>
      </c>
      <c r="C95" s="1"/>
      <c r="D95" s="1"/>
      <c r="E95" s="1"/>
      <c r="F95" s="1"/>
    </row>
    <row r="96" spans="1:6" x14ac:dyDescent="0.75">
      <c r="A96" s="115" t="s">
        <v>894</v>
      </c>
      <c r="B96" s="116" t="s">
        <v>895</v>
      </c>
      <c r="C96" s="1"/>
      <c r="D96" s="1"/>
      <c r="E96" s="1"/>
      <c r="F96" s="1"/>
    </row>
    <row r="97" spans="1:6" x14ac:dyDescent="0.75">
      <c r="A97" s="115" t="s">
        <v>896</v>
      </c>
      <c r="B97" s="116" t="s">
        <v>897</v>
      </c>
      <c r="C97" s="1"/>
      <c r="D97" s="1"/>
      <c r="E97" s="1"/>
      <c r="F97" s="1"/>
    </row>
    <row r="98" spans="1:6" x14ac:dyDescent="0.75">
      <c r="A98" s="115" t="s">
        <v>898</v>
      </c>
      <c r="B98" s="116" t="s">
        <v>899</v>
      </c>
      <c r="C98" s="1"/>
      <c r="D98" s="1"/>
      <c r="E98" s="1"/>
      <c r="F98" s="1"/>
    </row>
    <row r="99" spans="1:6" x14ac:dyDescent="0.75">
      <c r="A99" s="115" t="s">
        <v>900</v>
      </c>
      <c r="B99" s="116" t="s">
        <v>901</v>
      </c>
      <c r="C99" s="1"/>
      <c r="D99" s="1"/>
      <c r="E99" s="1"/>
      <c r="F99" s="1"/>
    </row>
    <row r="100" spans="1:6" x14ac:dyDescent="0.75">
      <c r="A100" s="115" t="s">
        <v>902</v>
      </c>
      <c r="B100" s="116" t="s">
        <v>903</v>
      </c>
      <c r="C100" s="1"/>
      <c r="D100" s="1"/>
      <c r="E100" s="1"/>
      <c r="F100" s="1"/>
    </row>
    <row r="101" spans="1:6" x14ac:dyDescent="0.75">
      <c r="A101" s="115" t="s">
        <v>904</v>
      </c>
      <c r="B101" s="116" t="s">
        <v>905</v>
      </c>
      <c r="C101" s="1"/>
      <c r="D101" s="1"/>
      <c r="E101" s="1"/>
      <c r="F101" s="1"/>
    </row>
    <row r="102" spans="1:6" x14ac:dyDescent="0.75">
      <c r="A102" s="115" t="s">
        <v>906</v>
      </c>
      <c r="B102" s="116" t="s">
        <v>907</v>
      </c>
      <c r="C102" s="1"/>
      <c r="D102" s="1"/>
      <c r="E102" s="1"/>
      <c r="F102" s="1"/>
    </row>
    <row r="103" spans="1:6" x14ac:dyDescent="0.75">
      <c r="A103" s="115" t="s">
        <v>908</v>
      </c>
      <c r="B103" s="116" t="s">
        <v>909</v>
      </c>
      <c r="C103" s="1"/>
      <c r="D103" s="1"/>
      <c r="E103" s="1"/>
      <c r="F103" s="1"/>
    </row>
    <row r="104" spans="1:6" x14ac:dyDescent="0.75">
      <c r="A104" s="115" t="s">
        <v>910</v>
      </c>
      <c r="B104" s="116" t="s">
        <v>911</v>
      </c>
      <c r="C104" s="1"/>
      <c r="D104" s="1"/>
      <c r="E104" s="1"/>
      <c r="F104" s="1"/>
    </row>
    <row r="105" spans="1:6" x14ac:dyDescent="0.75">
      <c r="A105" s="115" t="s">
        <v>912</v>
      </c>
      <c r="B105" s="116" t="s">
        <v>913</v>
      </c>
      <c r="C105" s="1"/>
      <c r="D105" s="1"/>
      <c r="E105" s="1"/>
      <c r="F105" s="1"/>
    </row>
    <row r="106" spans="1:6" x14ac:dyDescent="0.75">
      <c r="A106" s="115" t="s">
        <v>914</v>
      </c>
      <c r="B106" s="116" t="s">
        <v>915</v>
      </c>
      <c r="C106" s="1"/>
      <c r="D106" s="1"/>
      <c r="E106" s="1"/>
      <c r="F106" s="1"/>
    </row>
    <row r="107" spans="1:6" x14ac:dyDescent="0.75">
      <c r="A107" s="115" t="s">
        <v>916</v>
      </c>
      <c r="B107" s="116" t="s">
        <v>917</v>
      </c>
      <c r="C107" s="1"/>
      <c r="D107" s="1"/>
      <c r="E107" s="1"/>
      <c r="F107" s="1"/>
    </row>
    <row r="108" spans="1:6" x14ac:dyDescent="0.75">
      <c r="A108" s="115" t="s">
        <v>918</v>
      </c>
      <c r="B108" s="116" t="s">
        <v>919</v>
      </c>
      <c r="C108" s="1"/>
      <c r="D108" s="1"/>
      <c r="E108" s="1"/>
      <c r="F108" s="1"/>
    </row>
    <row r="109" spans="1:6" x14ac:dyDescent="0.75">
      <c r="A109" s="115" t="s">
        <v>920</v>
      </c>
      <c r="B109" s="116" t="s">
        <v>921</v>
      </c>
      <c r="C109" s="1"/>
      <c r="D109" s="1"/>
      <c r="E109" s="1"/>
      <c r="F109" s="1"/>
    </row>
    <row r="110" spans="1:6" x14ac:dyDescent="0.75">
      <c r="A110" s="115" t="s">
        <v>922</v>
      </c>
      <c r="B110" s="116" t="s">
        <v>923</v>
      </c>
      <c r="C110" s="1"/>
      <c r="D110" s="1"/>
      <c r="E110" s="1"/>
      <c r="F110" s="1"/>
    </row>
    <row r="111" spans="1:6" x14ac:dyDescent="0.75">
      <c r="A111" s="115" t="s">
        <v>924</v>
      </c>
      <c r="B111" s="116" t="s">
        <v>925</v>
      </c>
      <c r="C111" s="1"/>
      <c r="D111" s="1"/>
      <c r="E111" s="1"/>
      <c r="F111" s="1"/>
    </row>
    <row r="112" spans="1:6" x14ac:dyDescent="0.75">
      <c r="A112" s="115" t="s">
        <v>926</v>
      </c>
      <c r="B112" s="116" t="s">
        <v>927</v>
      </c>
      <c r="C112" s="1"/>
      <c r="D112" s="1"/>
      <c r="E112" s="1"/>
      <c r="F112" s="1"/>
    </row>
    <row r="113" spans="1:6" x14ac:dyDescent="0.75">
      <c r="A113" s="115" t="s">
        <v>928</v>
      </c>
      <c r="B113" s="116" t="s">
        <v>929</v>
      </c>
      <c r="C113" s="1"/>
      <c r="D113" s="1"/>
      <c r="E113" s="1"/>
      <c r="F113" s="1"/>
    </row>
    <row r="114" spans="1:6" x14ac:dyDescent="0.75">
      <c r="A114" s="115" t="s">
        <v>930</v>
      </c>
      <c r="B114" s="116" t="s">
        <v>931</v>
      </c>
      <c r="C114" s="1"/>
      <c r="D114" s="1"/>
      <c r="E114" s="1"/>
      <c r="F114" s="1"/>
    </row>
    <row r="115" spans="1:6" x14ac:dyDescent="0.75">
      <c r="A115" s="115" t="s">
        <v>932</v>
      </c>
      <c r="B115" s="116" t="s">
        <v>933</v>
      </c>
      <c r="C115" s="1"/>
      <c r="D115" s="1"/>
      <c r="E115" s="1"/>
      <c r="F115" s="1"/>
    </row>
    <row r="116" spans="1:6" x14ac:dyDescent="0.75">
      <c r="A116" s="115" t="s">
        <v>934</v>
      </c>
      <c r="B116" s="116" t="s">
        <v>935</v>
      </c>
      <c r="C116" s="1"/>
      <c r="D116" s="1"/>
      <c r="E116" s="1"/>
      <c r="F116" s="1"/>
    </row>
    <row r="117" spans="1:6" x14ac:dyDescent="0.75">
      <c r="A117" s="115" t="s">
        <v>936</v>
      </c>
      <c r="B117" s="116" t="s">
        <v>937</v>
      </c>
      <c r="C117" s="1"/>
      <c r="D117" s="1"/>
      <c r="E117" s="1"/>
      <c r="F117" s="1"/>
    </row>
    <row r="118" spans="1:6" x14ac:dyDescent="0.75">
      <c r="A118" s="115" t="s">
        <v>938</v>
      </c>
      <c r="B118" s="116" t="s">
        <v>939</v>
      </c>
      <c r="C118" s="1"/>
      <c r="D118" s="1"/>
      <c r="E118" s="1"/>
      <c r="F118" s="1"/>
    </row>
    <row r="119" spans="1:6" x14ac:dyDescent="0.75">
      <c r="A119" s="115" t="s">
        <v>940</v>
      </c>
      <c r="B119" s="116" t="s">
        <v>941</v>
      </c>
      <c r="C119" s="1"/>
      <c r="D119" s="1"/>
      <c r="E119" s="1"/>
      <c r="F119" s="1"/>
    </row>
    <row r="120" spans="1:6" x14ac:dyDescent="0.75">
      <c r="A120" s="115" t="s">
        <v>942</v>
      </c>
      <c r="B120" s="116" t="s">
        <v>943</v>
      </c>
      <c r="C120" s="1"/>
      <c r="D120" s="1"/>
      <c r="E120" s="1"/>
      <c r="F120" s="1"/>
    </row>
    <row r="121" spans="1:6" x14ac:dyDescent="0.75">
      <c r="A121" s="115" t="s">
        <v>944</v>
      </c>
      <c r="B121" s="116" t="s">
        <v>945</v>
      </c>
      <c r="C121" s="1"/>
      <c r="D121" s="1"/>
      <c r="E121" s="1"/>
      <c r="F121" s="1"/>
    </row>
    <row r="122" spans="1:6" x14ac:dyDescent="0.75">
      <c r="A122" s="115" t="s">
        <v>946</v>
      </c>
      <c r="B122" s="116" t="s">
        <v>947</v>
      </c>
      <c r="C122" s="1"/>
      <c r="D122" s="1"/>
      <c r="E122" s="1"/>
      <c r="F122" s="1"/>
    </row>
    <row r="123" spans="1:6" x14ac:dyDescent="0.75">
      <c r="A123" s="115" t="s">
        <v>948</v>
      </c>
      <c r="B123" s="116" t="s">
        <v>949</v>
      </c>
      <c r="C123" s="1"/>
      <c r="D123" s="1"/>
      <c r="E123" s="1"/>
      <c r="F123" s="1"/>
    </row>
    <row r="124" spans="1:6" x14ac:dyDescent="0.75">
      <c r="A124" s="115" t="s">
        <v>950</v>
      </c>
      <c r="B124" s="116" t="s">
        <v>951</v>
      </c>
      <c r="C124" s="1"/>
      <c r="D124" s="1"/>
      <c r="E124" s="1"/>
      <c r="F124" s="1"/>
    </row>
    <row r="125" spans="1:6" x14ac:dyDescent="0.75">
      <c r="A125" s="115" t="s">
        <v>952</v>
      </c>
      <c r="B125" s="116" t="s">
        <v>953</v>
      </c>
      <c r="C125" s="1"/>
      <c r="D125" s="1"/>
      <c r="E125" s="1"/>
      <c r="F125" s="1"/>
    </row>
    <row r="126" spans="1:6" x14ac:dyDescent="0.75">
      <c r="A126" s="115" t="s">
        <v>954</v>
      </c>
      <c r="B126" s="116" t="s">
        <v>955</v>
      </c>
      <c r="C126" s="1"/>
      <c r="D126" s="1"/>
      <c r="E126" s="1"/>
      <c r="F126" s="1"/>
    </row>
    <row r="127" spans="1:6" x14ac:dyDescent="0.75">
      <c r="A127" s="115" t="s">
        <v>956</v>
      </c>
      <c r="B127" s="116" t="s">
        <v>957</v>
      </c>
      <c r="C127" s="1"/>
      <c r="D127" s="1"/>
      <c r="E127" s="1"/>
      <c r="F127" s="1"/>
    </row>
    <row r="128" spans="1:6" x14ac:dyDescent="0.75">
      <c r="A128" s="115" t="s">
        <v>958</v>
      </c>
      <c r="B128" s="116" t="s">
        <v>959</v>
      </c>
      <c r="C128" s="1"/>
      <c r="D128" s="1"/>
      <c r="E128" s="1"/>
      <c r="F128" s="1"/>
    </row>
    <row r="129" spans="1:6" x14ac:dyDescent="0.75">
      <c r="A129" s="115" t="s">
        <v>960</v>
      </c>
      <c r="B129" s="116" t="s">
        <v>961</v>
      </c>
      <c r="C129" s="1"/>
      <c r="D129" s="1"/>
      <c r="E129" s="1"/>
      <c r="F129" s="1"/>
    </row>
    <row r="130" spans="1:6" x14ac:dyDescent="0.75">
      <c r="A130" s="115" t="s">
        <v>962</v>
      </c>
      <c r="B130" s="116" t="s">
        <v>963</v>
      </c>
      <c r="C130" s="1"/>
      <c r="D130" s="1"/>
      <c r="E130" s="1"/>
      <c r="F130" s="1"/>
    </row>
    <row r="131" spans="1:6" x14ac:dyDescent="0.75">
      <c r="A131" s="115" t="s">
        <v>964</v>
      </c>
      <c r="B131" s="116" t="s">
        <v>965</v>
      </c>
      <c r="C131" s="1"/>
      <c r="D131" s="1"/>
      <c r="E131" s="1"/>
      <c r="F131" s="1"/>
    </row>
    <row r="132" spans="1:6" x14ac:dyDescent="0.75">
      <c r="A132" s="115" t="s">
        <v>966</v>
      </c>
      <c r="B132" s="116" t="s">
        <v>967</v>
      </c>
      <c r="C132" s="1"/>
      <c r="D132" s="1"/>
      <c r="E132" s="1"/>
      <c r="F132" s="1"/>
    </row>
    <row r="133" spans="1:6" x14ac:dyDescent="0.75">
      <c r="A133" s="115" t="s">
        <v>968</v>
      </c>
      <c r="B133" s="116" t="s">
        <v>969</v>
      </c>
      <c r="C133" s="1"/>
      <c r="D133" s="1"/>
      <c r="E133" s="1"/>
      <c r="F133" s="1"/>
    </row>
    <row r="134" spans="1:6" x14ac:dyDescent="0.75">
      <c r="A134" s="115" t="s">
        <v>970</v>
      </c>
      <c r="B134" s="116" t="s">
        <v>971</v>
      </c>
      <c r="C134" s="1"/>
      <c r="D134" s="1"/>
      <c r="E134" s="1"/>
      <c r="F134" s="1"/>
    </row>
    <row r="135" spans="1:6" x14ac:dyDescent="0.75">
      <c r="A135" s="115" t="s">
        <v>972</v>
      </c>
      <c r="B135" s="116" t="s">
        <v>973</v>
      </c>
      <c r="C135" s="1"/>
      <c r="D135" s="1"/>
      <c r="E135" s="1"/>
      <c r="F135" s="1"/>
    </row>
    <row r="136" spans="1:6" x14ac:dyDescent="0.75">
      <c r="A136" s="115" t="s">
        <v>974</v>
      </c>
      <c r="B136" s="116" t="s">
        <v>975</v>
      </c>
      <c r="C136" s="1"/>
      <c r="D136" s="1"/>
      <c r="E136" s="1"/>
      <c r="F136" s="1"/>
    </row>
    <row r="137" spans="1:6" x14ac:dyDescent="0.75">
      <c r="A137" s="115" t="s">
        <v>976</v>
      </c>
      <c r="B137" s="116" t="s">
        <v>977</v>
      </c>
      <c r="C137" s="1"/>
      <c r="D137" s="1"/>
      <c r="E137" s="1"/>
      <c r="F137" s="1"/>
    </row>
    <row r="138" spans="1:6" x14ac:dyDescent="0.75">
      <c r="A138" s="115" t="s">
        <v>978</v>
      </c>
      <c r="B138" s="116" t="s">
        <v>979</v>
      </c>
      <c r="C138" s="1"/>
      <c r="D138" s="1"/>
      <c r="E138" s="1"/>
      <c r="F138" s="1"/>
    </row>
    <row r="139" spans="1:6" x14ac:dyDescent="0.75">
      <c r="A139" s="115" t="s">
        <v>980</v>
      </c>
      <c r="B139" s="116" t="s">
        <v>981</v>
      </c>
      <c r="C139" s="1"/>
      <c r="D139" s="1"/>
      <c r="E139" s="1"/>
      <c r="F139" s="1"/>
    </row>
    <row r="140" spans="1:6" x14ac:dyDescent="0.75">
      <c r="A140" s="115" t="s">
        <v>982</v>
      </c>
      <c r="B140" s="116" t="s">
        <v>983</v>
      </c>
      <c r="C140" s="1"/>
      <c r="D140" s="1"/>
      <c r="E140" s="1"/>
      <c r="F140" s="1"/>
    </row>
    <row r="141" spans="1:6" x14ac:dyDescent="0.75">
      <c r="A141" s="115" t="s">
        <v>984</v>
      </c>
      <c r="B141" s="116" t="s">
        <v>985</v>
      </c>
      <c r="C141" s="1"/>
      <c r="D141" s="1"/>
      <c r="E141" s="1"/>
      <c r="F141" s="1"/>
    </row>
    <row r="142" spans="1:6" x14ac:dyDescent="0.75">
      <c r="A142" s="115" t="s">
        <v>986</v>
      </c>
      <c r="B142" s="116" t="s">
        <v>987</v>
      </c>
      <c r="C142" s="1"/>
      <c r="D142" s="1"/>
      <c r="E142" s="1"/>
      <c r="F142" s="1"/>
    </row>
    <row r="143" spans="1:6" x14ac:dyDescent="0.75">
      <c r="A143" s="115" t="s">
        <v>988</v>
      </c>
      <c r="B143" s="116" t="s">
        <v>989</v>
      </c>
      <c r="C143" s="1"/>
      <c r="D143" s="1"/>
      <c r="E143" s="1"/>
      <c r="F143" s="1"/>
    </row>
    <row r="144" spans="1:6" x14ac:dyDescent="0.75">
      <c r="A144" s="115" t="s">
        <v>990</v>
      </c>
      <c r="B144" s="116" t="s">
        <v>991</v>
      </c>
      <c r="C144" s="1"/>
      <c r="D144" s="1"/>
      <c r="E144" s="1"/>
      <c r="F144" s="1"/>
    </row>
    <row r="145" spans="1:6" x14ac:dyDescent="0.75">
      <c r="A145" s="115" t="s">
        <v>992</v>
      </c>
      <c r="B145" s="116" t="s">
        <v>993</v>
      </c>
      <c r="C145" s="1"/>
      <c r="D145" s="1"/>
      <c r="E145" s="1"/>
      <c r="F145" s="1"/>
    </row>
    <row r="146" spans="1:6" x14ac:dyDescent="0.75">
      <c r="A146" s="115" t="s">
        <v>994</v>
      </c>
      <c r="B146" s="116" t="s">
        <v>995</v>
      </c>
      <c r="C146" s="1"/>
      <c r="D146" s="1"/>
      <c r="E146" s="1"/>
      <c r="F146" s="1"/>
    </row>
    <row r="147" spans="1:6" x14ac:dyDescent="0.75">
      <c r="A147" s="115" t="s">
        <v>996</v>
      </c>
      <c r="B147" s="116" t="s">
        <v>997</v>
      </c>
      <c r="C147" s="1"/>
      <c r="D147" s="1"/>
      <c r="E147" s="1"/>
      <c r="F147" s="1"/>
    </row>
    <row r="148" spans="1:6" x14ac:dyDescent="0.75">
      <c r="A148" s="115" t="s">
        <v>998</v>
      </c>
      <c r="B148" s="116" t="s">
        <v>999</v>
      </c>
      <c r="C148" s="1"/>
      <c r="D148" s="1"/>
      <c r="E148" s="1"/>
      <c r="F148" s="1"/>
    </row>
    <row r="149" spans="1:6" x14ac:dyDescent="0.75">
      <c r="A149" s="115" t="s">
        <v>1000</v>
      </c>
      <c r="B149" s="116" t="s">
        <v>1001</v>
      </c>
      <c r="C149" s="1"/>
      <c r="D149" s="1"/>
      <c r="E149" s="1"/>
      <c r="F149" s="1"/>
    </row>
    <row r="150" spans="1:6" x14ac:dyDescent="0.75">
      <c r="A150" s="115" t="s">
        <v>1002</v>
      </c>
      <c r="B150" s="116" t="s">
        <v>1003</v>
      </c>
      <c r="C150" s="1"/>
      <c r="D150" s="1"/>
      <c r="E150" s="1"/>
      <c r="F150" s="1"/>
    </row>
    <row r="151" spans="1:6" x14ac:dyDescent="0.75">
      <c r="A151" s="115" t="s">
        <v>1004</v>
      </c>
      <c r="B151" s="116" t="s">
        <v>1005</v>
      </c>
      <c r="C151" s="1"/>
      <c r="D151" s="1"/>
      <c r="E151" s="1"/>
      <c r="F151" s="1"/>
    </row>
    <row r="152" spans="1:6" x14ac:dyDescent="0.75">
      <c r="A152" s="115" t="s">
        <v>1006</v>
      </c>
      <c r="B152" s="116" t="s">
        <v>1007</v>
      </c>
      <c r="C152" s="1"/>
      <c r="D152" s="1"/>
      <c r="E152" s="1"/>
      <c r="F152" s="1"/>
    </row>
    <row r="153" spans="1:6" x14ac:dyDescent="0.75">
      <c r="A153" s="115" t="s">
        <v>1008</v>
      </c>
      <c r="B153" s="116" t="s">
        <v>1009</v>
      </c>
      <c r="C153" s="1"/>
      <c r="D153" s="1"/>
      <c r="E153" s="1"/>
      <c r="F153" s="1"/>
    </row>
    <row r="154" spans="1:6" x14ac:dyDescent="0.75">
      <c r="A154" s="115" t="s">
        <v>1010</v>
      </c>
      <c r="B154" s="116" t="s">
        <v>1011</v>
      </c>
      <c r="C154" s="1"/>
      <c r="D154" s="1"/>
      <c r="E154" s="1"/>
      <c r="F154" s="1"/>
    </row>
    <row r="155" spans="1:6" x14ac:dyDescent="0.75">
      <c r="A155" s="115" t="s">
        <v>1012</v>
      </c>
      <c r="B155" s="116" t="s">
        <v>1013</v>
      </c>
      <c r="C155" s="1"/>
      <c r="D155" s="1"/>
      <c r="E155" s="1"/>
      <c r="F155" s="1"/>
    </row>
    <row r="156" spans="1:6" x14ac:dyDescent="0.75">
      <c r="A156" s="115" t="s">
        <v>1014</v>
      </c>
      <c r="B156" s="116" t="s">
        <v>1015</v>
      </c>
      <c r="C156" s="1"/>
      <c r="D156" s="1"/>
      <c r="E156" s="1"/>
      <c r="F156" s="1"/>
    </row>
    <row r="157" spans="1:6" x14ac:dyDescent="0.75">
      <c r="A157" s="115" t="s">
        <v>1016</v>
      </c>
      <c r="B157" s="116" t="s">
        <v>1017</v>
      </c>
      <c r="C157" s="1"/>
      <c r="D157" s="1"/>
      <c r="E157" s="1"/>
      <c r="F157" s="1"/>
    </row>
    <row r="158" spans="1:6" x14ac:dyDescent="0.75">
      <c r="A158" s="115" t="s">
        <v>1018</v>
      </c>
      <c r="B158" s="116" t="s">
        <v>1019</v>
      </c>
      <c r="C158" s="1"/>
      <c r="D158" s="1"/>
      <c r="E158" s="1"/>
      <c r="F158" s="1"/>
    </row>
    <row r="159" spans="1:6" x14ac:dyDescent="0.75">
      <c r="A159" s="115" t="s">
        <v>1020</v>
      </c>
      <c r="B159" s="116" t="s">
        <v>1021</v>
      </c>
      <c r="C159" s="1"/>
      <c r="D159" s="1"/>
      <c r="E159" s="1"/>
      <c r="F159" s="1"/>
    </row>
    <row r="160" spans="1:6" x14ac:dyDescent="0.75">
      <c r="A160" s="115" t="s">
        <v>1022</v>
      </c>
      <c r="B160" s="116" t="s">
        <v>1023</v>
      </c>
      <c r="C160" s="1"/>
      <c r="D160" s="1"/>
      <c r="E160" s="1"/>
      <c r="F160" s="1"/>
    </row>
    <row r="161" spans="1:6" x14ac:dyDescent="0.75">
      <c r="A161" s="115" t="s">
        <v>1024</v>
      </c>
      <c r="B161" s="116" t="s">
        <v>1025</v>
      </c>
      <c r="C161" s="1"/>
      <c r="D161" s="1"/>
      <c r="E161" s="1"/>
      <c r="F161" s="1"/>
    </row>
    <row r="162" spans="1:6" x14ac:dyDescent="0.75">
      <c r="A162" s="115" t="s">
        <v>1026</v>
      </c>
      <c r="B162" s="116" t="s">
        <v>1027</v>
      </c>
      <c r="C162" s="1"/>
      <c r="D162" s="1"/>
      <c r="E162" s="1"/>
      <c r="F162" s="1"/>
    </row>
    <row r="163" spans="1:6" x14ac:dyDescent="0.75">
      <c r="A163" s="115" t="s">
        <v>1028</v>
      </c>
      <c r="B163" s="116" t="s">
        <v>1029</v>
      </c>
      <c r="C163" s="1"/>
      <c r="D163" s="1"/>
      <c r="E163" s="1"/>
      <c r="F163" s="1"/>
    </row>
    <row r="164" spans="1:6" x14ac:dyDescent="0.75">
      <c r="A164" s="115" t="s">
        <v>1030</v>
      </c>
      <c r="B164" s="116" t="s">
        <v>1031</v>
      </c>
      <c r="C164" s="1"/>
      <c r="D164" s="1"/>
      <c r="E164" s="1"/>
      <c r="F164" s="1"/>
    </row>
    <row r="165" spans="1:6" x14ac:dyDescent="0.75">
      <c r="A165" s="115" t="s">
        <v>1032</v>
      </c>
      <c r="B165" s="116" t="s">
        <v>1033</v>
      </c>
      <c r="C165" s="1"/>
      <c r="D165" s="1"/>
      <c r="E165" s="1"/>
      <c r="F165" s="1"/>
    </row>
    <row r="166" spans="1:6" x14ac:dyDescent="0.75">
      <c r="A166" s="115" t="s">
        <v>1034</v>
      </c>
      <c r="B166" s="116" t="s">
        <v>1035</v>
      </c>
      <c r="C166" s="1"/>
      <c r="D166" s="1"/>
      <c r="E166" s="1"/>
      <c r="F166" s="1"/>
    </row>
    <row r="167" spans="1:6" x14ac:dyDescent="0.75">
      <c r="A167" s="115" t="s">
        <v>1036</v>
      </c>
      <c r="B167" s="116" t="s">
        <v>1037</v>
      </c>
      <c r="C167" s="1"/>
      <c r="D167" s="1"/>
      <c r="E167" s="1"/>
      <c r="F167" s="1"/>
    </row>
    <row r="168" spans="1:6" x14ac:dyDescent="0.75">
      <c r="A168" s="115" t="s">
        <v>1038</v>
      </c>
      <c r="B168" s="116" t="s">
        <v>1039</v>
      </c>
      <c r="C168" s="1"/>
      <c r="D168" s="1"/>
      <c r="E168" s="1"/>
      <c r="F168" s="1"/>
    </row>
    <row r="169" spans="1:6" x14ac:dyDescent="0.75">
      <c r="A169" s="115" t="s">
        <v>1040</v>
      </c>
      <c r="B169" s="116" t="s">
        <v>1041</v>
      </c>
      <c r="C169" s="1"/>
      <c r="D169" s="1"/>
      <c r="E169" s="1"/>
      <c r="F169" s="1"/>
    </row>
    <row r="170" spans="1:6" x14ac:dyDescent="0.75">
      <c r="A170" s="115" t="s">
        <v>1042</v>
      </c>
      <c r="B170" s="116" t="s">
        <v>1043</v>
      </c>
      <c r="C170" s="1"/>
      <c r="D170" s="1"/>
      <c r="E170" s="1"/>
      <c r="F170" s="1"/>
    </row>
    <row r="171" spans="1:6" x14ac:dyDescent="0.75">
      <c r="A171" s="115" t="s">
        <v>1044</v>
      </c>
      <c r="B171" s="116" t="s">
        <v>1045</v>
      </c>
      <c r="C171" s="1"/>
      <c r="D171" s="1"/>
      <c r="E171" s="1"/>
      <c r="F171" s="1"/>
    </row>
    <row r="172" spans="1:6" x14ac:dyDescent="0.75">
      <c r="A172" s="115" t="s">
        <v>1046</v>
      </c>
      <c r="B172" s="116" t="s">
        <v>1047</v>
      </c>
      <c r="C172" s="1"/>
      <c r="D172" s="1"/>
      <c r="E172" s="1"/>
      <c r="F172" s="1"/>
    </row>
    <row r="173" spans="1:6" x14ac:dyDescent="0.75">
      <c r="A173" s="115" t="s">
        <v>1048</v>
      </c>
      <c r="B173" s="116" t="s">
        <v>1049</v>
      </c>
      <c r="C173" s="1"/>
      <c r="D173" s="1"/>
      <c r="E173" s="1"/>
      <c r="F173" s="1"/>
    </row>
    <row r="174" spans="1:6" x14ac:dyDescent="0.75">
      <c r="A174" s="115" t="s">
        <v>1050</v>
      </c>
      <c r="B174" s="116" t="s">
        <v>1051</v>
      </c>
      <c r="C174" s="1"/>
      <c r="D174" s="1"/>
      <c r="E174" s="1"/>
      <c r="F174" s="1"/>
    </row>
    <row r="175" spans="1:6" x14ac:dyDescent="0.75">
      <c r="A175" s="115" t="s">
        <v>1052</v>
      </c>
      <c r="B175" s="116" t="s">
        <v>1053</v>
      </c>
      <c r="C175" s="1"/>
      <c r="D175" s="1"/>
      <c r="E175" s="1"/>
      <c r="F175" s="1"/>
    </row>
    <row r="176" spans="1:6" x14ac:dyDescent="0.75">
      <c r="A176" s="115" t="s">
        <v>1054</v>
      </c>
      <c r="B176" s="116" t="s">
        <v>1055</v>
      </c>
      <c r="C176" s="1"/>
      <c r="D176" s="1"/>
      <c r="E176" s="1"/>
      <c r="F176" s="1"/>
    </row>
    <row r="177" spans="1:6" x14ac:dyDescent="0.75">
      <c r="A177" s="115" t="s">
        <v>1056</v>
      </c>
      <c r="B177" s="116" t="s">
        <v>1057</v>
      </c>
      <c r="C177" s="1"/>
      <c r="D177" s="1"/>
      <c r="E177" s="1"/>
      <c r="F177" s="1"/>
    </row>
    <row r="178" spans="1:6" x14ac:dyDescent="0.75">
      <c r="A178" s="115" t="s">
        <v>1058</v>
      </c>
      <c r="B178" s="116" t="s">
        <v>1059</v>
      </c>
      <c r="C178" s="1"/>
      <c r="D178" s="1"/>
      <c r="E178" s="1"/>
      <c r="F178" s="1"/>
    </row>
    <row r="179" spans="1:6" x14ac:dyDescent="0.75">
      <c r="A179" s="115" t="s">
        <v>1060</v>
      </c>
      <c r="B179" s="116" t="s">
        <v>1061</v>
      </c>
      <c r="C179" s="1"/>
      <c r="D179" s="1"/>
      <c r="E179" s="1"/>
      <c r="F179" s="1"/>
    </row>
    <row r="180" spans="1:6" x14ac:dyDescent="0.75">
      <c r="A180" s="115" t="s">
        <v>1062</v>
      </c>
      <c r="B180" s="116" t="s">
        <v>1063</v>
      </c>
      <c r="C180" s="1"/>
      <c r="D180" s="1"/>
      <c r="E180" s="1"/>
      <c r="F180" s="1"/>
    </row>
    <row r="181" spans="1:6" x14ac:dyDescent="0.75">
      <c r="A181" s="115" t="s">
        <v>1064</v>
      </c>
      <c r="B181" s="116" t="s">
        <v>1065</v>
      </c>
      <c r="C181" s="1"/>
      <c r="D181" s="1"/>
      <c r="E181" s="1"/>
      <c r="F181" s="1"/>
    </row>
    <row r="182" spans="1:6" x14ac:dyDescent="0.75">
      <c r="A182" s="115" t="s">
        <v>1066</v>
      </c>
      <c r="B182" s="116" t="s">
        <v>1067</v>
      </c>
      <c r="C182" s="1"/>
      <c r="D182" s="1"/>
      <c r="E182" s="1"/>
      <c r="F182" s="1"/>
    </row>
    <row r="183" spans="1:6" x14ac:dyDescent="0.75">
      <c r="A183" s="115" t="s">
        <v>1068</v>
      </c>
      <c r="B183" s="116" t="s">
        <v>1069</v>
      </c>
      <c r="C183" s="1"/>
      <c r="D183" s="1"/>
      <c r="E183" s="1"/>
      <c r="F183" s="1"/>
    </row>
    <row r="184" spans="1:6" x14ac:dyDescent="0.75">
      <c r="A184" s="115" t="s">
        <v>1070</v>
      </c>
      <c r="B184" s="116" t="s">
        <v>1071</v>
      </c>
      <c r="C184" s="1"/>
      <c r="D184" s="1"/>
      <c r="E184" s="1"/>
      <c r="F184" s="1"/>
    </row>
    <row r="185" spans="1:6" x14ac:dyDescent="0.75">
      <c r="A185" s="115" t="s">
        <v>1072</v>
      </c>
      <c r="B185" s="116" t="s">
        <v>1073</v>
      </c>
      <c r="C185" s="1"/>
      <c r="D185" s="1"/>
      <c r="E185" s="1"/>
      <c r="F185" s="1"/>
    </row>
    <row r="186" spans="1:6" x14ac:dyDescent="0.75">
      <c r="A186" s="115" t="s">
        <v>1074</v>
      </c>
      <c r="B186" s="116" t="s">
        <v>1075</v>
      </c>
      <c r="C186" s="1"/>
      <c r="D186" s="1"/>
      <c r="E186" s="1"/>
      <c r="F186" s="1"/>
    </row>
    <row r="187" spans="1:6" x14ac:dyDescent="0.75">
      <c r="A187" s="115" t="s">
        <v>1076</v>
      </c>
      <c r="B187" s="116" t="s">
        <v>1077</v>
      </c>
      <c r="C187" s="1"/>
      <c r="D187" s="1"/>
      <c r="E187" s="1"/>
      <c r="F187" s="1"/>
    </row>
    <row r="188" spans="1:6" x14ac:dyDescent="0.75">
      <c r="A188" s="115" t="s">
        <v>1078</v>
      </c>
      <c r="B188" s="116" t="s">
        <v>1079</v>
      </c>
      <c r="C188" s="1"/>
      <c r="D188" s="1"/>
      <c r="E188" s="1"/>
      <c r="F188" s="1"/>
    </row>
    <row r="189" spans="1:6" x14ac:dyDescent="0.75">
      <c r="A189" s="115" t="s">
        <v>1080</v>
      </c>
      <c r="B189" s="116" t="s">
        <v>1081</v>
      </c>
      <c r="C189" s="1"/>
      <c r="D189" s="1"/>
      <c r="E189" s="1"/>
      <c r="F189" s="1"/>
    </row>
    <row r="190" spans="1:6" x14ac:dyDescent="0.75">
      <c r="A190" s="115" t="s">
        <v>1082</v>
      </c>
      <c r="B190" s="116" t="s">
        <v>1083</v>
      </c>
      <c r="C190" s="1"/>
      <c r="D190" s="1"/>
      <c r="E190" s="1"/>
      <c r="F190" s="1"/>
    </row>
    <row r="191" spans="1:6" x14ac:dyDescent="0.75">
      <c r="A191" s="115" t="s">
        <v>1084</v>
      </c>
      <c r="B191" s="116" t="s">
        <v>1085</v>
      </c>
      <c r="C191" s="1"/>
      <c r="D191" s="1"/>
      <c r="E191" s="1"/>
      <c r="F191" s="1"/>
    </row>
    <row r="192" spans="1:6" x14ac:dyDescent="0.75">
      <c r="A192" s="115" t="s">
        <v>1086</v>
      </c>
      <c r="B192" s="116" t="s">
        <v>1087</v>
      </c>
      <c r="C192" s="1"/>
      <c r="D192" s="1"/>
      <c r="E192" s="1"/>
      <c r="F192" s="1"/>
    </row>
    <row r="193" spans="1:6" x14ac:dyDescent="0.75">
      <c r="A193" s="115" t="s">
        <v>1088</v>
      </c>
      <c r="B193" s="116" t="s">
        <v>1089</v>
      </c>
      <c r="C193" s="1"/>
      <c r="D193" s="1"/>
      <c r="E193" s="1"/>
      <c r="F193" s="1"/>
    </row>
    <row r="194" spans="1:6" x14ac:dyDescent="0.75">
      <c r="A194" s="115" t="s">
        <v>1090</v>
      </c>
      <c r="B194" s="116" t="s">
        <v>1091</v>
      </c>
      <c r="C194" s="1"/>
      <c r="D194" s="1"/>
      <c r="E194" s="1"/>
      <c r="F194" s="1"/>
    </row>
    <row r="195" spans="1:6" x14ac:dyDescent="0.75">
      <c r="A195" s="115" t="s">
        <v>1092</v>
      </c>
      <c r="B195" s="116" t="s">
        <v>1093</v>
      </c>
      <c r="C195" s="1"/>
      <c r="D195" s="1"/>
      <c r="E195" s="1"/>
      <c r="F195" s="1"/>
    </row>
    <row r="196" spans="1:6" x14ac:dyDescent="0.75">
      <c r="A196" s="115" t="s">
        <v>1094</v>
      </c>
      <c r="B196" s="116" t="s">
        <v>1095</v>
      </c>
      <c r="C196" s="1"/>
      <c r="D196" s="1"/>
      <c r="E196" s="1"/>
      <c r="F196" s="1"/>
    </row>
    <row r="197" spans="1:6" x14ac:dyDescent="0.75">
      <c r="A197" s="115" t="s">
        <v>1096</v>
      </c>
      <c r="B197" s="116" t="s">
        <v>1097</v>
      </c>
      <c r="C197" s="1"/>
      <c r="D197" s="1"/>
      <c r="E197" s="1"/>
      <c r="F197" s="1"/>
    </row>
    <row r="198" spans="1:6" x14ac:dyDescent="0.75">
      <c r="A198" s="115" t="s">
        <v>1098</v>
      </c>
      <c r="B198" s="116" t="s">
        <v>1099</v>
      </c>
      <c r="C198" s="1"/>
      <c r="D198" s="1"/>
      <c r="E198" s="1"/>
      <c r="F198" s="1"/>
    </row>
    <row r="199" spans="1:6" x14ac:dyDescent="0.75">
      <c r="A199" s="115" t="s">
        <v>1100</v>
      </c>
      <c r="B199" s="116" t="s">
        <v>1101</v>
      </c>
      <c r="C199" s="1"/>
      <c r="D199" s="1"/>
      <c r="E199" s="1"/>
      <c r="F199" s="1"/>
    </row>
    <row r="200" spans="1:6" x14ac:dyDescent="0.75">
      <c r="A200" s="115" t="s">
        <v>1102</v>
      </c>
      <c r="B200" s="116" t="s">
        <v>1103</v>
      </c>
      <c r="C200" s="1"/>
      <c r="D200" s="1"/>
      <c r="E200" s="1"/>
      <c r="F200" s="1"/>
    </row>
    <row r="201" spans="1:6" x14ac:dyDescent="0.75">
      <c r="A201" s="115" t="s">
        <v>1104</v>
      </c>
      <c r="B201" s="116" t="s">
        <v>1105</v>
      </c>
      <c r="C201" s="1"/>
      <c r="D201" s="1"/>
      <c r="E201" s="1"/>
      <c r="F201" s="1"/>
    </row>
    <row r="202" spans="1:6" x14ac:dyDescent="0.75">
      <c r="A202" s="115" t="s">
        <v>1106</v>
      </c>
      <c r="B202" s="116" t="s">
        <v>1107</v>
      </c>
      <c r="C202" s="1"/>
      <c r="D202" s="1"/>
      <c r="E202" s="1"/>
      <c r="F202" s="1"/>
    </row>
    <row r="203" spans="1:6" x14ac:dyDescent="0.75">
      <c r="A203" s="115" t="s">
        <v>1108</v>
      </c>
      <c r="B203" s="116" t="s">
        <v>1109</v>
      </c>
      <c r="C203" s="1"/>
      <c r="D203" s="1"/>
      <c r="E203" s="1"/>
      <c r="F203" s="1"/>
    </row>
    <row r="204" spans="1:6" x14ac:dyDescent="0.75">
      <c r="A204" s="115" t="s">
        <v>1110</v>
      </c>
      <c r="B204" s="116" t="s">
        <v>1111</v>
      </c>
      <c r="C204" s="1"/>
      <c r="D204" s="1"/>
      <c r="E204" s="1"/>
      <c r="F204" s="1"/>
    </row>
    <row r="205" spans="1:6" x14ac:dyDescent="0.75">
      <c r="A205" s="115" t="s">
        <v>1112</v>
      </c>
      <c r="B205" s="116" t="s">
        <v>1113</v>
      </c>
      <c r="C205" s="1"/>
      <c r="D205" s="1"/>
      <c r="E205" s="1"/>
      <c r="F205" s="1"/>
    </row>
    <row r="206" spans="1:6" x14ac:dyDescent="0.75">
      <c r="A206" s="115" t="s">
        <v>1114</v>
      </c>
      <c r="B206" s="116" t="s">
        <v>1115</v>
      </c>
      <c r="C206" s="1"/>
      <c r="D206" s="1"/>
      <c r="E206" s="1"/>
      <c r="F206" s="1"/>
    </row>
    <row r="207" spans="1:6" x14ac:dyDescent="0.75">
      <c r="A207" s="115" t="s">
        <v>1116</v>
      </c>
      <c r="B207" s="116" t="s">
        <v>1117</v>
      </c>
      <c r="C207" s="1"/>
      <c r="D207" s="1"/>
      <c r="E207" s="1"/>
      <c r="F207" s="1"/>
    </row>
    <row r="208" spans="1:6" x14ac:dyDescent="0.75">
      <c r="A208" s="115" t="s">
        <v>1118</v>
      </c>
      <c r="B208" s="116" t="s">
        <v>1119</v>
      </c>
      <c r="C208" s="1"/>
      <c r="D208" s="1"/>
      <c r="E208" s="1"/>
      <c r="F208" s="1"/>
    </row>
    <row r="209" spans="1:6" x14ac:dyDescent="0.75">
      <c r="A209" s="115" t="s">
        <v>1120</v>
      </c>
      <c r="B209" s="116" t="s">
        <v>1121</v>
      </c>
      <c r="C209" s="1"/>
      <c r="D209" s="1"/>
      <c r="E209" s="1"/>
      <c r="F209" s="1"/>
    </row>
    <row r="210" spans="1:6" x14ac:dyDescent="0.75">
      <c r="A210" s="115" t="s">
        <v>1122</v>
      </c>
      <c r="B210" s="116" t="s">
        <v>1123</v>
      </c>
      <c r="C210" s="1"/>
      <c r="D210" s="1"/>
      <c r="E210" s="1"/>
      <c r="F210" s="1"/>
    </row>
    <row r="211" spans="1:6" x14ac:dyDescent="0.75">
      <c r="A211" s="115" t="s">
        <v>1124</v>
      </c>
      <c r="B211" s="116" t="s">
        <v>1125</v>
      </c>
      <c r="C211" s="1"/>
      <c r="D211" s="1"/>
      <c r="E211" s="1"/>
      <c r="F211" s="1"/>
    </row>
    <row r="212" spans="1:6" x14ac:dyDescent="0.75">
      <c r="A212" s="115" t="s">
        <v>1126</v>
      </c>
      <c r="B212" s="116" t="s">
        <v>1127</v>
      </c>
      <c r="C212" s="1"/>
      <c r="D212" s="1"/>
      <c r="E212" s="1"/>
      <c r="F212" s="1"/>
    </row>
    <row r="213" spans="1:6" x14ac:dyDescent="0.75">
      <c r="A213" s="115" t="s">
        <v>1128</v>
      </c>
      <c r="B213" s="116" t="s">
        <v>1129</v>
      </c>
      <c r="C213" s="1"/>
      <c r="D213" s="1"/>
      <c r="E213" s="1"/>
      <c r="F213" s="1"/>
    </row>
    <row r="214" spans="1:6" x14ac:dyDescent="0.75">
      <c r="A214" s="115" t="s">
        <v>1130</v>
      </c>
      <c r="B214" s="116" t="s">
        <v>1131</v>
      </c>
      <c r="C214" s="1"/>
      <c r="D214" s="1"/>
      <c r="E214" s="1"/>
      <c r="F214" s="1"/>
    </row>
    <row r="215" spans="1:6" x14ac:dyDescent="0.75">
      <c r="A215" s="115" t="s">
        <v>1132</v>
      </c>
      <c r="B215" s="116" t="s">
        <v>1133</v>
      </c>
      <c r="C215" s="1"/>
      <c r="D215" s="1"/>
      <c r="E215" s="1"/>
      <c r="F215" s="1"/>
    </row>
    <row r="216" spans="1:6" x14ac:dyDescent="0.75">
      <c r="A216" s="115" t="s">
        <v>1134</v>
      </c>
      <c r="B216" s="116" t="s">
        <v>1135</v>
      </c>
      <c r="C216" s="1"/>
      <c r="D216" s="1"/>
      <c r="E216" s="1"/>
      <c r="F216" s="1"/>
    </row>
    <row r="217" spans="1:6" x14ac:dyDescent="0.75">
      <c r="A217" s="115" t="s">
        <v>1136</v>
      </c>
      <c r="B217" s="116" t="s">
        <v>1137</v>
      </c>
      <c r="C217" s="1"/>
      <c r="D217" s="1"/>
      <c r="E217" s="1"/>
      <c r="F217" s="1"/>
    </row>
    <row r="218" spans="1:6" x14ac:dyDescent="0.75">
      <c r="A218" s="115" t="s">
        <v>1138</v>
      </c>
      <c r="B218" s="116" t="s">
        <v>1139</v>
      </c>
      <c r="C218" s="1"/>
      <c r="D218" s="1"/>
      <c r="E218" s="1"/>
      <c r="F218" s="1"/>
    </row>
    <row r="219" spans="1:6" x14ac:dyDescent="0.75">
      <c r="A219" s="115" t="s">
        <v>1140</v>
      </c>
      <c r="B219" s="116" t="s">
        <v>1141</v>
      </c>
      <c r="C219" s="1"/>
      <c r="D219" s="1"/>
      <c r="E219" s="1"/>
      <c r="F219" s="1"/>
    </row>
    <row r="220" spans="1:6" x14ac:dyDescent="0.75">
      <c r="A220" s="115" t="s">
        <v>1142</v>
      </c>
      <c r="B220" s="116" t="s">
        <v>1143</v>
      </c>
      <c r="C220" s="1"/>
      <c r="D220" s="1"/>
      <c r="E220" s="1"/>
      <c r="F220" s="1"/>
    </row>
    <row r="221" spans="1:6" x14ac:dyDescent="0.75">
      <c r="A221" s="115" t="s">
        <v>1144</v>
      </c>
      <c r="B221" s="116" t="s">
        <v>1145</v>
      </c>
      <c r="C221" s="1"/>
      <c r="D221" s="1"/>
      <c r="E221" s="1"/>
      <c r="F221" s="1"/>
    </row>
    <row r="222" spans="1:6" x14ac:dyDescent="0.75">
      <c r="A222" s="115" t="s">
        <v>1146</v>
      </c>
      <c r="B222" s="116" t="s">
        <v>1147</v>
      </c>
      <c r="C222" s="1"/>
      <c r="D222" s="1"/>
      <c r="E222" s="1"/>
      <c r="F222" s="1"/>
    </row>
    <row r="223" spans="1:6" x14ac:dyDescent="0.75">
      <c r="A223" s="115" t="s">
        <v>1148</v>
      </c>
      <c r="B223" s="116" t="s">
        <v>1149</v>
      </c>
      <c r="C223" s="1"/>
      <c r="D223" s="1"/>
      <c r="E223" s="1"/>
      <c r="F223" s="1"/>
    </row>
    <row r="224" spans="1:6" x14ac:dyDescent="0.75">
      <c r="A224" s="115" t="s">
        <v>1150</v>
      </c>
      <c r="B224" s="116" t="s">
        <v>1151</v>
      </c>
      <c r="C224" s="1"/>
      <c r="D224" s="1"/>
      <c r="E224" s="1"/>
      <c r="F224" s="1"/>
    </row>
    <row r="225" spans="1:6" x14ac:dyDescent="0.75">
      <c r="A225" s="115" t="s">
        <v>1152</v>
      </c>
      <c r="B225" s="116" t="s">
        <v>1153</v>
      </c>
      <c r="C225" s="1"/>
      <c r="D225" s="1"/>
      <c r="E225" s="1"/>
      <c r="F225" s="1"/>
    </row>
    <row r="226" spans="1:6" x14ac:dyDescent="0.75">
      <c r="A226" s="115" t="s">
        <v>1154</v>
      </c>
      <c r="B226" s="116" t="s">
        <v>1155</v>
      </c>
      <c r="C226" s="1"/>
      <c r="D226" s="1"/>
      <c r="E226" s="1"/>
      <c r="F226" s="1"/>
    </row>
    <row r="227" spans="1:6" x14ac:dyDescent="0.75">
      <c r="A227" s="115" t="s">
        <v>1156</v>
      </c>
      <c r="B227" s="116" t="s">
        <v>1157</v>
      </c>
      <c r="C227" s="1"/>
      <c r="D227" s="1"/>
      <c r="E227" s="1"/>
      <c r="F227" s="1"/>
    </row>
    <row r="228" spans="1:6" x14ac:dyDescent="0.75">
      <c r="A228" s="115" t="s">
        <v>1158</v>
      </c>
      <c r="B228" s="116" t="s">
        <v>1159</v>
      </c>
      <c r="C228" s="1"/>
      <c r="D228" s="1"/>
      <c r="E228" s="1"/>
      <c r="F228" s="1"/>
    </row>
    <row r="229" spans="1:6" x14ac:dyDescent="0.75">
      <c r="A229" s="115" t="s">
        <v>1160</v>
      </c>
      <c r="B229" s="116" t="s">
        <v>1161</v>
      </c>
      <c r="C229" s="1"/>
      <c r="D229" s="1"/>
      <c r="E229" s="1"/>
      <c r="F229" s="1"/>
    </row>
    <row r="230" spans="1:6" x14ac:dyDescent="0.75">
      <c r="A230" s="115" t="s">
        <v>1162</v>
      </c>
      <c r="B230" s="116" t="s">
        <v>1163</v>
      </c>
      <c r="C230" s="1"/>
      <c r="D230" s="1"/>
      <c r="E230" s="1"/>
      <c r="F230" s="1"/>
    </row>
    <row r="231" spans="1:6" x14ac:dyDescent="0.75">
      <c r="A231" s="115" t="s">
        <v>1164</v>
      </c>
      <c r="B231" s="116" t="s">
        <v>1165</v>
      </c>
      <c r="C231" s="1"/>
      <c r="D231" s="1"/>
      <c r="E231" s="1"/>
      <c r="F231" s="1"/>
    </row>
    <row r="232" spans="1:6" x14ac:dyDescent="0.75">
      <c r="A232" s="115" t="s">
        <v>1166</v>
      </c>
      <c r="B232" s="116" t="s">
        <v>1167</v>
      </c>
      <c r="C232" s="1"/>
      <c r="D232" s="1"/>
      <c r="E232" s="1"/>
      <c r="F232" s="1"/>
    </row>
    <row r="233" spans="1:6" x14ac:dyDescent="0.75">
      <c r="A233" s="115" t="s">
        <v>1168</v>
      </c>
      <c r="B233" s="116" t="s">
        <v>1169</v>
      </c>
      <c r="C233" s="1"/>
      <c r="D233" s="1"/>
      <c r="E233" s="1"/>
      <c r="F233" s="1"/>
    </row>
    <row r="234" spans="1:6" x14ac:dyDescent="0.75">
      <c r="A234" s="115" t="s">
        <v>1170</v>
      </c>
      <c r="B234" s="116" t="s">
        <v>1171</v>
      </c>
      <c r="C234" s="1"/>
      <c r="D234" s="1"/>
      <c r="E234" s="1"/>
      <c r="F234" s="1"/>
    </row>
    <row r="235" spans="1:6" x14ac:dyDescent="0.75">
      <c r="A235" s="115" t="s">
        <v>1172</v>
      </c>
      <c r="B235" s="116" t="s">
        <v>1173</v>
      </c>
      <c r="C235" s="1"/>
      <c r="D235" s="1"/>
      <c r="E235" s="1"/>
      <c r="F235" s="1"/>
    </row>
    <row r="236" spans="1:6" x14ac:dyDescent="0.75">
      <c r="A236" s="115" t="s">
        <v>1174</v>
      </c>
      <c r="B236" s="116" t="s">
        <v>1175</v>
      </c>
      <c r="C236" s="1"/>
      <c r="D236" s="1"/>
      <c r="E236" s="1"/>
      <c r="F236" s="1"/>
    </row>
    <row r="237" spans="1:6" x14ac:dyDescent="0.75">
      <c r="A237" s="115" t="s">
        <v>1176</v>
      </c>
      <c r="B237" s="116" t="s">
        <v>1177</v>
      </c>
      <c r="C237" s="1"/>
      <c r="D237" s="1"/>
      <c r="E237" s="1"/>
      <c r="F237" s="1"/>
    </row>
    <row r="238" spans="1:6" x14ac:dyDescent="0.75">
      <c r="A238" s="115" t="s">
        <v>1178</v>
      </c>
      <c r="B238" s="116" t="s">
        <v>1179</v>
      </c>
      <c r="C238" s="1"/>
      <c r="D238" s="1"/>
      <c r="E238" s="1"/>
      <c r="F238" s="1"/>
    </row>
    <row r="239" spans="1:6" x14ac:dyDescent="0.75">
      <c r="A239" s="115" t="s">
        <v>1180</v>
      </c>
      <c r="B239" s="116" t="s">
        <v>1181</v>
      </c>
      <c r="C239" s="1"/>
      <c r="D239" s="1"/>
      <c r="E239" s="1"/>
      <c r="F239" s="1"/>
    </row>
    <row r="240" spans="1:6" x14ac:dyDescent="0.75">
      <c r="A240" s="115" t="s">
        <v>1182</v>
      </c>
      <c r="B240" s="116" t="s">
        <v>1183</v>
      </c>
      <c r="C240" s="1"/>
      <c r="D240" s="1"/>
      <c r="E240" s="1"/>
      <c r="F240" s="1"/>
    </row>
    <row r="241" spans="1:6" x14ac:dyDescent="0.75">
      <c r="A241" s="115" t="s">
        <v>1184</v>
      </c>
      <c r="B241" s="116" t="s">
        <v>1185</v>
      </c>
      <c r="C241" s="1"/>
      <c r="D241" s="1"/>
      <c r="E241" s="1"/>
      <c r="F241" s="1"/>
    </row>
    <row r="242" spans="1:6" x14ac:dyDescent="0.75">
      <c r="A242" s="115" t="s">
        <v>1186</v>
      </c>
      <c r="B242" s="116" t="s">
        <v>1187</v>
      </c>
      <c r="C242" s="1"/>
      <c r="D242" s="1"/>
      <c r="E242" s="1"/>
      <c r="F242" s="1"/>
    </row>
    <row r="243" spans="1:6" x14ac:dyDescent="0.75">
      <c r="A243" s="115" t="s">
        <v>1188</v>
      </c>
      <c r="B243" s="116" t="s">
        <v>1189</v>
      </c>
      <c r="C243" s="1"/>
      <c r="D243" s="1"/>
      <c r="E243" s="1"/>
      <c r="F243" s="1"/>
    </row>
    <row r="244" spans="1:6" x14ac:dyDescent="0.75">
      <c r="A244" s="115" t="s">
        <v>1190</v>
      </c>
      <c r="B244" s="116" t="s">
        <v>1191</v>
      </c>
      <c r="C244" s="1"/>
      <c r="D244" s="1"/>
      <c r="E244" s="1"/>
      <c r="F244" s="1"/>
    </row>
    <row r="245" spans="1:6" x14ac:dyDescent="0.75">
      <c r="A245" s="115" t="s">
        <v>1192</v>
      </c>
      <c r="B245" s="116" t="s">
        <v>935</v>
      </c>
      <c r="C245" s="1"/>
      <c r="D245" s="1"/>
      <c r="E245" s="1"/>
      <c r="F245" s="1"/>
    </row>
    <row r="246" spans="1:6" x14ac:dyDescent="0.75">
      <c r="A246" s="115" t="s">
        <v>1193</v>
      </c>
      <c r="B246" s="116" t="s">
        <v>867</v>
      </c>
      <c r="C246" s="1"/>
      <c r="D246" s="1"/>
      <c r="E246" s="1"/>
      <c r="F246" s="1"/>
    </row>
    <row r="247" spans="1:6" x14ac:dyDescent="0.75">
      <c r="A247" s="115" t="s">
        <v>1194</v>
      </c>
      <c r="B247" s="116" t="s">
        <v>871</v>
      </c>
      <c r="C247" s="1"/>
      <c r="D247" s="1"/>
      <c r="E247" s="1"/>
      <c r="F247" s="1"/>
    </row>
    <row r="248" spans="1:6" x14ac:dyDescent="0.75">
      <c r="A248" s="115" t="s">
        <v>1195</v>
      </c>
      <c r="B248" s="116" t="s">
        <v>1196</v>
      </c>
      <c r="C248" s="1"/>
      <c r="D248" s="1"/>
      <c r="E248" s="1"/>
      <c r="F248" s="1"/>
    </row>
    <row r="249" spans="1:6" x14ac:dyDescent="0.75">
      <c r="A249" s="115" t="s">
        <v>1197</v>
      </c>
      <c r="B249" s="116" t="s">
        <v>1198</v>
      </c>
      <c r="C249" s="1"/>
      <c r="D249" s="1"/>
      <c r="E249" s="1"/>
      <c r="F249" s="1"/>
    </row>
    <row r="250" spans="1:6" x14ac:dyDescent="0.75">
      <c r="A250" s="115" t="s">
        <v>1199</v>
      </c>
      <c r="B250" s="116" t="s">
        <v>1200</v>
      </c>
      <c r="C250" s="1"/>
      <c r="D250" s="1"/>
      <c r="E250" s="1"/>
      <c r="F250" s="1"/>
    </row>
    <row r="251" spans="1:6" x14ac:dyDescent="0.75">
      <c r="A251" s="115" t="s">
        <v>1201</v>
      </c>
      <c r="B251" s="116" t="s">
        <v>1202</v>
      </c>
      <c r="C251" s="1"/>
      <c r="D251" s="1"/>
      <c r="E251" s="1"/>
      <c r="F251" s="1"/>
    </row>
    <row r="252" spans="1:6" x14ac:dyDescent="0.75">
      <c r="A252" s="115" t="s">
        <v>1203</v>
      </c>
      <c r="B252" s="116" t="s">
        <v>817</v>
      </c>
      <c r="C252" s="1"/>
      <c r="D252" s="1"/>
      <c r="E252" s="1"/>
      <c r="F252" s="1"/>
    </row>
    <row r="253" spans="1:6" x14ac:dyDescent="0.75">
      <c r="A253" s="115" t="s">
        <v>1204</v>
      </c>
      <c r="B253" s="116" t="s">
        <v>1205</v>
      </c>
      <c r="C253" s="1"/>
      <c r="D253" s="1"/>
      <c r="E253" s="1"/>
      <c r="F253" s="1"/>
    </row>
    <row r="254" spans="1:6" x14ac:dyDescent="0.75">
      <c r="A254" s="115" t="s">
        <v>1206</v>
      </c>
      <c r="B254" s="116" t="s">
        <v>929</v>
      </c>
      <c r="C254" s="1"/>
      <c r="D254" s="1"/>
      <c r="E254" s="1"/>
      <c r="F254" s="1"/>
    </row>
    <row r="255" spans="1:6" x14ac:dyDescent="0.75">
      <c r="A255" s="115" t="s">
        <v>1207</v>
      </c>
      <c r="B255" s="116" t="s">
        <v>1208</v>
      </c>
      <c r="C255" s="1"/>
      <c r="D255" s="1"/>
      <c r="E255" s="1"/>
      <c r="F255" s="1"/>
    </row>
    <row r="256" spans="1:6" x14ac:dyDescent="0.75">
      <c r="A256" s="115" t="s">
        <v>1209</v>
      </c>
      <c r="B256" s="116" t="s">
        <v>1210</v>
      </c>
      <c r="C256" s="1"/>
      <c r="D256" s="1"/>
      <c r="E256" s="1"/>
      <c r="F256" s="1"/>
    </row>
    <row r="257" spans="1:6" x14ac:dyDescent="0.75">
      <c r="A257" s="115" t="s">
        <v>1211</v>
      </c>
      <c r="B257" s="116" t="s">
        <v>1212</v>
      </c>
      <c r="C257" s="1"/>
      <c r="D257" s="1"/>
      <c r="E257" s="1"/>
      <c r="F257" s="1"/>
    </row>
    <row r="258" spans="1:6" x14ac:dyDescent="0.75">
      <c r="A258" s="115" t="s">
        <v>1213</v>
      </c>
      <c r="B258" s="116" t="s">
        <v>917</v>
      </c>
      <c r="C258" s="1"/>
      <c r="D258" s="1"/>
      <c r="E258" s="1"/>
      <c r="F258" s="1"/>
    </row>
    <row r="259" spans="1:6" x14ac:dyDescent="0.75">
      <c r="A259" s="115" t="s">
        <v>1214</v>
      </c>
      <c r="B259" s="116" t="s">
        <v>1215</v>
      </c>
      <c r="C259" s="1"/>
      <c r="D259" s="1"/>
      <c r="E259" s="1"/>
      <c r="F259" s="1"/>
    </row>
    <row r="260" spans="1:6" x14ac:dyDescent="0.75">
      <c r="A260" s="115" t="s">
        <v>1216</v>
      </c>
      <c r="B260" s="116" t="s">
        <v>1063</v>
      </c>
      <c r="C260" s="1"/>
      <c r="D260" s="1"/>
      <c r="E260" s="1"/>
      <c r="F260" s="1"/>
    </row>
    <row r="261" spans="1:6" x14ac:dyDescent="0.75">
      <c r="A261" s="115" t="s">
        <v>1217</v>
      </c>
      <c r="B261" s="116" t="s">
        <v>1218</v>
      </c>
      <c r="C261" s="1"/>
      <c r="D261" s="1"/>
      <c r="E261" s="1"/>
      <c r="F261" s="1"/>
    </row>
    <row r="262" spans="1:6" x14ac:dyDescent="0.75">
      <c r="A262" s="115" t="s">
        <v>1219</v>
      </c>
      <c r="B262" s="116" t="s">
        <v>1095</v>
      </c>
      <c r="C262" s="1"/>
      <c r="D262" s="1"/>
      <c r="E262" s="1"/>
      <c r="F262" s="1"/>
    </row>
    <row r="263" spans="1:6" x14ac:dyDescent="0.75">
      <c r="A263" s="115" t="s">
        <v>1220</v>
      </c>
      <c r="B263" s="116" t="s">
        <v>1221</v>
      </c>
      <c r="C263" s="1"/>
      <c r="D263" s="1"/>
      <c r="E263" s="1"/>
      <c r="F263" s="1"/>
    </row>
    <row r="264" spans="1:6" x14ac:dyDescent="0.75">
      <c r="A264" s="115" t="s">
        <v>1222</v>
      </c>
      <c r="B264" s="116" t="s">
        <v>987</v>
      </c>
      <c r="C264" s="1"/>
      <c r="D264" s="1"/>
      <c r="E264" s="1"/>
      <c r="F264" s="1"/>
    </row>
    <row r="265" spans="1:6" x14ac:dyDescent="0.75">
      <c r="A265" s="115" t="s">
        <v>1223</v>
      </c>
      <c r="B265" s="116" t="s">
        <v>1053</v>
      </c>
      <c r="C265" s="1"/>
      <c r="D265" s="1"/>
      <c r="E265" s="1"/>
      <c r="F265" s="1"/>
    </row>
    <row r="266" spans="1:6" x14ac:dyDescent="0.75">
      <c r="A266" s="115" t="s">
        <v>1224</v>
      </c>
      <c r="B266" s="116" t="s">
        <v>1225</v>
      </c>
      <c r="C266" s="1"/>
      <c r="D266" s="1"/>
      <c r="E266" s="1"/>
      <c r="F266" s="1"/>
    </row>
    <row r="267" spans="1:6" x14ac:dyDescent="0.75">
      <c r="A267" s="115" t="s">
        <v>1226</v>
      </c>
      <c r="B267" s="116" t="s">
        <v>1227</v>
      </c>
      <c r="C267" s="1"/>
      <c r="D267" s="1"/>
      <c r="E267" s="1"/>
      <c r="F267" s="1"/>
    </row>
    <row r="268" spans="1:6" x14ac:dyDescent="0.75">
      <c r="A268" s="115" t="s">
        <v>1228</v>
      </c>
      <c r="B268" s="116" t="s">
        <v>1229</v>
      </c>
      <c r="C268" s="1"/>
      <c r="D268" s="1"/>
      <c r="E268" s="1"/>
      <c r="F268" s="1"/>
    </row>
    <row r="269" spans="1:6" x14ac:dyDescent="0.75">
      <c r="A269" s="115" t="s">
        <v>1230</v>
      </c>
      <c r="B269" s="116" t="s">
        <v>891</v>
      </c>
      <c r="C269" s="1"/>
      <c r="D269" s="1"/>
      <c r="E269" s="1"/>
      <c r="F269" s="1"/>
    </row>
    <row r="270" spans="1:6" x14ac:dyDescent="0.75">
      <c r="A270" s="115" t="s">
        <v>1231</v>
      </c>
      <c r="B270" s="116" t="s">
        <v>1232</v>
      </c>
      <c r="C270" s="1"/>
      <c r="D270" s="1"/>
      <c r="E270" s="1"/>
      <c r="F270" s="1"/>
    </row>
    <row r="271" spans="1:6" x14ac:dyDescent="0.75">
      <c r="A271" s="115" t="s">
        <v>1233</v>
      </c>
      <c r="B271" s="116" t="s">
        <v>933</v>
      </c>
      <c r="C271" s="1"/>
      <c r="D271" s="1"/>
      <c r="E271" s="1"/>
      <c r="F271" s="1"/>
    </row>
    <row r="272" spans="1:6" x14ac:dyDescent="0.75">
      <c r="A272" s="115" t="s">
        <v>1234</v>
      </c>
      <c r="B272" s="116" t="s">
        <v>1235</v>
      </c>
      <c r="C272" s="1"/>
      <c r="D272" s="1"/>
      <c r="E272" s="1"/>
      <c r="F272" s="1"/>
    </row>
    <row r="273" spans="1:6" x14ac:dyDescent="0.75">
      <c r="A273" s="115" t="s">
        <v>1236</v>
      </c>
      <c r="B273" s="116" t="s">
        <v>1237</v>
      </c>
      <c r="C273" s="1"/>
      <c r="D273" s="1"/>
      <c r="E273" s="1"/>
      <c r="F273" s="1"/>
    </row>
    <row r="274" spans="1:6" x14ac:dyDescent="0.75">
      <c r="A274" s="115" t="s">
        <v>1238</v>
      </c>
      <c r="B274" s="116" t="s">
        <v>1101</v>
      </c>
      <c r="C274" s="1"/>
      <c r="D274" s="1"/>
      <c r="E274" s="1"/>
      <c r="F274" s="1"/>
    </row>
    <row r="275" spans="1:6" x14ac:dyDescent="0.75">
      <c r="A275" s="115" t="s">
        <v>1239</v>
      </c>
      <c r="B275" s="116" t="s">
        <v>1240</v>
      </c>
      <c r="C275" s="1"/>
      <c r="D275" s="1"/>
      <c r="E275" s="1"/>
      <c r="F275" s="1"/>
    </row>
    <row r="276" spans="1:6" x14ac:dyDescent="0.75">
      <c r="A276" s="115" t="s">
        <v>1241</v>
      </c>
      <c r="B276" s="116" t="s">
        <v>1242</v>
      </c>
      <c r="C276" s="1"/>
      <c r="D276" s="1"/>
      <c r="E276" s="1"/>
      <c r="F276" s="1"/>
    </row>
    <row r="277" spans="1:6" x14ac:dyDescent="0.75">
      <c r="A277" s="115" t="s">
        <v>1243</v>
      </c>
      <c r="B277" s="116" t="s">
        <v>1244</v>
      </c>
      <c r="C277" s="1"/>
      <c r="D277" s="1"/>
      <c r="E277" s="1"/>
      <c r="F277" s="1"/>
    </row>
    <row r="278" spans="1:6" x14ac:dyDescent="0.75">
      <c r="A278" s="115" t="s">
        <v>1245</v>
      </c>
      <c r="B278" s="116" t="s">
        <v>1246</v>
      </c>
      <c r="C278" s="1"/>
      <c r="D278" s="1"/>
      <c r="E278" s="1"/>
      <c r="F278" s="1"/>
    </row>
    <row r="279" spans="1:6" x14ac:dyDescent="0.75">
      <c r="A279" s="115" t="s">
        <v>1247</v>
      </c>
      <c r="B279" s="116" t="s">
        <v>1099</v>
      </c>
      <c r="C279" s="1"/>
      <c r="D279" s="1"/>
      <c r="E279" s="1"/>
      <c r="F279" s="1"/>
    </row>
    <row r="280" spans="1:6" x14ac:dyDescent="0.75">
      <c r="A280" s="115" t="s">
        <v>1248</v>
      </c>
      <c r="B280" s="116" t="s">
        <v>1081</v>
      </c>
      <c r="C280" s="1"/>
      <c r="D280" s="1"/>
      <c r="E280" s="1"/>
      <c r="F280" s="1"/>
    </row>
    <row r="281" spans="1:6" x14ac:dyDescent="0.75">
      <c r="A281" s="115" t="s">
        <v>1249</v>
      </c>
      <c r="B281" s="116" t="s">
        <v>1017</v>
      </c>
      <c r="C281" s="1"/>
      <c r="D281" s="1"/>
      <c r="E281" s="1"/>
      <c r="F281" s="1"/>
    </row>
    <row r="282" spans="1:6" x14ac:dyDescent="0.75">
      <c r="A282" s="115" t="s">
        <v>1250</v>
      </c>
      <c r="B282" s="116" t="s">
        <v>1251</v>
      </c>
      <c r="C282" s="1"/>
      <c r="D282" s="1"/>
      <c r="E282" s="1"/>
      <c r="F282" s="1"/>
    </row>
    <row r="283" spans="1:6" x14ac:dyDescent="0.75">
      <c r="A283" s="115" t="s">
        <v>1252</v>
      </c>
      <c r="B283" s="116" t="s">
        <v>1253</v>
      </c>
      <c r="C283" s="1"/>
      <c r="D283" s="1"/>
      <c r="E283" s="1"/>
      <c r="F283" s="1"/>
    </row>
    <row r="284" spans="1:6" x14ac:dyDescent="0.75">
      <c r="A284" s="115" t="s">
        <v>1254</v>
      </c>
      <c r="B284" s="116" t="s">
        <v>1111</v>
      </c>
      <c r="C284" s="1"/>
      <c r="D284" s="1"/>
      <c r="E284" s="1"/>
      <c r="F284" s="1"/>
    </row>
    <row r="285" spans="1:6" x14ac:dyDescent="0.75">
      <c r="A285" s="115" t="s">
        <v>1255</v>
      </c>
      <c r="B285" s="116" t="s">
        <v>1025</v>
      </c>
      <c r="C285" s="1"/>
      <c r="D285" s="1"/>
      <c r="E285" s="1"/>
      <c r="F285" s="1"/>
    </row>
    <row r="286" spans="1:6" x14ac:dyDescent="0.75">
      <c r="A286" s="115" t="s">
        <v>1256</v>
      </c>
      <c r="B286" s="116" t="s">
        <v>949</v>
      </c>
      <c r="C286" s="1"/>
      <c r="D286" s="1"/>
      <c r="E286" s="1"/>
      <c r="F286" s="1"/>
    </row>
    <row r="287" spans="1:6" x14ac:dyDescent="0.75">
      <c r="A287" s="115" t="s">
        <v>1257</v>
      </c>
      <c r="B287" s="116" t="s">
        <v>937</v>
      </c>
      <c r="C287" s="1"/>
      <c r="D287" s="1"/>
      <c r="E287" s="1"/>
      <c r="F287" s="1"/>
    </row>
    <row r="288" spans="1:6" x14ac:dyDescent="0.75">
      <c r="A288" s="115" t="s">
        <v>1258</v>
      </c>
      <c r="B288" s="116" t="s">
        <v>1037</v>
      </c>
      <c r="C288" s="1"/>
      <c r="D288" s="1"/>
      <c r="E288" s="1"/>
      <c r="F288" s="1"/>
    </row>
    <row r="289" spans="1:6" x14ac:dyDescent="0.75">
      <c r="A289" s="115" t="s">
        <v>1259</v>
      </c>
      <c r="B289" s="116" t="s">
        <v>1260</v>
      </c>
      <c r="C289" s="1"/>
      <c r="D289" s="1"/>
      <c r="E289" s="1"/>
      <c r="F289" s="1"/>
    </row>
    <row r="290" spans="1:6" x14ac:dyDescent="0.75">
      <c r="A290" s="115" t="s">
        <v>1261</v>
      </c>
      <c r="B290" s="116" t="s">
        <v>1262</v>
      </c>
      <c r="C290" s="1"/>
      <c r="D290" s="1"/>
      <c r="E290" s="1"/>
      <c r="F290" s="1"/>
    </row>
    <row r="291" spans="1:6" x14ac:dyDescent="0.75">
      <c r="A291" s="115" t="s">
        <v>1263</v>
      </c>
      <c r="B291" s="116" t="s">
        <v>1264</v>
      </c>
      <c r="C291" s="1"/>
      <c r="D291" s="1"/>
      <c r="E291" s="1"/>
      <c r="F291" s="1"/>
    </row>
    <row r="292" spans="1:6" x14ac:dyDescent="0.75">
      <c r="A292" s="115" t="s">
        <v>1265</v>
      </c>
      <c r="B292" s="116" t="s">
        <v>1051</v>
      </c>
      <c r="C292" s="1"/>
      <c r="D292" s="1"/>
      <c r="E292" s="1"/>
      <c r="F292" s="1"/>
    </row>
    <row r="293" spans="1:6" x14ac:dyDescent="0.75">
      <c r="A293" s="115" t="s">
        <v>1266</v>
      </c>
      <c r="B293" s="116" t="s">
        <v>1267</v>
      </c>
      <c r="C293" s="1"/>
      <c r="D293" s="1"/>
      <c r="E293" s="1"/>
      <c r="F293" s="1"/>
    </row>
    <row r="294" spans="1:6" x14ac:dyDescent="0.75">
      <c r="A294" s="115" t="s">
        <v>1268</v>
      </c>
      <c r="B294" s="116" t="s">
        <v>1269</v>
      </c>
      <c r="C294" s="1"/>
      <c r="D294" s="1"/>
      <c r="E294" s="1"/>
      <c r="F294" s="1"/>
    </row>
    <row r="295" spans="1:6" x14ac:dyDescent="0.75">
      <c r="A295" s="115" t="s">
        <v>1270</v>
      </c>
      <c r="B295" s="116" t="s">
        <v>1271</v>
      </c>
      <c r="C295" s="1"/>
      <c r="D295" s="1"/>
      <c r="E295" s="1"/>
      <c r="F295" s="1"/>
    </row>
    <row r="296" spans="1:6" x14ac:dyDescent="0.75">
      <c r="A296" s="115" t="s">
        <v>1272</v>
      </c>
      <c r="B296" s="116" t="s">
        <v>1107</v>
      </c>
      <c r="C296" s="1"/>
      <c r="D296" s="1"/>
      <c r="E296" s="1"/>
      <c r="F296" s="1"/>
    </row>
    <row r="297" spans="1:6" x14ac:dyDescent="0.75">
      <c r="A297" s="115" t="s">
        <v>1273</v>
      </c>
      <c r="B297" s="116" t="s">
        <v>1019</v>
      </c>
      <c r="C297" s="1"/>
      <c r="D297" s="1"/>
      <c r="E297" s="1"/>
      <c r="F297" s="1"/>
    </row>
    <row r="298" spans="1:6" x14ac:dyDescent="0.75">
      <c r="A298" s="115" t="s">
        <v>1274</v>
      </c>
      <c r="B298" s="116" t="s">
        <v>1275</v>
      </c>
      <c r="C298" s="1"/>
      <c r="D298" s="1"/>
      <c r="E298" s="1"/>
      <c r="F298" s="1"/>
    </row>
    <row r="299" spans="1:6" x14ac:dyDescent="0.75">
      <c r="A299" s="115" t="s">
        <v>1276</v>
      </c>
      <c r="B299" s="116" t="s">
        <v>1093</v>
      </c>
      <c r="C299" s="1"/>
      <c r="D299" s="1"/>
      <c r="E299" s="1"/>
      <c r="F299" s="1"/>
    </row>
    <row r="300" spans="1:6" x14ac:dyDescent="0.75">
      <c r="A300" s="115" t="s">
        <v>1277</v>
      </c>
      <c r="B300" s="116" t="s">
        <v>1278</v>
      </c>
      <c r="C300" s="1"/>
      <c r="D300" s="1"/>
      <c r="E300" s="1"/>
      <c r="F300" s="1"/>
    </row>
    <row r="301" spans="1:6" x14ac:dyDescent="0.75">
      <c r="A301" s="115" t="s">
        <v>1279</v>
      </c>
      <c r="B301" s="116" t="s">
        <v>923</v>
      </c>
      <c r="C301" s="1"/>
      <c r="D301" s="1"/>
      <c r="E301" s="1"/>
      <c r="F301" s="1"/>
    </row>
    <row r="302" spans="1:6" x14ac:dyDescent="0.75">
      <c r="A302" s="115" t="s">
        <v>1280</v>
      </c>
      <c r="B302" s="116" t="s">
        <v>1281</v>
      </c>
      <c r="C302" s="1"/>
      <c r="D302" s="1"/>
      <c r="E302" s="1"/>
      <c r="F302" s="1"/>
    </row>
    <row r="303" spans="1:6" x14ac:dyDescent="0.75">
      <c r="A303" s="115" t="s">
        <v>1282</v>
      </c>
      <c r="B303" s="116" t="s">
        <v>1015</v>
      </c>
      <c r="C303" s="1"/>
      <c r="D303" s="1"/>
      <c r="E303" s="1"/>
      <c r="F303" s="1"/>
    </row>
    <row r="304" spans="1:6" x14ac:dyDescent="0.75">
      <c r="A304" s="115" t="s">
        <v>1283</v>
      </c>
      <c r="B304" s="116" t="s">
        <v>1284</v>
      </c>
      <c r="C304" s="1"/>
      <c r="D304" s="1"/>
      <c r="E304" s="1"/>
      <c r="F304" s="1"/>
    </row>
    <row r="305" spans="1:6" x14ac:dyDescent="0.75">
      <c r="A305" s="115" t="s">
        <v>1285</v>
      </c>
      <c r="B305" s="116" t="s">
        <v>919</v>
      </c>
      <c r="C305" s="1"/>
      <c r="D305" s="1"/>
      <c r="E305" s="1"/>
      <c r="F305" s="1"/>
    </row>
    <row r="306" spans="1:6" x14ac:dyDescent="0.75">
      <c r="A306" s="115" t="s">
        <v>1286</v>
      </c>
      <c r="B306" s="116" t="s">
        <v>833</v>
      </c>
      <c r="C306" s="1"/>
      <c r="D306" s="1"/>
      <c r="E306" s="1"/>
      <c r="F306" s="1"/>
    </row>
    <row r="307" spans="1:6" x14ac:dyDescent="0.75">
      <c r="A307" s="115" t="s">
        <v>1287</v>
      </c>
      <c r="B307" s="116" t="s">
        <v>1288</v>
      </c>
      <c r="C307" s="1"/>
      <c r="D307" s="1"/>
      <c r="E307" s="1"/>
      <c r="F307" s="1"/>
    </row>
    <row r="308" spans="1:6" x14ac:dyDescent="0.75">
      <c r="A308" s="115" t="s">
        <v>1289</v>
      </c>
      <c r="B308" s="116" t="s">
        <v>973</v>
      </c>
      <c r="C308" s="1"/>
      <c r="D308" s="1"/>
      <c r="E308" s="1"/>
      <c r="F308" s="1"/>
    </row>
    <row r="309" spans="1:6" x14ac:dyDescent="0.75">
      <c r="A309" s="115" t="s">
        <v>1290</v>
      </c>
      <c r="B309" s="116" t="s">
        <v>1045</v>
      </c>
      <c r="C309" s="1"/>
      <c r="D309" s="1"/>
      <c r="E309" s="1"/>
      <c r="F309" s="1"/>
    </row>
    <row r="310" spans="1:6" x14ac:dyDescent="0.75">
      <c r="A310" s="115" t="s">
        <v>1291</v>
      </c>
      <c r="B310" s="116" t="s">
        <v>1292</v>
      </c>
      <c r="C310" s="1"/>
      <c r="D310" s="1"/>
      <c r="E310" s="1"/>
      <c r="F310" s="1"/>
    </row>
    <row r="311" spans="1:6" x14ac:dyDescent="0.75">
      <c r="A311" s="115" t="s">
        <v>1293</v>
      </c>
      <c r="B311" s="116" t="s">
        <v>1294</v>
      </c>
      <c r="C311" s="1"/>
      <c r="D311" s="1"/>
      <c r="E311" s="1"/>
      <c r="F311" s="1"/>
    </row>
    <row r="312" spans="1:6" x14ac:dyDescent="0.75">
      <c r="A312" s="115" t="s">
        <v>1295</v>
      </c>
      <c r="B312" s="116" t="s">
        <v>921</v>
      </c>
      <c r="C312" s="1"/>
      <c r="D312" s="1"/>
      <c r="E312" s="1"/>
      <c r="F312" s="1"/>
    </row>
    <row r="313" spans="1:6" x14ac:dyDescent="0.75">
      <c r="A313" s="115" t="s">
        <v>1296</v>
      </c>
      <c r="B313" s="116" t="s">
        <v>1297</v>
      </c>
      <c r="C313" s="1"/>
      <c r="D313" s="1"/>
      <c r="E313" s="1"/>
      <c r="F313" s="1"/>
    </row>
    <row r="314" spans="1:6" x14ac:dyDescent="0.75">
      <c r="A314" s="115" t="s">
        <v>1298</v>
      </c>
      <c r="B314" s="116" t="s">
        <v>1299</v>
      </c>
      <c r="C314" s="1"/>
      <c r="D314" s="1"/>
      <c r="E314" s="1"/>
      <c r="F314" s="1"/>
    </row>
    <row r="315" spans="1:6" x14ac:dyDescent="0.75">
      <c r="A315" s="115" t="s">
        <v>1300</v>
      </c>
      <c r="B315" s="116" t="s">
        <v>1083</v>
      </c>
      <c r="C315" s="1"/>
      <c r="D315" s="1"/>
      <c r="E315" s="1"/>
      <c r="F315" s="1"/>
    </row>
    <row r="316" spans="1:6" x14ac:dyDescent="0.75">
      <c r="A316" s="115" t="s">
        <v>2636</v>
      </c>
      <c r="B316" s="116" t="s">
        <v>1055</v>
      </c>
      <c r="C316" s="1"/>
    </row>
    <row r="317" spans="1:6" x14ac:dyDescent="0.75">
      <c r="A317" s="115" t="s">
        <v>2640</v>
      </c>
      <c r="B317" s="116" t="s">
        <v>1067</v>
      </c>
      <c r="C317" s="1"/>
    </row>
    <row r="318" spans="1:6" x14ac:dyDescent="0.75">
      <c r="A318" s="115" t="s">
        <v>2642</v>
      </c>
      <c r="B318" s="116" t="s">
        <v>1077</v>
      </c>
      <c r="C318" s="1"/>
    </row>
    <row r="319" spans="1:6" x14ac:dyDescent="0.75">
      <c r="A319" s="115" t="s">
        <v>2644</v>
      </c>
      <c r="B319" s="116" t="s">
        <v>1071</v>
      </c>
      <c r="C319" s="1"/>
    </row>
    <row r="320" spans="1:6" x14ac:dyDescent="0.75">
      <c r="A320" s="115" t="s">
        <v>2645</v>
      </c>
      <c r="B320" s="116" t="s">
        <v>2646</v>
      </c>
      <c r="C320" s="1"/>
    </row>
    <row r="321" spans="1:3" x14ac:dyDescent="0.75">
      <c r="A321" s="115" t="s">
        <v>2647</v>
      </c>
      <c r="B321" s="116" t="s">
        <v>823</v>
      </c>
      <c r="C321" s="1"/>
    </row>
    <row r="322" spans="1:3" x14ac:dyDescent="0.75">
      <c r="A322" s="115" t="s">
        <v>2649</v>
      </c>
      <c r="B322" s="116" t="s">
        <v>821</v>
      </c>
      <c r="C322" s="1"/>
    </row>
    <row r="323" spans="1:3" x14ac:dyDescent="0.75">
      <c r="A323" s="115" t="s">
        <v>2651</v>
      </c>
      <c r="B323" s="116" t="s">
        <v>819</v>
      </c>
      <c r="C323" s="1"/>
    </row>
    <row r="324" spans="1:3" x14ac:dyDescent="0.75">
      <c r="A324" s="115" t="s">
        <v>2654</v>
      </c>
      <c r="B324" s="116" t="s">
        <v>971</v>
      </c>
      <c r="C324" s="1"/>
    </row>
    <row r="325" spans="1:3" x14ac:dyDescent="0.75">
      <c r="A325" s="115" t="s">
        <v>2655</v>
      </c>
      <c r="B325" s="116" t="s">
        <v>2656</v>
      </c>
      <c r="C325" s="1"/>
    </row>
    <row r="326" spans="1:3" x14ac:dyDescent="0.75">
      <c r="A326" s="115" t="s">
        <v>2660</v>
      </c>
      <c r="B326" s="116" t="s">
        <v>2661</v>
      </c>
      <c r="C326" s="1"/>
    </row>
    <row r="327" spans="1:3" x14ac:dyDescent="0.75">
      <c r="A327" s="115" t="s">
        <v>2664</v>
      </c>
      <c r="B327" s="116" t="s">
        <v>2665</v>
      </c>
      <c r="C327" s="1"/>
    </row>
    <row r="328" spans="1:3" x14ac:dyDescent="0.75">
      <c r="A328" s="115" t="s">
        <v>2667</v>
      </c>
      <c r="B328" s="116" t="s">
        <v>885</v>
      </c>
      <c r="C328" s="1"/>
    </row>
    <row r="329" spans="1:3" x14ac:dyDescent="0.75">
      <c r="A329" s="115" t="s">
        <v>2669</v>
      </c>
      <c r="B329" s="116" t="s">
        <v>1047</v>
      </c>
      <c r="C329" s="1"/>
    </row>
    <row r="330" spans="1:3" x14ac:dyDescent="0.75">
      <c r="A330" s="115" t="s">
        <v>2670</v>
      </c>
      <c r="B330" s="116" t="s">
        <v>1057</v>
      </c>
      <c r="C330" s="1"/>
    </row>
    <row r="331" spans="1:3" x14ac:dyDescent="0.75">
      <c r="A331" s="115" t="s">
        <v>2672</v>
      </c>
      <c r="B331" s="116" t="s">
        <v>2673</v>
      </c>
      <c r="C331" s="1"/>
    </row>
    <row r="332" spans="1:3" x14ac:dyDescent="0.75">
      <c r="A332" s="115" t="s">
        <v>2674</v>
      </c>
      <c r="B332" s="116" t="s">
        <v>2675</v>
      </c>
      <c r="C332" s="1"/>
    </row>
    <row r="333" spans="1:3" x14ac:dyDescent="0.75">
      <c r="A333" s="115" t="s">
        <v>2676</v>
      </c>
      <c r="B333" s="116" t="s">
        <v>2677</v>
      </c>
      <c r="C333" s="1"/>
    </row>
    <row r="334" spans="1:3" x14ac:dyDescent="0.75">
      <c r="A334" s="115" t="s">
        <v>2685</v>
      </c>
      <c r="B334" s="116" t="s">
        <v>1175</v>
      </c>
      <c r="C334" s="1"/>
    </row>
    <row r="335" spans="1:3" x14ac:dyDescent="0.75">
      <c r="A335" s="115" t="s">
        <v>2686</v>
      </c>
      <c r="B335" s="116" t="s">
        <v>2687</v>
      </c>
      <c r="C335" s="1"/>
    </row>
    <row r="336" spans="1:3" x14ac:dyDescent="0.75">
      <c r="A336" s="115" t="s">
        <v>2689</v>
      </c>
      <c r="B336" s="116" t="s">
        <v>935</v>
      </c>
      <c r="C336" s="1"/>
    </row>
    <row r="337" spans="1:3" x14ac:dyDescent="0.75">
      <c r="A337" s="115" t="s">
        <v>2692</v>
      </c>
      <c r="B337" s="116" t="s">
        <v>2693</v>
      </c>
      <c r="C337" s="1"/>
    </row>
    <row r="338" spans="1:3" x14ac:dyDescent="0.75">
      <c r="A338" s="115" t="s">
        <v>2695</v>
      </c>
      <c r="B338" s="116" t="s">
        <v>889</v>
      </c>
      <c r="C338" s="1"/>
    </row>
    <row r="339" spans="1:3" x14ac:dyDescent="0.75">
      <c r="A339" s="115" t="s">
        <v>2698</v>
      </c>
      <c r="B339" s="116" t="s">
        <v>2699</v>
      </c>
      <c r="C339" s="1"/>
    </row>
    <row r="340" spans="1:3" x14ac:dyDescent="0.75">
      <c r="A340" s="115" t="s">
        <v>2702</v>
      </c>
      <c r="B340" s="116" t="s">
        <v>2703</v>
      </c>
      <c r="C340" s="1"/>
    </row>
    <row r="341" spans="1:3" x14ac:dyDescent="0.75">
      <c r="A341" s="115" t="s">
        <v>2705</v>
      </c>
      <c r="B341" s="116" t="s">
        <v>861</v>
      </c>
      <c r="C341" s="1"/>
    </row>
    <row r="342" spans="1:3" x14ac:dyDescent="0.75">
      <c r="A342" s="115" t="s">
        <v>2708</v>
      </c>
      <c r="B342" s="116" t="s">
        <v>2709</v>
      </c>
      <c r="C342" s="1"/>
    </row>
    <row r="343" spans="1:3" x14ac:dyDescent="0.75">
      <c r="A343" s="115" t="s">
        <v>2712</v>
      </c>
      <c r="B343" s="116" t="s">
        <v>2713</v>
      </c>
      <c r="C343" s="1"/>
    </row>
    <row r="344" spans="1:3" x14ac:dyDescent="0.75">
      <c r="A344" s="115" t="s">
        <v>2715</v>
      </c>
      <c r="B344" s="116" t="s">
        <v>915</v>
      </c>
      <c r="C344" s="1"/>
    </row>
    <row r="345" spans="1:3" x14ac:dyDescent="0.75">
      <c r="A345" s="115" t="s">
        <v>2718</v>
      </c>
      <c r="B345" s="116" t="s">
        <v>2719</v>
      </c>
      <c r="C345" s="1"/>
    </row>
    <row r="346" spans="1:3" x14ac:dyDescent="0.75">
      <c r="A346" s="115" t="s">
        <v>2720</v>
      </c>
      <c r="B346" s="116" t="s">
        <v>2721</v>
      </c>
      <c r="C346" s="1"/>
    </row>
    <row r="347" spans="1:3" x14ac:dyDescent="0.75">
      <c r="A347" s="115" t="s">
        <v>4364</v>
      </c>
      <c r="B347" s="116" t="s">
        <v>4365</v>
      </c>
      <c r="C347" s="1"/>
    </row>
    <row r="348" spans="1:3" x14ac:dyDescent="0.75">
      <c r="A348" s="115" t="s">
        <v>4366</v>
      </c>
      <c r="B348" s="116" t="s">
        <v>4367</v>
      </c>
      <c r="C348" s="1"/>
    </row>
    <row r="349" spans="1:3" x14ac:dyDescent="0.75">
      <c r="A349" s="115" t="s">
        <v>4368</v>
      </c>
      <c r="B349" s="116" t="s">
        <v>4369</v>
      </c>
      <c r="C349" s="1"/>
    </row>
    <row r="350" spans="1:3" x14ac:dyDescent="0.75">
      <c r="A350" s="115" t="s">
        <v>4370</v>
      </c>
      <c r="B350" s="116" t="s">
        <v>1069</v>
      </c>
      <c r="C350" s="1"/>
    </row>
    <row r="351" spans="1:3" x14ac:dyDescent="0.75">
      <c r="A351" s="115" t="s">
        <v>4371</v>
      </c>
      <c r="B351" s="116" t="s">
        <v>4372</v>
      </c>
      <c r="C351" s="1"/>
    </row>
    <row r="352" spans="1:3" x14ac:dyDescent="0.75">
      <c r="A352" s="115" t="s">
        <v>4373</v>
      </c>
      <c r="B352" s="116" t="s">
        <v>913</v>
      </c>
      <c r="C352" s="1"/>
    </row>
    <row r="353" spans="1:3" x14ac:dyDescent="0.75">
      <c r="A353" s="115" t="s">
        <v>4374</v>
      </c>
      <c r="B353" s="116" t="s">
        <v>4375</v>
      </c>
      <c r="C353" s="1"/>
    </row>
    <row r="354" spans="1:3" x14ac:dyDescent="0.75">
      <c r="A354" s="115" t="s">
        <v>4376</v>
      </c>
      <c r="B354" s="116" t="s">
        <v>4377</v>
      </c>
      <c r="C354" s="1"/>
    </row>
    <row r="355" spans="1:3" x14ac:dyDescent="0.75">
      <c r="A355" s="115" t="s">
        <v>4378</v>
      </c>
      <c r="B355" s="116" t="s">
        <v>4379</v>
      </c>
      <c r="C355" s="1"/>
    </row>
    <row r="356" spans="1:3" x14ac:dyDescent="0.75">
      <c r="A356" s="115" t="s">
        <v>4380</v>
      </c>
      <c r="B356" s="116" t="s">
        <v>4381</v>
      </c>
      <c r="C356" s="1"/>
    </row>
    <row r="357" spans="1:3" x14ac:dyDescent="0.75">
      <c r="A357" s="115" t="s">
        <v>4382</v>
      </c>
      <c r="B357" s="116" t="s">
        <v>777</v>
      </c>
      <c r="C357" s="1"/>
    </row>
    <row r="358" spans="1:3" x14ac:dyDescent="0.75">
      <c r="A358" s="115" t="s">
        <v>4383</v>
      </c>
      <c r="B358" s="116" t="s">
        <v>4384</v>
      </c>
      <c r="C358" s="1"/>
    </row>
    <row r="359" spans="1:3" x14ac:dyDescent="0.75">
      <c r="A359" s="115" t="s">
        <v>4385</v>
      </c>
      <c r="B359" s="116" t="s">
        <v>1065</v>
      </c>
      <c r="C359" s="1"/>
    </row>
    <row r="360" spans="1:3" x14ac:dyDescent="0.75">
      <c r="A360" s="117" t="s">
        <v>4386</v>
      </c>
      <c r="B360" s="118" t="s">
        <v>4387</v>
      </c>
      <c r="C360" s="1"/>
    </row>
    <row r="361" spans="1:3" x14ac:dyDescent="0.75">
      <c r="A361" s="15"/>
      <c r="B361" s="15"/>
    </row>
    <row r="362" spans="1:3" x14ac:dyDescent="0.75">
      <c r="A362" s="15"/>
      <c r="B362" s="15"/>
    </row>
    <row r="363" spans="1:3" x14ac:dyDescent="0.75">
      <c r="A363" s="15"/>
      <c r="B363" s="15"/>
    </row>
    <row r="364" spans="1:3" x14ac:dyDescent="0.75">
      <c r="A364" s="15"/>
      <c r="B364" s="15"/>
    </row>
  </sheetData>
  <sortState ref="A37:C315">
    <sortCondition ref="A37:A315"/>
  </sortState>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25"/>
  <sheetViews>
    <sheetView workbookViewId="0">
      <selection sqref="A1:B1"/>
    </sheetView>
  </sheetViews>
  <sheetFormatPr defaultColWidth="9.1328125" defaultRowHeight="14.75" x14ac:dyDescent="0.75"/>
  <cols>
    <col min="1" max="1" width="12.58984375" style="2" customWidth="1"/>
    <col min="2" max="2" width="105.86328125" style="2" customWidth="1"/>
    <col min="3" max="3" width="9.1328125" style="2" customWidth="1"/>
    <col min="4" max="4" width="12.26953125" style="2" customWidth="1"/>
    <col min="5" max="5" width="11" style="2" customWidth="1"/>
    <col min="6" max="6" width="12.40625" style="2" bestFit="1" customWidth="1"/>
    <col min="7" max="16384" width="9.1328125" style="2"/>
  </cols>
  <sheetData>
    <row r="1" spans="1:6" x14ac:dyDescent="0.75">
      <c r="A1" s="198" t="s">
        <v>2722</v>
      </c>
      <c r="B1" s="198"/>
      <c r="C1" s="1"/>
      <c r="D1" s="1"/>
      <c r="E1" s="1"/>
      <c r="F1" s="1"/>
    </row>
    <row r="2" spans="1:6" x14ac:dyDescent="0.75">
      <c r="A2" s="3" t="s">
        <v>58</v>
      </c>
      <c r="B2" s="1"/>
      <c r="C2" s="1"/>
      <c r="D2" s="1"/>
      <c r="E2" s="1"/>
      <c r="F2" s="1"/>
    </row>
    <row r="3" spans="1:6" x14ac:dyDescent="0.75">
      <c r="A3" s="1"/>
      <c r="B3" s="1"/>
      <c r="C3" s="1"/>
      <c r="D3" s="1"/>
      <c r="E3" s="1"/>
      <c r="F3" s="1"/>
    </row>
    <row r="4" spans="1:6" ht="26.75" x14ac:dyDescent="0.75">
      <c r="A4" s="5" t="s">
        <v>109</v>
      </c>
      <c r="B4" s="6" t="s">
        <v>110</v>
      </c>
      <c r="C4" s="1"/>
      <c r="D4" s="17" t="s">
        <v>33</v>
      </c>
      <c r="E4" s="17" t="s">
        <v>34</v>
      </c>
      <c r="F4" s="18" t="s">
        <v>35</v>
      </c>
    </row>
    <row r="5" spans="1:6" x14ac:dyDescent="0.75">
      <c r="A5" s="115" t="s">
        <v>1301</v>
      </c>
      <c r="B5" s="116" t="s">
        <v>1302</v>
      </c>
      <c r="C5" s="1"/>
      <c r="D5" s="120" t="s">
        <v>47</v>
      </c>
      <c r="E5" s="126">
        <v>50</v>
      </c>
      <c r="F5" s="123">
        <v>1</v>
      </c>
    </row>
    <row r="6" spans="1:6" x14ac:dyDescent="0.75">
      <c r="A6" s="115" t="s">
        <v>1303</v>
      </c>
      <c r="B6" s="116" t="s">
        <v>1304</v>
      </c>
      <c r="C6" s="1"/>
      <c r="D6" s="120" t="s">
        <v>48</v>
      </c>
      <c r="E6" s="126">
        <v>45</v>
      </c>
      <c r="F6" s="123">
        <v>1</v>
      </c>
    </row>
    <row r="7" spans="1:6" x14ac:dyDescent="0.75">
      <c r="A7" s="115" t="s">
        <v>1305</v>
      </c>
      <c r="B7" s="116" t="s">
        <v>1306</v>
      </c>
      <c r="C7" s="1"/>
      <c r="D7" s="120" t="s">
        <v>49</v>
      </c>
      <c r="E7" s="126">
        <v>40</v>
      </c>
      <c r="F7" s="123">
        <v>1</v>
      </c>
    </row>
    <row r="8" spans="1:6" x14ac:dyDescent="0.75">
      <c r="A8" s="115" t="s">
        <v>1307</v>
      </c>
      <c r="B8" s="116" t="s">
        <v>1308</v>
      </c>
      <c r="C8" s="1"/>
      <c r="D8" s="120" t="s">
        <v>50</v>
      </c>
      <c r="E8" s="126">
        <v>35</v>
      </c>
      <c r="F8" s="123">
        <v>1</v>
      </c>
    </row>
    <row r="9" spans="1:6" x14ac:dyDescent="0.75">
      <c r="A9" s="115" t="s">
        <v>1309</v>
      </c>
      <c r="B9" s="116" t="s">
        <v>1310</v>
      </c>
      <c r="C9" s="1"/>
      <c r="D9" s="120" t="s">
        <v>51</v>
      </c>
      <c r="E9" s="126">
        <v>30</v>
      </c>
      <c r="F9" s="123">
        <v>1</v>
      </c>
    </row>
    <row r="10" spans="1:6" x14ac:dyDescent="0.75">
      <c r="A10" s="115" t="s">
        <v>1311</v>
      </c>
      <c r="B10" s="116" t="s">
        <v>1312</v>
      </c>
      <c r="C10" s="1"/>
      <c r="D10" s="120" t="s">
        <v>52</v>
      </c>
      <c r="E10" s="126">
        <v>25</v>
      </c>
      <c r="F10" s="123">
        <v>1</v>
      </c>
    </row>
    <row r="11" spans="1:6" x14ac:dyDescent="0.75">
      <c r="A11" s="115" t="s">
        <v>1313</v>
      </c>
      <c r="B11" s="116" t="s">
        <v>1314</v>
      </c>
      <c r="C11" s="1"/>
      <c r="D11" s="120" t="s">
        <v>53</v>
      </c>
      <c r="E11" s="126">
        <v>20</v>
      </c>
      <c r="F11" s="123">
        <v>1</v>
      </c>
    </row>
    <row r="12" spans="1:6" x14ac:dyDescent="0.75">
      <c r="A12" s="115" t="s">
        <v>1315</v>
      </c>
      <c r="B12" s="116" t="s">
        <v>1316</v>
      </c>
      <c r="C12" s="1"/>
      <c r="D12" s="120" t="s">
        <v>54</v>
      </c>
      <c r="E12" s="126">
        <v>15</v>
      </c>
      <c r="F12" s="123">
        <v>1</v>
      </c>
    </row>
    <row r="13" spans="1:6" x14ac:dyDescent="0.75">
      <c r="A13" s="115" t="s">
        <v>1317</v>
      </c>
      <c r="B13" s="116" t="s">
        <v>1318</v>
      </c>
      <c r="C13" s="1"/>
      <c r="D13" s="121" t="s">
        <v>55</v>
      </c>
      <c r="E13" s="127">
        <v>10</v>
      </c>
      <c r="F13" s="124">
        <v>1</v>
      </c>
    </row>
    <row r="14" spans="1:6" x14ac:dyDescent="0.75">
      <c r="A14" s="115" t="s">
        <v>1319</v>
      </c>
      <c r="B14" s="116" t="s">
        <v>1320</v>
      </c>
      <c r="C14" s="1"/>
      <c r="E14" s="1"/>
      <c r="F14" s="1"/>
    </row>
    <row r="15" spans="1:6" x14ac:dyDescent="0.75">
      <c r="A15" s="115" t="s">
        <v>1321</v>
      </c>
      <c r="B15" s="116" t="s">
        <v>1322</v>
      </c>
      <c r="C15" s="1"/>
      <c r="D15" s="1"/>
      <c r="E15" s="1"/>
      <c r="F15" s="1"/>
    </row>
    <row r="16" spans="1:6" x14ac:dyDescent="0.75">
      <c r="A16" s="115" t="s">
        <v>1323</v>
      </c>
      <c r="B16" s="116" t="s">
        <v>1324</v>
      </c>
      <c r="C16" s="1"/>
      <c r="D16" s="1"/>
      <c r="E16" s="1"/>
      <c r="F16" s="1"/>
    </row>
    <row r="17" spans="1:6" x14ac:dyDescent="0.75">
      <c r="A17" s="115" t="s">
        <v>1325</v>
      </c>
      <c r="B17" s="116" t="s">
        <v>1326</v>
      </c>
      <c r="C17" s="1"/>
      <c r="D17" s="1"/>
      <c r="E17" s="1"/>
      <c r="F17" s="1"/>
    </row>
    <row r="18" spans="1:6" x14ac:dyDescent="0.75">
      <c r="A18" s="115" t="s">
        <v>1327</v>
      </c>
      <c r="B18" s="116" t="s">
        <v>1328</v>
      </c>
      <c r="C18" s="1"/>
      <c r="D18" s="1"/>
      <c r="E18" s="1"/>
      <c r="F18" s="1"/>
    </row>
    <row r="19" spans="1:6" x14ac:dyDescent="0.75">
      <c r="A19" s="115" t="s">
        <v>1329</v>
      </c>
      <c r="B19" s="116" t="s">
        <v>1330</v>
      </c>
      <c r="C19" s="1"/>
      <c r="D19" s="1"/>
      <c r="E19" s="1"/>
      <c r="F19" s="1"/>
    </row>
    <row r="20" spans="1:6" x14ac:dyDescent="0.75">
      <c r="A20" s="115" t="s">
        <v>1331</v>
      </c>
      <c r="B20" s="116" t="s">
        <v>1332</v>
      </c>
      <c r="C20" s="1"/>
      <c r="D20" s="1"/>
      <c r="E20" s="1"/>
      <c r="F20" s="1"/>
    </row>
    <row r="21" spans="1:6" x14ac:dyDescent="0.75">
      <c r="A21" s="115" t="s">
        <v>1333</v>
      </c>
      <c r="B21" s="116" t="s">
        <v>1334</v>
      </c>
      <c r="C21" s="1"/>
      <c r="D21" s="1"/>
      <c r="E21" s="1"/>
      <c r="F21" s="1"/>
    </row>
    <row r="22" spans="1:6" x14ac:dyDescent="0.75">
      <c r="A22" s="115" t="s">
        <v>1335</v>
      </c>
      <c r="B22" s="116" t="s">
        <v>1336</v>
      </c>
      <c r="C22" s="1"/>
      <c r="D22" s="1"/>
      <c r="E22" s="1"/>
      <c r="F22" s="1"/>
    </row>
    <row r="23" spans="1:6" x14ac:dyDescent="0.75">
      <c r="A23" s="115" t="s">
        <v>1337</v>
      </c>
      <c r="B23" s="116" t="s">
        <v>1338</v>
      </c>
      <c r="C23" s="1"/>
      <c r="D23" s="1"/>
      <c r="E23" s="1"/>
      <c r="F23" s="1"/>
    </row>
    <row r="24" spans="1:6" x14ac:dyDescent="0.75">
      <c r="A24" s="115" t="s">
        <v>1339</v>
      </c>
      <c r="B24" s="116" t="s">
        <v>1340</v>
      </c>
      <c r="C24" s="1"/>
      <c r="D24" s="1"/>
      <c r="E24" s="1"/>
      <c r="F24" s="1"/>
    </row>
    <row r="25" spans="1:6" x14ac:dyDescent="0.75">
      <c r="A25" s="117" t="s">
        <v>1341</v>
      </c>
      <c r="B25" s="118" t="s">
        <v>1342</v>
      </c>
      <c r="C25" s="1"/>
      <c r="D25" s="1"/>
      <c r="E25" s="1"/>
      <c r="F25" s="1"/>
    </row>
  </sheetData>
  <sortState ref="A5:C25">
    <sortCondition ref="A5:A25"/>
  </sortState>
  <mergeCells count="1">
    <mergeCell ref="A1:B1"/>
  </mergeCells>
  <pageMargins left="0.70000000000000007" right="0.70000000000000007" top="0.75" bottom="0.75" header="0.30000000000000004" footer="0.30000000000000004"/>
  <pageSetup paperSize="9" fitToWidth="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4"/>
  <sheetViews>
    <sheetView workbookViewId="0">
      <selection sqref="A1:B1"/>
    </sheetView>
  </sheetViews>
  <sheetFormatPr defaultColWidth="9.1328125" defaultRowHeight="14.75" x14ac:dyDescent="0.75"/>
  <cols>
    <col min="1" max="1" width="12.26953125" style="2" customWidth="1"/>
    <col min="2" max="2" width="119.7265625" style="2" customWidth="1"/>
    <col min="3" max="3" width="9.1328125" style="2" customWidth="1"/>
    <col min="4" max="4" width="11.86328125" style="2" customWidth="1"/>
    <col min="5" max="5" width="11.40625" style="2" customWidth="1"/>
    <col min="6" max="6" width="12.40625" style="2" bestFit="1" customWidth="1"/>
    <col min="7" max="16384" width="9.1328125" style="2"/>
  </cols>
  <sheetData>
    <row r="1" spans="1:6" x14ac:dyDescent="0.75">
      <c r="A1" s="198" t="s">
        <v>2722</v>
      </c>
      <c r="B1" s="198"/>
      <c r="C1" s="9"/>
      <c r="D1" s="1"/>
      <c r="E1" s="1"/>
      <c r="F1" s="1"/>
    </row>
    <row r="2" spans="1:6" x14ac:dyDescent="0.75">
      <c r="A2" s="3" t="s">
        <v>59</v>
      </c>
      <c r="B2" s="9"/>
      <c r="C2" s="9"/>
      <c r="D2" s="1"/>
      <c r="E2" s="1"/>
      <c r="F2" s="1"/>
    </row>
    <row r="3" spans="1:6" x14ac:dyDescent="0.75">
      <c r="A3" s="3"/>
      <c r="B3" s="9"/>
      <c r="C3" s="9"/>
      <c r="D3" s="1"/>
      <c r="E3" s="1"/>
      <c r="F3" s="1"/>
    </row>
    <row r="4" spans="1:6" ht="26.75" x14ac:dyDescent="0.75">
      <c r="A4" s="5" t="s">
        <v>109</v>
      </c>
      <c r="B4" s="6" t="s">
        <v>110</v>
      </c>
      <c r="C4" s="1"/>
      <c r="D4" s="7" t="s">
        <v>33</v>
      </c>
      <c r="E4" s="7" t="s">
        <v>34</v>
      </c>
      <c r="F4" s="18" t="s">
        <v>35</v>
      </c>
    </row>
    <row r="5" spans="1:6" x14ac:dyDescent="0.75">
      <c r="A5" s="115" t="s">
        <v>1343</v>
      </c>
      <c r="B5" s="116" t="s">
        <v>1344</v>
      </c>
      <c r="C5" s="1"/>
      <c r="D5" s="120" t="s">
        <v>46</v>
      </c>
      <c r="E5" s="126">
        <v>85</v>
      </c>
      <c r="F5" s="123">
        <v>1.5</v>
      </c>
    </row>
    <row r="6" spans="1:6" x14ac:dyDescent="0.75">
      <c r="A6" s="115" t="s">
        <v>1345</v>
      </c>
      <c r="B6" s="116" t="s">
        <v>1346</v>
      </c>
      <c r="C6" s="1"/>
      <c r="D6" s="120" t="s">
        <v>47</v>
      </c>
      <c r="E6" s="126">
        <v>75</v>
      </c>
      <c r="F6" s="123">
        <v>1.5</v>
      </c>
    </row>
    <row r="7" spans="1:6" x14ac:dyDescent="0.75">
      <c r="A7" s="115" t="s">
        <v>1347</v>
      </c>
      <c r="B7" s="116" t="s">
        <v>1348</v>
      </c>
      <c r="C7" s="1"/>
      <c r="D7" s="120" t="s">
        <v>48</v>
      </c>
      <c r="E7" s="126">
        <v>67.5</v>
      </c>
      <c r="F7" s="123">
        <v>1.5</v>
      </c>
    </row>
    <row r="8" spans="1:6" x14ac:dyDescent="0.75">
      <c r="A8" s="115" t="s">
        <v>1349</v>
      </c>
      <c r="B8" s="116" t="s">
        <v>1350</v>
      </c>
      <c r="C8" s="1"/>
      <c r="D8" s="120" t="s">
        <v>49</v>
      </c>
      <c r="E8" s="126">
        <v>60</v>
      </c>
      <c r="F8" s="123">
        <v>1.5</v>
      </c>
    </row>
    <row r="9" spans="1:6" x14ac:dyDescent="0.75">
      <c r="A9" s="115" t="s">
        <v>1351</v>
      </c>
      <c r="B9" s="116" t="s">
        <v>1352</v>
      </c>
      <c r="C9" s="1"/>
      <c r="D9" s="120" t="s">
        <v>50</v>
      </c>
      <c r="E9" s="126">
        <v>52.5</v>
      </c>
      <c r="F9" s="123">
        <v>1.5</v>
      </c>
    </row>
    <row r="10" spans="1:6" x14ac:dyDescent="0.75">
      <c r="A10" s="115" t="s">
        <v>1353</v>
      </c>
      <c r="B10" s="116" t="s">
        <v>1354</v>
      </c>
      <c r="C10" s="1"/>
      <c r="D10" s="120" t="s">
        <v>51</v>
      </c>
      <c r="E10" s="126">
        <v>45</v>
      </c>
      <c r="F10" s="123">
        <v>1.5</v>
      </c>
    </row>
    <row r="11" spans="1:6" x14ac:dyDescent="0.75">
      <c r="A11" s="117" t="s">
        <v>1355</v>
      </c>
      <c r="B11" s="118" t="s">
        <v>1356</v>
      </c>
      <c r="C11" s="1"/>
      <c r="D11" s="120" t="s">
        <v>52</v>
      </c>
      <c r="E11" s="126">
        <v>37.5</v>
      </c>
      <c r="F11" s="123">
        <v>1.5</v>
      </c>
    </row>
    <row r="12" spans="1:6" x14ac:dyDescent="0.75">
      <c r="A12" s="1"/>
      <c r="B12" s="1"/>
      <c r="C12" s="1"/>
      <c r="D12" s="120" t="s">
        <v>53</v>
      </c>
      <c r="E12" s="126">
        <v>30</v>
      </c>
      <c r="F12" s="123">
        <v>1.5</v>
      </c>
    </row>
    <row r="13" spans="1:6" x14ac:dyDescent="0.75">
      <c r="A13" s="1"/>
      <c r="B13" s="1"/>
      <c r="C13" s="1"/>
      <c r="D13" s="120" t="s">
        <v>54</v>
      </c>
      <c r="E13" s="126">
        <v>22.5</v>
      </c>
      <c r="F13" s="123">
        <v>1.5</v>
      </c>
    </row>
    <row r="14" spans="1:6" x14ac:dyDescent="0.75">
      <c r="A14" s="1"/>
      <c r="B14" s="1"/>
      <c r="C14" s="1"/>
      <c r="D14" s="121" t="s">
        <v>55</v>
      </c>
      <c r="E14" s="127">
        <v>15</v>
      </c>
      <c r="F14" s="124">
        <v>1.5</v>
      </c>
    </row>
  </sheetData>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8"/>
  <sheetViews>
    <sheetView workbookViewId="0">
      <selection sqref="A1:B1"/>
    </sheetView>
  </sheetViews>
  <sheetFormatPr defaultColWidth="9.1328125" defaultRowHeight="14.75" x14ac:dyDescent="0.75"/>
  <cols>
    <col min="1" max="1" width="12.7265625" style="2" customWidth="1"/>
    <col min="2" max="2" width="66.7265625" style="2" customWidth="1"/>
    <col min="3" max="3" width="9.1328125" style="2" customWidth="1"/>
    <col min="4" max="4" width="12.86328125" style="2" customWidth="1"/>
    <col min="5" max="5" width="11.7265625" style="2" customWidth="1"/>
    <col min="6" max="6" width="12.40625" style="2" bestFit="1" customWidth="1"/>
    <col min="7" max="7" width="9.1328125" style="2" customWidth="1"/>
    <col min="8" max="16384" width="9.1328125" style="2"/>
  </cols>
  <sheetData>
    <row r="1" spans="1:6" x14ac:dyDescent="0.75">
      <c r="A1" s="198" t="s">
        <v>2722</v>
      </c>
      <c r="B1" s="198"/>
      <c r="C1" s="19"/>
      <c r="D1" s="9"/>
      <c r="E1" s="9"/>
      <c r="F1" s="9"/>
    </row>
    <row r="2" spans="1:6" x14ac:dyDescent="0.75">
      <c r="A2" s="3" t="s">
        <v>13</v>
      </c>
      <c r="B2" s="9"/>
      <c r="C2" s="9"/>
      <c r="D2" s="11"/>
      <c r="E2" s="9"/>
      <c r="F2" s="9"/>
    </row>
    <row r="3" spans="1:6" x14ac:dyDescent="0.75">
      <c r="A3" s="11"/>
      <c r="B3" s="9"/>
      <c r="C3" s="9"/>
      <c r="D3" s="11"/>
      <c r="E3" s="9"/>
      <c r="F3" s="9"/>
    </row>
    <row r="4" spans="1:6" ht="26.75" x14ac:dyDescent="0.75">
      <c r="A4" s="5" t="s">
        <v>109</v>
      </c>
      <c r="B4" s="6" t="s">
        <v>110</v>
      </c>
      <c r="C4" s="1" t="s">
        <v>4326</v>
      </c>
      <c r="D4" s="7" t="s">
        <v>33</v>
      </c>
      <c r="E4" s="7" t="s">
        <v>34</v>
      </c>
      <c r="F4" s="18" t="s">
        <v>35</v>
      </c>
    </row>
    <row r="5" spans="1:6" x14ac:dyDescent="0.75">
      <c r="A5" s="138" t="s">
        <v>4363</v>
      </c>
      <c r="B5" s="118" t="s">
        <v>1357</v>
      </c>
      <c r="C5" s="1"/>
      <c r="D5" s="120" t="s">
        <v>60</v>
      </c>
      <c r="E5" s="126">
        <v>9</v>
      </c>
      <c r="F5" s="123">
        <v>0</v>
      </c>
    </row>
    <row r="6" spans="1:6" x14ac:dyDescent="0.75">
      <c r="A6" s="20"/>
      <c r="B6" s="21"/>
      <c r="C6" s="9"/>
      <c r="D6" s="121" t="s">
        <v>61</v>
      </c>
      <c r="E6" s="127">
        <v>7.7</v>
      </c>
      <c r="F6" s="124">
        <v>0</v>
      </c>
    </row>
    <row r="8" spans="1:6" x14ac:dyDescent="0.75">
      <c r="D8" s="67"/>
    </row>
  </sheetData>
  <mergeCells count="1">
    <mergeCell ref="A1:B1"/>
  </mergeCells>
  <pageMargins left="0.70000000000000007" right="0.70000000000000007" top="0.75" bottom="0.75" header="0.30000000000000004" footer="0.30000000000000004"/>
  <pageSetup paperSize="9"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8"/>
  <sheetViews>
    <sheetView workbookViewId="0">
      <selection sqref="A1:B1"/>
    </sheetView>
  </sheetViews>
  <sheetFormatPr defaultColWidth="9.1328125" defaultRowHeight="14.75" x14ac:dyDescent="0.75"/>
  <cols>
    <col min="1" max="1" width="13.26953125" style="2" customWidth="1"/>
    <col min="2" max="2" width="86.40625" style="2" customWidth="1"/>
    <col min="3" max="3" width="9.1328125" style="2" customWidth="1"/>
    <col min="4" max="4" width="12.1328125" style="2" bestFit="1" customWidth="1"/>
    <col min="5" max="5" width="11.7265625" style="2" customWidth="1"/>
    <col min="6" max="6" width="12.40625" style="2" bestFit="1" customWidth="1"/>
    <col min="7" max="7" width="9.1328125" style="2" customWidth="1"/>
    <col min="8" max="16384" width="9.1328125" style="2"/>
  </cols>
  <sheetData>
    <row r="1" spans="1:6" x14ac:dyDescent="0.75">
      <c r="A1" s="198" t="s">
        <v>2722</v>
      </c>
      <c r="B1" s="198"/>
      <c r="C1" s="9"/>
      <c r="D1" s="22"/>
      <c r="E1" s="23"/>
      <c r="F1" s="23"/>
    </row>
    <row r="2" spans="1:6" x14ac:dyDescent="0.75">
      <c r="A2" s="3" t="s">
        <v>1358</v>
      </c>
      <c r="B2" s="9"/>
      <c r="C2" s="9"/>
      <c r="D2" s="22"/>
      <c r="E2" s="23"/>
      <c r="F2" s="23"/>
    </row>
    <row r="3" spans="1:6" x14ac:dyDescent="0.75">
      <c r="A3" s="9"/>
      <c r="B3" s="9"/>
      <c r="C3" s="9"/>
      <c r="D3" s="22"/>
      <c r="E3" s="23"/>
      <c r="F3" s="23"/>
    </row>
    <row r="4" spans="1:6" ht="30.75" customHeight="1" x14ac:dyDescent="0.75">
      <c r="A4" s="5" t="s">
        <v>109</v>
      </c>
      <c r="B4" s="6" t="s">
        <v>110</v>
      </c>
      <c r="C4" s="9"/>
      <c r="D4" s="7" t="s">
        <v>33</v>
      </c>
      <c r="E4" s="7" t="s">
        <v>34</v>
      </c>
      <c r="F4" s="18" t="s">
        <v>35</v>
      </c>
    </row>
    <row r="5" spans="1:6" x14ac:dyDescent="0.75">
      <c r="A5" s="117" t="s">
        <v>1359</v>
      </c>
      <c r="B5" s="118" t="s">
        <v>1360</v>
      </c>
      <c r="C5" s="1"/>
      <c r="D5" s="120" t="s">
        <v>73</v>
      </c>
      <c r="E5" s="126">
        <v>25</v>
      </c>
      <c r="F5" s="123">
        <v>0.5</v>
      </c>
    </row>
    <row r="6" spans="1:6" x14ac:dyDescent="0.75">
      <c r="A6" s="1"/>
      <c r="B6" s="1"/>
      <c r="C6" s="9"/>
      <c r="D6" s="120" t="s">
        <v>60</v>
      </c>
      <c r="E6" s="126">
        <v>17.5</v>
      </c>
      <c r="F6" s="123">
        <v>0.5</v>
      </c>
    </row>
    <row r="7" spans="1:6" x14ac:dyDescent="0.75">
      <c r="A7" s="9"/>
      <c r="B7" s="9"/>
      <c r="C7" s="9"/>
      <c r="D7" s="120" t="s">
        <v>61</v>
      </c>
      <c r="E7" s="126">
        <v>12.5</v>
      </c>
      <c r="F7" s="123">
        <v>0.5</v>
      </c>
    </row>
    <row r="8" spans="1:6" x14ac:dyDescent="0.75">
      <c r="A8" s="9"/>
      <c r="B8" s="9"/>
      <c r="C8" s="9"/>
      <c r="D8" s="121" t="s">
        <v>74</v>
      </c>
      <c r="E8" s="127">
        <v>7.5</v>
      </c>
      <c r="F8" s="124">
        <v>0.5</v>
      </c>
    </row>
  </sheetData>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48"/>
  <sheetViews>
    <sheetView workbookViewId="0">
      <selection sqref="A1:B1"/>
    </sheetView>
  </sheetViews>
  <sheetFormatPr defaultColWidth="9.1328125" defaultRowHeight="14.75" x14ac:dyDescent="0.75"/>
  <cols>
    <col min="1" max="1" width="13.26953125" style="2" customWidth="1"/>
    <col min="2" max="2" width="100.1328125" style="2" customWidth="1"/>
    <col min="3" max="3" width="9.1328125" style="2" customWidth="1"/>
    <col min="4" max="4" width="23.40625" style="2" bestFit="1" customWidth="1"/>
    <col min="5" max="5" width="12" style="96" customWidth="1"/>
    <col min="6" max="6" width="12.40625" style="2" bestFit="1" customWidth="1"/>
    <col min="7" max="16384" width="9.1328125" style="2"/>
  </cols>
  <sheetData>
    <row r="1" spans="1:6" x14ac:dyDescent="0.75">
      <c r="A1" s="198" t="s">
        <v>2722</v>
      </c>
      <c r="B1" s="198"/>
      <c r="C1" s="1"/>
      <c r="D1" s="1"/>
      <c r="E1" s="94"/>
      <c r="F1" s="1"/>
    </row>
    <row r="2" spans="1:6" x14ac:dyDescent="0.75">
      <c r="A2" s="3" t="s">
        <v>2727</v>
      </c>
    </row>
    <row r="4" spans="1:6" ht="26.75" x14ac:dyDescent="0.75">
      <c r="A4" s="5" t="s">
        <v>109</v>
      </c>
      <c r="B4" s="6" t="s">
        <v>110</v>
      </c>
      <c r="D4" s="7" t="s">
        <v>33</v>
      </c>
      <c r="E4" s="95" t="s">
        <v>34</v>
      </c>
      <c r="F4" s="18" t="s">
        <v>2723</v>
      </c>
    </row>
    <row r="5" spans="1:6" x14ac:dyDescent="0.75">
      <c r="A5" s="115" t="s">
        <v>2369</v>
      </c>
      <c r="B5" s="116" t="s">
        <v>2370</v>
      </c>
      <c r="C5" s="1"/>
      <c r="D5" s="120" t="s">
        <v>2728</v>
      </c>
      <c r="E5" s="126">
        <v>32</v>
      </c>
      <c r="F5" s="123">
        <v>4</v>
      </c>
    </row>
    <row r="6" spans="1:6" x14ac:dyDescent="0.75">
      <c r="A6" s="115" t="s">
        <v>2373</v>
      </c>
      <c r="B6" s="116" t="s">
        <v>2374</v>
      </c>
      <c r="C6" s="1"/>
      <c r="D6" s="120" t="s">
        <v>2729</v>
      </c>
      <c r="E6" s="126">
        <v>30</v>
      </c>
      <c r="F6" s="123">
        <v>4</v>
      </c>
    </row>
    <row r="7" spans="1:6" x14ac:dyDescent="0.75">
      <c r="A7" s="115" t="s">
        <v>2473</v>
      </c>
      <c r="B7" s="116" t="s">
        <v>2474</v>
      </c>
      <c r="C7" s="1"/>
      <c r="D7" s="120" t="s">
        <v>2730</v>
      </c>
      <c r="E7" s="126">
        <v>28</v>
      </c>
      <c r="F7" s="123">
        <v>4</v>
      </c>
    </row>
    <row r="8" spans="1:6" x14ac:dyDescent="0.75">
      <c r="A8" s="115" t="s">
        <v>2481</v>
      </c>
      <c r="B8" s="116" t="s">
        <v>2482</v>
      </c>
      <c r="C8" s="1"/>
      <c r="D8" s="120" t="s">
        <v>2731</v>
      </c>
      <c r="E8" s="126">
        <v>26</v>
      </c>
      <c r="F8" s="123">
        <v>4</v>
      </c>
    </row>
    <row r="9" spans="1:6" x14ac:dyDescent="0.75">
      <c r="A9" s="115" t="s">
        <v>2483</v>
      </c>
      <c r="B9" s="116" t="s">
        <v>2484</v>
      </c>
      <c r="C9" s="1"/>
      <c r="D9" s="120" t="s">
        <v>2732</v>
      </c>
      <c r="E9" s="126">
        <v>24</v>
      </c>
      <c r="F9" s="123">
        <v>4</v>
      </c>
    </row>
    <row r="10" spans="1:6" x14ac:dyDescent="0.75">
      <c r="A10" s="117" t="s">
        <v>2487</v>
      </c>
      <c r="B10" s="118" t="s">
        <v>2488</v>
      </c>
      <c r="C10" s="1"/>
      <c r="D10" s="120" t="s">
        <v>2733</v>
      </c>
      <c r="E10" s="126">
        <v>22</v>
      </c>
      <c r="F10" s="123">
        <v>4</v>
      </c>
    </row>
    <row r="11" spans="1:6" x14ac:dyDescent="0.75">
      <c r="C11" s="1"/>
      <c r="D11" s="120" t="s">
        <v>2735</v>
      </c>
      <c r="E11" s="126">
        <v>20</v>
      </c>
      <c r="F11" s="123">
        <v>4</v>
      </c>
    </row>
    <row r="12" spans="1:6" x14ac:dyDescent="0.75">
      <c r="C12" s="1"/>
      <c r="D12" s="121" t="s">
        <v>2734</v>
      </c>
      <c r="E12" s="127">
        <v>10</v>
      </c>
      <c r="F12" s="124">
        <v>4</v>
      </c>
    </row>
    <row r="13" spans="1:6" x14ac:dyDescent="0.75">
      <c r="C13" s="1"/>
      <c r="D13" s="67"/>
      <c r="E13" s="93"/>
      <c r="F13" s="25"/>
    </row>
    <row r="14" spans="1:6" x14ac:dyDescent="0.75">
      <c r="A14" s="3" t="s">
        <v>2724</v>
      </c>
      <c r="B14" s="9"/>
      <c r="C14" s="1"/>
      <c r="D14" s="1"/>
      <c r="E14" s="94"/>
      <c r="F14" s="1"/>
    </row>
    <row r="15" spans="1:6" x14ac:dyDescent="0.75">
      <c r="A15" s="1"/>
      <c r="B15" s="1"/>
      <c r="C15" s="1"/>
      <c r="D15" s="1"/>
      <c r="E15" s="94"/>
      <c r="F15" s="1"/>
    </row>
    <row r="16" spans="1:6" ht="26.75" x14ac:dyDescent="0.75">
      <c r="A16" s="5" t="s">
        <v>109</v>
      </c>
      <c r="B16" s="6" t="s">
        <v>110</v>
      </c>
      <c r="C16" s="1"/>
      <c r="D16" s="7" t="s">
        <v>33</v>
      </c>
      <c r="E16" s="95" t="s">
        <v>34</v>
      </c>
      <c r="F16" s="18" t="s">
        <v>2723</v>
      </c>
    </row>
    <row r="17" spans="1:6" x14ac:dyDescent="0.75">
      <c r="A17" s="138" t="s">
        <v>4397</v>
      </c>
      <c r="B17" s="118" t="s">
        <v>2181</v>
      </c>
      <c r="C17" s="1"/>
      <c r="D17" s="120" t="s">
        <v>73</v>
      </c>
      <c r="E17" s="126">
        <v>16</v>
      </c>
      <c r="F17" s="123">
        <v>2</v>
      </c>
    </row>
    <row r="18" spans="1:6" x14ac:dyDescent="0.75">
      <c r="C18" s="1"/>
      <c r="D18" s="120" t="s">
        <v>60</v>
      </c>
      <c r="E18" s="126">
        <v>14</v>
      </c>
      <c r="F18" s="123">
        <v>2</v>
      </c>
    </row>
    <row r="19" spans="1:6" x14ac:dyDescent="0.75">
      <c r="C19" s="1"/>
      <c r="D19" s="120" t="s">
        <v>61</v>
      </c>
      <c r="E19" s="126">
        <v>12</v>
      </c>
      <c r="F19" s="123">
        <v>2</v>
      </c>
    </row>
    <row r="20" spans="1:6" x14ac:dyDescent="0.75">
      <c r="C20" s="1"/>
      <c r="D20" s="121" t="s">
        <v>74</v>
      </c>
      <c r="E20" s="127">
        <v>10</v>
      </c>
      <c r="F20" s="124">
        <v>2</v>
      </c>
    </row>
    <row r="21" spans="1:6" x14ac:dyDescent="0.75">
      <c r="A21" s="3"/>
      <c r="C21" s="1"/>
      <c r="D21" s="67"/>
      <c r="E21" s="93"/>
      <c r="F21" s="25"/>
    </row>
    <row r="22" spans="1:6" x14ac:dyDescent="0.75">
      <c r="A22" s="3" t="s">
        <v>1361</v>
      </c>
      <c r="C22" s="1"/>
      <c r="D22" s="25"/>
      <c r="E22" s="93"/>
      <c r="F22" s="25"/>
    </row>
    <row r="23" spans="1:6" x14ac:dyDescent="0.75">
      <c r="C23" s="1"/>
    </row>
    <row r="24" spans="1:6" ht="29.25" customHeight="1" x14ac:dyDescent="0.75">
      <c r="A24" s="5" t="s">
        <v>109</v>
      </c>
      <c r="B24" s="6" t="s">
        <v>110</v>
      </c>
      <c r="C24" s="1"/>
      <c r="D24" s="7" t="s">
        <v>33</v>
      </c>
      <c r="E24" s="95" t="s">
        <v>34</v>
      </c>
      <c r="F24" s="18" t="s">
        <v>35</v>
      </c>
    </row>
    <row r="25" spans="1:6" x14ac:dyDescent="0.75">
      <c r="A25" s="115" t="s">
        <v>1362</v>
      </c>
      <c r="B25" s="116" t="s">
        <v>1363</v>
      </c>
      <c r="C25" s="1"/>
      <c r="D25" s="120" t="s">
        <v>73</v>
      </c>
      <c r="E25" s="126">
        <v>25</v>
      </c>
      <c r="F25" s="123">
        <v>0.5</v>
      </c>
    </row>
    <row r="26" spans="1:6" x14ac:dyDescent="0.75">
      <c r="A26" s="115" t="s">
        <v>1364</v>
      </c>
      <c r="B26" s="116" t="s">
        <v>1365</v>
      </c>
      <c r="C26" s="1"/>
      <c r="D26" s="120" t="s">
        <v>60</v>
      </c>
      <c r="E26" s="126">
        <v>17.5</v>
      </c>
      <c r="F26" s="123">
        <v>0.5</v>
      </c>
    </row>
    <row r="27" spans="1:6" x14ac:dyDescent="0.75">
      <c r="A27" s="115" t="s">
        <v>1366</v>
      </c>
      <c r="B27" s="116" t="s">
        <v>1367</v>
      </c>
      <c r="C27" s="1"/>
      <c r="D27" s="120" t="s">
        <v>61</v>
      </c>
      <c r="E27" s="126">
        <v>12.5</v>
      </c>
      <c r="F27" s="123">
        <v>0.5</v>
      </c>
    </row>
    <row r="28" spans="1:6" x14ac:dyDescent="0.75">
      <c r="A28" s="115" t="s">
        <v>1368</v>
      </c>
      <c r="B28" s="116" t="s">
        <v>1369</v>
      </c>
      <c r="C28" s="1"/>
      <c r="D28" s="121" t="s">
        <v>74</v>
      </c>
      <c r="E28" s="127">
        <v>7.5</v>
      </c>
      <c r="F28" s="124">
        <v>0.5</v>
      </c>
    </row>
    <row r="29" spans="1:6" x14ac:dyDescent="0.75">
      <c r="A29" s="115" t="s">
        <v>1370</v>
      </c>
      <c r="B29" s="116" t="s">
        <v>1371</v>
      </c>
      <c r="C29" s="1"/>
      <c r="D29" s="67"/>
      <c r="E29" s="97"/>
      <c r="F29" s="9"/>
    </row>
    <row r="30" spans="1:6" ht="15" customHeight="1" x14ac:dyDescent="0.75">
      <c r="A30" s="115" t="s">
        <v>1372</v>
      </c>
      <c r="B30" s="116" t="s">
        <v>1373</v>
      </c>
      <c r="C30" s="1"/>
      <c r="D30" s="9"/>
      <c r="E30" s="97"/>
      <c r="F30" s="9"/>
    </row>
    <row r="31" spans="1:6" x14ac:dyDescent="0.75">
      <c r="A31" s="115" t="s">
        <v>1374</v>
      </c>
      <c r="B31" s="116" t="s">
        <v>1375</v>
      </c>
      <c r="C31" s="1"/>
      <c r="D31" s="9"/>
      <c r="E31" s="97"/>
      <c r="F31" s="9"/>
    </row>
    <row r="32" spans="1:6" x14ac:dyDescent="0.75">
      <c r="A32" s="115" t="s">
        <v>1376</v>
      </c>
      <c r="B32" s="116" t="s">
        <v>1377</v>
      </c>
      <c r="C32" s="1"/>
      <c r="D32" s="9"/>
      <c r="E32" s="97"/>
      <c r="F32" s="9"/>
    </row>
    <row r="33" spans="1:6" x14ac:dyDescent="0.75">
      <c r="A33" s="115" t="s">
        <v>1378</v>
      </c>
      <c r="B33" s="116" t="s">
        <v>1379</v>
      </c>
      <c r="C33" s="1"/>
      <c r="D33" s="9"/>
      <c r="E33" s="97"/>
      <c r="F33" s="9"/>
    </row>
    <row r="34" spans="1:6" x14ac:dyDescent="0.75">
      <c r="A34" s="115" t="s">
        <v>1380</v>
      </c>
      <c r="B34" s="116" t="s">
        <v>1381</v>
      </c>
      <c r="C34" s="1"/>
      <c r="D34" s="9"/>
      <c r="E34" s="97"/>
      <c r="F34" s="9"/>
    </row>
    <row r="35" spans="1:6" x14ac:dyDescent="0.75">
      <c r="A35" s="115" t="s">
        <v>1382</v>
      </c>
      <c r="B35" s="116" t="s">
        <v>1383</v>
      </c>
      <c r="C35" s="1"/>
      <c r="D35" s="9"/>
      <c r="E35" s="97"/>
      <c r="F35" s="9"/>
    </row>
    <row r="36" spans="1:6" x14ac:dyDescent="0.75">
      <c r="A36" s="115" t="s">
        <v>1384</v>
      </c>
      <c r="B36" s="116" t="s">
        <v>1385</v>
      </c>
      <c r="C36" s="1"/>
      <c r="D36" s="9"/>
      <c r="E36" s="97"/>
      <c r="F36" s="9"/>
    </row>
    <row r="37" spans="1:6" x14ac:dyDescent="0.75">
      <c r="A37" s="115" t="s">
        <v>1386</v>
      </c>
      <c r="B37" s="116" t="s">
        <v>1387</v>
      </c>
      <c r="C37" s="1"/>
      <c r="D37" s="9"/>
      <c r="E37" s="97"/>
      <c r="F37" s="9"/>
    </row>
    <row r="38" spans="1:6" x14ac:dyDescent="0.75">
      <c r="A38" s="115" t="s">
        <v>1388</v>
      </c>
      <c r="B38" s="116" t="s">
        <v>1389</v>
      </c>
      <c r="C38" s="1"/>
      <c r="D38" s="9"/>
      <c r="E38" s="97"/>
      <c r="F38" s="9"/>
    </row>
    <row r="39" spans="1:6" x14ac:dyDescent="0.75">
      <c r="A39" s="1"/>
      <c r="B39" s="1"/>
      <c r="C39" s="1"/>
      <c r="D39" s="1"/>
      <c r="E39" s="94"/>
      <c r="F39" s="1"/>
    </row>
    <row r="40" spans="1:6" ht="26.75" x14ac:dyDescent="0.75">
      <c r="A40" s="5" t="s">
        <v>109</v>
      </c>
      <c r="B40" s="6" t="s">
        <v>110</v>
      </c>
      <c r="C40" s="1"/>
      <c r="D40" s="7" t="s">
        <v>33</v>
      </c>
      <c r="E40" s="95" t="s">
        <v>34</v>
      </c>
      <c r="F40" s="18" t="s">
        <v>35</v>
      </c>
    </row>
    <row r="41" spans="1:6" x14ac:dyDescent="0.75">
      <c r="A41" s="117" t="s">
        <v>4398</v>
      </c>
      <c r="B41" s="118" t="s">
        <v>1390</v>
      </c>
      <c r="C41" s="1"/>
      <c r="D41" s="120" t="s">
        <v>77</v>
      </c>
      <c r="E41" s="126">
        <v>100</v>
      </c>
      <c r="F41" s="123">
        <v>2</v>
      </c>
    </row>
    <row r="42" spans="1:6" x14ac:dyDescent="0.75">
      <c r="A42" s="1"/>
      <c r="B42" s="1"/>
      <c r="C42" s="1"/>
      <c r="D42" s="120" t="s">
        <v>78</v>
      </c>
      <c r="E42" s="126">
        <v>85</v>
      </c>
      <c r="F42" s="123">
        <v>2</v>
      </c>
    </row>
    <row r="43" spans="1:6" x14ac:dyDescent="0.75">
      <c r="A43" s="1"/>
      <c r="B43" s="1"/>
      <c r="C43" s="1"/>
      <c r="D43" s="120" t="s">
        <v>79</v>
      </c>
      <c r="E43" s="126">
        <v>70</v>
      </c>
      <c r="F43" s="123">
        <v>2</v>
      </c>
    </row>
    <row r="44" spans="1:6" x14ac:dyDescent="0.75">
      <c r="A44" s="1"/>
      <c r="B44" s="1"/>
      <c r="C44" s="1"/>
      <c r="D44" s="120" t="s">
        <v>80</v>
      </c>
      <c r="E44" s="126">
        <v>60</v>
      </c>
      <c r="F44" s="123">
        <v>2</v>
      </c>
    </row>
    <row r="45" spans="1:6" x14ac:dyDescent="0.75">
      <c r="A45" s="1"/>
      <c r="B45" s="1"/>
      <c r="C45" s="1"/>
      <c r="D45" s="120" t="s">
        <v>81</v>
      </c>
      <c r="E45" s="126">
        <v>50</v>
      </c>
      <c r="F45" s="123">
        <v>2</v>
      </c>
    </row>
    <row r="46" spans="1:6" x14ac:dyDescent="0.75">
      <c r="A46" s="1"/>
      <c r="B46" s="1"/>
      <c r="C46" s="1"/>
      <c r="D46" s="120" t="s">
        <v>82</v>
      </c>
      <c r="E46" s="126">
        <v>40</v>
      </c>
      <c r="F46" s="123">
        <v>2</v>
      </c>
    </row>
    <row r="47" spans="1:6" x14ac:dyDescent="0.75">
      <c r="A47" s="1"/>
      <c r="B47" s="1"/>
      <c r="C47" s="1"/>
      <c r="D47" s="121" t="s">
        <v>83</v>
      </c>
      <c r="E47" s="127">
        <v>30</v>
      </c>
      <c r="F47" s="124">
        <v>2</v>
      </c>
    </row>
    <row r="48" spans="1:6" x14ac:dyDescent="0.75">
      <c r="D48" s="67"/>
    </row>
  </sheetData>
  <sortState ref="A5:B18">
    <sortCondition ref="A5:A18"/>
  </sortState>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93"/>
  <sheetViews>
    <sheetView workbookViewId="0">
      <selection sqref="A1:B1"/>
    </sheetView>
  </sheetViews>
  <sheetFormatPr defaultColWidth="9.1328125" defaultRowHeight="14.75" x14ac:dyDescent="0.75"/>
  <cols>
    <col min="1" max="1" width="13.40625" style="2" customWidth="1"/>
    <col min="2" max="2" width="109.58984375" style="2" customWidth="1"/>
    <col min="3" max="3" width="9.1328125" style="2" customWidth="1"/>
    <col min="4" max="4" width="31.1328125" style="2" customWidth="1"/>
    <col min="5" max="5" width="11.58984375" style="96" customWidth="1"/>
    <col min="6" max="6" width="12.40625" style="2" bestFit="1" customWidth="1"/>
    <col min="7" max="16384" width="9.1328125" style="2"/>
  </cols>
  <sheetData>
    <row r="1" spans="1:6" x14ac:dyDescent="0.75">
      <c r="A1" s="198" t="s">
        <v>2722</v>
      </c>
      <c r="B1" s="198"/>
      <c r="C1" s="1"/>
      <c r="D1" s="1"/>
      <c r="E1" s="94"/>
      <c r="F1" s="1"/>
    </row>
    <row r="2" spans="1:6" x14ac:dyDescent="0.75">
      <c r="A2" s="3" t="s">
        <v>2726</v>
      </c>
    </row>
    <row r="3" spans="1:6" x14ac:dyDescent="0.75">
      <c r="A3" s="3"/>
    </row>
    <row r="4" spans="1:6" x14ac:dyDescent="0.75">
      <c r="A4" s="9" t="s">
        <v>4467</v>
      </c>
    </row>
    <row r="6" spans="1:6" ht="26.75" x14ac:dyDescent="0.75">
      <c r="A6" s="5" t="s">
        <v>109</v>
      </c>
      <c r="B6" s="6" t="s">
        <v>110</v>
      </c>
      <c r="D6" s="17" t="s">
        <v>33</v>
      </c>
      <c r="E6" s="98" t="s">
        <v>34</v>
      </c>
      <c r="F6" s="18" t="s">
        <v>2723</v>
      </c>
    </row>
    <row r="7" spans="1:6" x14ac:dyDescent="0.75">
      <c r="A7" s="115" t="s">
        <v>2471</v>
      </c>
      <c r="B7" s="116" t="s">
        <v>2472</v>
      </c>
      <c r="C7" s="1"/>
      <c r="D7" s="120" t="s">
        <v>2728</v>
      </c>
      <c r="E7" s="126">
        <v>40</v>
      </c>
      <c r="F7" s="123">
        <v>5</v>
      </c>
    </row>
    <row r="8" spans="1:6" x14ac:dyDescent="0.75">
      <c r="A8" s="115" t="s">
        <v>2475</v>
      </c>
      <c r="B8" s="116" t="s">
        <v>2476</v>
      </c>
      <c r="C8" s="1"/>
      <c r="D8" s="120" t="s">
        <v>2729</v>
      </c>
      <c r="E8" s="126">
        <v>37.5</v>
      </c>
      <c r="F8" s="123">
        <v>5</v>
      </c>
    </row>
    <row r="9" spans="1:6" x14ac:dyDescent="0.75">
      <c r="A9" s="115" t="s">
        <v>2479</v>
      </c>
      <c r="B9" s="116" t="s">
        <v>2480</v>
      </c>
      <c r="C9" s="1"/>
      <c r="D9" s="120" t="s">
        <v>2730</v>
      </c>
      <c r="E9" s="126">
        <v>35</v>
      </c>
      <c r="F9" s="123">
        <v>5</v>
      </c>
    </row>
    <row r="10" spans="1:6" x14ac:dyDescent="0.75">
      <c r="A10" s="115" t="s">
        <v>2485</v>
      </c>
      <c r="B10" s="116" t="s">
        <v>2486</v>
      </c>
      <c r="C10" s="1"/>
      <c r="D10" s="120" t="s">
        <v>2731</v>
      </c>
      <c r="E10" s="126">
        <v>32.5</v>
      </c>
      <c r="F10" s="123">
        <v>5</v>
      </c>
    </row>
    <row r="11" spans="1:6" x14ac:dyDescent="0.75">
      <c r="A11" s="115" t="s">
        <v>2489</v>
      </c>
      <c r="B11" s="116" t="s">
        <v>2490</v>
      </c>
      <c r="C11" s="1"/>
      <c r="D11" s="120" t="s">
        <v>2732</v>
      </c>
      <c r="E11" s="126">
        <v>30</v>
      </c>
      <c r="F11" s="123">
        <v>5</v>
      </c>
    </row>
    <row r="12" spans="1:6" x14ac:dyDescent="0.75">
      <c r="A12" s="117" t="s">
        <v>2494</v>
      </c>
      <c r="B12" s="118" t="s">
        <v>2495</v>
      </c>
      <c r="C12" s="1"/>
      <c r="D12" s="120" t="s">
        <v>2733</v>
      </c>
      <c r="E12" s="126">
        <v>27.5</v>
      </c>
      <c r="F12" s="123">
        <v>5</v>
      </c>
    </row>
    <row r="13" spans="1:6" x14ac:dyDescent="0.75">
      <c r="C13" s="1"/>
      <c r="D13" s="120" t="s">
        <v>2735</v>
      </c>
      <c r="E13" s="126">
        <v>25</v>
      </c>
      <c r="F13" s="123">
        <v>5</v>
      </c>
    </row>
    <row r="14" spans="1:6" x14ac:dyDescent="0.75">
      <c r="C14" s="1"/>
      <c r="D14" s="121" t="s">
        <v>2734</v>
      </c>
      <c r="E14" s="127">
        <v>12.5</v>
      </c>
      <c r="F14" s="124">
        <v>5</v>
      </c>
    </row>
    <row r="15" spans="1:6" x14ac:dyDescent="0.75">
      <c r="C15" s="1"/>
      <c r="D15" s="67"/>
      <c r="E15" s="99"/>
      <c r="F15" s="26"/>
    </row>
    <row r="16" spans="1:6" x14ac:dyDescent="0.75">
      <c r="A16" s="3" t="s">
        <v>2725</v>
      </c>
      <c r="C16" s="1"/>
    </row>
    <row r="17" spans="1:6" x14ac:dyDescent="0.75">
      <c r="C17" s="1"/>
    </row>
    <row r="18" spans="1:6" ht="26.75" x14ac:dyDescent="0.75">
      <c r="A18" s="5" t="s">
        <v>109</v>
      </c>
      <c r="B18" s="6" t="s">
        <v>110</v>
      </c>
      <c r="C18" s="1"/>
      <c r="D18" s="17" t="s">
        <v>33</v>
      </c>
      <c r="E18" s="98" t="s">
        <v>34</v>
      </c>
      <c r="F18" s="18" t="s">
        <v>2723</v>
      </c>
    </row>
    <row r="19" spans="1:6" x14ac:dyDescent="0.75">
      <c r="A19" s="115" t="s">
        <v>2195</v>
      </c>
      <c r="B19" s="116" t="s">
        <v>2196</v>
      </c>
      <c r="C19" s="1"/>
      <c r="D19" s="120" t="s">
        <v>73</v>
      </c>
      <c r="E19" s="126">
        <v>32</v>
      </c>
      <c r="F19" s="123">
        <v>4</v>
      </c>
    </row>
    <row r="20" spans="1:6" x14ac:dyDescent="0.75">
      <c r="A20" s="115" t="s">
        <v>2197</v>
      </c>
      <c r="B20" s="116" t="s">
        <v>2198</v>
      </c>
      <c r="C20" s="1"/>
      <c r="D20" s="120" t="s">
        <v>60</v>
      </c>
      <c r="E20" s="126">
        <v>28</v>
      </c>
      <c r="F20" s="123">
        <v>4</v>
      </c>
    </row>
    <row r="21" spans="1:6" x14ac:dyDescent="0.75">
      <c r="A21" s="115" t="s">
        <v>2246</v>
      </c>
      <c r="B21" s="116" t="s">
        <v>2247</v>
      </c>
      <c r="C21" s="1"/>
      <c r="D21" s="120" t="s">
        <v>61</v>
      </c>
      <c r="E21" s="126">
        <v>24</v>
      </c>
      <c r="F21" s="123">
        <v>4</v>
      </c>
    </row>
    <row r="22" spans="1:6" x14ac:dyDescent="0.75">
      <c r="A22" s="115" t="s">
        <v>2264</v>
      </c>
      <c r="B22" s="116" t="s">
        <v>2265</v>
      </c>
      <c r="C22" s="1"/>
      <c r="D22" s="121" t="s">
        <v>74</v>
      </c>
      <c r="E22" s="127">
        <v>20</v>
      </c>
      <c r="F22" s="124">
        <v>4</v>
      </c>
    </row>
    <row r="23" spans="1:6" x14ac:dyDescent="0.75">
      <c r="A23" s="115" t="s">
        <v>2266</v>
      </c>
      <c r="B23" s="116" t="s">
        <v>2267</v>
      </c>
      <c r="C23" s="1"/>
      <c r="D23" s="67"/>
    </row>
    <row r="24" spans="1:6" x14ac:dyDescent="0.75">
      <c r="A24" s="115" t="s">
        <v>2268</v>
      </c>
      <c r="B24" s="116" t="s">
        <v>2269</v>
      </c>
      <c r="C24" s="1"/>
    </row>
    <row r="25" spans="1:6" x14ac:dyDescent="0.75">
      <c r="A25" s="115" t="s">
        <v>2286</v>
      </c>
      <c r="B25" s="116" t="s">
        <v>2287</v>
      </c>
      <c r="C25" s="1"/>
    </row>
    <row r="26" spans="1:6" x14ac:dyDescent="0.75">
      <c r="A26" s="115" t="s">
        <v>2288</v>
      </c>
      <c r="B26" s="116" t="s">
        <v>2289</v>
      </c>
      <c r="C26" s="1"/>
    </row>
    <row r="27" spans="1:6" x14ac:dyDescent="0.75">
      <c r="A27" s="115" t="s">
        <v>2311</v>
      </c>
      <c r="B27" s="116" t="s">
        <v>2312</v>
      </c>
      <c r="C27" s="1"/>
    </row>
    <row r="28" spans="1:6" x14ac:dyDescent="0.75">
      <c r="A28" s="117" t="s">
        <v>2174</v>
      </c>
      <c r="B28" s="118" t="s">
        <v>2175</v>
      </c>
      <c r="C28" s="1"/>
    </row>
    <row r="29" spans="1:6" x14ac:dyDescent="0.75">
      <c r="A29" s="27"/>
      <c r="B29" s="27"/>
      <c r="C29" s="1"/>
    </row>
    <row r="30" spans="1:6" x14ac:dyDescent="0.75">
      <c r="A30" s="3" t="s">
        <v>1391</v>
      </c>
      <c r="B30" s="9"/>
      <c r="C30" s="1"/>
      <c r="D30" s="1"/>
      <c r="E30" s="94"/>
      <c r="F30" s="1"/>
    </row>
    <row r="31" spans="1:6" x14ac:dyDescent="0.75">
      <c r="A31" s="1"/>
      <c r="B31" s="1"/>
      <c r="C31" s="1"/>
      <c r="D31" s="1"/>
      <c r="E31" s="94"/>
      <c r="F31" s="1"/>
    </row>
    <row r="32" spans="1:6" ht="27.75" customHeight="1" x14ac:dyDescent="0.75">
      <c r="A32" s="5" t="s">
        <v>109</v>
      </c>
      <c r="B32" s="6" t="s">
        <v>110</v>
      </c>
      <c r="C32" s="1"/>
      <c r="D32" s="7" t="s">
        <v>33</v>
      </c>
      <c r="E32" s="95" t="s">
        <v>34</v>
      </c>
      <c r="F32" s="18" t="s">
        <v>35</v>
      </c>
    </row>
    <row r="33" spans="1:6" x14ac:dyDescent="0.75">
      <c r="A33" s="115" t="s">
        <v>1392</v>
      </c>
      <c r="B33" s="116" t="s">
        <v>1393</v>
      </c>
      <c r="C33" s="1"/>
      <c r="D33" s="121" t="s">
        <v>74</v>
      </c>
      <c r="E33" s="127">
        <v>22.5</v>
      </c>
      <c r="F33" s="124">
        <v>0.75</v>
      </c>
    </row>
    <row r="34" spans="1:6" x14ac:dyDescent="0.75">
      <c r="A34" s="157" t="s">
        <v>1394</v>
      </c>
      <c r="B34" s="158" t="s">
        <v>1395</v>
      </c>
      <c r="C34" s="1"/>
      <c r="D34" s="67"/>
      <c r="E34" s="94"/>
      <c r="F34" s="1"/>
    </row>
    <row r="35" spans="1:6" x14ac:dyDescent="0.75">
      <c r="A35" s="166">
        <v>60097425</v>
      </c>
      <c r="B35" s="167" t="s">
        <v>1401</v>
      </c>
      <c r="C35" s="1"/>
      <c r="D35" s="67"/>
      <c r="E35" s="94"/>
      <c r="F35" s="1"/>
    </row>
    <row r="36" spans="1:6" x14ac:dyDescent="0.75">
      <c r="A36" s="28"/>
      <c r="B36" s="28"/>
      <c r="C36" s="1"/>
      <c r="D36" s="1"/>
      <c r="E36" s="94"/>
      <c r="F36" s="1"/>
    </row>
    <row r="37" spans="1:6" ht="26.75" x14ac:dyDescent="0.75">
      <c r="A37" s="5" t="s">
        <v>109</v>
      </c>
      <c r="B37" s="6" t="s">
        <v>110</v>
      </c>
      <c r="C37" s="1"/>
      <c r="D37" s="7" t="s">
        <v>33</v>
      </c>
      <c r="E37" s="95" t="s">
        <v>34</v>
      </c>
      <c r="F37" s="18" t="s">
        <v>35</v>
      </c>
    </row>
    <row r="38" spans="1:6" x14ac:dyDescent="0.75">
      <c r="A38" s="115" t="s">
        <v>1396</v>
      </c>
      <c r="B38" s="116" t="s">
        <v>1397</v>
      </c>
      <c r="C38" s="1"/>
      <c r="D38" s="121" t="s">
        <v>74</v>
      </c>
      <c r="E38" s="127">
        <v>30</v>
      </c>
      <c r="F38" s="124">
        <v>1</v>
      </c>
    </row>
    <row r="39" spans="1:6" x14ac:dyDescent="0.75">
      <c r="A39" s="115" t="s">
        <v>1398</v>
      </c>
      <c r="B39" s="116" t="s">
        <v>1399</v>
      </c>
      <c r="C39" s="1"/>
      <c r="D39" s="67"/>
      <c r="E39" s="94"/>
      <c r="F39" s="1"/>
    </row>
    <row r="40" spans="1:6" ht="16.5" customHeight="1" x14ac:dyDescent="0.75">
      <c r="A40" s="160">
        <v>60097413</v>
      </c>
      <c r="B40" s="118" t="s">
        <v>1400</v>
      </c>
      <c r="C40" s="1"/>
      <c r="D40" s="1"/>
      <c r="E40" s="94"/>
      <c r="F40" s="1"/>
    </row>
    <row r="41" spans="1:6" ht="15.75" customHeight="1" x14ac:dyDescent="0.75">
      <c r="C41" s="1"/>
      <c r="D41" s="1"/>
      <c r="E41" s="94"/>
      <c r="F41" s="1"/>
    </row>
    <row r="42" spans="1:6" ht="15.75" customHeight="1" x14ac:dyDescent="0.75">
      <c r="A42" s="28"/>
      <c r="B42" s="28"/>
      <c r="C42" s="1"/>
      <c r="D42" s="1"/>
      <c r="E42" s="94"/>
      <c r="F42" s="1"/>
    </row>
    <row r="43" spans="1:6" ht="27.75" customHeight="1" x14ac:dyDescent="0.75">
      <c r="A43" s="5" t="s">
        <v>109</v>
      </c>
      <c r="B43" s="6" t="s">
        <v>110</v>
      </c>
      <c r="C43" s="1"/>
      <c r="D43" s="7" t="s">
        <v>33</v>
      </c>
      <c r="E43" s="95" t="s">
        <v>34</v>
      </c>
      <c r="F43" s="18" t="s">
        <v>35</v>
      </c>
    </row>
    <row r="44" spans="1:6" x14ac:dyDescent="0.75">
      <c r="A44" s="117" t="s">
        <v>1402</v>
      </c>
      <c r="B44" s="118" t="s">
        <v>1403</v>
      </c>
      <c r="C44" s="1"/>
      <c r="D44" s="121" t="s">
        <v>74</v>
      </c>
      <c r="E44" s="127">
        <v>52.5</v>
      </c>
      <c r="F44" s="124">
        <v>1.75</v>
      </c>
    </row>
    <row r="45" spans="1:6" x14ac:dyDescent="0.75">
      <c r="A45" s="28"/>
      <c r="B45" s="28"/>
      <c r="C45" s="1"/>
      <c r="D45" s="67"/>
      <c r="E45" s="94"/>
      <c r="F45" s="1"/>
    </row>
    <row r="46" spans="1:6" ht="26.75" x14ac:dyDescent="0.75">
      <c r="A46" s="5" t="s">
        <v>109</v>
      </c>
      <c r="B46" s="6" t="s">
        <v>110</v>
      </c>
      <c r="C46" s="1"/>
      <c r="D46" s="7" t="s">
        <v>33</v>
      </c>
      <c r="E46" s="95" t="s">
        <v>34</v>
      </c>
      <c r="F46" s="18" t="s">
        <v>35</v>
      </c>
    </row>
    <row r="47" spans="1:6" x14ac:dyDescent="0.75">
      <c r="A47" s="117" t="s">
        <v>1404</v>
      </c>
      <c r="B47" s="118" t="s">
        <v>1405</v>
      </c>
      <c r="C47" s="1"/>
      <c r="D47" s="120" t="s">
        <v>60</v>
      </c>
      <c r="E47" s="126">
        <v>100</v>
      </c>
      <c r="F47" s="123">
        <v>2</v>
      </c>
    </row>
    <row r="48" spans="1:6" x14ac:dyDescent="0.75">
      <c r="A48" s="1"/>
      <c r="B48" s="1"/>
      <c r="C48" s="1"/>
      <c r="D48" s="120" t="s">
        <v>61</v>
      </c>
      <c r="E48" s="126">
        <v>70</v>
      </c>
      <c r="F48" s="123">
        <v>2</v>
      </c>
    </row>
    <row r="49" spans="1:6" x14ac:dyDescent="0.75">
      <c r="A49" s="29"/>
      <c r="B49" s="29"/>
      <c r="C49" s="1"/>
      <c r="D49" s="121" t="s">
        <v>74</v>
      </c>
      <c r="E49" s="127">
        <v>30</v>
      </c>
      <c r="F49" s="124">
        <v>2</v>
      </c>
    </row>
    <row r="50" spans="1:6" x14ac:dyDescent="0.75">
      <c r="A50" s="28"/>
      <c r="B50" s="28"/>
      <c r="C50" s="1"/>
      <c r="D50" s="67"/>
      <c r="E50" s="94"/>
      <c r="F50" s="1"/>
    </row>
    <row r="51" spans="1:6" ht="26.75" x14ac:dyDescent="0.75">
      <c r="A51" s="5" t="s">
        <v>109</v>
      </c>
      <c r="B51" s="6" t="s">
        <v>110</v>
      </c>
      <c r="C51" s="1"/>
      <c r="D51" s="17" t="s">
        <v>33</v>
      </c>
      <c r="E51" s="98" t="s">
        <v>34</v>
      </c>
      <c r="F51" s="18" t="s">
        <v>35</v>
      </c>
    </row>
    <row r="52" spans="1:6" x14ac:dyDescent="0.75">
      <c r="A52" s="115" t="s">
        <v>1406</v>
      </c>
      <c r="B52" s="116" t="s">
        <v>1407</v>
      </c>
      <c r="C52" s="1"/>
      <c r="D52" s="120" t="s">
        <v>73</v>
      </c>
      <c r="E52" s="126">
        <v>50</v>
      </c>
      <c r="F52" s="123">
        <v>1</v>
      </c>
    </row>
    <row r="53" spans="1:6" x14ac:dyDescent="0.75">
      <c r="A53" s="115" t="s">
        <v>1408</v>
      </c>
      <c r="B53" s="116" t="s">
        <v>1409</v>
      </c>
      <c r="C53" s="1"/>
      <c r="D53" s="120" t="s">
        <v>60</v>
      </c>
      <c r="E53" s="126">
        <v>35</v>
      </c>
      <c r="F53" s="123">
        <v>1</v>
      </c>
    </row>
    <row r="54" spans="1:6" x14ac:dyDescent="0.75">
      <c r="A54" s="115" t="s">
        <v>1410</v>
      </c>
      <c r="B54" s="116" t="s">
        <v>1411</v>
      </c>
      <c r="C54" s="1"/>
      <c r="D54" s="120" t="s">
        <v>61</v>
      </c>
      <c r="E54" s="126">
        <v>25</v>
      </c>
      <c r="F54" s="123">
        <v>1</v>
      </c>
    </row>
    <row r="55" spans="1:6" x14ac:dyDescent="0.75">
      <c r="A55" s="115" t="s">
        <v>1412</v>
      </c>
      <c r="B55" s="116" t="s">
        <v>1413</v>
      </c>
      <c r="C55" s="1"/>
      <c r="D55" s="121" t="s">
        <v>74</v>
      </c>
      <c r="E55" s="127">
        <v>15</v>
      </c>
      <c r="F55" s="124">
        <v>1</v>
      </c>
    </row>
    <row r="56" spans="1:6" x14ac:dyDescent="0.75">
      <c r="A56" s="115" t="s">
        <v>1414</v>
      </c>
      <c r="B56" s="116" t="s">
        <v>1415</v>
      </c>
      <c r="C56" s="1"/>
      <c r="D56" s="67"/>
      <c r="E56" s="94"/>
      <c r="F56" s="1"/>
    </row>
    <row r="57" spans="1:6" x14ac:dyDescent="0.75">
      <c r="A57" s="115" t="s">
        <v>1416</v>
      </c>
      <c r="B57" s="116" t="s">
        <v>1417</v>
      </c>
      <c r="C57" s="1"/>
      <c r="D57" s="1"/>
      <c r="E57" s="94"/>
      <c r="F57" s="1"/>
    </row>
    <row r="58" spans="1:6" x14ac:dyDescent="0.75">
      <c r="A58" s="115" t="s">
        <v>1418</v>
      </c>
      <c r="B58" s="116" t="s">
        <v>1419</v>
      </c>
      <c r="C58" s="1"/>
      <c r="D58" s="1"/>
      <c r="E58" s="94"/>
      <c r="F58" s="1"/>
    </row>
    <row r="59" spans="1:6" x14ac:dyDescent="0.75">
      <c r="A59" s="115" t="s">
        <v>1420</v>
      </c>
      <c r="B59" s="116" t="s">
        <v>1421</v>
      </c>
      <c r="C59" s="1"/>
      <c r="D59" s="1"/>
      <c r="E59" s="94"/>
      <c r="F59" s="1"/>
    </row>
    <row r="60" spans="1:6" x14ac:dyDescent="0.75">
      <c r="A60" s="115" t="s">
        <v>1422</v>
      </c>
      <c r="B60" s="116" t="s">
        <v>1423</v>
      </c>
      <c r="C60" s="1"/>
      <c r="D60" s="1"/>
      <c r="E60" s="94"/>
      <c r="F60" s="1"/>
    </row>
    <row r="61" spans="1:6" x14ac:dyDescent="0.75">
      <c r="A61" s="115" t="s">
        <v>1424</v>
      </c>
      <c r="B61" s="116" t="s">
        <v>1425</v>
      </c>
      <c r="C61" s="1"/>
      <c r="D61" s="1"/>
      <c r="E61" s="94"/>
      <c r="F61" s="1"/>
    </row>
    <row r="62" spans="1:6" x14ac:dyDescent="0.75">
      <c r="A62" s="115">
        <v>50077193</v>
      </c>
      <c r="B62" s="116" t="s">
        <v>1426</v>
      </c>
      <c r="C62" s="1"/>
      <c r="D62" s="1"/>
      <c r="E62" s="94"/>
      <c r="F62" s="1"/>
    </row>
    <row r="63" spans="1:6" x14ac:dyDescent="0.75">
      <c r="A63" s="115" t="s">
        <v>1427</v>
      </c>
      <c r="B63" s="116" t="s">
        <v>1428</v>
      </c>
      <c r="C63" s="1"/>
      <c r="D63" s="1"/>
      <c r="E63" s="94"/>
      <c r="F63" s="1"/>
    </row>
    <row r="64" spans="1:6" x14ac:dyDescent="0.75">
      <c r="A64" s="115" t="s">
        <v>1429</v>
      </c>
      <c r="B64" s="116" t="s">
        <v>1430</v>
      </c>
      <c r="C64" s="1"/>
      <c r="D64" s="1"/>
      <c r="E64" s="94"/>
      <c r="F64" s="1"/>
    </row>
    <row r="65" spans="1:6" x14ac:dyDescent="0.75">
      <c r="A65" s="115" t="s">
        <v>1431</v>
      </c>
      <c r="B65" s="116" t="s">
        <v>1432</v>
      </c>
      <c r="C65" s="1"/>
      <c r="D65" s="1"/>
      <c r="E65" s="94"/>
      <c r="F65" s="1"/>
    </row>
    <row r="66" spans="1:6" x14ac:dyDescent="0.75">
      <c r="A66" s="115" t="s">
        <v>1433</v>
      </c>
      <c r="B66" s="116" t="s">
        <v>1434</v>
      </c>
      <c r="C66" s="1"/>
      <c r="D66" s="1"/>
      <c r="E66" s="94"/>
      <c r="F66" s="1"/>
    </row>
    <row r="67" spans="1:6" x14ac:dyDescent="0.75">
      <c r="A67" s="115" t="s">
        <v>1435</v>
      </c>
      <c r="B67" s="116" t="s">
        <v>1436</v>
      </c>
      <c r="C67" s="1"/>
      <c r="D67" s="1"/>
      <c r="E67" s="94"/>
      <c r="F67" s="1"/>
    </row>
    <row r="68" spans="1:6" x14ac:dyDescent="0.75">
      <c r="A68" s="115">
        <v>50082620</v>
      </c>
      <c r="B68" s="116" t="s">
        <v>1437</v>
      </c>
      <c r="C68" s="1"/>
      <c r="D68" s="1"/>
      <c r="E68" s="94"/>
      <c r="F68" s="1"/>
    </row>
    <row r="69" spans="1:6" x14ac:dyDescent="0.75">
      <c r="A69" s="115" t="s">
        <v>1438</v>
      </c>
      <c r="B69" s="116" t="s">
        <v>1439</v>
      </c>
      <c r="C69" s="1"/>
      <c r="D69" s="1"/>
      <c r="E69" s="94"/>
      <c r="F69" s="1"/>
    </row>
    <row r="70" spans="1:6" x14ac:dyDescent="0.75">
      <c r="A70" s="115" t="s">
        <v>1440</v>
      </c>
      <c r="B70" s="116" t="s">
        <v>1441</v>
      </c>
      <c r="C70" s="1"/>
      <c r="D70" s="1"/>
      <c r="E70" s="94"/>
      <c r="F70" s="1"/>
    </row>
    <row r="71" spans="1:6" x14ac:dyDescent="0.75">
      <c r="A71" s="115" t="s">
        <v>1442</v>
      </c>
      <c r="B71" s="116" t="s">
        <v>1443</v>
      </c>
      <c r="C71" s="1"/>
      <c r="D71" s="1"/>
      <c r="E71" s="94"/>
      <c r="F71" s="1"/>
    </row>
    <row r="72" spans="1:6" x14ac:dyDescent="0.75">
      <c r="A72" s="115" t="s">
        <v>1444</v>
      </c>
      <c r="B72" s="116" t="s">
        <v>1445</v>
      </c>
      <c r="C72" s="1"/>
      <c r="D72" s="1"/>
      <c r="E72" s="94"/>
      <c r="F72" s="1"/>
    </row>
    <row r="73" spans="1:6" x14ac:dyDescent="0.75">
      <c r="A73" s="115" t="s">
        <v>1446</v>
      </c>
      <c r="B73" s="116" t="s">
        <v>1447</v>
      </c>
      <c r="C73" s="1"/>
      <c r="D73" s="1"/>
      <c r="E73" s="94"/>
      <c r="F73" s="1"/>
    </row>
    <row r="74" spans="1:6" x14ac:dyDescent="0.75">
      <c r="A74" s="115">
        <v>50094518</v>
      </c>
      <c r="B74" s="116" t="s">
        <v>1448</v>
      </c>
      <c r="C74" s="1"/>
      <c r="D74" s="1"/>
      <c r="E74" s="94"/>
      <c r="F74" s="1"/>
    </row>
    <row r="75" spans="1:6" x14ac:dyDescent="0.75">
      <c r="A75" s="115" t="s">
        <v>1449</v>
      </c>
      <c r="B75" s="116" t="s">
        <v>1450</v>
      </c>
      <c r="C75" s="1"/>
      <c r="D75" s="1"/>
      <c r="E75" s="94"/>
      <c r="F75" s="1"/>
    </row>
    <row r="76" spans="1:6" x14ac:dyDescent="0.75">
      <c r="A76" s="115" t="s">
        <v>1451</v>
      </c>
      <c r="B76" s="116" t="s">
        <v>1452</v>
      </c>
      <c r="C76" s="1"/>
      <c r="D76" s="1"/>
      <c r="E76" s="94"/>
      <c r="F76" s="1"/>
    </row>
    <row r="77" spans="1:6" x14ac:dyDescent="0.75">
      <c r="A77" s="115" t="s">
        <v>1453</v>
      </c>
      <c r="B77" s="116" t="s">
        <v>1454</v>
      </c>
      <c r="C77" s="1"/>
      <c r="D77" s="1"/>
      <c r="E77" s="94"/>
      <c r="F77" s="1"/>
    </row>
    <row r="78" spans="1:6" x14ac:dyDescent="0.75">
      <c r="A78" s="115" t="s">
        <v>1455</v>
      </c>
      <c r="B78" s="116" t="s">
        <v>1456</v>
      </c>
      <c r="C78" s="1"/>
      <c r="D78" s="1"/>
      <c r="E78" s="94"/>
      <c r="F78" s="1"/>
    </row>
    <row r="79" spans="1:6" x14ac:dyDescent="0.75">
      <c r="A79" s="115" t="s">
        <v>1457</v>
      </c>
      <c r="B79" s="116" t="s">
        <v>1458</v>
      </c>
      <c r="C79" s="1"/>
      <c r="D79" s="1"/>
      <c r="E79" s="94"/>
      <c r="F79" s="1"/>
    </row>
    <row r="80" spans="1:6" x14ac:dyDescent="0.75">
      <c r="A80" s="157" t="s">
        <v>1459</v>
      </c>
      <c r="B80" s="158" t="s">
        <v>1460</v>
      </c>
      <c r="C80" s="1"/>
      <c r="D80" s="1"/>
      <c r="E80" s="94"/>
      <c r="F80" s="1"/>
    </row>
    <row r="81" spans="1:6" x14ac:dyDescent="0.75">
      <c r="A81" s="166" t="s">
        <v>1461</v>
      </c>
      <c r="B81" s="167" t="s">
        <v>1462</v>
      </c>
      <c r="C81" s="1"/>
      <c r="D81" s="1"/>
      <c r="E81" s="94"/>
      <c r="F81" s="1"/>
    </row>
    <row r="82" spans="1:6" x14ac:dyDescent="0.75">
      <c r="A82" s="27"/>
      <c r="B82" s="27"/>
      <c r="C82" s="1"/>
      <c r="D82" s="1"/>
      <c r="E82" s="94"/>
      <c r="F82" s="1"/>
    </row>
    <row r="83" spans="1:6" ht="26.75" x14ac:dyDescent="0.75">
      <c r="A83" s="5" t="s">
        <v>109</v>
      </c>
      <c r="B83" s="6" t="s">
        <v>110</v>
      </c>
      <c r="C83" s="1"/>
      <c r="D83" s="17" t="s">
        <v>33</v>
      </c>
      <c r="E83" s="98" t="s">
        <v>34</v>
      </c>
      <c r="F83" s="18" t="s">
        <v>35</v>
      </c>
    </row>
    <row r="84" spans="1:6" x14ac:dyDescent="0.75">
      <c r="A84" s="115">
        <v>60038883</v>
      </c>
      <c r="B84" s="116" t="s">
        <v>1463</v>
      </c>
      <c r="C84" s="1"/>
      <c r="D84" s="120" t="s">
        <v>77</v>
      </c>
      <c r="E84" s="126">
        <v>75</v>
      </c>
      <c r="F84" s="123">
        <v>1.5</v>
      </c>
    </row>
    <row r="85" spans="1:6" x14ac:dyDescent="0.75">
      <c r="A85" s="115" t="s">
        <v>1464</v>
      </c>
      <c r="B85" s="116" t="s">
        <v>1465</v>
      </c>
      <c r="C85" s="1"/>
      <c r="D85" s="120" t="s">
        <v>78</v>
      </c>
      <c r="E85" s="126">
        <v>63.75</v>
      </c>
      <c r="F85" s="123">
        <v>1.5</v>
      </c>
    </row>
    <row r="86" spans="1:6" x14ac:dyDescent="0.75">
      <c r="A86" s="115" t="s">
        <v>1466</v>
      </c>
      <c r="B86" s="116" t="s">
        <v>1467</v>
      </c>
      <c r="C86" s="1"/>
      <c r="D86" s="120" t="s">
        <v>79</v>
      </c>
      <c r="E86" s="126">
        <v>52.5</v>
      </c>
      <c r="F86" s="123">
        <v>1.5</v>
      </c>
    </row>
    <row r="87" spans="1:6" x14ac:dyDescent="0.75">
      <c r="A87" s="115" t="s">
        <v>1468</v>
      </c>
      <c r="B87" s="116" t="s">
        <v>1469</v>
      </c>
      <c r="C87" s="1"/>
      <c r="D87" s="120" t="s">
        <v>80</v>
      </c>
      <c r="E87" s="126">
        <v>45</v>
      </c>
      <c r="F87" s="123">
        <v>1.5</v>
      </c>
    </row>
    <row r="88" spans="1:6" x14ac:dyDescent="0.75">
      <c r="A88" s="115" t="s">
        <v>1470</v>
      </c>
      <c r="B88" s="116" t="s">
        <v>1471</v>
      </c>
      <c r="C88" s="1"/>
      <c r="D88" s="120" t="s">
        <v>81</v>
      </c>
      <c r="E88" s="126">
        <v>37.5</v>
      </c>
      <c r="F88" s="123">
        <v>1.5</v>
      </c>
    </row>
    <row r="89" spans="1:6" x14ac:dyDescent="0.75">
      <c r="A89" s="115" t="s">
        <v>1472</v>
      </c>
      <c r="B89" s="116" t="s">
        <v>1473</v>
      </c>
      <c r="C89" s="1"/>
      <c r="D89" s="120" t="s">
        <v>82</v>
      </c>
      <c r="E89" s="126">
        <v>30</v>
      </c>
      <c r="F89" s="123">
        <v>1.5</v>
      </c>
    </row>
    <row r="90" spans="1:6" x14ac:dyDescent="0.75">
      <c r="A90" s="115" t="s">
        <v>1474</v>
      </c>
      <c r="B90" s="116" t="s">
        <v>1475</v>
      </c>
      <c r="C90" s="1"/>
      <c r="D90" s="121" t="s">
        <v>83</v>
      </c>
      <c r="E90" s="127">
        <v>22.5</v>
      </c>
      <c r="F90" s="124">
        <v>1.5</v>
      </c>
    </row>
    <row r="91" spans="1:6" x14ac:dyDescent="0.75">
      <c r="A91" s="115" t="s">
        <v>1476</v>
      </c>
      <c r="B91" s="116" t="s">
        <v>1477</v>
      </c>
      <c r="C91" s="1"/>
      <c r="D91" s="67"/>
      <c r="E91" s="94"/>
      <c r="F91" s="1"/>
    </row>
    <row r="92" spans="1:6" x14ac:dyDescent="0.75">
      <c r="A92" s="115" t="s">
        <v>1478</v>
      </c>
      <c r="B92" s="116" t="s">
        <v>1479</v>
      </c>
      <c r="C92" s="1"/>
      <c r="D92" s="1"/>
      <c r="E92" s="94"/>
      <c r="F92" s="1"/>
    </row>
    <row r="93" spans="1:6" x14ac:dyDescent="0.75">
      <c r="A93" s="168" t="s">
        <v>1506</v>
      </c>
      <c r="B93" s="169" t="s">
        <v>1507</v>
      </c>
      <c r="C93" s="1"/>
      <c r="D93" s="1"/>
      <c r="E93" s="94"/>
      <c r="F93" s="1"/>
    </row>
    <row r="94" spans="1:6" x14ac:dyDescent="0.75">
      <c r="A94" s="115" t="s">
        <v>1480</v>
      </c>
      <c r="B94" s="156" t="s">
        <v>1481</v>
      </c>
      <c r="C94" s="1"/>
      <c r="D94" s="1"/>
      <c r="E94" s="94"/>
      <c r="F94" s="1"/>
    </row>
    <row r="95" spans="1:6" x14ac:dyDescent="0.75">
      <c r="A95" s="115" t="s">
        <v>1482</v>
      </c>
      <c r="B95" s="116" t="s">
        <v>1483</v>
      </c>
      <c r="C95" s="1"/>
      <c r="D95" s="1"/>
      <c r="E95" s="94"/>
      <c r="F95" s="1"/>
    </row>
    <row r="96" spans="1:6" x14ac:dyDescent="0.75">
      <c r="A96" s="115" t="s">
        <v>1484</v>
      </c>
      <c r="B96" s="116" t="s">
        <v>1485</v>
      </c>
      <c r="C96" s="1"/>
      <c r="D96" s="1"/>
      <c r="E96" s="94"/>
      <c r="F96" s="1"/>
    </row>
    <row r="97" spans="1:6" x14ac:dyDescent="0.75">
      <c r="A97" s="115" t="s">
        <v>1486</v>
      </c>
      <c r="B97" s="116" t="s">
        <v>1487</v>
      </c>
      <c r="C97" s="1"/>
      <c r="D97" s="1"/>
      <c r="E97" s="94"/>
      <c r="F97" s="1"/>
    </row>
    <row r="98" spans="1:6" x14ac:dyDescent="0.75">
      <c r="A98" s="115" t="s">
        <v>1488</v>
      </c>
      <c r="B98" s="116" t="s">
        <v>1489</v>
      </c>
      <c r="C98" s="1"/>
      <c r="D98" s="1"/>
      <c r="E98" s="94"/>
      <c r="F98" s="1"/>
    </row>
    <row r="99" spans="1:6" x14ac:dyDescent="0.75">
      <c r="A99" s="115" t="s">
        <v>1490</v>
      </c>
      <c r="B99" s="116" t="s">
        <v>1491</v>
      </c>
      <c r="C99" s="1"/>
      <c r="D99" s="1"/>
      <c r="E99" s="94"/>
      <c r="F99" s="1"/>
    </row>
    <row r="100" spans="1:6" x14ac:dyDescent="0.75">
      <c r="A100" s="115" t="s">
        <v>1492</v>
      </c>
      <c r="B100" s="116" t="s">
        <v>1493</v>
      </c>
      <c r="C100" s="1"/>
      <c r="D100" s="1"/>
      <c r="E100" s="94"/>
      <c r="F100" s="1"/>
    </row>
    <row r="101" spans="1:6" x14ac:dyDescent="0.75">
      <c r="A101" s="115" t="s">
        <v>1494</v>
      </c>
      <c r="B101" s="116" t="s">
        <v>1495</v>
      </c>
      <c r="C101" s="1"/>
      <c r="D101" s="1"/>
      <c r="E101" s="94"/>
      <c r="F101" s="1"/>
    </row>
    <row r="102" spans="1:6" x14ac:dyDescent="0.75">
      <c r="A102" s="115" t="s">
        <v>1496</v>
      </c>
      <c r="B102" s="116" t="s">
        <v>1497</v>
      </c>
      <c r="C102" s="1"/>
      <c r="D102" s="1"/>
      <c r="E102" s="94"/>
      <c r="F102" s="1"/>
    </row>
    <row r="103" spans="1:6" x14ac:dyDescent="0.75">
      <c r="A103" s="115" t="s">
        <v>1498</v>
      </c>
      <c r="B103" s="116" t="s">
        <v>1499</v>
      </c>
      <c r="C103" s="1"/>
      <c r="D103" s="1"/>
      <c r="E103" s="94"/>
      <c r="F103" s="1"/>
    </row>
    <row r="104" spans="1:6" x14ac:dyDescent="0.75">
      <c r="A104" s="115" t="s">
        <v>1500</v>
      </c>
      <c r="B104" s="116" t="s">
        <v>1501</v>
      </c>
      <c r="C104" s="1"/>
      <c r="D104" s="1"/>
      <c r="E104" s="94"/>
      <c r="F104" s="1"/>
    </row>
    <row r="105" spans="1:6" x14ac:dyDescent="0.75">
      <c r="A105" s="115" t="s">
        <v>1502</v>
      </c>
      <c r="B105" s="116" t="s">
        <v>1503</v>
      </c>
      <c r="C105" s="1"/>
      <c r="D105" s="1"/>
      <c r="E105" s="94"/>
      <c r="F105" s="1"/>
    </row>
    <row r="106" spans="1:6" x14ac:dyDescent="0.75">
      <c r="A106" s="117" t="s">
        <v>1504</v>
      </c>
      <c r="B106" s="118" t="s">
        <v>1505</v>
      </c>
      <c r="C106" s="1"/>
      <c r="D106" s="1"/>
      <c r="E106" s="94"/>
      <c r="F106" s="1"/>
    </row>
    <row r="107" spans="1:6" x14ac:dyDescent="0.75">
      <c r="A107" s="28"/>
      <c r="B107" s="28"/>
      <c r="C107" s="1"/>
      <c r="D107" s="1"/>
      <c r="E107" s="94"/>
      <c r="F107" s="1"/>
    </row>
    <row r="108" spans="1:6" ht="26.75" x14ac:dyDescent="0.75">
      <c r="A108" s="5" t="s">
        <v>109</v>
      </c>
      <c r="B108" s="6" t="s">
        <v>110</v>
      </c>
      <c r="C108" s="1"/>
      <c r="D108" s="17" t="s">
        <v>33</v>
      </c>
      <c r="E108" s="98" t="s">
        <v>34</v>
      </c>
      <c r="F108" s="18" t="s">
        <v>35</v>
      </c>
    </row>
    <row r="109" spans="1:6" x14ac:dyDescent="0.75">
      <c r="A109" s="115" t="s">
        <v>1508</v>
      </c>
      <c r="B109" s="116" t="s">
        <v>1509</v>
      </c>
      <c r="C109" s="1"/>
      <c r="D109" s="120" t="s">
        <v>77</v>
      </c>
      <c r="E109" s="126">
        <v>100</v>
      </c>
      <c r="F109" s="123">
        <v>2</v>
      </c>
    </row>
    <row r="110" spans="1:6" x14ac:dyDescent="0.75">
      <c r="A110" s="115" t="s">
        <v>1510</v>
      </c>
      <c r="B110" s="116" t="s">
        <v>1511</v>
      </c>
      <c r="C110" s="1"/>
      <c r="D110" s="120" t="s">
        <v>78</v>
      </c>
      <c r="E110" s="126">
        <v>85</v>
      </c>
      <c r="F110" s="123">
        <v>2</v>
      </c>
    </row>
    <row r="111" spans="1:6" x14ac:dyDescent="0.75">
      <c r="A111" s="115" t="s">
        <v>1512</v>
      </c>
      <c r="B111" s="116" t="s">
        <v>1513</v>
      </c>
      <c r="C111" s="1"/>
      <c r="D111" s="120" t="s">
        <v>79</v>
      </c>
      <c r="E111" s="126">
        <v>70</v>
      </c>
      <c r="F111" s="123">
        <v>2</v>
      </c>
    </row>
    <row r="112" spans="1:6" x14ac:dyDescent="0.75">
      <c r="A112" s="115" t="s">
        <v>1514</v>
      </c>
      <c r="B112" s="116" t="s">
        <v>1515</v>
      </c>
      <c r="C112" s="1"/>
      <c r="D112" s="120" t="s">
        <v>80</v>
      </c>
      <c r="E112" s="126">
        <v>60</v>
      </c>
      <c r="F112" s="123">
        <v>2</v>
      </c>
    </row>
    <row r="113" spans="1:6" x14ac:dyDescent="0.75">
      <c r="A113" s="115" t="s">
        <v>1516</v>
      </c>
      <c r="B113" s="116" t="s">
        <v>1517</v>
      </c>
      <c r="C113" s="1"/>
      <c r="D113" s="120" t="s">
        <v>81</v>
      </c>
      <c r="E113" s="126">
        <v>50</v>
      </c>
      <c r="F113" s="123">
        <v>2</v>
      </c>
    </row>
    <row r="114" spans="1:6" x14ac:dyDescent="0.75">
      <c r="A114" s="115" t="s">
        <v>1518</v>
      </c>
      <c r="B114" s="116" t="s">
        <v>1519</v>
      </c>
      <c r="C114" s="1"/>
      <c r="D114" s="120" t="s">
        <v>82</v>
      </c>
      <c r="E114" s="126">
        <v>40</v>
      </c>
      <c r="F114" s="123">
        <v>2</v>
      </c>
    </row>
    <row r="115" spans="1:6" x14ac:dyDescent="0.75">
      <c r="A115" s="115">
        <v>50071373</v>
      </c>
      <c r="B115" s="116" t="s">
        <v>1520</v>
      </c>
      <c r="C115" s="1"/>
      <c r="D115" s="121" t="s">
        <v>83</v>
      </c>
      <c r="E115" s="127">
        <v>30</v>
      </c>
      <c r="F115" s="124">
        <v>2</v>
      </c>
    </row>
    <row r="116" spans="1:6" x14ac:dyDescent="0.75">
      <c r="A116" s="115" t="s">
        <v>1521</v>
      </c>
      <c r="B116" s="116" t="s">
        <v>1522</v>
      </c>
      <c r="C116" s="1"/>
      <c r="D116" s="67"/>
      <c r="E116" s="94"/>
      <c r="F116" s="1"/>
    </row>
    <row r="117" spans="1:6" x14ac:dyDescent="0.75">
      <c r="A117" s="115" t="s">
        <v>1523</v>
      </c>
      <c r="B117" s="116" t="s">
        <v>1524</v>
      </c>
      <c r="C117" s="1"/>
      <c r="D117" s="1"/>
      <c r="E117" s="94"/>
      <c r="F117" s="1"/>
    </row>
    <row r="118" spans="1:6" x14ac:dyDescent="0.75">
      <c r="A118" s="115" t="s">
        <v>1525</v>
      </c>
      <c r="B118" s="116" t="s">
        <v>1526</v>
      </c>
      <c r="C118" s="1"/>
      <c r="D118" s="1"/>
      <c r="E118" s="94"/>
      <c r="F118" s="1"/>
    </row>
    <row r="119" spans="1:6" x14ac:dyDescent="0.75">
      <c r="A119" s="115" t="s">
        <v>1527</v>
      </c>
      <c r="B119" s="116" t="s">
        <v>1528</v>
      </c>
      <c r="C119" s="1"/>
      <c r="D119" s="1"/>
      <c r="E119" s="94"/>
      <c r="F119" s="1"/>
    </row>
    <row r="120" spans="1:6" x14ac:dyDescent="0.75">
      <c r="A120" s="115" t="s">
        <v>1529</v>
      </c>
      <c r="B120" s="116" t="s">
        <v>1530</v>
      </c>
      <c r="C120" s="1"/>
      <c r="D120" s="1"/>
      <c r="E120" s="94"/>
      <c r="F120" s="1"/>
    </row>
    <row r="121" spans="1:6" x14ac:dyDescent="0.75">
      <c r="A121" s="115" t="s">
        <v>1531</v>
      </c>
      <c r="B121" s="116" t="s">
        <v>1532</v>
      </c>
      <c r="C121" s="1"/>
      <c r="D121" s="1"/>
      <c r="E121" s="94"/>
      <c r="F121" s="1"/>
    </row>
    <row r="122" spans="1:6" x14ac:dyDescent="0.75">
      <c r="A122" s="115">
        <v>50078379</v>
      </c>
      <c r="B122" s="116" t="s">
        <v>1533</v>
      </c>
      <c r="C122" s="1"/>
      <c r="D122" s="1"/>
      <c r="E122" s="94"/>
      <c r="F122" s="1"/>
    </row>
    <row r="123" spans="1:6" x14ac:dyDescent="0.75">
      <c r="A123" s="115" t="s">
        <v>1534</v>
      </c>
      <c r="B123" s="116" t="s">
        <v>1535</v>
      </c>
      <c r="C123" s="1"/>
      <c r="D123" s="1"/>
      <c r="E123" s="94"/>
      <c r="F123" s="1"/>
    </row>
    <row r="124" spans="1:6" x14ac:dyDescent="0.75">
      <c r="A124" s="115" t="s">
        <v>1536</v>
      </c>
      <c r="B124" s="116" t="s">
        <v>1537</v>
      </c>
      <c r="C124" s="1"/>
      <c r="D124" s="1"/>
      <c r="E124" s="94"/>
      <c r="F124" s="1"/>
    </row>
    <row r="125" spans="1:6" x14ac:dyDescent="0.75">
      <c r="A125" s="115" t="s">
        <v>1538</v>
      </c>
      <c r="B125" s="116" t="s">
        <v>1539</v>
      </c>
      <c r="C125" s="1"/>
      <c r="D125" s="1"/>
      <c r="E125" s="94"/>
      <c r="F125" s="1"/>
    </row>
    <row r="126" spans="1:6" x14ac:dyDescent="0.75">
      <c r="A126" s="115" t="s">
        <v>1540</v>
      </c>
      <c r="B126" s="116" t="s">
        <v>1541</v>
      </c>
      <c r="C126" s="1"/>
      <c r="D126" s="1"/>
      <c r="E126" s="94"/>
      <c r="F126" s="1"/>
    </row>
    <row r="127" spans="1:6" x14ac:dyDescent="0.75">
      <c r="A127" s="115" t="s">
        <v>1542</v>
      </c>
      <c r="B127" s="116" t="s">
        <v>1543</v>
      </c>
      <c r="C127" s="1"/>
      <c r="D127" s="1"/>
      <c r="E127" s="94"/>
      <c r="F127" s="1"/>
    </row>
    <row r="128" spans="1:6" x14ac:dyDescent="0.75">
      <c r="A128" s="115" t="s">
        <v>1544</v>
      </c>
      <c r="B128" s="116" t="s">
        <v>1545</v>
      </c>
      <c r="C128" s="1"/>
      <c r="D128" s="1"/>
      <c r="E128" s="94"/>
      <c r="F128" s="1"/>
    </row>
    <row r="129" spans="1:6" x14ac:dyDescent="0.75">
      <c r="A129" s="115" t="s">
        <v>1546</v>
      </c>
      <c r="B129" s="116" t="s">
        <v>1547</v>
      </c>
      <c r="C129" s="1"/>
      <c r="D129" s="1"/>
      <c r="E129" s="94"/>
      <c r="F129" s="1"/>
    </row>
    <row r="130" spans="1:6" x14ac:dyDescent="0.75">
      <c r="A130" s="115" t="s">
        <v>1548</v>
      </c>
      <c r="B130" s="116" t="s">
        <v>1549</v>
      </c>
      <c r="C130" s="1"/>
      <c r="D130" s="1"/>
      <c r="E130" s="94"/>
      <c r="F130" s="1"/>
    </row>
    <row r="131" spans="1:6" x14ac:dyDescent="0.75">
      <c r="A131" s="115" t="s">
        <v>1550</v>
      </c>
      <c r="B131" s="116" t="s">
        <v>1551</v>
      </c>
      <c r="C131" s="1"/>
      <c r="D131" s="1"/>
      <c r="E131" s="94"/>
      <c r="F131" s="1"/>
    </row>
    <row r="132" spans="1:6" x14ac:dyDescent="0.75">
      <c r="A132" s="170" t="s">
        <v>1568</v>
      </c>
      <c r="B132" s="169" t="s">
        <v>1569</v>
      </c>
      <c r="C132" s="1"/>
      <c r="D132" s="1"/>
      <c r="E132" s="94"/>
      <c r="F132" s="1"/>
    </row>
    <row r="133" spans="1:6" x14ac:dyDescent="0.75">
      <c r="A133" s="115" t="s">
        <v>1552</v>
      </c>
      <c r="B133" s="116" t="s">
        <v>1553</v>
      </c>
      <c r="C133" s="1"/>
      <c r="D133" s="1"/>
      <c r="E133" s="94"/>
      <c r="F133" s="1"/>
    </row>
    <row r="134" spans="1:6" x14ac:dyDescent="0.75">
      <c r="A134" s="115" t="s">
        <v>1554</v>
      </c>
      <c r="B134" s="116" t="s">
        <v>1555</v>
      </c>
      <c r="C134" s="1"/>
      <c r="D134" s="1"/>
      <c r="E134" s="94"/>
      <c r="F134" s="1"/>
    </row>
    <row r="135" spans="1:6" x14ac:dyDescent="0.75">
      <c r="A135" s="115" t="s">
        <v>1556</v>
      </c>
      <c r="B135" s="116" t="s">
        <v>1557</v>
      </c>
      <c r="C135" s="1"/>
      <c r="D135" s="1"/>
      <c r="E135" s="94"/>
      <c r="F135" s="1"/>
    </row>
    <row r="136" spans="1:6" x14ac:dyDescent="0.75">
      <c r="A136" s="115" t="s">
        <v>1558</v>
      </c>
      <c r="B136" s="116" t="s">
        <v>1559</v>
      </c>
      <c r="C136" s="1"/>
      <c r="D136" s="1"/>
      <c r="E136" s="94"/>
      <c r="F136" s="1"/>
    </row>
    <row r="137" spans="1:6" x14ac:dyDescent="0.75">
      <c r="A137" s="115">
        <v>50102990</v>
      </c>
      <c r="B137" s="116" t="s">
        <v>1560</v>
      </c>
      <c r="C137" s="1"/>
      <c r="D137" s="1"/>
      <c r="E137" s="94"/>
      <c r="F137" s="1"/>
    </row>
    <row r="138" spans="1:6" x14ac:dyDescent="0.75">
      <c r="A138" s="115">
        <v>50103453</v>
      </c>
      <c r="B138" s="116" t="s">
        <v>1561</v>
      </c>
      <c r="C138" s="1"/>
      <c r="D138" s="1"/>
      <c r="E138" s="94"/>
      <c r="F138" s="1"/>
    </row>
    <row r="139" spans="1:6" x14ac:dyDescent="0.75">
      <c r="A139" s="115" t="s">
        <v>1562</v>
      </c>
      <c r="B139" s="116" t="s">
        <v>1563</v>
      </c>
      <c r="C139" s="1"/>
      <c r="D139" s="1"/>
      <c r="E139" s="94"/>
      <c r="F139" s="1"/>
    </row>
    <row r="140" spans="1:6" x14ac:dyDescent="0.75">
      <c r="A140" s="115" t="s">
        <v>1564</v>
      </c>
      <c r="B140" s="116" t="s">
        <v>1565</v>
      </c>
      <c r="C140" s="1"/>
      <c r="D140" s="1"/>
      <c r="E140" s="94"/>
      <c r="F140" s="1"/>
    </row>
    <row r="141" spans="1:6" x14ac:dyDescent="0.75">
      <c r="A141" s="157" t="s">
        <v>1566</v>
      </c>
      <c r="B141" s="158" t="s">
        <v>1567</v>
      </c>
      <c r="C141" s="1"/>
      <c r="D141" s="1"/>
      <c r="E141" s="94"/>
      <c r="F141" s="1"/>
    </row>
    <row r="142" spans="1:6" x14ac:dyDescent="0.75">
      <c r="A142" s="166" t="s">
        <v>1570</v>
      </c>
      <c r="B142" s="167" t="s">
        <v>1571</v>
      </c>
      <c r="C142" s="1"/>
      <c r="D142" s="1"/>
      <c r="E142" s="94"/>
      <c r="F142" s="1"/>
    </row>
    <row r="143" spans="1:6" x14ac:dyDescent="0.75">
      <c r="A143" s="28"/>
      <c r="B143" s="28"/>
      <c r="C143" s="1"/>
      <c r="D143" s="1"/>
      <c r="E143" s="94"/>
      <c r="F143" s="1"/>
    </row>
    <row r="144" spans="1:6" ht="26.75" x14ac:dyDescent="0.75">
      <c r="A144" s="5" t="s">
        <v>109</v>
      </c>
      <c r="B144" s="6" t="s">
        <v>110</v>
      </c>
      <c r="C144" s="1"/>
      <c r="D144" s="17" t="s">
        <v>33</v>
      </c>
      <c r="E144" s="98" t="s">
        <v>34</v>
      </c>
      <c r="F144" s="18" t="s">
        <v>35</v>
      </c>
    </row>
    <row r="145" spans="1:6" x14ac:dyDescent="0.75">
      <c r="A145" s="115" t="s">
        <v>1572</v>
      </c>
      <c r="B145" s="116" t="s">
        <v>1573</v>
      </c>
      <c r="C145" s="1"/>
      <c r="D145" s="120" t="s">
        <v>86</v>
      </c>
      <c r="E145" s="126">
        <v>150</v>
      </c>
      <c r="F145" s="123">
        <v>3</v>
      </c>
    </row>
    <row r="146" spans="1:6" x14ac:dyDescent="0.75">
      <c r="A146" s="115" t="s">
        <v>1574</v>
      </c>
      <c r="B146" s="116" t="s">
        <v>1575</v>
      </c>
      <c r="C146" s="1"/>
      <c r="D146" s="120" t="s">
        <v>1576</v>
      </c>
      <c r="E146" s="126">
        <v>135</v>
      </c>
      <c r="F146" s="123">
        <v>3</v>
      </c>
    </row>
    <row r="147" spans="1:6" x14ac:dyDescent="0.75">
      <c r="A147" s="115" t="s">
        <v>1577</v>
      </c>
      <c r="B147" s="116" t="s">
        <v>1578</v>
      </c>
      <c r="C147" s="1"/>
      <c r="D147" s="120" t="s">
        <v>1579</v>
      </c>
      <c r="E147" s="126">
        <v>120</v>
      </c>
      <c r="F147" s="123">
        <v>3</v>
      </c>
    </row>
    <row r="148" spans="1:6" x14ac:dyDescent="0.75">
      <c r="A148" s="115" t="s">
        <v>1580</v>
      </c>
      <c r="B148" s="116" t="s">
        <v>1581</v>
      </c>
      <c r="C148" s="1"/>
      <c r="D148" s="120" t="s">
        <v>89</v>
      </c>
      <c r="E148" s="126">
        <v>105</v>
      </c>
      <c r="F148" s="123">
        <v>3</v>
      </c>
    </row>
    <row r="149" spans="1:6" x14ac:dyDescent="0.75">
      <c r="A149" s="115">
        <v>50068726</v>
      </c>
      <c r="B149" s="116" t="s">
        <v>1582</v>
      </c>
      <c r="C149" s="1"/>
      <c r="D149" s="120" t="s">
        <v>1583</v>
      </c>
      <c r="E149" s="126">
        <v>95</v>
      </c>
      <c r="F149" s="123">
        <v>3</v>
      </c>
    </row>
    <row r="150" spans="1:6" x14ac:dyDescent="0.75">
      <c r="A150" s="115" t="s">
        <v>1584</v>
      </c>
      <c r="B150" s="116" t="s">
        <v>1585</v>
      </c>
      <c r="C150" s="1"/>
      <c r="D150" s="120" t="s">
        <v>1586</v>
      </c>
      <c r="E150" s="126">
        <v>85</v>
      </c>
      <c r="F150" s="123">
        <v>3</v>
      </c>
    </row>
    <row r="151" spans="1:6" x14ac:dyDescent="0.75">
      <c r="A151" s="115" t="s">
        <v>1587</v>
      </c>
      <c r="B151" s="116" t="s">
        <v>1588</v>
      </c>
      <c r="C151" s="1"/>
      <c r="D151" s="120" t="s">
        <v>92</v>
      </c>
      <c r="E151" s="126">
        <v>75</v>
      </c>
      <c r="F151" s="123">
        <v>3</v>
      </c>
    </row>
    <row r="152" spans="1:6" x14ac:dyDescent="0.75">
      <c r="A152" s="115" t="s">
        <v>1589</v>
      </c>
      <c r="B152" s="116" t="s">
        <v>1590</v>
      </c>
      <c r="C152" s="1"/>
      <c r="D152" s="120" t="s">
        <v>1591</v>
      </c>
      <c r="E152" s="126">
        <v>65</v>
      </c>
      <c r="F152" s="123">
        <v>3</v>
      </c>
    </row>
    <row r="153" spans="1:6" x14ac:dyDescent="0.75">
      <c r="A153" s="115">
        <v>50073175</v>
      </c>
      <c r="B153" s="116" t="s">
        <v>1592</v>
      </c>
      <c r="C153" s="1"/>
      <c r="D153" s="120" t="s">
        <v>1593</v>
      </c>
      <c r="E153" s="126">
        <v>55</v>
      </c>
      <c r="F153" s="123">
        <v>3</v>
      </c>
    </row>
    <row r="154" spans="1:6" x14ac:dyDescent="0.75">
      <c r="A154" s="115" t="s">
        <v>1594</v>
      </c>
      <c r="B154" s="116" t="s">
        <v>1595</v>
      </c>
      <c r="C154" s="1"/>
      <c r="D154" s="121" t="s">
        <v>95</v>
      </c>
      <c r="E154" s="127">
        <v>45</v>
      </c>
      <c r="F154" s="124">
        <v>3</v>
      </c>
    </row>
    <row r="155" spans="1:6" x14ac:dyDescent="0.75">
      <c r="A155" s="115" t="s">
        <v>1596</v>
      </c>
      <c r="B155" s="116" t="s">
        <v>1597</v>
      </c>
      <c r="C155" s="1"/>
      <c r="D155" s="67"/>
      <c r="E155" s="94"/>
      <c r="F155" s="1"/>
    </row>
    <row r="156" spans="1:6" x14ac:dyDescent="0.75">
      <c r="A156" s="115" t="s">
        <v>1598</v>
      </c>
      <c r="B156" s="116" t="s">
        <v>1599</v>
      </c>
      <c r="C156" s="1"/>
      <c r="D156" s="1"/>
      <c r="E156" s="94"/>
      <c r="F156" s="1"/>
    </row>
    <row r="157" spans="1:6" x14ac:dyDescent="0.75">
      <c r="A157" s="115" t="s">
        <v>1600</v>
      </c>
      <c r="B157" s="116" t="s">
        <v>1601</v>
      </c>
      <c r="C157" s="1"/>
      <c r="D157" s="1"/>
      <c r="E157" s="94"/>
      <c r="F157" s="1"/>
    </row>
    <row r="158" spans="1:6" x14ac:dyDescent="0.75">
      <c r="A158" s="115" t="s">
        <v>1602</v>
      </c>
      <c r="B158" s="116" t="s">
        <v>1603</v>
      </c>
      <c r="C158" s="1"/>
      <c r="D158" s="1"/>
      <c r="E158" s="94"/>
      <c r="F158" s="1"/>
    </row>
    <row r="159" spans="1:6" x14ac:dyDescent="0.75">
      <c r="A159" s="115" t="s">
        <v>1604</v>
      </c>
      <c r="B159" s="116" t="s">
        <v>1605</v>
      </c>
      <c r="C159" s="1"/>
      <c r="D159" s="1"/>
      <c r="E159" s="94"/>
      <c r="F159" s="1"/>
    </row>
    <row r="160" spans="1:6" x14ac:dyDescent="0.75">
      <c r="A160" s="115" t="s">
        <v>1606</v>
      </c>
      <c r="B160" s="116" t="s">
        <v>1607</v>
      </c>
      <c r="C160" s="1"/>
      <c r="D160" s="1"/>
      <c r="E160" s="94"/>
      <c r="F160" s="1"/>
    </row>
    <row r="161" spans="1:6" x14ac:dyDescent="0.75">
      <c r="A161" s="115" t="s">
        <v>1608</v>
      </c>
      <c r="B161" s="116" t="s">
        <v>1609</v>
      </c>
      <c r="C161" s="1"/>
      <c r="D161" s="1"/>
      <c r="E161" s="94"/>
      <c r="F161" s="1"/>
    </row>
    <row r="162" spans="1:6" x14ac:dyDescent="0.75">
      <c r="A162" s="115" t="s">
        <v>1610</v>
      </c>
      <c r="B162" s="116" t="s">
        <v>1611</v>
      </c>
      <c r="C162" s="1"/>
      <c r="D162" s="1"/>
      <c r="E162" s="94"/>
      <c r="F162" s="1"/>
    </row>
    <row r="163" spans="1:6" x14ac:dyDescent="0.75">
      <c r="A163" s="115" t="s">
        <v>1612</v>
      </c>
      <c r="B163" s="116" t="s">
        <v>1613</v>
      </c>
      <c r="C163" s="1"/>
      <c r="D163" s="1"/>
      <c r="E163" s="94"/>
      <c r="F163" s="1"/>
    </row>
    <row r="164" spans="1:6" x14ac:dyDescent="0.75">
      <c r="A164" s="115" t="s">
        <v>1614</v>
      </c>
      <c r="B164" s="116" t="s">
        <v>1615</v>
      </c>
      <c r="C164" s="1"/>
      <c r="D164" s="1"/>
      <c r="E164" s="94"/>
      <c r="F164" s="1"/>
    </row>
    <row r="165" spans="1:6" x14ac:dyDescent="0.75">
      <c r="A165" s="115" t="s">
        <v>1616</v>
      </c>
      <c r="B165" s="116" t="s">
        <v>1617</v>
      </c>
      <c r="C165" s="1"/>
      <c r="D165" s="1"/>
      <c r="E165" s="94"/>
      <c r="F165" s="1"/>
    </row>
    <row r="166" spans="1:6" x14ac:dyDescent="0.75">
      <c r="A166" s="115" t="s">
        <v>1618</v>
      </c>
      <c r="B166" s="116" t="s">
        <v>1619</v>
      </c>
      <c r="C166" s="1"/>
      <c r="D166" s="1"/>
      <c r="E166" s="94"/>
      <c r="F166" s="1"/>
    </row>
    <row r="167" spans="1:6" x14ac:dyDescent="0.75">
      <c r="A167" s="115" t="s">
        <v>1620</v>
      </c>
      <c r="B167" s="116" t="s">
        <v>1621</v>
      </c>
      <c r="C167" s="1"/>
      <c r="D167" s="1"/>
      <c r="E167" s="94"/>
      <c r="F167" s="1"/>
    </row>
    <row r="168" spans="1:6" ht="15" customHeight="1" x14ac:dyDescent="0.75">
      <c r="A168" s="115" t="s">
        <v>1622</v>
      </c>
      <c r="B168" s="116" t="s">
        <v>1623</v>
      </c>
      <c r="C168" s="1"/>
      <c r="D168" s="1"/>
      <c r="E168" s="94"/>
      <c r="F168" s="1"/>
    </row>
    <row r="169" spans="1:6" x14ac:dyDescent="0.75">
      <c r="A169" s="115" t="s">
        <v>1624</v>
      </c>
      <c r="B169" s="116" t="s">
        <v>1625</v>
      </c>
      <c r="C169" s="1"/>
      <c r="D169" s="1"/>
      <c r="E169" s="94"/>
      <c r="F169" s="1"/>
    </row>
    <row r="170" spans="1:6" x14ac:dyDescent="0.75">
      <c r="A170" s="115" t="s">
        <v>1626</v>
      </c>
      <c r="B170" s="116" t="s">
        <v>1627</v>
      </c>
      <c r="C170" s="1"/>
      <c r="D170" s="1"/>
      <c r="E170" s="94"/>
      <c r="F170" s="1"/>
    </row>
    <row r="171" spans="1:6" x14ac:dyDescent="0.75">
      <c r="A171" s="115" t="s">
        <v>1628</v>
      </c>
      <c r="B171" s="116" t="s">
        <v>1629</v>
      </c>
      <c r="C171" s="1"/>
      <c r="D171" s="1"/>
      <c r="E171" s="94"/>
      <c r="F171" s="1"/>
    </row>
    <row r="172" spans="1:6" x14ac:dyDescent="0.75">
      <c r="A172" s="115">
        <v>50095018</v>
      </c>
      <c r="B172" s="116" t="s">
        <v>1630</v>
      </c>
      <c r="C172" s="1"/>
      <c r="D172" s="1"/>
      <c r="E172" s="94"/>
      <c r="F172" s="1"/>
    </row>
    <row r="173" spans="1:6" x14ac:dyDescent="0.75">
      <c r="A173" s="115" t="s">
        <v>1631</v>
      </c>
      <c r="B173" s="116" t="s">
        <v>1632</v>
      </c>
      <c r="C173" s="1"/>
      <c r="D173" s="1"/>
      <c r="E173" s="94"/>
      <c r="F173" s="1"/>
    </row>
    <row r="174" spans="1:6" x14ac:dyDescent="0.75">
      <c r="A174" s="115" t="s">
        <v>1633</v>
      </c>
      <c r="B174" s="116" t="s">
        <v>1634</v>
      </c>
      <c r="C174" s="1"/>
      <c r="D174" s="1"/>
      <c r="E174" s="94"/>
      <c r="F174" s="1"/>
    </row>
    <row r="175" spans="1:6" x14ac:dyDescent="0.75">
      <c r="A175" s="115" t="s">
        <v>1635</v>
      </c>
      <c r="B175" s="116" t="s">
        <v>1636</v>
      </c>
      <c r="C175" s="1"/>
      <c r="D175" s="1"/>
      <c r="E175" s="94"/>
      <c r="F175" s="1"/>
    </row>
    <row r="176" spans="1:6" x14ac:dyDescent="0.75">
      <c r="A176" s="115" t="s">
        <v>1637</v>
      </c>
      <c r="B176" s="116" t="s">
        <v>1638</v>
      </c>
      <c r="C176" s="1"/>
      <c r="D176" s="1"/>
      <c r="E176" s="94"/>
      <c r="F176" s="1"/>
    </row>
    <row r="177" spans="1:6" x14ac:dyDescent="0.75">
      <c r="A177" s="115" t="s">
        <v>1639</v>
      </c>
      <c r="B177" s="116" t="s">
        <v>1640</v>
      </c>
      <c r="C177" s="1"/>
      <c r="D177" s="1"/>
      <c r="E177" s="94"/>
      <c r="F177" s="1"/>
    </row>
    <row r="178" spans="1:6" x14ac:dyDescent="0.75">
      <c r="A178" s="115" t="s">
        <v>1641</v>
      </c>
      <c r="B178" s="116" t="s">
        <v>1642</v>
      </c>
      <c r="C178" s="1"/>
      <c r="D178" s="1"/>
      <c r="E178" s="94"/>
      <c r="F178" s="1"/>
    </row>
    <row r="179" spans="1:6" x14ac:dyDescent="0.75">
      <c r="A179" s="115" t="s">
        <v>1643</v>
      </c>
      <c r="B179" s="116" t="s">
        <v>1644</v>
      </c>
      <c r="C179" s="1"/>
      <c r="D179" s="1"/>
      <c r="E179" s="94"/>
      <c r="F179" s="1"/>
    </row>
    <row r="180" spans="1:6" x14ac:dyDescent="0.75">
      <c r="A180" s="117" t="s">
        <v>1645</v>
      </c>
      <c r="B180" s="118" t="s">
        <v>1646</v>
      </c>
      <c r="C180" s="1"/>
      <c r="D180" s="1"/>
      <c r="E180" s="94"/>
      <c r="F180" s="1"/>
    </row>
    <row r="181" spans="1:6" x14ac:dyDescent="0.75">
      <c r="A181" s="1"/>
      <c r="B181" s="1"/>
      <c r="C181" s="1"/>
      <c r="D181" s="1"/>
      <c r="E181" s="94"/>
      <c r="F181" s="1"/>
    </row>
    <row r="182" spans="1:6" ht="26.75" x14ac:dyDescent="0.75">
      <c r="A182" s="5" t="s">
        <v>109</v>
      </c>
      <c r="B182" s="6" t="s">
        <v>110</v>
      </c>
      <c r="C182" s="1"/>
      <c r="D182" s="17" t="s">
        <v>33</v>
      </c>
      <c r="E182" s="98" t="s">
        <v>34</v>
      </c>
      <c r="F182" s="18" t="s">
        <v>35</v>
      </c>
    </row>
    <row r="183" spans="1:6" x14ac:dyDescent="0.75">
      <c r="A183" s="117" t="s">
        <v>1647</v>
      </c>
      <c r="B183" s="118" t="s">
        <v>1648</v>
      </c>
      <c r="C183" s="1"/>
      <c r="D183" s="120" t="s">
        <v>86</v>
      </c>
      <c r="E183" s="126">
        <v>162.5</v>
      </c>
      <c r="F183" s="123">
        <v>3.25</v>
      </c>
    </row>
    <row r="184" spans="1:6" x14ac:dyDescent="0.75">
      <c r="A184" s="1"/>
      <c r="B184" s="1"/>
      <c r="C184" s="1"/>
      <c r="D184" s="120" t="s">
        <v>1576</v>
      </c>
      <c r="E184" s="126">
        <v>146.25</v>
      </c>
      <c r="F184" s="123">
        <v>3.25</v>
      </c>
    </row>
    <row r="185" spans="1:6" x14ac:dyDescent="0.75">
      <c r="A185" s="1"/>
      <c r="B185" s="1"/>
      <c r="C185" s="1"/>
      <c r="D185" s="120" t="s">
        <v>1579</v>
      </c>
      <c r="E185" s="126">
        <v>130</v>
      </c>
      <c r="F185" s="123">
        <v>3.25</v>
      </c>
    </row>
    <row r="186" spans="1:6" x14ac:dyDescent="0.75">
      <c r="A186" s="1"/>
      <c r="B186" s="1"/>
      <c r="C186" s="1"/>
      <c r="D186" s="120" t="s">
        <v>89</v>
      </c>
      <c r="E186" s="126">
        <v>113.75</v>
      </c>
      <c r="F186" s="123">
        <v>3.25</v>
      </c>
    </row>
    <row r="187" spans="1:6" x14ac:dyDescent="0.75">
      <c r="A187" s="1"/>
      <c r="B187" s="1"/>
      <c r="C187" s="1"/>
      <c r="D187" s="120" t="s">
        <v>1583</v>
      </c>
      <c r="E187" s="126">
        <v>102.92</v>
      </c>
      <c r="F187" s="123">
        <v>3.25</v>
      </c>
    </row>
    <row r="188" spans="1:6" x14ac:dyDescent="0.75">
      <c r="A188" s="1"/>
      <c r="B188" s="1"/>
      <c r="C188" s="1"/>
      <c r="D188" s="120" t="s">
        <v>1586</v>
      </c>
      <c r="E188" s="126">
        <v>92.08</v>
      </c>
      <c r="F188" s="123">
        <v>3.25</v>
      </c>
    </row>
    <row r="189" spans="1:6" x14ac:dyDescent="0.75">
      <c r="A189" s="1"/>
      <c r="B189" s="1"/>
      <c r="C189" s="1"/>
      <c r="D189" s="120" t="s">
        <v>92</v>
      </c>
      <c r="E189" s="126">
        <v>81.25</v>
      </c>
      <c r="F189" s="123">
        <v>3.25</v>
      </c>
    </row>
    <row r="190" spans="1:6" x14ac:dyDescent="0.75">
      <c r="A190" s="1"/>
      <c r="B190" s="1"/>
      <c r="C190" s="1"/>
      <c r="D190" s="120" t="s">
        <v>1591</v>
      </c>
      <c r="E190" s="126">
        <v>70.42</v>
      </c>
      <c r="F190" s="123">
        <v>3.25</v>
      </c>
    </row>
    <row r="191" spans="1:6" x14ac:dyDescent="0.75">
      <c r="A191" s="1"/>
      <c r="B191" s="1"/>
      <c r="C191" s="1"/>
      <c r="D191" s="120" t="s">
        <v>1593</v>
      </c>
      <c r="E191" s="126">
        <v>59.58</v>
      </c>
      <c r="F191" s="123">
        <v>3.25</v>
      </c>
    </row>
    <row r="192" spans="1:6" x14ac:dyDescent="0.75">
      <c r="A192" s="1"/>
      <c r="B192" s="1"/>
      <c r="C192" s="1"/>
      <c r="D192" s="121" t="s">
        <v>95</v>
      </c>
      <c r="E192" s="127">
        <v>48.75</v>
      </c>
      <c r="F192" s="124">
        <v>3.25</v>
      </c>
    </row>
    <row r="193" spans="4:4" x14ac:dyDescent="0.75">
      <c r="D193" s="67"/>
    </row>
  </sheetData>
  <sortState ref="A93:E125">
    <sortCondition ref="A93:A125"/>
  </sortState>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1"/>
  <sheetViews>
    <sheetView workbookViewId="0">
      <selection sqref="A1:B1"/>
    </sheetView>
  </sheetViews>
  <sheetFormatPr defaultColWidth="9.1328125" defaultRowHeight="14.75" x14ac:dyDescent="0.75"/>
  <cols>
    <col min="1" max="1" width="12.58984375" style="2" customWidth="1"/>
    <col min="2" max="2" width="67.7265625" style="2" customWidth="1"/>
    <col min="3" max="3" width="9.1328125" style="2" customWidth="1"/>
    <col min="4" max="4" width="12.58984375" style="2" customWidth="1"/>
    <col min="5" max="5" width="11.40625" style="96" customWidth="1"/>
    <col min="6" max="6" width="12.40625" style="2" bestFit="1" customWidth="1"/>
    <col min="7" max="16384" width="9.1328125" style="2"/>
  </cols>
  <sheetData>
    <row r="1" spans="1:6" x14ac:dyDescent="0.75">
      <c r="A1" s="198" t="s">
        <v>2722</v>
      </c>
      <c r="B1" s="198"/>
      <c r="C1" s="19"/>
      <c r="D1" s="1"/>
      <c r="E1" s="94"/>
      <c r="F1" s="1"/>
    </row>
    <row r="2" spans="1:6" x14ac:dyDescent="0.75">
      <c r="A2" s="3" t="s">
        <v>62</v>
      </c>
      <c r="B2" s="9"/>
      <c r="C2" s="1"/>
      <c r="D2" s="1"/>
      <c r="E2" s="94"/>
      <c r="F2" s="1"/>
    </row>
    <row r="3" spans="1:6" x14ac:dyDescent="0.75">
      <c r="A3" s="1"/>
      <c r="B3" s="1"/>
      <c r="C3" s="1"/>
      <c r="D3" s="1"/>
      <c r="E3" s="94"/>
      <c r="F3" s="1"/>
    </row>
    <row r="4" spans="1:6" ht="26.75" x14ac:dyDescent="0.75">
      <c r="A4" s="5" t="s">
        <v>109</v>
      </c>
      <c r="B4" s="6" t="s">
        <v>110</v>
      </c>
      <c r="C4" s="1"/>
      <c r="D4" s="17" t="s">
        <v>33</v>
      </c>
      <c r="E4" s="98" t="s">
        <v>34</v>
      </c>
      <c r="F4" s="18" t="s">
        <v>35</v>
      </c>
    </row>
    <row r="5" spans="1:6" x14ac:dyDescent="0.75">
      <c r="A5" s="115" t="s">
        <v>1649</v>
      </c>
      <c r="B5" s="116" t="s">
        <v>1650</v>
      </c>
      <c r="C5" s="1"/>
      <c r="D5" s="120" t="s">
        <v>39</v>
      </c>
      <c r="E5" s="126">
        <v>25</v>
      </c>
      <c r="F5" s="123">
        <v>0.5</v>
      </c>
    </row>
    <row r="6" spans="1:6" x14ac:dyDescent="0.75">
      <c r="A6" s="115" t="s">
        <v>1651</v>
      </c>
      <c r="B6" s="116" t="s">
        <v>1652</v>
      </c>
      <c r="C6" s="1"/>
      <c r="D6" s="120" t="s">
        <v>40</v>
      </c>
      <c r="E6" s="126">
        <v>20</v>
      </c>
      <c r="F6" s="123">
        <v>0.5</v>
      </c>
    </row>
    <row r="7" spans="1:6" x14ac:dyDescent="0.75">
      <c r="A7" s="115" t="s">
        <v>1653</v>
      </c>
      <c r="B7" s="116" t="s">
        <v>1654</v>
      </c>
      <c r="C7" s="1"/>
      <c r="D7" s="120" t="s">
        <v>41</v>
      </c>
      <c r="E7" s="126">
        <v>15</v>
      </c>
      <c r="F7" s="123">
        <v>0.5</v>
      </c>
    </row>
    <row r="8" spans="1:6" x14ac:dyDescent="0.75">
      <c r="A8" s="115" t="s">
        <v>1655</v>
      </c>
      <c r="B8" s="116" t="s">
        <v>1656</v>
      </c>
      <c r="C8" s="1"/>
      <c r="D8" s="120" t="s">
        <v>42</v>
      </c>
      <c r="E8" s="126">
        <v>10</v>
      </c>
      <c r="F8" s="123">
        <v>0.5</v>
      </c>
    </row>
    <row r="9" spans="1:6" x14ac:dyDescent="0.75">
      <c r="A9" s="115" t="s">
        <v>1657</v>
      </c>
      <c r="B9" s="116" t="s">
        <v>1658</v>
      </c>
      <c r="C9" s="1"/>
      <c r="D9" s="121" t="s">
        <v>43</v>
      </c>
      <c r="E9" s="127">
        <v>5</v>
      </c>
      <c r="F9" s="124">
        <v>0.5</v>
      </c>
    </row>
    <row r="10" spans="1:6" x14ac:dyDescent="0.75">
      <c r="A10" s="117" t="s">
        <v>1659</v>
      </c>
      <c r="B10" s="118" t="s">
        <v>1660</v>
      </c>
      <c r="C10" s="1"/>
      <c r="D10" s="1"/>
      <c r="E10" s="94"/>
      <c r="F10" s="1"/>
    </row>
    <row r="11" spans="1:6" x14ac:dyDescent="0.75">
      <c r="D11" s="67"/>
    </row>
  </sheetData>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2"/>
  <sheetViews>
    <sheetView workbookViewId="0">
      <selection sqref="A1:B1"/>
    </sheetView>
  </sheetViews>
  <sheetFormatPr defaultColWidth="9.1328125" defaultRowHeight="14.75" x14ac:dyDescent="0.75"/>
  <cols>
    <col min="1" max="1" width="13.26953125" style="2" customWidth="1"/>
    <col min="2" max="2" width="65.40625" style="2" customWidth="1"/>
    <col min="3" max="3" width="9.1328125" style="2" customWidth="1"/>
    <col min="4" max="4" width="12.26953125" style="2" customWidth="1"/>
    <col min="5" max="5" width="11.40625" style="96" customWidth="1"/>
    <col min="6" max="6" width="12.40625" style="2" bestFit="1" customWidth="1"/>
    <col min="7" max="16384" width="9.1328125" style="2"/>
  </cols>
  <sheetData>
    <row r="1" spans="1:6" x14ac:dyDescent="0.75">
      <c r="A1" s="198" t="s">
        <v>2722</v>
      </c>
      <c r="B1" s="198"/>
      <c r="C1" s="19"/>
      <c r="D1" s="31"/>
      <c r="E1" s="100"/>
      <c r="F1" s="23"/>
    </row>
    <row r="2" spans="1:6" x14ac:dyDescent="0.75">
      <c r="A2" s="3" t="s">
        <v>21</v>
      </c>
      <c r="B2" s="9"/>
      <c r="C2" s="9"/>
      <c r="D2" s="9"/>
      <c r="E2" s="97"/>
      <c r="F2" s="9"/>
    </row>
    <row r="3" spans="1:6" x14ac:dyDescent="0.75">
      <c r="A3" s="11"/>
      <c r="B3" s="9"/>
      <c r="C3" s="9"/>
      <c r="D3" s="9"/>
      <c r="E3" s="97"/>
      <c r="F3" s="9"/>
    </row>
    <row r="4" spans="1:6" ht="26.75" x14ac:dyDescent="0.75">
      <c r="A4" s="5" t="s">
        <v>109</v>
      </c>
      <c r="B4" s="6" t="s">
        <v>110</v>
      </c>
      <c r="C4" s="1"/>
      <c r="D4" s="7" t="s">
        <v>33</v>
      </c>
      <c r="E4" s="95" t="s">
        <v>34</v>
      </c>
      <c r="F4" s="18" t="s">
        <v>35</v>
      </c>
    </row>
    <row r="5" spans="1:6" x14ac:dyDescent="0.75">
      <c r="A5" s="115" t="s">
        <v>1661</v>
      </c>
      <c r="B5" s="116" t="s">
        <v>1662</v>
      </c>
      <c r="C5" s="1"/>
      <c r="D5" s="120" t="s">
        <v>37</v>
      </c>
      <c r="E5" s="126">
        <v>18</v>
      </c>
      <c r="F5" s="123">
        <v>0.3</v>
      </c>
    </row>
    <row r="6" spans="1:6" x14ac:dyDescent="0.75">
      <c r="A6" s="115" t="s">
        <v>1663</v>
      </c>
      <c r="B6" s="116" t="s">
        <v>1664</v>
      </c>
      <c r="C6" s="1"/>
      <c r="D6" s="120" t="s">
        <v>39</v>
      </c>
      <c r="E6" s="126">
        <v>15</v>
      </c>
      <c r="F6" s="123">
        <v>0.3</v>
      </c>
    </row>
    <row r="7" spans="1:6" x14ac:dyDescent="0.75">
      <c r="A7" s="115" t="s">
        <v>1665</v>
      </c>
      <c r="B7" s="116" t="s">
        <v>1666</v>
      </c>
      <c r="C7" s="1"/>
      <c r="D7" s="120" t="s">
        <v>40</v>
      </c>
      <c r="E7" s="126">
        <v>12</v>
      </c>
      <c r="F7" s="123">
        <v>0.3</v>
      </c>
    </row>
    <row r="8" spans="1:6" x14ac:dyDescent="0.75">
      <c r="A8" s="115" t="s">
        <v>1667</v>
      </c>
      <c r="B8" s="116" t="s">
        <v>1668</v>
      </c>
      <c r="C8" s="1"/>
      <c r="D8" s="120" t="s">
        <v>41</v>
      </c>
      <c r="E8" s="126">
        <v>9</v>
      </c>
      <c r="F8" s="123">
        <v>0.3</v>
      </c>
    </row>
    <row r="9" spans="1:6" x14ac:dyDescent="0.75">
      <c r="A9" s="115" t="s">
        <v>1669</v>
      </c>
      <c r="B9" s="116" t="s">
        <v>1670</v>
      </c>
      <c r="C9" s="1"/>
      <c r="D9" s="120" t="s">
        <v>42</v>
      </c>
      <c r="E9" s="126">
        <v>6</v>
      </c>
      <c r="F9" s="123">
        <v>0.3</v>
      </c>
    </row>
    <row r="10" spans="1:6" x14ac:dyDescent="0.75">
      <c r="A10" s="115" t="s">
        <v>1671</v>
      </c>
      <c r="B10" s="116" t="s">
        <v>1672</v>
      </c>
      <c r="C10" s="1"/>
      <c r="D10" s="121" t="s">
        <v>43</v>
      </c>
      <c r="E10" s="127">
        <v>3</v>
      </c>
      <c r="F10" s="124">
        <v>0.3</v>
      </c>
    </row>
    <row r="11" spans="1:6" x14ac:dyDescent="0.75">
      <c r="A11" s="117" t="s">
        <v>1673</v>
      </c>
      <c r="B11" s="118" t="s">
        <v>1674</v>
      </c>
      <c r="C11" s="1"/>
      <c r="D11" s="9"/>
      <c r="E11" s="97"/>
      <c r="F11" s="9"/>
    </row>
    <row r="12" spans="1:6" x14ac:dyDescent="0.75">
      <c r="D12" s="67"/>
    </row>
  </sheetData>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N41"/>
  <sheetViews>
    <sheetView zoomScaleNormal="100" workbookViewId="0">
      <selection sqref="A1:M1"/>
    </sheetView>
  </sheetViews>
  <sheetFormatPr defaultColWidth="9.1328125" defaultRowHeight="13" x14ac:dyDescent="0.6"/>
  <cols>
    <col min="1" max="1" width="9.1328125" style="1" customWidth="1"/>
    <col min="2" max="16384" width="9.1328125" style="1"/>
  </cols>
  <sheetData>
    <row r="1" spans="1:14" x14ac:dyDescent="0.6">
      <c r="A1" s="198" t="s">
        <v>2722</v>
      </c>
      <c r="B1" s="198"/>
      <c r="C1" s="198"/>
      <c r="D1" s="198"/>
      <c r="E1" s="198"/>
      <c r="F1" s="198"/>
      <c r="G1" s="198"/>
      <c r="H1" s="198"/>
      <c r="I1" s="198"/>
      <c r="J1" s="198"/>
      <c r="K1" s="198"/>
      <c r="L1" s="198"/>
      <c r="M1" s="198"/>
    </row>
    <row r="2" spans="1:14" x14ac:dyDescent="0.6">
      <c r="A2" s="194"/>
      <c r="B2" s="31"/>
      <c r="C2" s="31"/>
      <c r="D2" s="31"/>
      <c r="E2" s="31"/>
      <c r="F2" s="31"/>
      <c r="G2" s="31"/>
      <c r="H2" s="31"/>
      <c r="I2" s="31"/>
      <c r="J2" s="31"/>
      <c r="K2" s="31"/>
      <c r="L2" s="31"/>
      <c r="M2" s="31"/>
    </row>
    <row r="3" spans="1:14" ht="15" customHeight="1" x14ac:dyDescent="0.6">
      <c r="A3" s="204" t="s">
        <v>4470</v>
      </c>
      <c r="B3" s="204"/>
      <c r="C3" s="204"/>
      <c r="D3" s="204"/>
      <c r="E3" s="204"/>
      <c r="F3" s="204"/>
      <c r="G3" s="204"/>
      <c r="H3" s="204"/>
      <c r="I3" s="204"/>
      <c r="J3" s="204"/>
      <c r="K3" s="204"/>
      <c r="L3" s="204"/>
      <c r="M3" s="204"/>
      <c r="N3" s="204"/>
    </row>
    <row r="4" spans="1:14" x14ac:dyDescent="0.6">
      <c r="A4" s="204"/>
      <c r="B4" s="204"/>
      <c r="C4" s="204"/>
      <c r="D4" s="204"/>
      <c r="E4" s="204"/>
      <c r="F4" s="204"/>
      <c r="G4" s="204"/>
      <c r="H4" s="204"/>
      <c r="I4" s="204"/>
      <c r="J4" s="204"/>
      <c r="K4" s="204"/>
      <c r="L4" s="204"/>
      <c r="M4" s="204"/>
      <c r="N4" s="204"/>
    </row>
    <row r="5" spans="1:14" x14ac:dyDescent="0.6">
      <c r="A5" s="204"/>
      <c r="B5" s="204"/>
      <c r="C5" s="204"/>
      <c r="D5" s="204"/>
      <c r="E5" s="204"/>
      <c r="F5" s="204"/>
      <c r="G5" s="204"/>
      <c r="H5" s="204"/>
      <c r="I5" s="204"/>
      <c r="J5" s="204"/>
      <c r="K5" s="204"/>
      <c r="L5" s="204"/>
      <c r="M5" s="204"/>
      <c r="N5" s="204"/>
    </row>
    <row r="6" spans="1:14" x14ac:dyDescent="0.6">
      <c r="A6" s="204"/>
      <c r="B6" s="204"/>
      <c r="C6" s="204"/>
      <c r="D6" s="204"/>
      <c r="E6" s="204"/>
      <c r="F6" s="204"/>
      <c r="G6" s="204"/>
      <c r="H6" s="204"/>
      <c r="I6" s="204"/>
      <c r="J6" s="204"/>
      <c r="K6" s="204"/>
      <c r="L6" s="204"/>
      <c r="M6" s="204"/>
      <c r="N6" s="204"/>
    </row>
    <row r="7" spans="1:14" x14ac:dyDescent="0.6">
      <c r="A7" s="204"/>
      <c r="B7" s="204"/>
      <c r="C7" s="204"/>
      <c r="D7" s="204"/>
      <c r="E7" s="204"/>
      <c r="F7" s="204"/>
      <c r="G7" s="204"/>
      <c r="H7" s="204"/>
      <c r="I7" s="204"/>
      <c r="J7" s="204"/>
      <c r="K7" s="204"/>
      <c r="L7" s="204"/>
      <c r="M7" s="204"/>
      <c r="N7" s="204"/>
    </row>
    <row r="8" spans="1:14" x14ac:dyDescent="0.6">
      <c r="A8" s="204"/>
      <c r="B8" s="204"/>
      <c r="C8" s="204"/>
      <c r="D8" s="204"/>
      <c r="E8" s="204"/>
      <c r="F8" s="204"/>
      <c r="G8" s="204"/>
      <c r="H8" s="204"/>
      <c r="I8" s="204"/>
      <c r="J8" s="204"/>
      <c r="K8" s="204"/>
      <c r="L8" s="204"/>
      <c r="M8" s="204"/>
      <c r="N8" s="204"/>
    </row>
    <row r="9" spans="1:14" x14ac:dyDescent="0.6">
      <c r="A9" s="204"/>
      <c r="B9" s="204"/>
      <c r="C9" s="204"/>
      <c r="D9" s="204"/>
      <c r="E9" s="204"/>
      <c r="F9" s="204"/>
      <c r="G9" s="204"/>
      <c r="H9" s="204"/>
      <c r="I9" s="204"/>
      <c r="J9" s="204"/>
      <c r="K9" s="204"/>
      <c r="L9" s="204"/>
      <c r="M9" s="204"/>
      <c r="N9" s="204"/>
    </row>
    <row r="10" spans="1:14" x14ac:dyDescent="0.6">
      <c r="A10" s="204"/>
      <c r="B10" s="204"/>
      <c r="C10" s="204"/>
      <c r="D10" s="204"/>
      <c r="E10" s="204"/>
      <c r="F10" s="204"/>
      <c r="G10" s="204"/>
      <c r="H10" s="204"/>
      <c r="I10" s="204"/>
      <c r="J10" s="204"/>
      <c r="K10" s="204"/>
      <c r="L10" s="204"/>
      <c r="M10" s="204"/>
      <c r="N10" s="204"/>
    </row>
    <row r="11" spans="1:14" x14ac:dyDescent="0.6">
      <c r="A11" s="204"/>
      <c r="B11" s="204"/>
      <c r="C11" s="204"/>
      <c r="D11" s="204"/>
      <c r="E11" s="204"/>
      <c r="F11" s="204"/>
      <c r="G11" s="204"/>
      <c r="H11" s="204"/>
      <c r="I11" s="204"/>
      <c r="J11" s="204"/>
      <c r="K11" s="204"/>
      <c r="L11" s="204"/>
      <c r="M11" s="204"/>
      <c r="N11" s="204"/>
    </row>
    <row r="12" spans="1:14" x14ac:dyDescent="0.6">
      <c r="A12" s="204"/>
      <c r="B12" s="204"/>
      <c r="C12" s="204"/>
      <c r="D12" s="204"/>
      <c r="E12" s="204"/>
      <c r="F12" s="204"/>
      <c r="G12" s="204"/>
      <c r="H12" s="204"/>
      <c r="I12" s="204"/>
      <c r="J12" s="204"/>
      <c r="K12" s="204"/>
      <c r="L12" s="204"/>
      <c r="M12" s="204"/>
      <c r="N12" s="204"/>
    </row>
    <row r="13" spans="1:14" ht="15" customHeight="1" x14ac:dyDescent="0.6">
      <c r="A13" s="199" t="s">
        <v>31</v>
      </c>
      <c r="B13" s="199"/>
      <c r="C13" s="199"/>
      <c r="D13" s="199"/>
      <c r="E13" s="199"/>
      <c r="F13" s="199"/>
      <c r="G13" s="199"/>
      <c r="H13" s="199"/>
      <c r="I13" s="199"/>
      <c r="J13" s="199"/>
      <c r="K13" s="199"/>
      <c r="L13" s="199"/>
      <c r="M13" s="199"/>
    </row>
    <row r="14" spans="1:14" x14ac:dyDescent="0.6">
      <c r="A14" s="10"/>
      <c r="B14" s="10"/>
      <c r="C14" s="10"/>
      <c r="D14" s="68"/>
      <c r="E14" s="68"/>
      <c r="F14" s="68"/>
      <c r="G14" s="68"/>
      <c r="H14" s="68"/>
      <c r="I14" s="68"/>
      <c r="J14" s="68"/>
      <c r="K14" s="68"/>
      <c r="L14" s="68"/>
      <c r="M14" s="68"/>
    </row>
    <row r="15" spans="1:14" ht="15" customHeight="1" x14ac:dyDescent="0.6">
      <c r="A15" s="202" t="s">
        <v>4473</v>
      </c>
      <c r="B15" s="202"/>
      <c r="C15" s="202"/>
      <c r="D15" s="202"/>
      <c r="E15" s="202"/>
      <c r="F15" s="202"/>
      <c r="G15" s="202"/>
      <c r="H15" s="202"/>
      <c r="I15" s="202"/>
      <c r="J15" s="202"/>
      <c r="K15" s="202"/>
      <c r="L15" s="202"/>
      <c r="M15" s="202"/>
      <c r="N15" s="202"/>
    </row>
    <row r="16" spans="1:14" x14ac:dyDescent="0.6">
      <c r="A16" s="202"/>
      <c r="B16" s="202"/>
      <c r="C16" s="202"/>
      <c r="D16" s="202"/>
      <c r="E16" s="202"/>
      <c r="F16" s="202"/>
      <c r="G16" s="202"/>
      <c r="H16" s="202"/>
      <c r="I16" s="202"/>
      <c r="J16" s="202"/>
      <c r="K16" s="202"/>
      <c r="L16" s="202"/>
      <c r="M16" s="202"/>
      <c r="N16" s="202"/>
    </row>
    <row r="17" spans="1:14" x14ac:dyDescent="0.6">
      <c r="A17" s="196"/>
      <c r="B17" s="196"/>
      <c r="C17" s="196"/>
      <c r="D17" s="196"/>
      <c r="E17" s="196"/>
      <c r="F17" s="196"/>
      <c r="G17" s="196"/>
      <c r="H17" s="196"/>
      <c r="I17" s="196"/>
      <c r="J17" s="196"/>
      <c r="K17" s="196"/>
      <c r="L17" s="196"/>
      <c r="M17" s="196"/>
      <c r="N17" s="196"/>
    </row>
    <row r="18" spans="1:14" ht="15" customHeight="1" x14ac:dyDescent="0.6">
      <c r="A18" s="206" t="s">
        <v>4442</v>
      </c>
      <c r="B18" s="206"/>
      <c r="C18" s="206"/>
      <c r="D18" s="206"/>
      <c r="E18" s="206"/>
      <c r="F18" s="206"/>
      <c r="G18" s="206"/>
      <c r="H18" s="206"/>
      <c r="I18" s="206"/>
      <c r="J18" s="206"/>
      <c r="K18" s="206"/>
      <c r="L18" s="206"/>
      <c r="M18" s="206"/>
      <c r="N18" s="206"/>
    </row>
    <row r="19" spans="1:14" x14ac:dyDescent="0.6">
      <c r="A19" s="206"/>
      <c r="B19" s="206"/>
      <c r="C19" s="206"/>
      <c r="D19" s="206"/>
      <c r="E19" s="206"/>
      <c r="F19" s="206"/>
      <c r="G19" s="206"/>
      <c r="H19" s="206"/>
      <c r="I19" s="206"/>
      <c r="J19" s="206"/>
      <c r="K19" s="206"/>
      <c r="L19" s="206"/>
      <c r="M19" s="206"/>
      <c r="N19" s="206"/>
    </row>
    <row r="20" spans="1:14" x14ac:dyDescent="0.6">
      <c r="A20" s="206"/>
      <c r="B20" s="206"/>
      <c r="C20" s="206"/>
      <c r="D20" s="206"/>
      <c r="E20" s="206"/>
      <c r="F20" s="206"/>
      <c r="G20" s="206"/>
      <c r="H20" s="206"/>
      <c r="I20" s="206"/>
      <c r="J20" s="206"/>
      <c r="K20" s="206"/>
      <c r="L20" s="206"/>
      <c r="M20" s="206"/>
      <c r="N20" s="206"/>
    </row>
    <row r="22" spans="1:14" x14ac:dyDescent="0.6">
      <c r="A22" s="201" t="s">
        <v>4435</v>
      </c>
      <c r="B22" s="201"/>
      <c r="C22" s="201"/>
      <c r="D22" s="201"/>
      <c r="E22" s="201"/>
      <c r="F22" s="201"/>
      <c r="G22" s="201"/>
      <c r="H22" s="201"/>
      <c r="I22" s="201"/>
      <c r="J22" s="201"/>
      <c r="K22" s="201"/>
      <c r="L22" s="201"/>
      <c r="M22" s="201"/>
      <c r="N22" s="201"/>
    </row>
    <row r="24" spans="1:14" x14ac:dyDescent="0.6">
      <c r="A24" s="200" t="s">
        <v>4441</v>
      </c>
      <c r="B24" s="200"/>
      <c r="C24" s="200"/>
      <c r="D24" s="200"/>
      <c r="E24" s="200"/>
      <c r="F24" s="200"/>
      <c r="G24" s="200"/>
      <c r="H24" s="200"/>
      <c r="I24" s="200"/>
      <c r="J24" s="200"/>
      <c r="K24" s="200"/>
      <c r="L24" s="200"/>
      <c r="M24" s="200"/>
      <c r="N24" s="200"/>
    </row>
    <row r="25" spans="1:14" x14ac:dyDescent="0.6">
      <c r="A25" s="200"/>
      <c r="B25" s="200"/>
      <c r="C25" s="200"/>
      <c r="D25" s="200"/>
      <c r="E25" s="200"/>
      <c r="F25" s="200"/>
      <c r="G25" s="200"/>
      <c r="H25" s="200"/>
      <c r="I25" s="200"/>
      <c r="J25" s="200"/>
      <c r="K25" s="200"/>
      <c r="L25" s="200"/>
      <c r="M25" s="200"/>
      <c r="N25" s="200"/>
    </row>
    <row r="26" spans="1:14" x14ac:dyDescent="0.6">
      <c r="A26" s="195"/>
      <c r="B26" s="195"/>
      <c r="C26" s="195"/>
      <c r="D26" s="195"/>
      <c r="E26" s="195"/>
      <c r="F26" s="195"/>
      <c r="G26" s="195"/>
      <c r="H26" s="195"/>
      <c r="I26" s="195"/>
      <c r="J26" s="195"/>
      <c r="K26" s="195"/>
      <c r="L26" s="195"/>
      <c r="M26" s="195"/>
      <c r="N26" s="195"/>
    </row>
    <row r="27" spans="1:14" x14ac:dyDescent="0.6">
      <c r="A27" s="199" t="s">
        <v>4472</v>
      </c>
      <c r="B27" s="199"/>
      <c r="C27" s="199"/>
      <c r="D27" s="199"/>
      <c r="E27" s="199"/>
      <c r="F27" s="199"/>
      <c r="G27" s="199"/>
      <c r="H27" s="199"/>
      <c r="I27" s="199"/>
      <c r="J27" s="199"/>
      <c r="K27" s="199"/>
      <c r="L27" s="199"/>
      <c r="M27" s="199"/>
    </row>
    <row r="29" spans="1:14" ht="15" customHeight="1" x14ac:dyDescent="0.6">
      <c r="A29" s="203" t="s">
        <v>4334</v>
      </c>
      <c r="B29" s="203"/>
      <c r="C29" s="203"/>
      <c r="D29" s="203"/>
      <c r="E29" s="203"/>
      <c r="F29" s="203"/>
      <c r="G29" s="203"/>
      <c r="H29" s="203"/>
      <c r="I29" s="203"/>
      <c r="J29" s="203"/>
      <c r="K29" s="203"/>
      <c r="L29" s="203"/>
      <c r="M29" s="203"/>
      <c r="N29" s="203"/>
    </row>
    <row r="30" spans="1:14" x14ac:dyDescent="0.6">
      <c r="A30" s="203"/>
      <c r="B30" s="203"/>
      <c r="C30" s="203"/>
      <c r="D30" s="203"/>
      <c r="E30" s="203"/>
      <c r="F30" s="203"/>
      <c r="G30" s="203"/>
      <c r="H30" s="203"/>
      <c r="I30" s="203"/>
      <c r="J30" s="203"/>
      <c r="K30" s="203"/>
      <c r="L30" s="203"/>
      <c r="M30" s="203"/>
      <c r="N30" s="203"/>
    </row>
    <row r="31" spans="1:14" x14ac:dyDescent="0.6">
      <c r="A31" s="203"/>
      <c r="B31" s="203"/>
      <c r="C31" s="203"/>
      <c r="D31" s="203"/>
      <c r="E31" s="203"/>
      <c r="F31" s="203"/>
      <c r="G31" s="203"/>
      <c r="H31" s="203"/>
      <c r="I31" s="203"/>
      <c r="J31" s="203"/>
      <c r="K31" s="203"/>
      <c r="L31" s="203"/>
      <c r="M31" s="203"/>
      <c r="N31" s="203"/>
    </row>
    <row r="32" spans="1:14" x14ac:dyDescent="0.6">
      <c r="A32" s="203"/>
      <c r="B32" s="203"/>
      <c r="C32" s="203"/>
      <c r="D32" s="203"/>
      <c r="E32" s="203"/>
      <c r="F32" s="203"/>
      <c r="G32" s="203"/>
      <c r="H32" s="203"/>
      <c r="I32" s="203"/>
      <c r="J32" s="203"/>
      <c r="K32" s="203"/>
      <c r="L32" s="203"/>
      <c r="M32" s="203"/>
      <c r="N32" s="203"/>
    </row>
    <row r="33" spans="1:14" x14ac:dyDescent="0.6">
      <c r="A33" s="203"/>
      <c r="B33" s="203"/>
      <c r="C33" s="203"/>
      <c r="D33" s="203"/>
      <c r="E33" s="203"/>
      <c r="F33" s="203"/>
      <c r="G33" s="203"/>
      <c r="H33" s="203"/>
      <c r="I33" s="203"/>
      <c r="J33" s="203"/>
      <c r="K33" s="203"/>
      <c r="L33" s="203"/>
      <c r="M33" s="203"/>
      <c r="N33" s="203"/>
    </row>
    <row r="34" spans="1:14" x14ac:dyDescent="0.6">
      <c r="A34" s="203"/>
      <c r="B34" s="203"/>
      <c r="C34" s="203"/>
      <c r="D34" s="203"/>
      <c r="E34" s="203"/>
      <c r="F34" s="203"/>
      <c r="G34" s="203"/>
      <c r="H34" s="203"/>
      <c r="I34" s="203"/>
      <c r="J34" s="203"/>
      <c r="K34" s="203"/>
      <c r="L34" s="203"/>
      <c r="M34" s="203"/>
      <c r="N34" s="203"/>
    </row>
    <row r="35" spans="1:14" x14ac:dyDescent="0.6">
      <c r="A35" s="203"/>
      <c r="B35" s="203"/>
      <c r="C35" s="203"/>
      <c r="D35" s="203"/>
      <c r="E35" s="203"/>
      <c r="F35" s="203"/>
      <c r="G35" s="203"/>
      <c r="H35" s="203"/>
      <c r="I35" s="203"/>
      <c r="J35" s="203"/>
      <c r="K35" s="203"/>
      <c r="L35" s="203"/>
      <c r="M35" s="203"/>
      <c r="N35" s="203"/>
    </row>
    <row r="36" spans="1:14" x14ac:dyDescent="0.6">
      <c r="A36" s="203"/>
      <c r="B36" s="203"/>
      <c r="C36" s="203"/>
      <c r="D36" s="203"/>
      <c r="E36" s="203"/>
      <c r="F36" s="203"/>
      <c r="G36" s="203"/>
      <c r="H36" s="203"/>
      <c r="I36" s="203"/>
      <c r="J36" s="203"/>
      <c r="K36" s="203"/>
      <c r="L36" s="203"/>
      <c r="M36" s="203"/>
      <c r="N36" s="203"/>
    </row>
    <row r="38" spans="1:14" ht="15" customHeight="1" x14ac:dyDescent="0.6">
      <c r="A38" s="205" t="s">
        <v>4431</v>
      </c>
      <c r="B38" s="205"/>
      <c r="C38" s="205"/>
      <c r="D38" s="205"/>
      <c r="E38" s="205"/>
      <c r="F38" s="205"/>
      <c r="G38" s="205"/>
      <c r="H38" s="205"/>
      <c r="I38" s="205"/>
      <c r="J38" s="205"/>
      <c r="K38" s="205"/>
      <c r="L38" s="205"/>
      <c r="M38" s="205"/>
    </row>
    <row r="39" spans="1:14" ht="12.75" customHeight="1" x14ac:dyDescent="0.6">
      <c r="A39" s="205"/>
      <c r="B39" s="205"/>
      <c r="C39" s="205"/>
      <c r="D39" s="205"/>
      <c r="E39" s="205"/>
      <c r="F39" s="205"/>
      <c r="G39" s="205"/>
      <c r="H39" s="205"/>
      <c r="I39" s="205"/>
      <c r="J39" s="205"/>
      <c r="K39" s="205"/>
      <c r="L39" s="205"/>
      <c r="M39" s="205"/>
    </row>
    <row r="40" spans="1:14" ht="12.75" customHeight="1" x14ac:dyDescent="0.6">
      <c r="A40" s="205"/>
      <c r="B40" s="205"/>
      <c r="C40" s="205"/>
      <c r="D40" s="205"/>
      <c r="E40" s="205"/>
      <c r="F40" s="205"/>
      <c r="G40" s="205"/>
      <c r="H40" s="205"/>
      <c r="I40" s="205"/>
      <c r="J40" s="205"/>
      <c r="K40" s="205"/>
      <c r="L40" s="205"/>
      <c r="M40" s="205"/>
    </row>
    <row r="41" spans="1:14" x14ac:dyDescent="0.6">
      <c r="A41" s="140"/>
      <c r="B41" s="140"/>
      <c r="C41" s="140"/>
      <c r="D41" s="140"/>
      <c r="E41" s="140"/>
      <c r="F41" s="140"/>
      <c r="G41" s="140"/>
      <c r="H41" s="140"/>
      <c r="I41" s="140"/>
      <c r="J41" s="140"/>
      <c r="K41" s="140"/>
      <c r="L41" s="140"/>
      <c r="M41" s="140"/>
    </row>
  </sheetData>
  <mergeCells count="10">
    <mergeCell ref="A29:N36"/>
    <mergeCell ref="A3:N12"/>
    <mergeCell ref="A38:M40"/>
    <mergeCell ref="A27:M27"/>
    <mergeCell ref="A18:N20"/>
    <mergeCell ref="A1:M1"/>
    <mergeCell ref="A13:M13"/>
    <mergeCell ref="A24:N25"/>
    <mergeCell ref="A22:N22"/>
    <mergeCell ref="A15:N16"/>
  </mergeCells>
  <hyperlinks>
    <hyperlink ref="A13" r:id="rId1"/>
    <hyperlink ref="A27" r:id="rId2"/>
    <hyperlink ref="A22" r:id="rId3"/>
    <hyperlink ref="A13:M13" r:id="rId4" tooltip="Link to the 16 to 19 accountability headline measures: technical guide" display="http://www.gov.uk/government/publications/16-to-19-accountability-headline-measures-technical-guide"/>
    <hyperlink ref="A22:N22" r:id="rId5" tooltip="Link to the section 96 website" display="http://www.education.gov.uk/section96/"/>
    <hyperlink ref="A27:M27" r:id="rId6" tooltip="Link to the performance points - a practical guide to key stage 4 and 16 to 18 performance points document" display="http://www.gov.uk/government/publications/performance-points-a-practical-guide-to-key-stage-4-and-5-points"/>
  </hyperlinks>
  <pageMargins left="0.70000000000000007" right="0.70000000000000007" top="0.75" bottom="0.75" header="0.30000000000000004" footer="0.30000000000000004"/>
  <pageSetup paperSize="9" fitToWidth="0" fitToHeight="0" orientation="portrait"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8"/>
  <sheetViews>
    <sheetView workbookViewId="0">
      <selection sqref="A1:B1"/>
    </sheetView>
  </sheetViews>
  <sheetFormatPr defaultColWidth="9.1328125" defaultRowHeight="14.75" x14ac:dyDescent="0.75"/>
  <cols>
    <col min="1" max="1" width="13.86328125" style="24" customWidth="1"/>
    <col min="2" max="2" width="101.58984375" style="24" customWidth="1"/>
    <col min="3" max="3" width="9.1328125" style="24" customWidth="1"/>
    <col min="4" max="4" width="12.7265625" style="24" customWidth="1"/>
    <col min="5" max="5" width="11.7265625" style="101" customWidth="1"/>
    <col min="6" max="6" width="12.40625" style="24" bestFit="1" customWidth="1"/>
    <col min="7" max="16384" width="9.1328125" style="24"/>
  </cols>
  <sheetData>
    <row r="1" spans="1:6" x14ac:dyDescent="0.75">
      <c r="A1" s="198" t="s">
        <v>2722</v>
      </c>
      <c r="B1" s="198"/>
      <c r="C1" s="9"/>
      <c r="D1" s="9"/>
      <c r="E1" s="97"/>
      <c r="F1" s="9"/>
    </row>
    <row r="2" spans="1:6" x14ac:dyDescent="0.75">
      <c r="A2" s="3" t="s">
        <v>63</v>
      </c>
      <c r="B2" s="9"/>
      <c r="C2" s="9"/>
      <c r="D2" s="11"/>
      <c r="E2" s="97"/>
      <c r="F2" s="9"/>
    </row>
    <row r="3" spans="1:6" x14ac:dyDescent="0.75">
      <c r="A3" s="11"/>
      <c r="B3" s="9"/>
      <c r="C3" s="9"/>
      <c r="D3" s="11"/>
      <c r="E3" s="97"/>
      <c r="F3" s="9"/>
    </row>
    <row r="4" spans="1:6" ht="26.75" x14ac:dyDescent="0.75">
      <c r="A4" s="5" t="s">
        <v>109</v>
      </c>
      <c r="B4" s="6" t="s">
        <v>110</v>
      </c>
      <c r="C4" s="1"/>
      <c r="D4" s="7" t="s">
        <v>33</v>
      </c>
      <c r="E4" s="95" t="s">
        <v>34</v>
      </c>
      <c r="F4" s="18" t="s">
        <v>35</v>
      </c>
    </row>
    <row r="5" spans="1:6" x14ac:dyDescent="0.75">
      <c r="A5" s="115" t="s">
        <v>1675</v>
      </c>
      <c r="B5" s="116" t="s">
        <v>1676</v>
      </c>
      <c r="C5" s="1"/>
      <c r="D5" s="120" t="s">
        <v>39</v>
      </c>
      <c r="E5" s="126">
        <v>8.1999999999999993</v>
      </c>
      <c r="F5" s="123">
        <v>0.17</v>
      </c>
    </row>
    <row r="6" spans="1:6" x14ac:dyDescent="0.75">
      <c r="A6" s="115" t="s">
        <v>1677</v>
      </c>
      <c r="B6" s="116" t="s">
        <v>1678</v>
      </c>
      <c r="C6" s="1"/>
      <c r="D6" s="120" t="s">
        <v>40</v>
      </c>
      <c r="E6" s="126">
        <v>6.53</v>
      </c>
      <c r="F6" s="123">
        <v>0.17</v>
      </c>
    </row>
    <row r="7" spans="1:6" x14ac:dyDescent="0.75">
      <c r="A7" s="115" t="s">
        <v>1679</v>
      </c>
      <c r="B7" s="116" t="s">
        <v>1680</v>
      </c>
      <c r="C7" s="1"/>
      <c r="D7" s="120" t="s">
        <v>41</v>
      </c>
      <c r="E7" s="126">
        <v>4.87</v>
      </c>
      <c r="F7" s="123">
        <v>0.17</v>
      </c>
    </row>
    <row r="8" spans="1:6" x14ac:dyDescent="0.75">
      <c r="A8" s="115" t="s">
        <v>1681</v>
      </c>
      <c r="B8" s="116" t="s">
        <v>1682</v>
      </c>
      <c r="C8" s="1"/>
      <c r="D8" s="120" t="s">
        <v>42</v>
      </c>
      <c r="E8" s="126">
        <v>3.2</v>
      </c>
      <c r="F8" s="123">
        <v>0.17</v>
      </c>
    </row>
    <row r="9" spans="1:6" x14ac:dyDescent="0.75">
      <c r="A9" s="115" t="s">
        <v>1683</v>
      </c>
      <c r="B9" s="116" t="s">
        <v>1684</v>
      </c>
      <c r="C9" s="1"/>
      <c r="D9" s="121" t="s">
        <v>43</v>
      </c>
      <c r="E9" s="127">
        <v>1.53</v>
      </c>
      <c r="F9" s="124">
        <v>0.17</v>
      </c>
    </row>
    <row r="10" spans="1:6" x14ac:dyDescent="0.75">
      <c r="A10" s="115" t="s">
        <v>1685</v>
      </c>
      <c r="B10" s="116" t="s">
        <v>1686</v>
      </c>
      <c r="C10" s="1"/>
      <c r="D10" s="9"/>
      <c r="E10" s="97"/>
      <c r="F10" s="9"/>
    </row>
    <row r="11" spans="1:6" x14ac:dyDescent="0.75">
      <c r="A11" s="115" t="s">
        <v>1687</v>
      </c>
      <c r="B11" s="116" t="s">
        <v>4436</v>
      </c>
      <c r="C11" s="1"/>
      <c r="D11" s="67"/>
      <c r="E11" s="97"/>
      <c r="F11" s="9"/>
    </row>
    <row r="12" spans="1:6" x14ac:dyDescent="0.75">
      <c r="A12" s="115" t="s">
        <v>1688</v>
      </c>
      <c r="B12" s="116" t="s">
        <v>1689</v>
      </c>
      <c r="C12" s="1"/>
      <c r="D12" s="9"/>
      <c r="E12" s="97"/>
      <c r="F12" s="9"/>
    </row>
    <row r="13" spans="1:6" x14ac:dyDescent="0.75">
      <c r="A13" s="115" t="s">
        <v>1690</v>
      </c>
      <c r="B13" s="116" t="s">
        <v>1691</v>
      </c>
      <c r="C13" s="1"/>
      <c r="D13" s="9"/>
      <c r="E13" s="97"/>
      <c r="F13" s="9"/>
    </row>
    <row r="14" spans="1:6" x14ac:dyDescent="0.75">
      <c r="A14" s="115" t="s">
        <v>1692</v>
      </c>
      <c r="B14" s="116" t="s">
        <v>1693</v>
      </c>
      <c r="C14" s="1"/>
      <c r="D14" s="9"/>
      <c r="E14" s="97"/>
      <c r="F14" s="9"/>
    </row>
    <row r="15" spans="1:6" x14ac:dyDescent="0.75">
      <c r="A15" s="117" t="s">
        <v>1694</v>
      </c>
      <c r="B15" s="118" t="s">
        <v>1695</v>
      </c>
      <c r="C15" s="1"/>
      <c r="D15" s="9"/>
      <c r="E15" s="97"/>
      <c r="F15" s="9"/>
    </row>
    <row r="16" spans="1:6" x14ac:dyDescent="0.75">
      <c r="A16" s="9"/>
      <c r="B16" s="9"/>
      <c r="C16" s="9"/>
      <c r="D16" s="9"/>
      <c r="E16" s="97"/>
      <c r="F16" s="9"/>
    </row>
    <row r="17" spans="1:6" x14ac:dyDescent="0.75">
      <c r="A17" s="9"/>
      <c r="B17" s="9"/>
      <c r="C17" s="9"/>
      <c r="D17" s="9"/>
      <c r="E17" s="97"/>
      <c r="F17" s="9"/>
    </row>
    <row r="18" spans="1:6" x14ac:dyDescent="0.75">
      <c r="A18" s="9"/>
      <c r="B18" s="9"/>
      <c r="C18" s="9"/>
      <c r="D18" s="9"/>
      <c r="E18" s="97"/>
      <c r="F18" s="9"/>
    </row>
  </sheetData>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K147"/>
  <sheetViews>
    <sheetView zoomScaleNormal="100" workbookViewId="0">
      <selection sqref="A1:B1"/>
    </sheetView>
  </sheetViews>
  <sheetFormatPr defaultColWidth="9.1328125" defaultRowHeight="14.75" x14ac:dyDescent="0.75"/>
  <cols>
    <col min="1" max="1" width="12.86328125" style="2" customWidth="1"/>
    <col min="2" max="2" width="67" style="2" customWidth="1"/>
    <col min="3" max="3" width="9.1328125" style="2" customWidth="1"/>
    <col min="4" max="4" width="12.40625" style="2" customWidth="1"/>
    <col min="5" max="5" width="11.26953125" style="96" customWidth="1"/>
    <col min="6" max="6" width="12.40625" style="2" bestFit="1" customWidth="1"/>
    <col min="7" max="8" width="9.1328125" style="2" customWidth="1"/>
    <col min="9" max="9" width="10.1328125" style="2" customWidth="1"/>
    <col min="10" max="10" width="9.1328125" style="2" customWidth="1"/>
    <col min="11" max="16384" width="9.1328125" style="2"/>
  </cols>
  <sheetData>
    <row r="1" spans="1:11" x14ac:dyDescent="0.75">
      <c r="A1" s="198" t="s">
        <v>2722</v>
      </c>
      <c r="B1" s="198"/>
      <c r="C1" s="9"/>
      <c r="D1" s="22"/>
      <c r="E1" s="100"/>
      <c r="F1" s="23"/>
      <c r="G1" s="1"/>
      <c r="H1" s="1"/>
      <c r="I1" s="1"/>
      <c r="J1" s="1"/>
      <c r="K1" s="1"/>
    </row>
    <row r="2" spans="1:11" x14ac:dyDescent="0.75">
      <c r="A2" s="3" t="s">
        <v>24</v>
      </c>
      <c r="B2" s="9"/>
      <c r="C2" s="9"/>
      <c r="D2" s="9"/>
      <c r="E2" s="97"/>
      <c r="F2" s="9"/>
      <c r="G2" s="1"/>
      <c r="H2" s="1"/>
      <c r="I2" s="1"/>
      <c r="J2" s="1"/>
      <c r="K2" s="1"/>
    </row>
    <row r="3" spans="1:11" x14ac:dyDescent="0.75">
      <c r="A3" s="11"/>
      <c r="B3" s="9"/>
      <c r="C3" s="9"/>
      <c r="D3" s="9"/>
      <c r="E3" s="97"/>
      <c r="F3" s="9"/>
      <c r="G3" s="1"/>
      <c r="H3" s="1"/>
      <c r="I3" s="1"/>
      <c r="J3" s="1"/>
      <c r="K3" s="1"/>
    </row>
    <row r="4" spans="1:11" ht="26.75" x14ac:dyDescent="0.75">
      <c r="A4" s="5" t="s">
        <v>109</v>
      </c>
      <c r="B4" s="6" t="s">
        <v>110</v>
      </c>
      <c r="C4" s="1"/>
      <c r="D4" s="7" t="s">
        <v>33</v>
      </c>
      <c r="E4" s="95" t="s">
        <v>34</v>
      </c>
      <c r="F4" s="18" t="s">
        <v>35</v>
      </c>
      <c r="G4" s="1"/>
      <c r="H4" s="1"/>
      <c r="I4" s="1"/>
      <c r="J4" s="1"/>
      <c r="K4" s="1"/>
    </row>
    <row r="5" spans="1:11" x14ac:dyDescent="0.75">
      <c r="A5" s="138" t="s">
        <v>4388</v>
      </c>
      <c r="B5" s="118" t="s">
        <v>1696</v>
      </c>
      <c r="C5" s="1"/>
      <c r="D5" s="120">
        <v>45</v>
      </c>
      <c r="E5" s="126">
        <v>300</v>
      </c>
      <c r="F5" s="123">
        <v>5</v>
      </c>
      <c r="G5" s="1"/>
      <c r="H5" s="85"/>
      <c r="J5" s="1"/>
      <c r="K5" s="1"/>
    </row>
    <row r="6" spans="1:11" x14ac:dyDescent="0.75">
      <c r="A6" s="32"/>
      <c r="B6" s="32"/>
      <c r="C6" s="1"/>
      <c r="D6" s="120">
        <v>44</v>
      </c>
      <c r="E6" s="126">
        <v>290.5</v>
      </c>
      <c r="F6" s="123">
        <v>5</v>
      </c>
      <c r="G6" s="1"/>
      <c r="H6" s="1"/>
      <c r="I6" s="1"/>
      <c r="J6" s="1"/>
      <c r="K6" s="1"/>
    </row>
    <row r="7" spans="1:11" x14ac:dyDescent="0.75">
      <c r="A7" s="33"/>
      <c r="B7" s="33"/>
      <c r="C7" s="1"/>
      <c r="D7" s="120">
        <v>43</v>
      </c>
      <c r="E7" s="126">
        <v>281</v>
      </c>
      <c r="F7" s="123">
        <v>5</v>
      </c>
      <c r="G7" s="1"/>
      <c r="H7" s="1"/>
      <c r="I7" s="1"/>
      <c r="J7" s="1"/>
      <c r="K7" s="1"/>
    </row>
    <row r="8" spans="1:11" x14ac:dyDescent="0.75">
      <c r="A8" s="33"/>
      <c r="B8" s="33"/>
      <c r="C8" s="1"/>
      <c r="D8" s="120">
        <v>42</v>
      </c>
      <c r="E8" s="126">
        <v>271.5</v>
      </c>
      <c r="F8" s="123">
        <v>5</v>
      </c>
      <c r="G8" s="1"/>
      <c r="H8" s="1"/>
      <c r="I8" s="1"/>
      <c r="J8" s="1"/>
      <c r="K8" s="1"/>
    </row>
    <row r="9" spans="1:11" x14ac:dyDescent="0.75">
      <c r="A9" s="33"/>
      <c r="B9" s="33"/>
      <c r="C9" s="1"/>
      <c r="D9" s="120">
        <v>41</v>
      </c>
      <c r="E9" s="126">
        <v>262</v>
      </c>
      <c r="F9" s="123">
        <v>5</v>
      </c>
      <c r="G9" s="1"/>
      <c r="H9" s="1"/>
      <c r="I9" s="1"/>
      <c r="J9" s="1"/>
      <c r="K9" s="1"/>
    </row>
    <row r="10" spans="1:11" x14ac:dyDescent="0.75">
      <c r="A10" s="33"/>
      <c r="B10" s="33"/>
      <c r="C10" s="1"/>
      <c r="D10" s="120">
        <v>40</v>
      </c>
      <c r="E10" s="126">
        <v>252.5</v>
      </c>
      <c r="F10" s="123">
        <v>5</v>
      </c>
      <c r="G10" s="1"/>
      <c r="H10" s="1"/>
      <c r="I10" s="1"/>
      <c r="J10" s="1"/>
      <c r="K10" s="1"/>
    </row>
    <row r="11" spans="1:11" x14ac:dyDescent="0.75">
      <c r="A11" s="33"/>
      <c r="B11" s="33"/>
      <c r="C11" s="1"/>
      <c r="D11" s="120">
        <v>39</v>
      </c>
      <c r="E11" s="126">
        <v>243</v>
      </c>
      <c r="F11" s="123">
        <v>5</v>
      </c>
      <c r="G11" s="1"/>
      <c r="H11" s="1"/>
      <c r="I11" s="1"/>
      <c r="J11" s="1"/>
      <c r="K11" s="1"/>
    </row>
    <row r="12" spans="1:11" x14ac:dyDescent="0.75">
      <c r="A12" s="33"/>
      <c r="B12" s="33"/>
      <c r="C12" s="1"/>
      <c r="D12" s="120">
        <v>38</v>
      </c>
      <c r="E12" s="126">
        <v>233.5</v>
      </c>
      <c r="F12" s="123">
        <v>5</v>
      </c>
      <c r="G12" s="1"/>
      <c r="H12" s="1"/>
      <c r="I12" s="1"/>
      <c r="J12" s="1"/>
      <c r="K12" s="1"/>
    </row>
    <row r="13" spans="1:11" x14ac:dyDescent="0.75">
      <c r="A13" s="9"/>
      <c r="B13" s="9"/>
      <c r="C13" s="1"/>
      <c r="D13" s="120">
        <v>37</v>
      </c>
      <c r="E13" s="126">
        <v>224</v>
      </c>
      <c r="F13" s="123">
        <v>5</v>
      </c>
      <c r="G13" s="1"/>
      <c r="H13" s="1"/>
      <c r="I13" s="1"/>
      <c r="J13" s="1"/>
      <c r="K13" s="1"/>
    </row>
    <row r="14" spans="1:11" x14ac:dyDescent="0.75">
      <c r="A14" s="9"/>
      <c r="B14" s="9"/>
      <c r="C14" s="1"/>
      <c r="D14" s="120">
        <v>36</v>
      </c>
      <c r="E14" s="126">
        <v>214.5</v>
      </c>
      <c r="F14" s="123">
        <v>5</v>
      </c>
      <c r="G14" s="1"/>
      <c r="H14" s="1"/>
      <c r="I14" s="1"/>
      <c r="J14" s="1"/>
      <c r="K14" s="1"/>
    </row>
    <row r="15" spans="1:11" x14ac:dyDescent="0.75">
      <c r="A15" s="9"/>
      <c r="B15" s="9"/>
      <c r="C15" s="1"/>
      <c r="D15" s="120">
        <v>35</v>
      </c>
      <c r="E15" s="126">
        <v>205</v>
      </c>
      <c r="F15" s="123">
        <v>5</v>
      </c>
      <c r="G15" s="1"/>
      <c r="H15" s="1"/>
      <c r="I15" s="1"/>
      <c r="J15" s="1"/>
      <c r="K15" s="1"/>
    </row>
    <row r="16" spans="1:11" x14ac:dyDescent="0.75">
      <c r="A16" s="9"/>
      <c r="B16" s="9"/>
      <c r="C16" s="1"/>
      <c r="D16" s="120">
        <v>34</v>
      </c>
      <c r="E16" s="126">
        <v>195.5</v>
      </c>
      <c r="F16" s="123">
        <v>5</v>
      </c>
      <c r="G16" s="1"/>
      <c r="H16" s="1"/>
      <c r="I16" s="1"/>
      <c r="J16" s="1"/>
      <c r="K16" s="1"/>
    </row>
    <row r="17" spans="1:11" x14ac:dyDescent="0.75">
      <c r="A17" s="9"/>
      <c r="B17" s="9"/>
      <c r="C17" s="1"/>
      <c r="D17" s="120">
        <v>33</v>
      </c>
      <c r="E17" s="126">
        <v>186</v>
      </c>
      <c r="F17" s="123">
        <v>5</v>
      </c>
      <c r="G17" s="1"/>
      <c r="H17" s="1"/>
      <c r="I17" s="1"/>
      <c r="J17" s="1"/>
      <c r="K17" s="1"/>
    </row>
    <row r="18" spans="1:11" x14ac:dyDescent="0.75">
      <c r="A18" s="9"/>
      <c r="B18" s="9"/>
      <c r="C18" s="1"/>
      <c r="D18" s="120">
        <v>32</v>
      </c>
      <c r="E18" s="126">
        <v>176.5</v>
      </c>
      <c r="F18" s="123">
        <v>5</v>
      </c>
      <c r="G18" s="1"/>
      <c r="H18" s="1"/>
      <c r="I18" s="1"/>
      <c r="J18" s="1"/>
      <c r="K18" s="1"/>
    </row>
    <row r="19" spans="1:11" x14ac:dyDescent="0.75">
      <c r="A19" s="9"/>
      <c r="B19" s="9"/>
      <c r="C19" s="1"/>
      <c r="D19" s="120">
        <v>31</v>
      </c>
      <c r="E19" s="126">
        <v>167</v>
      </c>
      <c r="F19" s="123">
        <v>5</v>
      </c>
      <c r="G19" s="1"/>
      <c r="H19" s="1"/>
      <c r="I19" s="1"/>
      <c r="J19" s="1"/>
      <c r="K19" s="1"/>
    </row>
    <row r="20" spans="1:11" x14ac:dyDescent="0.75">
      <c r="A20" s="9"/>
      <c r="B20" s="9"/>
      <c r="C20" s="1"/>
      <c r="D20" s="120">
        <v>30</v>
      </c>
      <c r="E20" s="126">
        <v>157.5</v>
      </c>
      <c r="F20" s="123">
        <v>5</v>
      </c>
      <c r="G20" s="1"/>
      <c r="H20" s="1"/>
      <c r="I20" s="1"/>
      <c r="J20" s="1"/>
      <c r="K20" s="1"/>
    </row>
    <row r="21" spans="1:11" x14ac:dyDescent="0.75">
      <c r="A21" s="9"/>
      <c r="B21" s="9"/>
      <c r="C21" s="1"/>
      <c r="D21" s="120">
        <v>29</v>
      </c>
      <c r="E21" s="126">
        <v>148</v>
      </c>
      <c r="F21" s="123">
        <v>5</v>
      </c>
      <c r="G21" s="1"/>
      <c r="H21" s="1"/>
      <c r="I21" s="1"/>
      <c r="J21" s="1"/>
      <c r="K21" s="1"/>
    </row>
    <row r="22" spans="1:11" x14ac:dyDescent="0.75">
      <c r="A22" s="9"/>
      <c r="B22" s="9"/>
      <c r="C22" s="1"/>
      <c r="D22" s="120">
        <v>28</v>
      </c>
      <c r="E22" s="126">
        <v>138.5</v>
      </c>
      <c r="F22" s="123">
        <v>5</v>
      </c>
      <c r="G22" s="1"/>
      <c r="H22" s="1"/>
      <c r="I22" s="1"/>
      <c r="J22" s="1"/>
      <c r="K22" s="1"/>
    </row>
    <row r="23" spans="1:11" x14ac:dyDescent="0.75">
      <c r="A23" s="9"/>
      <c r="B23" s="9"/>
      <c r="C23" s="1"/>
      <c r="D23" s="120">
        <v>27</v>
      </c>
      <c r="E23" s="126">
        <v>129</v>
      </c>
      <c r="F23" s="123">
        <v>5</v>
      </c>
      <c r="G23" s="1"/>
      <c r="H23" s="1"/>
      <c r="I23" s="1"/>
      <c r="J23" s="1"/>
      <c r="K23" s="1"/>
    </row>
    <row r="24" spans="1:11" x14ac:dyDescent="0.75">
      <c r="A24" s="9"/>
      <c r="B24" s="9"/>
      <c r="C24" s="1"/>
      <c r="D24" s="120">
        <v>26</v>
      </c>
      <c r="E24" s="126">
        <v>119.5</v>
      </c>
      <c r="F24" s="123">
        <v>5</v>
      </c>
      <c r="G24" s="1"/>
      <c r="H24" s="1"/>
      <c r="I24" s="1"/>
      <c r="J24" s="1"/>
      <c r="K24" s="1"/>
    </row>
    <row r="25" spans="1:11" x14ac:dyDescent="0.75">
      <c r="A25" s="9"/>
      <c r="B25" s="9"/>
      <c r="C25" s="1"/>
      <c r="D25" s="120">
        <v>25</v>
      </c>
      <c r="E25" s="126">
        <v>110</v>
      </c>
      <c r="F25" s="123">
        <v>5</v>
      </c>
      <c r="G25" s="1"/>
      <c r="H25" s="1"/>
      <c r="I25" s="1"/>
      <c r="J25" s="1"/>
      <c r="K25" s="1"/>
    </row>
    <row r="26" spans="1:11" x14ac:dyDescent="0.75">
      <c r="A26" s="9"/>
      <c r="B26" s="9"/>
      <c r="C26" s="1"/>
      <c r="D26" s="121">
        <v>24</v>
      </c>
      <c r="E26" s="127">
        <v>100.5</v>
      </c>
      <c r="F26" s="124">
        <v>5</v>
      </c>
      <c r="G26" s="1"/>
      <c r="H26" s="1"/>
      <c r="I26" s="1"/>
      <c r="J26" s="1"/>
      <c r="K26" s="1"/>
    </row>
    <row r="27" spans="1:11" x14ac:dyDescent="0.75">
      <c r="A27" s="1"/>
      <c r="B27" s="1"/>
      <c r="C27" s="1"/>
      <c r="D27" s="67"/>
      <c r="E27" s="94"/>
      <c r="F27" s="1"/>
      <c r="G27" s="1"/>
      <c r="H27" s="1"/>
      <c r="I27" s="1"/>
      <c r="J27" s="1"/>
      <c r="K27" s="1"/>
    </row>
    <row r="28" spans="1:11" x14ac:dyDescent="0.75">
      <c r="A28" s="3" t="s">
        <v>64</v>
      </c>
      <c r="B28" s="9"/>
      <c r="C28" s="1"/>
      <c r="D28" s="9"/>
      <c r="E28" s="97"/>
      <c r="F28" s="9"/>
      <c r="G28" s="9"/>
      <c r="H28" s="9"/>
      <c r="I28" s="9"/>
      <c r="J28" s="9"/>
      <c r="K28" s="9"/>
    </row>
    <row r="29" spans="1:11" x14ac:dyDescent="0.75">
      <c r="A29" s="11"/>
      <c r="B29" s="9"/>
      <c r="C29" s="1"/>
      <c r="D29" s="9"/>
      <c r="E29" s="97"/>
      <c r="F29" s="9"/>
      <c r="G29" s="9"/>
      <c r="H29" s="9"/>
      <c r="I29" s="9"/>
      <c r="J29" s="9"/>
      <c r="K29" s="9"/>
    </row>
    <row r="30" spans="1:11" ht="26.25" customHeight="1" x14ac:dyDescent="0.75">
      <c r="A30" s="5" t="s">
        <v>109</v>
      </c>
      <c r="B30" s="6" t="s">
        <v>110</v>
      </c>
      <c r="C30" s="1"/>
      <c r="D30" s="7" t="s">
        <v>33</v>
      </c>
      <c r="E30" s="95" t="s">
        <v>34</v>
      </c>
      <c r="F30" s="18" t="s">
        <v>35</v>
      </c>
      <c r="G30" s="9"/>
      <c r="H30" s="212" t="s">
        <v>4329</v>
      </c>
      <c r="I30" s="212"/>
      <c r="J30" s="212"/>
      <c r="K30" s="212"/>
    </row>
    <row r="31" spans="1:11" x14ac:dyDescent="0.75">
      <c r="A31" s="117" t="s">
        <v>4389</v>
      </c>
      <c r="B31" s="118" t="s">
        <v>1697</v>
      </c>
      <c r="C31" s="1"/>
      <c r="D31" s="121" t="s">
        <v>65</v>
      </c>
      <c r="E31" s="127">
        <v>0</v>
      </c>
      <c r="F31" s="124">
        <v>0</v>
      </c>
      <c r="G31" s="9"/>
      <c r="H31" s="212"/>
      <c r="I31" s="212"/>
      <c r="J31" s="212"/>
      <c r="K31" s="212"/>
    </row>
    <row r="32" spans="1:11" x14ac:dyDescent="0.75">
      <c r="A32" s="9"/>
      <c r="B32" s="9"/>
      <c r="C32" s="1"/>
      <c r="D32" s="67"/>
      <c r="E32" s="102"/>
      <c r="F32" s="34"/>
      <c r="G32" s="9"/>
      <c r="H32" s="212"/>
      <c r="I32" s="212"/>
      <c r="J32" s="212"/>
      <c r="K32" s="212"/>
    </row>
    <row r="33" spans="1:11" x14ac:dyDescent="0.75">
      <c r="A33" s="9"/>
      <c r="B33" s="9"/>
      <c r="C33" s="1"/>
      <c r="D33" s="9"/>
      <c r="E33" s="97"/>
      <c r="F33" s="9"/>
      <c r="G33" s="9"/>
      <c r="H33" s="212"/>
      <c r="I33" s="212"/>
      <c r="J33" s="212"/>
      <c r="K33" s="212"/>
    </row>
    <row r="34" spans="1:11" x14ac:dyDescent="0.75">
      <c r="A34" s="35" t="s">
        <v>1698</v>
      </c>
      <c r="B34" s="1"/>
      <c r="C34" s="1"/>
      <c r="D34" s="1"/>
      <c r="E34" s="94"/>
      <c r="F34" s="1"/>
      <c r="G34" s="1"/>
      <c r="H34" s="1"/>
      <c r="I34" s="1"/>
      <c r="J34" s="1"/>
      <c r="K34" s="1"/>
    </row>
    <row r="35" spans="1:11" x14ac:dyDescent="0.75">
      <c r="A35" s="1"/>
      <c r="B35" s="1"/>
      <c r="C35" s="1"/>
      <c r="D35" s="1"/>
      <c r="E35" s="94"/>
      <c r="F35" s="1"/>
      <c r="G35" s="1"/>
      <c r="H35" s="1"/>
      <c r="I35" s="1"/>
      <c r="J35" s="1"/>
      <c r="K35" s="1"/>
    </row>
    <row r="36" spans="1:11" ht="26.25" customHeight="1" x14ac:dyDescent="0.75">
      <c r="A36" s="5" t="s">
        <v>109</v>
      </c>
      <c r="B36" s="6" t="s">
        <v>110</v>
      </c>
      <c r="C36" s="1"/>
      <c r="D36" s="7" t="s">
        <v>33</v>
      </c>
      <c r="E36" s="95" t="s">
        <v>34</v>
      </c>
      <c r="F36" s="18" t="s">
        <v>35</v>
      </c>
      <c r="G36" s="1"/>
      <c r="H36" s="212" t="s">
        <v>4330</v>
      </c>
      <c r="I36" s="212"/>
      <c r="J36" s="212"/>
      <c r="K36" s="212"/>
    </row>
    <row r="37" spans="1:11" x14ac:dyDescent="0.75">
      <c r="A37" s="117" t="s">
        <v>4390</v>
      </c>
      <c r="B37" s="118" t="s">
        <v>2635</v>
      </c>
      <c r="C37" s="1"/>
      <c r="D37" s="121" t="s">
        <v>65</v>
      </c>
      <c r="E37" s="127">
        <v>0</v>
      </c>
      <c r="F37" s="124">
        <v>0</v>
      </c>
      <c r="G37" s="1"/>
      <c r="H37" s="212"/>
      <c r="I37" s="212"/>
      <c r="J37" s="212"/>
      <c r="K37" s="212"/>
    </row>
    <row r="38" spans="1:11" x14ac:dyDescent="0.75">
      <c r="A38" s="1"/>
      <c r="B38" s="1"/>
      <c r="C38" s="1"/>
      <c r="D38" s="67"/>
      <c r="E38" s="94"/>
      <c r="F38" s="1"/>
      <c r="G38" s="1"/>
      <c r="H38" s="212"/>
      <c r="I38" s="212"/>
      <c r="J38" s="212"/>
      <c r="K38" s="212"/>
    </row>
    <row r="39" spans="1:11" x14ac:dyDescent="0.75">
      <c r="A39" s="1"/>
      <c r="B39" s="1"/>
      <c r="C39" s="1"/>
      <c r="D39" s="1"/>
      <c r="E39" s="94"/>
      <c r="F39" s="1"/>
      <c r="G39" s="1"/>
      <c r="H39" s="212"/>
      <c r="I39" s="212"/>
      <c r="J39" s="212"/>
      <c r="K39" s="212"/>
    </row>
    <row r="40" spans="1:11" x14ac:dyDescent="0.75">
      <c r="A40" s="3" t="s">
        <v>67</v>
      </c>
      <c r="B40" s="1"/>
      <c r="C40" s="1"/>
      <c r="D40" s="1"/>
      <c r="E40" s="94"/>
      <c r="F40" s="1"/>
      <c r="G40" s="1"/>
      <c r="H40" s="1"/>
      <c r="I40" s="1"/>
      <c r="J40" s="1"/>
      <c r="K40" s="1"/>
    </row>
    <row r="41" spans="1:11" x14ac:dyDescent="0.75">
      <c r="A41" s="3"/>
      <c r="B41" s="1"/>
      <c r="C41" s="1"/>
      <c r="D41" s="1"/>
      <c r="E41" s="94"/>
      <c r="F41" s="1"/>
      <c r="G41" s="1"/>
      <c r="H41" s="1"/>
      <c r="I41" s="1"/>
      <c r="J41" s="1"/>
      <c r="K41" s="1"/>
    </row>
    <row r="42" spans="1:11" ht="26.25" customHeight="1" x14ac:dyDescent="0.75">
      <c r="A42" s="5" t="s">
        <v>109</v>
      </c>
      <c r="B42" s="6" t="s">
        <v>110</v>
      </c>
      <c r="C42" s="1"/>
      <c r="D42" s="7" t="s">
        <v>33</v>
      </c>
      <c r="E42" s="95" t="s">
        <v>34</v>
      </c>
      <c r="F42" s="18" t="s">
        <v>35</v>
      </c>
      <c r="G42" s="9"/>
      <c r="H42" s="212" t="s">
        <v>4331</v>
      </c>
      <c r="I42" s="212"/>
      <c r="J42" s="212"/>
      <c r="K42" s="212"/>
    </row>
    <row r="43" spans="1:11" x14ac:dyDescent="0.75">
      <c r="A43" s="115" t="s">
        <v>1699</v>
      </c>
      <c r="B43" s="116" t="s">
        <v>1700</v>
      </c>
      <c r="C43" s="1"/>
      <c r="D43" s="120">
        <v>7</v>
      </c>
      <c r="E43" s="126">
        <v>25</v>
      </c>
      <c r="F43" s="123">
        <v>0.5</v>
      </c>
      <c r="G43" s="9"/>
      <c r="H43" s="212"/>
      <c r="I43" s="212"/>
      <c r="J43" s="212"/>
      <c r="K43" s="212"/>
    </row>
    <row r="44" spans="1:11" x14ac:dyDescent="0.75">
      <c r="A44" s="115" t="s">
        <v>1701</v>
      </c>
      <c r="B44" s="116" t="s">
        <v>1702</v>
      </c>
      <c r="C44" s="1"/>
      <c r="D44" s="120">
        <v>6</v>
      </c>
      <c r="E44" s="126">
        <v>20</v>
      </c>
      <c r="F44" s="123">
        <v>0.5</v>
      </c>
      <c r="G44" s="9"/>
      <c r="H44" s="212"/>
      <c r="I44" s="212"/>
      <c r="J44" s="212"/>
      <c r="K44" s="212"/>
    </row>
    <row r="45" spans="1:11" x14ac:dyDescent="0.75">
      <c r="A45" s="115" t="s">
        <v>1703</v>
      </c>
      <c r="B45" s="116" t="s">
        <v>1704</v>
      </c>
      <c r="C45" s="1"/>
      <c r="D45" s="120">
        <v>5</v>
      </c>
      <c r="E45" s="126">
        <v>15</v>
      </c>
      <c r="F45" s="123">
        <v>0.5</v>
      </c>
      <c r="G45" s="9"/>
      <c r="H45" s="212"/>
      <c r="I45" s="212"/>
      <c r="J45" s="212"/>
      <c r="K45" s="212"/>
    </row>
    <row r="46" spans="1:11" x14ac:dyDescent="0.75">
      <c r="A46" s="115" t="s">
        <v>1705</v>
      </c>
      <c r="B46" s="116" t="s">
        <v>1706</v>
      </c>
      <c r="C46" s="1"/>
      <c r="D46" s="120">
        <v>4</v>
      </c>
      <c r="E46" s="126">
        <v>10</v>
      </c>
      <c r="F46" s="123">
        <v>0.5</v>
      </c>
      <c r="G46" s="9"/>
      <c r="H46" s="9"/>
      <c r="I46" s="9"/>
      <c r="J46" s="9"/>
      <c r="K46" s="9"/>
    </row>
    <row r="47" spans="1:11" x14ac:dyDescent="0.75">
      <c r="A47" s="115" t="s">
        <v>1707</v>
      </c>
      <c r="B47" s="116" t="s">
        <v>1708</v>
      </c>
      <c r="C47" s="1"/>
      <c r="D47" s="121">
        <v>3</v>
      </c>
      <c r="E47" s="127">
        <v>5</v>
      </c>
      <c r="F47" s="124">
        <v>0.5</v>
      </c>
      <c r="G47" s="1"/>
      <c r="H47" s="1"/>
      <c r="I47" s="86"/>
      <c r="J47" s="1"/>
      <c r="K47" s="1"/>
    </row>
    <row r="48" spans="1:11" x14ac:dyDescent="0.75">
      <c r="A48" s="115" t="s">
        <v>1709</v>
      </c>
      <c r="B48" s="116" t="s">
        <v>1710</v>
      </c>
      <c r="C48" s="1"/>
      <c r="D48" s="67"/>
      <c r="E48" s="94"/>
      <c r="F48" s="1"/>
      <c r="G48" s="1"/>
      <c r="H48" s="1"/>
      <c r="I48" s="86"/>
      <c r="J48" s="1"/>
      <c r="K48" s="1"/>
    </row>
    <row r="49" spans="1:11" x14ac:dyDescent="0.75">
      <c r="A49" s="115" t="s">
        <v>1711</v>
      </c>
      <c r="B49" s="116" t="s">
        <v>1712</v>
      </c>
      <c r="C49" s="1"/>
      <c r="D49" s="1"/>
      <c r="E49" s="94"/>
      <c r="F49" s="1"/>
      <c r="G49" s="1"/>
      <c r="H49" s="1"/>
      <c r="I49" s="86"/>
      <c r="J49" s="1"/>
      <c r="K49" s="1"/>
    </row>
    <row r="50" spans="1:11" x14ac:dyDescent="0.75">
      <c r="A50" s="115" t="s">
        <v>1713</v>
      </c>
      <c r="B50" s="116" t="s">
        <v>1714</v>
      </c>
      <c r="C50" s="1"/>
      <c r="D50" s="1"/>
      <c r="E50" s="94"/>
      <c r="F50" s="1"/>
      <c r="G50" s="1"/>
      <c r="H50" s="1"/>
      <c r="I50" s="86"/>
      <c r="J50" s="1"/>
      <c r="K50" s="1"/>
    </row>
    <row r="51" spans="1:11" x14ac:dyDescent="0.75">
      <c r="A51" s="115" t="s">
        <v>1715</v>
      </c>
      <c r="B51" s="116" t="s">
        <v>1716</v>
      </c>
      <c r="C51" s="1"/>
      <c r="D51" s="1"/>
      <c r="E51" s="94"/>
      <c r="F51" s="1"/>
      <c r="G51" s="1"/>
      <c r="H51" s="1"/>
      <c r="I51" s="86"/>
      <c r="J51" s="1"/>
      <c r="K51" s="1"/>
    </row>
    <row r="52" spans="1:11" x14ac:dyDescent="0.75">
      <c r="A52" s="115" t="s">
        <v>1717</v>
      </c>
      <c r="B52" s="116" t="s">
        <v>1718</v>
      </c>
      <c r="C52" s="1"/>
      <c r="D52" s="1"/>
      <c r="E52" s="94"/>
      <c r="F52" s="1"/>
      <c r="G52" s="1"/>
      <c r="H52" s="1"/>
      <c r="I52" s="86"/>
      <c r="J52" s="1"/>
      <c r="K52" s="1"/>
    </row>
    <row r="53" spans="1:11" x14ac:dyDescent="0.75">
      <c r="A53" s="115" t="s">
        <v>1719</v>
      </c>
      <c r="B53" s="116" t="s">
        <v>1720</v>
      </c>
      <c r="C53" s="1"/>
      <c r="D53" s="1"/>
      <c r="E53" s="94"/>
      <c r="F53" s="1"/>
      <c r="G53" s="1"/>
      <c r="H53" s="1"/>
      <c r="I53" s="86"/>
      <c r="J53" s="1"/>
      <c r="K53" s="1"/>
    </row>
    <row r="54" spans="1:11" x14ac:dyDescent="0.75">
      <c r="A54" s="115" t="s">
        <v>1721</v>
      </c>
      <c r="B54" s="116" t="s">
        <v>1722</v>
      </c>
      <c r="C54" s="1"/>
      <c r="D54" s="1"/>
      <c r="E54" s="94"/>
      <c r="F54" s="1"/>
      <c r="G54" s="1"/>
      <c r="H54" s="1"/>
      <c r="I54" s="86"/>
      <c r="J54" s="1"/>
      <c r="K54" s="1"/>
    </row>
    <row r="55" spans="1:11" x14ac:dyDescent="0.75">
      <c r="A55" s="115" t="s">
        <v>1723</v>
      </c>
      <c r="B55" s="116" t="s">
        <v>1724</v>
      </c>
      <c r="C55" s="1"/>
      <c r="D55" s="1"/>
      <c r="E55" s="94"/>
      <c r="F55" s="1"/>
      <c r="G55" s="1"/>
      <c r="H55" s="1"/>
      <c r="I55" s="86"/>
      <c r="J55" s="1"/>
      <c r="K55" s="1"/>
    </row>
    <row r="56" spans="1:11" x14ac:dyDescent="0.75">
      <c r="A56" s="115" t="s">
        <v>1725</v>
      </c>
      <c r="B56" s="116" t="s">
        <v>1726</v>
      </c>
      <c r="C56" s="1"/>
      <c r="D56" s="1"/>
      <c r="E56" s="94"/>
      <c r="F56" s="1"/>
      <c r="G56" s="1"/>
      <c r="H56" s="1"/>
      <c r="I56" s="86"/>
      <c r="J56" s="1"/>
      <c r="K56" s="1"/>
    </row>
    <row r="57" spans="1:11" x14ac:dyDescent="0.75">
      <c r="A57" s="115" t="s">
        <v>1727</v>
      </c>
      <c r="B57" s="116" t="s">
        <v>1728</v>
      </c>
      <c r="C57" s="1"/>
      <c r="D57" s="1"/>
      <c r="E57" s="94"/>
      <c r="F57" s="1"/>
      <c r="G57" s="1"/>
      <c r="H57" s="1"/>
      <c r="I57" s="86"/>
      <c r="J57" s="1"/>
      <c r="K57" s="1"/>
    </row>
    <row r="58" spans="1:11" x14ac:dyDescent="0.75">
      <c r="A58" s="115" t="s">
        <v>1729</v>
      </c>
      <c r="B58" s="116" t="s">
        <v>1730</v>
      </c>
      <c r="C58" s="1"/>
      <c r="D58" s="1"/>
      <c r="E58" s="94"/>
      <c r="F58" s="1"/>
      <c r="G58" s="1"/>
      <c r="H58" s="1"/>
      <c r="I58" s="86"/>
      <c r="J58" s="1"/>
      <c r="K58" s="1"/>
    </row>
    <row r="59" spans="1:11" x14ac:dyDescent="0.75">
      <c r="A59" s="115" t="s">
        <v>1731</v>
      </c>
      <c r="B59" s="116" t="s">
        <v>1732</v>
      </c>
      <c r="C59" s="1"/>
      <c r="D59" s="1"/>
      <c r="E59" s="94"/>
      <c r="F59" s="1"/>
      <c r="G59" s="1"/>
      <c r="H59" s="1"/>
      <c r="I59" s="86"/>
      <c r="J59" s="1"/>
      <c r="K59" s="1"/>
    </row>
    <row r="60" spans="1:11" x14ac:dyDescent="0.75">
      <c r="A60" s="115" t="s">
        <v>1733</v>
      </c>
      <c r="B60" s="116" t="s">
        <v>1734</v>
      </c>
      <c r="C60" s="1"/>
      <c r="D60" s="1"/>
      <c r="E60" s="94"/>
      <c r="F60" s="1"/>
      <c r="G60" s="1"/>
      <c r="H60" s="1"/>
      <c r="I60" s="86"/>
      <c r="J60" s="1"/>
      <c r="K60" s="1"/>
    </row>
    <row r="61" spans="1:11" x14ac:dyDescent="0.75">
      <c r="A61" s="115" t="s">
        <v>1735</v>
      </c>
      <c r="B61" s="116" t="s">
        <v>1736</v>
      </c>
      <c r="C61" s="1"/>
      <c r="D61" s="1"/>
      <c r="E61" s="94"/>
      <c r="F61" s="1"/>
      <c r="G61" s="1"/>
      <c r="H61" s="1"/>
      <c r="I61" s="86"/>
      <c r="J61" s="1"/>
      <c r="K61" s="1"/>
    </row>
    <row r="62" spans="1:11" x14ac:dyDescent="0.75">
      <c r="A62" s="115" t="s">
        <v>1737</v>
      </c>
      <c r="B62" s="116" t="s">
        <v>1738</v>
      </c>
      <c r="C62" s="1"/>
      <c r="D62" s="1"/>
      <c r="E62" s="94"/>
      <c r="F62" s="1"/>
      <c r="G62" s="1"/>
      <c r="H62" s="1"/>
      <c r="I62" s="86"/>
      <c r="J62" s="1"/>
      <c r="K62" s="1"/>
    </row>
    <row r="63" spans="1:11" x14ac:dyDescent="0.75">
      <c r="A63" s="115" t="s">
        <v>1739</v>
      </c>
      <c r="B63" s="116" t="s">
        <v>1740</v>
      </c>
      <c r="C63" s="1"/>
      <c r="D63" s="1"/>
      <c r="E63" s="94"/>
      <c r="F63" s="1"/>
      <c r="G63" s="1"/>
      <c r="H63" s="1"/>
      <c r="I63" s="86"/>
      <c r="J63" s="1"/>
      <c r="K63" s="1"/>
    </row>
    <row r="64" spans="1:11" x14ac:dyDescent="0.75">
      <c r="A64" s="115" t="s">
        <v>1741</v>
      </c>
      <c r="B64" s="116" t="s">
        <v>1742</v>
      </c>
      <c r="C64" s="1"/>
      <c r="D64" s="1"/>
      <c r="E64" s="94"/>
      <c r="F64" s="1"/>
      <c r="G64" s="1"/>
      <c r="H64" s="1"/>
      <c r="I64" s="86"/>
      <c r="J64" s="1"/>
      <c r="K64" s="1"/>
    </row>
    <row r="65" spans="1:11" x14ac:dyDescent="0.75">
      <c r="A65" s="115" t="s">
        <v>1743</v>
      </c>
      <c r="B65" s="116" t="s">
        <v>1744</v>
      </c>
      <c r="C65" s="1"/>
      <c r="D65" s="1"/>
      <c r="E65" s="94"/>
      <c r="F65" s="1"/>
      <c r="G65" s="1"/>
      <c r="H65" s="1"/>
      <c r="I65" s="86"/>
      <c r="J65" s="1"/>
      <c r="K65" s="1"/>
    </row>
    <row r="66" spans="1:11" x14ac:dyDescent="0.75">
      <c r="A66" s="115" t="s">
        <v>1745</v>
      </c>
      <c r="B66" s="116" t="s">
        <v>1746</v>
      </c>
      <c r="C66" s="1"/>
      <c r="D66" s="1"/>
      <c r="E66" s="94"/>
      <c r="F66" s="1"/>
      <c r="G66" s="1"/>
      <c r="H66" s="1"/>
      <c r="I66" s="86"/>
      <c r="J66" s="1"/>
      <c r="K66" s="1"/>
    </row>
    <row r="67" spans="1:11" x14ac:dyDescent="0.75">
      <c r="A67" s="115" t="s">
        <v>1747</v>
      </c>
      <c r="B67" s="116" t="s">
        <v>1748</v>
      </c>
      <c r="C67" s="1"/>
      <c r="D67" s="1"/>
      <c r="E67" s="94"/>
      <c r="F67" s="1"/>
      <c r="G67" s="1"/>
      <c r="H67" s="1"/>
      <c r="I67" s="86"/>
      <c r="J67" s="1"/>
      <c r="K67" s="1"/>
    </row>
    <row r="68" spans="1:11" x14ac:dyDescent="0.75">
      <c r="A68" s="115" t="s">
        <v>4394</v>
      </c>
      <c r="B68" s="116" t="s">
        <v>1749</v>
      </c>
      <c r="C68" s="1"/>
      <c r="D68" s="1"/>
      <c r="E68" s="94"/>
      <c r="F68" s="1"/>
      <c r="G68" s="1"/>
      <c r="H68" s="1"/>
      <c r="I68" s="86"/>
      <c r="J68" s="1"/>
      <c r="K68" s="1"/>
    </row>
    <row r="69" spans="1:11" x14ac:dyDescent="0.75">
      <c r="A69" s="115" t="s">
        <v>1750</v>
      </c>
      <c r="B69" s="116" t="s">
        <v>1751</v>
      </c>
      <c r="C69" s="1"/>
      <c r="D69" s="1"/>
      <c r="E69" s="94"/>
      <c r="F69" s="1"/>
      <c r="G69" s="1"/>
      <c r="H69" s="1"/>
      <c r="I69" s="86"/>
      <c r="J69" s="1"/>
      <c r="K69" s="1"/>
    </row>
    <row r="70" spans="1:11" x14ac:dyDescent="0.75">
      <c r="A70" s="115" t="s">
        <v>1752</v>
      </c>
      <c r="B70" s="116" t="s">
        <v>2347</v>
      </c>
      <c r="C70" s="1"/>
      <c r="D70" s="1"/>
      <c r="E70" s="94"/>
      <c r="F70" s="1"/>
      <c r="G70" s="1"/>
      <c r="H70" s="1"/>
      <c r="I70" s="86"/>
      <c r="J70" s="1"/>
      <c r="K70" s="1"/>
    </row>
    <row r="71" spans="1:11" x14ac:dyDescent="0.75">
      <c r="A71" s="115" t="s">
        <v>1753</v>
      </c>
      <c r="B71" s="116" t="s">
        <v>1754</v>
      </c>
      <c r="C71" s="1"/>
      <c r="D71" s="1"/>
      <c r="E71" s="94"/>
      <c r="F71" s="1"/>
      <c r="G71" s="1"/>
      <c r="H71" s="1"/>
      <c r="I71" s="86"/>
      <c r="J71" s="1"/>
      <c r="K71" s="1"/>
    </row>
    <row r="72" spans="1:11" x14ac:dyDescent="0.75">
      <c r="A72" s="115" t="s">
        <v>1755</v>
      </c>
      <c r="B72" s="116" t="s">
        <v>1718</v>
      </c>
      <c r="C72" s="1"/>
      <c r="D72" s="1"/>
      <c r="E72" s="94"/>
      <c r="F72" s="1"/>
      <c r="G72" s="1"/>
      <c r="H72" s="1"/>
      <c r="I72" s="86"/>
      <c r="J72" s="1"/>
      <c r="K72" s="1"/>
    </row>
    <row r="73" spans="1:11" x14ac:dyDescent="0.75">
      <c r="A73" s="115" t="s">
        <v>1756</v>
      </c>
      <c r="B73" s="116" t="s">
        <v>1700</v>
      </c>
      <c r="C73" s="1"/>
      <c r="D73" s="1"/>
      <c r="E73" s="94"/>
      <c r="F73" s="1"/>
      <c r="G73" s="1"/>
      <c r="H73" s="1"/>
      <c r="I73" s="86"/>
      <c r="J73" s="1"/>
      <c r="K73" s="1"/>
    </row>
    <row r="74" spans="1:11" x14ac:dyDescent="0.75">
      <c r="A74" s="115" t="s">
        <v>1757</v>
      </c>
      <c r="B74" s="116" t="s">
        <v>1712</v>
      </c>
      <c r="C74" s="1"/>
      <c r="D74" s="1"/>
      <c r="E74" s="94"/>
      <c r="F74" s="1"/>
      <c r="G74" s="1"/>
      <c r="H74" s="1"/>
      <c r="I74" s="86"/>
      <c r="J74" s="1"/>
      <c r="K74" s="1"/>
    </row>
    <row r="75" spans="1:11" x14ac:dyDescent="0.75">
      <c r="A75" s="115" t="s">
        <v>1758</v>
      </c>
      <c r="B75" s="116" t="s">
        <v>1702</v>
      </c>
      <c r="C75" s="1"/>
      <c r="D75" s="1"/>
      <c r="E75" s="94"/>
      <c r="F75" s="1"/>
      <c r="G75" s="1"/>
      <c r="H75" s="1"/>
      <c r="I75" s="86"/>
      <c r="J75" s="1"/>
      <c r="K75" s="1"/>
    </row>
    <row r="76" spans="1:11" x14ac:dyDescent="0.75">
      <c r="A76" s="115" t="s">
        <v>1759</v>
      </c>
      <c r="B76" s="116" t="s">
        <v>1722</v>
      </c>
      <c r="C76" s="1"/>
      <c r="D76" s="1"/>
      <c r="E76" s="94"/>
      <c r="F76" s="1"/>
      <c r="G76" s="1"/>
      <c r="H76" s="1"/>
      <c r="I76" s="86"/>
      <c r="J76" s="1"/>
      <c r="K76" s="1"/>
    </row>
    <row r="77" spans="1:11" x14ac:dyDescent="0.75">
      <c r="A77" s="115" t="s">
        <v>1760</v>
      </c>
      <c r="B77" s="116" t="s">
        <v>1708</v>
      </c>
      <c r="C77" s="1"/>
      <c r="D77" s="1"/>
      <c r="E77" s="94"/>
      <c r="F77" s="1"/>
      <c r="G77" s="1"/>
      <c r="H77" s="1"/>
      <c r="I77" s="86"/>
      <c r="J77" s="1"/>
      <c r="K77" s="1"/>
    </row>
    <row r="78" spans="1:11" x14ac:dyDescent="0.75">
      <c r="A78" s="115" t="s">
        <v>1761</v>
      </c>
      <c r="B78" s="116" t="s">
        <v>1706</v>
      </c>
      <c r="C78" s="1"/>
      <c r="D78" s="1"/>
      <c r="E78" s="94"/>
      <c r="F78" s="1"/>
      <c r="G78" s="1"/>
      <c r="H78" s="1"/>
      <c r="I78" s="86"/>
      <c r="J78" s="1"/>
      <c r="K78" s="1"/>
    </row>
    <row r="79" spans="1:11" x14ac:dyDescent="0.75">
      <c r="A79" s="115" t="s">
        <v>1762</v>
      </c>
      <c r="B79" s="116" t="s">
        <v>1710</v>
      </c>
      <c r="C79" s="1"/>
      <c r="D79" s="1"/>
      <c r="E79" s="94"/>
      <c r="F79" s="1"/>
      <c r="G79" s="1"/>
      <c r="H79" s="1"/>
      <c r="I79" s="86"/>
      <c r="J79" s="1"/>
      <c r="K79" s="1"/>
    </row>
    <row r="80" spans="1:11" x14ac:dyDescent="0.75">
      <c r="A80" s="115" t="s">
        <v>1763</v>
      </c>
      <c r="B80" s="116" t="s">
        <v>1714</v>
      </c>
      <c r="C80" s="1"/>
      <c r="D80" s="1"/>
      <c r="E80" s="94"/>
      <c r="F80" s="1"/>
      <c r="G80" s="1"/>
      <c r="H80" s="1"/>
      <c r="I80" s="86"/>
      <c r="J80" s="1"/>
      <c r="K80" s="1"/>
    </row>
    <row r="81" spans="1:11" x14ac:dyDescent="0.75">
      <c r="A81" s="115" t="s">
        <v>1764</v>
      </c>
      <c r="B81" s="116" t="s">
        <v>1765</v>
      </c>
      <c r="C81" s="1"/>
      <c r="D81" s="1"/>
      <c r="E81" s="94"/>
      <c r="F81" s="1"/>
      <c r="G81" s="1"/>
      <c r="H81" s="1"/>
      <c r="I81" s="86"/>
      <c r="J81" s="1"/>
      <c r="K81" s="1"/>
    </row>
    <row r="82" spans="1:11" x14ac:dyDescent="0.75">
      <c r="A82" s="117" t="s">
        <v>1766</v>
      </c>
      <c r="B82" s="118" t="s">
        <v>1767</v>
      </c>
      <c r="C82" s="1"/>
      <c r="D82" s="1"/>
      <c r="E82" s="94"/>
      <c r="F82" s="1"/>
      <c r="G82" s="1"/>
      <c r="H82" s="1"/>
      <c r="I82" s="86"/>
      <c r="J82" s="1"/>
      <c r="K82" s="1"/>
    </row>
    <row r="83" spans="1:11" x14ac:dyDescent="0.75">
      <c r="A83" s="1"/>
      <c r="B83" s="1"/>
      <c r="C83" s="1"/>
      <c r="D83" s="1"/>
      <c r="E83" s="94"/>
      <c r="F83" s="1"/>
      <c r="G83" s="1"/>
      <c r="H83" s="1"/>
      <c r="I83" s="1"/>
      <c r="J83" s="1"/>
      <c r="K83" s="1"/>
    </row>
    <row r="84" spans="1:11" x14ac:dyDescent="0.75">
      <c r="A84" s="3" t="s">
        <v>68</v>
      </c>
      <c r="B84" s="1"/>
      <c r="C84" s="1"/>
      <c r="D84" s="1"/>
      <c r="E84" s="94"/>
      <c r="F84" s="1"/>
      <c r="G84" s="1"/>
      <c r="H84" s="1"/>
      <c r="I84" s="1"/>
      <c r="J84" s="1"/>
      <c r="K84" s="1"/>
    </row>
    <row r="85" spans="1:11" x14ac:dyDescent="0.75">
      <c r="A85" s="1"/>
      <c r="B85" s="1"/>
      <c r="C85" s="1"/>
      <c r="D85" s="1"/>
      <c r="E85" s="94"/>
      <c r="F85" s="1"/>
      <c r="G85" s="1"/>
      <c r="H85" s="1"/>
      <c r="I85" s="1"/>
      <c r="J85" s="1"/>
      <c r="K85" s="1"/>
    </row>
    <row r="86" spans="1:11" ht="26.25" customHeight="1" x14ac:dyDescent="0.75">
      <c r="A86" s="5" t="s">
        <v>109</v>
      </c>
      <c r="B86" s="6" t="s">
        <v>110</v>
      </c>
      <c r="C86" s="1"/>
      <c r="D86" s="7" t="s">
        <v>33</v>
      </c>
      <c r="E86" s="95" t="s">
        <v>34</v>
      </c>
      <c r="F86" s="18" t="s">
        <v>35</v>
      </c>
      <c r="G86" s="9"/>
      <c r="H86" s="212" t="s">
        <v>4331</v>
      </c>
      <c r="I86" s="212"/>
      <c r="J86" s="212"/>
      <c r="K86" s="212"/>
    </row>
    <row r="87" spans="1:11" x14ac:dyDescent="0.75">
      <c r="A87" s="115" t="s">
        <v>1768</v>
      </c>
      <c r="B87" s="116" t="s">
        <v>1769</v>
      </c>
      <c r="C87" s="1"/>
      <c r="D87" s="120">
        <v>7</v>
      </c>
      <c r="E87" s="126">
        <v>60</v>
      </c>
      <c r="F87" s="123">
        <v>1</v>
      </c>
      <c r="G87" s="9"/>
      <c r="H87" s="212"/>
      <c r="I87" s="212"/>
      <c r="J87" s="212"/>
      <c r="K87" s="212"/>
    </row>
    <row r="88" spans="1:11" x14ac:dyDescent="0.75">
      <c r="A88" s="115" t="s">
        <v>1770</v>
      </c>
      <c r="B88" s="116" t="s">
        <v>1771</v>
      </c>
      <c r="C88" s="1"/>
      <c r="D88" s="120">
        <v>6</v>
      </c>
      <c r="E88" s="126">
        <v>48</v>
      </c>
      <c r="F88" s="123">
        <v>1</v>
      </c>
      <c r="G88" s="9"/>
      <c r="H88" s="212"/>
      <c r="I88" s="212"/>
      <c r="J88" s="212"/>
      <c r="K88" s="212"/>
    </row>
    <row r="89" spans="1:11" x14ac:dyDescent="0.75">
      <c r="A89" s="115" t="s">
        <v>1772</v>
      </c>
      <c r="B89" s="116" t="s">
        <v>1773</v>
      </c>
      <c r="C89" s="1"/>
      <c r="D89" s="120">
        <v>5</v>
      </c>
      <c r="E89" s="126">
        <v>36</v>
      </c>
      <c r="F89" s="123">
        <v>1</v>
      </c>
      <c r="G89" s="9"/>
      <c r="H89" s="212"/>
      <c r="I89" s="212"/>
      <c r="J89" s="212"/>
      <c r="K89" s="212"/>
    </row>
    <row r="90" spans="1:11" x14ac:dyDescent="0.75">
      <c r="A90" s="115" t="s">
        <v>1774</v>
      </c>
      <c r="B90" s="116" t="s">
        <v>1775</v>
      </c>
      <c r="C90" s="1"/>
      <c r="D90" s="120">
        <v>4</v>
      </c>
      <c r="E90" s="126">
        <v>24</v>
      </c>
      <c r="F90" s="123">
        <v>1</v>
      </c>
      <c r="G90" s="9"/>
      <c r="H90" s="9"/>
      <c r="I90" s="9"/>
      <c r="J90" s="9"/>
      <c r="K90" s="9"/>
    </row>
    <row r="91" spans="1:11" x14ac:dyDescent="0.75">
      <c r="A91" s="115" t="s">
        <v>1776</v>
      </c>
      <c r="B91" s="116" t="s">
        <v>1777</v>
      </c>
      <c r="C91" s="1"/>
      <c r="D91" s="121">
        <v>3</v>
      </c>
      <c r="E91" s="127">
        <v>12</v>
      </c>
      <c r="F91" s="124">
        <v>1</v>
      </c>
      <c r="G91" s="1"/>
      <c r="H91" s="1"/>
      <c r="I91" s="1"/>
      <c r="J91" s="1"/>
      <c r="K91" s="1"/>
    </row>
    <row r="92" spans="1:11" x14ac:dyDescent="0.75">
      <c r="A92" s="115" t="s">
        <v>1778</v>
      </c>
      <c r="B92" s="116" t="s">
        <v>1779</v>
      </c>
      <c r="C92" s="1"/>
      <c r="D92" s="67"/>
      <c r="E92" s="94"/>
      <c r="F92" s="1"/>
      <c r="G92" s="1"/>
      <c r="H92" s="1"/>
      <c r="I92" s="1"/>
      <c r="J92" s="1"/>
      <c r="K92" s="1"/>
    </row>
    <row r="93" spans="1:11" x14ac:dyDescent="0.75">
      <c r="A93" s="115" t="s">
        <v>1780</v>
      </c>
      <c r="B93" s="116" t="s">
        <v>1781</v>
      </c>
      <c r="C93" s="1"/>
      <c r="D93" s="1"/>
      <c r="E93" s="94"/>
      <c r="F93" s="1"/>
      <c r="G93" s="1"/>
      <c r="H93" s="1"/>
      <c r="I93" s="1"/>
      <c r="J93" s="1"/>
      <c r="K93" s="1"/>
    </row>
    <row r="94" spans="1:11" x14ac:dyDescent="0.75">
      <c r="A94" s="115" t="s">
        <v>1782</v>
      </c>
      <c r="B94" s="116" t="s">
        <v>1783</v>
      </c>
      <c r="C94" s="1"/>
      <c r="D94" s="1"/>
      <c r="E94" s="94"/>
      <c r="F94" s="1"/>
      <c r="G94" s="1"/>
      <c r="H94" s="1"/>
      <c r="I94" s="1"/>
      <c r="J94" s="1"/>
      <c r="K94" s="1"/>
    </row>
    <row r="95" spans="1:11" x14ac:dyDescent="0.75">
      <c r="A95" s="115" t="s">
        <v>1784</v>
      </c>
      <c r="B95" s="116" t="s">
        <v>1785</v>
      </c>
      <c r="C95" s="1"/>
      <c r="D95" s="1"/>
      <c r="E95" s="94"/>
      <c r="F95" s="1"/>
      <c r="G95" s="1"/>
      <c r="H95" s="1"/>
      <c r="I95" s="1"/>
      <c r="J95" s="1"/>
      <c r="K95" s="1"/>
    </row>
    <row r="96" spans="1:11" x14ac:dyDescent="0.75">
      <c r="A96" s="115" t="s">
        <v>1786</v>
      </c>
      <c r="B96" s="116" t="s">
        <v>1787</v>
      </c>
      <c r="C96" s="1"/>
      <c r="D96" s="1"/>
      <c r="E96" s="94"/>
      <c r="F96" s="1"/>
      <c r="G96" s="1"/>
      <c r="H96" s="1"/>
      <c r="I96" s="1"/>
      <c r="J96" s="1"/>
      <c r="K96" s="1"/>
    </row>
    <row r="97" spans="1:11" x14ac:dyDescent="0.75">
      <c r="A97" s="115" t="s">
        <v>1788</v>
      </c>
      <c r="B97" s="116" t="s">
        <v>1789</v>
      </c>
      <c r="C97" s="1"/>
      <c r="D97" s="1"/>
      <c r="E97" s="94"/>
      <c r="F97" s="1"/>
      <c r="G97" s="1"/>
      <c r="H97" s="1"/>
      <c r="I97" s="1"/>
      <c r="J97" s="1"/>
      <c r="K97" s="1"/>
    </row>
    <row r="98" spans="1:11" x14ac:dyDescent="0.75">
      <c r="A98" s="115" t="s">
        <v>1790</v>
      </c>
      <c r="B98" s="116" t="s">
        <v>1791</v>
      </c>
      <c r="C98" s="1"/>
      <c r="D98" s="1"/>
      <c r="E98" s="94"/>
      <c r="F98" s="1"/>
      <c r="G98" s="1"/>
      <c r="H98" s="1"/>
      <c r="I98" s="1"/>
      <c r="J98" s="1"/>
      <c r="K98" s="1"/>
    </row>
    <row r="99" spans="1:11" x14ac:dyDescent="0.75">
      <c r="A99" s="115" t="s">
        <v>1792</v>
      </c>
      <c r="B99" s="116" t="s">
        <v>1793</v>
      </c>
      <c r="C99" s="1"/>
      <c r="D99" s="1"/>
      <c r="E99" s="94"/>
      <c r="F99" s="1"/>
      <c r="G99" s="1"/>
      <c r="H99" s="1"/>
      <c r="I99" s="1"/>
      <c r="J99" s="1"/>
      <c r="K99" s="1"/>
    </row>
    <row r="100" spans="1:11" x14ac:dyDescent="0.75">
      <c r="A100" s="115" t="s">
        <v>1794</v>
      </c>
      <c r="B100" s="116" t="s">
        <v>1795</v>
      </c>
      <c r="C100" s="1"/>
      <c r="D100" s="1"/>
      <c r="E100" s="94"/>
      <c r="F100" s="1"/>
      <c r="G100" s="1"/>
      <c r="H100" s="1"/>
      <c r="I100" s="1"/>
      <c r="J100" s="1"/>
      <c r="K100" s="1"/>
    </row>
    <row r="101" spans="1:11" x14ac:dyDescent="0.75">
      <c r="A101" s="115" t="s">
        <v>1796</v>
      </c>
      <c r="B101" s="116" t="s">
        <v>1797</v>
      </c>
      <c r="C101" s="1"/>
      <c r="D101" s="1"/>
      <c r="E101" s="94"/>
      <c r="F101" s="1"/>
      <c r="G101" s="1"/>
      <c r="H101" s="1"/>
      <c r="I101" s="1"/>
      <c r="J101" s="1"/>
      <c r="K101" s="1"/>
    </row>
    <row r="102" spans="1:11" x14ac:dyDescent="0.75">
      <c r="A102" s="115" t="s">
        <v>1798</v>
      </c>
      <c r="B102" s="116" t="s">
        <v>1799</v>
      </c>
      <c r="C102" s="1"/>
      <c r="D102" s="1"/>
      <c r="E102" s="94"/>
      <c r="F102" s="1"/>
      <c r="G102" s="1"/>
      <c r="H102" s="1"/>
      <c r="I102" s="1"/>
      <c r="J102" s="1"/>
      <c r="K102" s="1"/>
    </row>
    <row r="103" spans="1:11" x14ac:dyDescent="0.75">
      <c r="A103" s="115" t="s">
        <v>1800</v>
      </c>
      <c r="B103" s="116" t="s">
        <v>1801</v>
      </c>
      <c r="C103" s="1"/>
      <c r="D103" s="1"/>
      <c r="E103" s="94"/>
      <c r="F103" s="1"/>
      <c r="G103" s="1"/>
      <c r="H103" s="1"/>
      <c r="I103" s="1"/>
      <c r="J103" s="1"/>
      <c r="K103" s="1"/>
    </row>
    <row r="104" spans="1:11" x14ac:dyDescent="0.75">
      <c r="A104" s="115" t="s">
        <v>1802</v>
      </c>
      <c r="B104" s="116" t="s">
        <v>1803</v>
      </c>
      <c r="C104" s="1"/>
      <c r="D104" s="1"/>
      <c r="E104" s="94"/>
      <c r="F104" s="1"/>
      <c r="G104" s="1"/>
      <c r="H104" s="1"/>
      <c r="I104" s="1"/>
      <c r="J104" s="1"/>
      <c r="K104" s="1"/>
    </row>
    <row r="105" spans="1:11" x14ac:dyDescent="0.75">
      <c r="A105" s="115" t="s">
        <v>1804</v>
      </c>
      <c r="B105" s="116" t="s">
        <v>1805</v>
      </c>
      <c r="C105" s="1"/>
      <c r="D105" s="1"/>
      <c r="E105" s="94"/>
      <c r="F105" s="1"/>
      <c r="G105" s="1"/>
      <c r="H105" s="1"/>
      <c r="I105" s="1"/>
      <c r="J105" s="1"/>
      <c r="K105" s="1"/>
    </row>
    <row r="106" spans="1:11" x14ac:dyDescent="0.75">
      <c r="A106" s="115" t="s">
        <v>1806</v>
      </c>
      <c r="B106" s="116" t="s">
        <v>1807</v>
      </c>
      <c r="C106" s="1"/>
      <c r="D106" s="1"/>
      <c r="E106" s="94"/>
      <c r="F106" s="1"/>
      <c r="G106" s="1"/>
      <c r="H106" s="1"/>
      <c r="I106" s="1"/>
      <c r="J106" s="1"/>
      <c r="K106" s="1"/>
    </row>
    <row r="107" spans="1:11" x14ac:dyDescent="0.75">
      <c r="A107" s="115" t="s">
        <v>1808</v>
      </c>
      <c r="B107" s="116" t="s">
        <v>1809</v>
      </c>
      <c r="C107" s="1"/>
      <c r="D107" s="1"/>
      <c r="E107" s="94"/>
      <c r="F107" s="1"/>
      <c r="G107" s="1"/>
      <c r="H107" s="1"/>
      <c r="I107" s="1"/>
      <c r="J107" s="1"/>
      <c r="K107" s="1"/>
    </row>
    <row r="108" spans="1:11" x14ac:dyDescent="0.75">
      <c r="A108" s="115" t="s">
        <v>1810</v>
      </c>
      <c r="B108" s="116" t="s">
        <v>1811</v>
      </c>
      <c r="C108" s="1"/>
      <c r="D108" s="1"/>
      <c r="E108" s="94"/>
      <c r="F108" s="1"/>
      <c r="G108" s="1"/>
      <c r="H108" s="1"/>
      <c r="I108" s="1"/>
      <c r="J108" s="1"/>
      <c r="K108" s="1"/>
    </row>
    <row r="109" spans="1:11" x14ac:dyDescent="0.75">
      <c r="A109" s="115" t="s">
        <v>1812</v>
      </c>
      <c r="B109" s="116" t="s">
        <v>1813</v>
      </c>
      <c r="C109" s="1"/>
      <c r="D109" s="1"/>
      <c r="E109" s="94"/>
      <c r="F109" s="1"/>
      <c r="G109" s="1"/>
      <c r="H109" s="1"/>
      <c r="I109" s="1"/>
      <c r="J109" s="1"/>
      <c r="K109" s="1"/>
    </row>
    <row r="110" spans="1:11" x14ac:dyDescent="0.75">
      <c r="A110" s="115" t="s">
        <v>1814</v>
      </c>
      <c r="B110" s="116" t="s">
        <v>2340</v>
      </c>
      <c r="C110" s="1"/>
      <c r="D110" s="1"/>
      <c r="E110" s="94"/>
      <c r="F110" s="1"/>
      <c r="G110" s="1"/>
      <c r="H110" s="1"/>
      <c r="I110" s="1"/>
      <c r="J110" s="1"/>
      <c r="K110" s="1"/>
    </row>
    <row r="111" spans="1:11" x14ac:dyDescent="0.75">
      <c r="A111" s="115" t="s">
        <v>1815</v>
      </c>
      <c r="B111" s="116" t="s">
        <v>1816</v>
      </c>
      <c r="C111" s="1"/>
      <c r="D111" s="1"/>
      <c r="E111" s="94"/>
      <c r="F111" s="1"/>
      <c r="G111" s="1"/>
      <c r="H111" s="1"/>
      <c r="I111" s="1"/>
      <c r="J111" s="1"/>
      <c r="K111" s="1"/>
    </row>
    <row r="112" spans="1:11" x14ac:dyDescent="0.75">
      <c r="A112" s="115" t="s">
        <v>1817</v>
      </c>
      <c r="B112" s="116" t="s">
        <v>1787</v>
      </c>
      <c r="C112" s="1"/>
      <c r="D112" s="1"/>
      <c r="E112" s="94"/>
      <c r="F112" s="1"/>
      <c r="G112" s="1"/>
      <c r="H112" s="1"/>
      <c r="I112" s="1"/>
      <c r="J112" s="1"/>
      <c r="K112" s="1"/>
    </row>
    <row r="113" spans="1:11" x14ac:dyDescent="0.75">
      <c r="A113" s="115" t="s">
        <v>1818</v>
      </c>
      <c r="B113" s="116" t="s">
        <v>1769</v>
      </c>
      <c r="C113" s="1"/>
      <c r="D113" s="1"/>
      <c r="E113" s="94"/>
      <c r="F113" s="1"/>
      <c r="G113" s="1"/>
      <c r="H113" s="1"/>
      <c r="I113" s="1"/>
      <c r="J113" s="1"/>
      <c r="K113" s="1"/>
    </row>
    <row r="114" spans="1:11" x14ac:dyDescent="0.75">
      <c r="A114" s="115" t="s">
        <v>1819</v>
      </c>
      <c r="B114" s="116" t="s">
        <v>1781</v>
      </c>
      <c r="C114" s="1"/>
      <c r="D114" s="1"/>
      <c r="E114" s="94"/>
      <c r="F114" s="1"/>
      <c r="G114" s="1"/>
      <c r="H114" s="1"/>
      <c r="I114" s="1"/>
      <c r="J114" s="1"/>
      <c r="K114" s="1"/>
    </row>
    <row r="115" spans="1:11" x14ac:dyDescent="0.75">
      <c r="A115" s="115" t="s">
        <v>1820</v>
      </c>
      <c r="B115" s="116" t="s">
        <v>1771</v>
      </c>
      <c r="C115" s="1"/>
      <c r="D115" s="1"/>
      <c r="E115" s="94"/>
      <c r="F115" s="1"/>
      <c r="G115" s="1"/>
      <c r="H115" s="1"/>
      <c r="I115" s="1"/>
      <c r="J115" s="1"/>
      <c r="K115" s="1"/>
    </row>
    <row r="116" spans="1:11" x14ac:dyDescent="0.75">
      <c r="A116" s="115" t="s">
        <v>1821</v>
      </c>
      <c r="B116" s="116" t="s">
        <v>1791</v>
      </c>
      <c r="C116" s="1"/>
      <c r="D116" s="1"/>
      <c r="E116" s="94"/>
      <c r="F116" s="1"/>
      <c r="G116" s="1"/>
      <c r="H116" s="1"/>
      <c r="I116" s="1"/>
      <c r="J116" s="1"/>
      <c r="K116" s="1"/>
    </row>
    <row r="117" spans="1:11" x14ac:dyDescent="0.75">
      <c r="A117" s="115" t="s">
        <v>1822</v>
      </c>
      <c r="B117" s="116" t="s">
        <v>1777</v>
      </c>
      <c r="C117" s="1"/>
      <c r="D117" s="1"/>
      <c r="E117" s="94"/>
      <c r="F117" s="1"/>
      <c r="G117" s="1"/>
      <c r="H117" s="1"/>
      <c r="I117" s="1"/>
      <c r="J117" s="1"/>
      <c r="K117" s="1"/>
    </row>
    <row r="118" spans="1:11" x14ac:dyDescent="0.75">
      <c r="A118" s="115" t="s">
        <v>1823</v>
      </c>
      <c r="B118" s="116" t="s">
        <v>1775</v>
      </c>
      <c r="C118" s="1"/>
      <c r="D118" s="1"/>
      <c r="E118" s="94"/>
      <c r="F118" s="1"/>
      <c r="G118" s="1"/>
      <c r="H118" s="1"/>
      <c r="I118" s="1"/>
      <c r="J118" s="1"/>
      <c r="K118" s="1"/>
    </row>
    <row r="119" spans="1:11" x14ac:dyDescent="0.75">
      <c r="A119" s="115" t="s">
        <v>1824</v>
      </c>
      <c r="B119" s="116" t="s">
        <v>1779</v>
      </c>
      <c r="C119" s="1"/>
      <c r="D119" s="1"/>
      <c r="E119" s="94"/>
      <c r="F119" s="1"/>
      <c r="G119" s="1"/>
      <c r="H119" s="1"/>
      <c r="I119" s="1"/>
      <c r="J119" s="1"/>
      <c r="K119" s="1"/>
    </row>
    <row r="120" spans="1:11" x14ac:dyDescent="0.75">
      <c r="A120" s="115" t="s">
        <v>1825</v>
      </c>
      <c r="B120" s="116" t="s">
        <v>1783</v>
      </c>
      <c r="C120" s="1"/>
      <c r="D120" s="1"/>
      <c r="E120" s="94"/>
      <c r="F120" s="1"/>
      <c r="G120" s="1"/>
      <c r="H120" s="1"/>
      <c r="I120" s="1"/>
      <c r="J120" s="1"/>
      <c r="K120" s="1"/>
    </row>
    <row r="121" spans="1:11" x14ac:dyDescent="0.75">
      <c r="A121" s="117" t="s">
        <v>1826</v>
      </c>
      <c r="B121" s="118" t="s">
        <v>1827</v>
      </c>
      <c r="C121" s="1"/>
      <c r="D121" s="1"/>
      <c r="E121" s="94"/>
      <c r="F121" s="1"/>
      <c r="G121" s="1"/>
      <c r="H121" s="1"/>
      <c r="I121" s="1"/>
      <c r="J121" s="1"/>
      <c r="K121" s="1"/>
    </row>
    <row r="122" spans="1:11" x14ac:dyDescent="0.75">
      <c r="A122" s="1"/>
      <c r="B122" s="1"/>
      <c r="C122" s="1"/>
      <c r="D122" s="1"/>
      <c r="E122" s="94"/>
      <c r="F122" s="1"/>
      <c r="G122" s="1"/>
      <c r="H122" s="1"/>
      <c r="I122" s="1"/>
      <c r="J122" s="1"/>
      <c r="K122" s="1"/>
    </row>
    <row r="123" spans="1:11" x14ac:dyDescent="0.75">
      <c r="A123" s="3" t="s">
        <v>69</v>
      </c>
      <c r="B123" s="9"/>
      <c r="C123" s="1"/>
      <c r="D123" s="1"/>
      <c r="E123" s="94"/>
      <c r="F123" s="1"/>
      <c r="G123" s="1"/>
      <c r="H123" s="1"/>
      <c r="I123" s="1"/>
      <c r="J123" s="1"/>
      <c r="K123" s="1"/>
    </row>
    <row r="124" spans="1:11" x14ac:dyDescent="0.75">
      <c r="A124" s="9"/>
      <c r="B124" s="9"/>
      <c r="C124" s="1"/>
      <c r="D124" s="9"/>
      <c r="E124" s="97"/>
      <c r="F124" s="9"/>
      <c r="G124" s="9"/>
      <c r="H124" s="9"/>
      <c r="I124" s="9"/>
      <c r="J124" s="9"/>
      <c r="K124" s="9"/>
    </row>
    <row r="125" spans="1:11" ht="26.25" customHeight="1" x14ac:dyDescent="0.75">
      <c r="A125" s="5" t="s">
        <v>109</v>
      </c>
      <c r="B125" s="6" t="s">
        <v>110</v>
      </c>
      <c r="C125" s="1"/>
      <c r="D125" s="7" t="s">
        <v>33</v>
      </c>
      <c r="E125" s="95" t="s">
        <v>34</v>
      </c>
      <c r="F125" s="18" t="s">
        <v>35</v>
      </c>
      <c r="G125" s="9"/>
      <c r="H125" s="212" t="s">
        <v>4332</v>
      </c>
      <c r="I125" s="212"/>
      <c r="J125" s="212"/>
      <c r="K125" s="212"/>
    </row>
    <row r="126" spans="1:11" x14ac:dyDescent="0.75">
      <c r="A126" s="117" t="s">
        <v>4391</v>
      </c>
      <c r="B126" s="118" t="s">
        <v>1828</v>
      </c>
      <c r="C126" s="1"/>
      <c r="D126" s="120" t="s">
        <v>39</v>
      </c>
      <c r="E126" s="126">
        <v>8</v>
      </c>
      <c r="F126" s="123">
        <v>0.2</v>
      </c>
      <c r="G126" s="9"/>
      <c r="H126" s="212"/>
      <c r="I126" s="212"/>
      <c r="J126" s="212"/>
      <c r="K126" s="212"/>
    </row>
    <row r="127" spans="1:11" x14ac:dyDescent="0.75">
      <c r="A127" s="36"/>
      <c r="B127" s="34"/>
      <c r="C127" s="1"/>
      <c r="D127" s="120" t="s">
        <v>40</v>
      </c>
      <c r="E127" s="126">
        <v>6</v>
      </c>
      <c r="F127" s="123">
        <v>0.2</v>
      </c>
      <c r="G127" s="9"/>
      <c r="H127" s="212"/>
      <c r="I127" s="212"/>
      <c r="J127" s="212"/>
      <c r="K127" s="212"/>
    </row>
    <row r="128" spans="1:11" x14ac:dyDescent="0.75">
      <c r="A128" s="9"/>
      <c r="B128" s="9"/>
      <c r="C128" s="1"/>
      <c r="D128" s="120" t="s">
        <v>41</v>
      </c>
      <c r="E128" s="126">
        <v>4</v>
      </c>
      <c r="F128" s="123">
        <v>0.2</v>
      </c>
      <c r="G128" s="9"/>
      <c r="H128" s="212"/>
      <c r="I128" s="212"/>
      <c r="J128" s="212"/>
      <c r="K128" s="212"/>
    </row>
    <row r="129" spans="1:11" x14ac:dyDescent="0.75">
      <c r="A129" s="9"/>
      <c r="B129" s="9"/>
      <c r="C129" s="1"/>
      <c r="D129" s="121" t="s">
        <v>42</v>
      </c>
      <c r="E129" s="127">
        <v>2</v>
      </c>
      <c r="F129" s="124">
        <v>0.2</v>
      </c>
      <c r="G129" s="9"/>
      <c r="H129" s="9"/>
      <c r="I129" s="9"/>
      <c r="J129" s="9"/>
      <c r="K129" s="9"/>
    </row>
    <row r="130" spans="1:11" x14ac:dyDescent="0.75">
      <c r="A130" s="9"/>
      <c r="B130" s="9"/>
      <c r="C130" s="1"/>
      <c r="D130" s="67"/>
      <c r="E130" s="97"/>
      <c r="F130" s="9"/>
      <c r="G130" s="9"/>
      <c r="H130" s="9"/>
      <c r="I130" s="9"/>
      <c r="J130" s="9"/>
      <c r="K130" s="9"/>
    </row>
    <row r="131" spans="1:11" x14ac:dyDescent="0.75">
      <c r="A131" s="3" t="s">
        <v>70</v>
      </c>
      <c r="B131" s="9"/>
      <c r="C131" s="1"/>
      <c r="D131" s="37"/>
      <c r="E131" s="97"/>
      <c r="F131" s="9"/>
      <c r="G131" s="9"/>
      <c r="H131" s="9"/>
      <c r="I131" s="9"/>
      <c r="J131" s="9"/>
      <c r="K131" s="9"/>
    </row>
    <row r="132" spans="1:11" x14ac:dyDescent="0.75">
      <c r="A132" s="9"/>
      <c r="B132" s="9"/>
      <c r="C132" s="1"/>
      <c r="D132" s="9"/>
      <c r="E132" s="97"/>
      <c r="F132" s="9"/>
      <c r="G132" s="9"/>
      <c r="H132" s="9"/>
      <c r="I132" s="9"/>
      <c r="J132" s="9"/>
      <c r="K132" s="9"/>
    </row>
    <row r="133" spans="1:11" ht="26.25" customHeight="1" x14ac:dyDescent="0.75">
      <c r="A133" s="5" t="s">
        <v>109</v>
      </c>
      <c r="B133" s="6" t="s">
        <v>110</v>
      </c>
      <c r="C133" s="1"/>
      <c r="D133" s="7" t="s">
        <v>33</v>
      </c>
      <c r="E133" s="95" t="s">
        <v>34</v>
      </c>
      <c r="F133" s="18" t="s">
        <v>35</v>
      </c>
      <c r="G133" s="9"/>
      <c r="H133" s="212" t="s">
        <v>4332</v>
      </c>
      <c r="I133" s="212"/>
      <c r="J133" s="212"/>
      <c r="K133" s="212"/>
    </row>
    <row r="134" spans="1:11" x14ac:dyDescent="0.75">
      <c r="A134" s="117" t="s">
        <v>4393</v>
      </c>
      <c r="B134" s="118" t="s">
        <v>2634</v>
      </c>
      <c r="C134" s="1"/>
      <c r="D134" s="120" t="s">
        <v>39</v>
      </c>
      <c r="E134" s="126">
        <v>10</v>
      </c>
      <c r="F134" s="123">
        <v>0.2</v>
      </c>
      <c r="G134" s="9"/>
      <c r="H134" s="212"/>
      <c r="I134" s="212"/>
      <c r="J134" s="212"/>
      <c r="K134" s="212"/>
    </row>
    <row r="135" spans="1:11" x14ac:dyDescent="0.75">
      <c r="A135" s="1"/>
      <c r="B135" s="1"/>
      <c r="C135" s="1"/>
      <c r="D135" s="120" t="s">
        <v>40</v>
      </c>
      <c r="E135" s="126">
        <v>8</v>
      </c>
      <c r="F135" s="123">
        <v>0.2</v>
      </c>
      <c r="G135" s="9"/>
      <c r="H135" s="212"/>
      <c r="I135" s="212"/>
      <c r="J135" s="212"/>
      <c r="K135" s="212"/>
    </row>
    <row r="136" spans="1:11" x14ac:dyDescent="0.75">
      <c r="A136" s="9"/>
      <c r="B136" s="9"/>
      <c r="C136" s="1"/>
      <c r="D136" s="120" t="s">
        <v>41</v>
      </c>
      <c r="E136" s="126">
        <v>6</v>
      </c>
      <c r="F136" s="123">
        <v>0.2</v>
      </c>
      <c r="G136" s="9"/>
      <c r="H136" s="212"/>
      <c r="I136" s="212"/>
      <c r="J136" s="212"/>
      <c r="K136" s="212"/>
    </row>
    <row r="137" spans="1:11" x14ac:dyDescent="0.75">
      <c r="A137" s="9"/>
      <c r="B137" s="9"/>
      <c r="C137" s="1"/>
      <c r="D137" s="120" t="s">
        <v>42</v>
      </c>
      <c r="E137" s="126">
        <v>4</v>
      </c>
      <c r="F137" s="123">
        <v>0.2</v>
      </c>
      <c r="G137" s="9"/>
      <c r="H137" s="9"/>
      <c r="I137" s="9"/>
      <c r="J137" s="9"/>
      <c r="K137" s="9"/>
    </row>
    <row r="138" spans="1:11" x14ac:dyDescent="0.75">
      <c r="A138" s="9"/>
      <c r="B138" s="9"/>
      <c r="C138" s="1"/>
      <c r="D138" s="121" t="s">
        <v>43</v>
      </c>
      <c r="E138" s="127">
        <v>2</v>
      </c>
      <c r="F138" s="124">
        <v>0.2</v>
      </c>
      <c r="G138" s="9"/>
      <c r="H138" s="9"/>
      <c r="I138" s="9"/>
      <c r="J138" s="9"/>
      <c r="K138" s="9"/>
    </row>
    <row r="139" spans="1:11" x14ac:dyDescent="0.75">
      <c r="A139" s="9"/>
      <c r="B139" s="9"/>
      <c r="C139" s="1"/>
      <c r="D139" s="67"/>
      <c r="E139" s="97"/>
      <c r="F139" s="9"/>
      <c r="G139" s="9"/>
      <c r="H139" s="9"/>
      <c r="I139" s="9"/>
      <c r="J139" s="9"/>
      <c r="K139" s="9"/>
    </row>
    <row r="140" spans="1:11" x14ac:dyDescent="0.75">
      <c r="A140" s="3" t="s">
        <v>71</v>
      </c>
      <c r="B140" s="9"/>
      <c r="C140" s="1"/>
      <c r="D140" s="9"/>
      <c r="E140" s="97"/>
      <c r="F140" s="9"/>
      <c r="G140" s="9"/>
      <c r="H140" s="9"/>
      <c r="I140" s="9"/>
      <c r="J140" s="9"/>
      <c r="K140" s="9"/>
    </row>
    <row r="141" spans="1:11" x14ac:dyDescent="0.75">
      <c r="A141" s="9"/>
      <c r="B141" s="9"/>
      <c r="C141" s="1"/>
      <c r="D141" s="9"/>
      <c r="E141" s="97"/>
      <c r="F141" s="9"/>
      <c r="G141" s="9"/>
      <c r="H141" s="9"/>
      <c r="I141" s="9"/>
      <c r="J141" s="9"/>
      <c r="K141" s="9"/>
    </row>
    <row r="142" spans="1:11" ht="26.25" customHeight="1" x14ac:dyDescent="0.75">
      <c r="A142" s="5" t="s">
        <v>109</v>
      </c>
      <c r="B142" s="6" t="s">
        <v>110</v>
      </c>
      <c r="C142" s="1"/>
      <c r="D142" s="7" t="s">
        <v>33</v>
      </c>
      <c r="E142" s="95" t="s">
        <v>34</v>
      </c>
      <c r="F142" s="18" t="s">
        <v>35</v>
      </c>
      <c r="G142" s="9"/>
      <c r="H142" s="212" t="s">
        <v>4332</v>
      </c>
      <c r="I142" s="212"/>
      <c r="J142" s="212"/>
      <c r="K142" s="212"/>
    </row>
    <row r="143" spans="1:11" x14ac:dyDescent="0.75">
      <c r="A143" s="117" t="s">
        <v>4392</v>
      </c>
      <c r="B143" s="118" t="s">
        <v>1829</v>
      </c>
      <c r="C143" s="1"/>
      <c r="D143" s="120" t="s">
        <v>39</v>
      </c>
      <c r="E143" s="126">
        <v>12</v>
      </c>
      <c r="F143" s="123">
        <v>0.3</v>
      </c>
      <c r="G143" s="9"/>
      <c r="H143" s="212"/>
      <c r="I143" s="212"/>
      <c r="J143" s="212"/>
      <c r="K143" s="212"/>
    </row>
    <row r="144" spans="1:11" x14ac:dyDescent="0.75">
      <c r="A144" s="9"/>
      <c r="B144" s="9"/>
      <c r="C144" s="1"/>
      <c r="D144" s="120" t="s">
        <v>40</v>
      </c>
      <c r="E144" s="126">
        <v>9</v>
      </c>
      <c r="F144" s="123">
        <v>0.3</v>
      </c>
      <c r="G144" s="9"/>
      <c r="H144" s="212"/>
      <c r="I144" s="212"/>
      <c r="J144" s="212"/>
      <c r="K144" s="212"/>
    </row>
    <row r="145" spans="1:11" x14ac:dyDescent="0.75">
      <c r="A145" s="9"/>
      <c r="B145" s="9"/>
      <c r="C145" s="1"/>
      <c r="D145" s="120" t="s">
        <v>41</v>
      </c>
      <c r="E145" s="126">
        <v>6</v>
      </c>
      <c r="F145" s="123">
        <v>0.3</v>
      </c>
      <c r="G145" s="9"/>
      <c r="H145" s="212"/>
      <c r="I145" s="212"/>
      <c r="J145" s="212"/>
      <c r="K145" s="212"/>
    </row>
    <row r="146" spans="1:11" x14ac:dyDescent="0.75">
      <c r="A146" s="9"/>
      <c r="B146" s="9"/>
      <c r="C146" s="1"/>
      <c r="D146" s="121" t="s">
        <v>42</v>
      </c>
      <c r="E146" s="127">
        <v>3</v>
      </c>
      <c r="F146" s="124">
        <v>0.3</v>
      </c>
      <c r="G146" s="9"/>
      <c r="H146" s="9"/>
      <c r="I146" s="9"/>
      <c r="J146" s="9"/>
      <c r="K146" s="9"/>
    </row>
    <row r="147" spans="1:11" x14ac:dyDescent="0.75">
      <c r="D147" s="67"/>
    </row>
  </sheetData>
  <sortState ref="A47:B85">
    <sortCondition ref="A47:A85"/>
  </sortState>
  <mergeCells count="8">
    <mergeCell ref="H125:K128"/>
    <mergeCell ref="H133:K136"/>
    <mergeCell ref="H142:K145"/>
    <mergeCell ref="A1:B1"/>
    <mergeCell ref="H30:K33"/>
    <mergeCell ref="H36:K39"/>
    <mergeCell ref="H42:K45"/>
    <mergeCell ref="H86:K89"/>
  </mergeCells>
  <pageMargins left="0.70000000000000007" right="0.70000000000000007" top="0.75" bottom="0.75" header="0.30000000000000004" footer="0.30000000000000004"/>
  <pageSetup paperSize="9" fitToWidth="0"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95"/>
  <sheetViews>
    <sheetView workbookViewId="0">
      <selection sqref="A1:B1"/>
    </sheetView>
  </sheetViews>
  <sheetFormatPr defaultColWidth="9.1328125" defaultRowHeight="14.75" x14ac:dyDescent="0.75"/>
  <cols>
    <col min="1" max="1" width="12.7265625" style="2" customWidth="1"/>
    <col min="2" max="2" width="81.1328125" style="2" customWidth="1"/>
    <col min="3" max="3" width="9.1328125" style="2" customWidth="1"/>
    <col min="4" max="4" width="31.86328125" style="2" customWidth="1"/>
    <col min="5" max="5" width="13.58984375" style="96" customWidth="1"/>
    <col min="6" max="6" width="12.40625" style="2" bestFit="1" customWidth="1"/>
    <col min="7" max="16384" width="9.1328125" style="2"/>
  </cols>
  <sheetData>
    <row r="1" spans="1:6" x14ac:dyDescent="0.75">
      <c r="A1" s="198" t="s">
        <v>2722</v>
      </c>
      <c r="B1" s="198"/>
      <c r="C1" s="1"/>
      <c r="D1" s="19"/>
      <c r="E1" s="103"/>
      <c r="F1" s="19"/>
    </row>
    <row r="2" spans="1:6" s="19" customFormat="1" x14ac:dyDescent="0.75">
      <c r="A2" s="3" t="s">
        <v>2737</v>
      </c>
      <c r="E2" s="103"/>
    </row>
    <row r="3" spans="1:6" s="19" customFormat="1" x14ac:dyDescent="0.75">
      <c r="A3" s="3"/>
      <c r="E3" s="103"/>
    </row>
    <row r="4" spans="1:6" s="19" customFormat="1" ht="26.75" x14ac:dyDescent="0.75">
      <c r="A4" s="5" t="s">
        <v>109</v>
      </c>
      <c r="B4" s="6" t="s">
        <v>110</v>
      </c>
      <c r="D4" s="39" t="s">
        <v>33</v>
      </c>
      <c r="E4" s="104" t="s">
        <v>34</v>
      </c>
      <c r="F4" s="18" t="s">
        <v>2723</v>
      </c>
    </row>
    <row r="5" spans="1:6" s="19" customFormat="1" x14ac:dyDescent="0.75">
      <c r="A5" s="117" t="s">
        <v>2345</v>
      </c>
      <c r="B5" s="118" t="s">
        <v>2346</v>
      </c>
      <c r="C5" s="1"/>
      <c r="D5" s="120" t="s">
        <v>73</v>
      </c>
      <c r="E5" s="126">
        <v>16</v>
      </c>
      <c r="F5" s="123">
        <v>2</v>
      </c>
    </row>
    <row r="6" spans="1:6" s="19" customFormat="1" x14ac:dyDescent="0.75">
      <c r="C6" s="1"/>
      <c r="D6" s="120" t="s">
        <v>60</v>
      </c>
      <c r="E6" s="126">
        <v>14</v>
      </c>
      <c r="F6" s="123">
        <v>2</v>
      </c>
    </row>
    <row r="7" spans="1:6" s="19" customFormat="1" x14ac:dyDescent="0.75">
      <c r="C7" s="1"/>
      <c r="D7" s="120" t="s">
        <v>61</v>
      </c>
      <c r="E7" s="126">
        <v>12</v>
      </c>
      <c r="F7" s="123">
        <v>2</v>
      </c>
    </row>
    <row r="8" spans="1:6" s="19" customFormat="1" x14ac:dyDescent="0.75">
      <c r="C8" s="1"/>
      <c r="D8" s="121" t="s">
        <v>74</v>
      </c>
      <c r="E8" s="127">
        <v>10</v>
      </c>
      <c r="F8" s="124">
        <v>2</v>
      </c>
    </row>
    <row r="9" spans="1:6" s="19" customFormat="1" x14ac:dyDescent="0.75">
      <c r="C9" s="1"/>
      <c r="D9" s="38"/>
      <c r="E9" s="105"/>
      <c r="F9" s="38"/>
    </row>
    <row r="10" spans="1:6" s="19" customFormat="1" x14ac:dyDescent="0.75">
      <c r="A10" s="3" t="s">
        <v>2736</v>
      </c>
      <c r="C10" s="1"/>
      <c r="D10" s="67"/>
      <c r="E10" s="105"/>
      <c r="F10" s="38"/>
    </row>
    <row r="11" spans="1:6" s="19" customFormat="1" ht="26.75" x14ac:dyDescent="0.75">
      <c r="A11" s="5" t="s">
        <v>109</v>
      </c>
      <c r="B11" s="6" t="s">
        <v>110</v>
      </c>
      <c r="C11" s="1"/>
      <c r="D11" s="17" t="s">
        <v>33</v>
      </c>
      <c r="E11" s="98" t="s">
        <v>34</v>
      </c>
      <c r="F11" s="18" t="s">
        <v>2723</v>
      </c>
    </row>
    <row r="12" spans="1:6" s="19" customFormat="1" x14ac:dyDescent="0.75">
      <c r="A12" s="117" t="s">
        <v>2343</v>
      </c>
      <c r="B12" s="118" t="s">
        <v>2344</v>
      </c>
      <c r="C12" s="1"/>
      <c r="D12" s="120" t="s">
        <v>73</v>
      </c>
      <c r="E12" s="126">
        <v>32</v>
      </c>
      <c r="F12" s="123">
        <v>4</v>
      </c>
    </row>
    <row r="13" spans="1:6" s="19" customFormat="1" x14ac:dyDescent="0.75">
      <c r="C13" s="1"/>
      <c r="D13" s="120" t="s">
        <v>60</v>
      </c>
      <c r="E13" s="126">
        <v>28</v>
      </c>
      <c r="F13" s="123">
        <v>4</v>
      </c>
    </row>
    <row r="14" spans="1:6" s="19" customFormat="1" x14ac:dyDescent="0.75">
      <c r="C14" s="1"/>
      <c r="D14" s="120" t="s">
        <v>61</v>
      </c>
      <c r="E14" s="126">
        <v>24</v>
      </c>
      <c r="F14" s="123">
        <v>4</v>
      </c>
    </row>
    <row r="15" spans="1:6" s="19" customFormat="1" x14ac:dyDescent="0.75">
      <c r="C15" s="1"/>
      <c r="D15" s="121" t="s">
        <v>74</v>
      </c>
      <c r="E15" s="127">
        <v>20</v>
      </c>
      <c r="F15" s="124">
        <v>4</v>
      </c>
    </row>
    <row r="16" spans="1:6" s="19" customFormat="1" x14ac:dyDescent="0.75">
      <c r="C16" s="1"/>
      <c r="D16" s="67"/>
      <c r="E16" s="105"/>
      <c r="F16" s="38"/>
    </row>
    <row r="17" spans="1:6" x14ac:dyDescent="0.75">
      <c r="A17" s="3" t="s">
        <v>72</v>
      </c>
      <c r="B17" s="1"/>
      <c r="C17" s="1"/>
      <c r="D17" s="1"/>
      <c r="E17" s="94"/>
      <c r="F17" s="1"/>
    </row>
    <row r="18" spans="1:6" x14ac:dyDescent="0.75">
      <c r="A18" s="1"/>
      <c r="B18" s="1"/>
      <c r="C18" s="1"/>
      <c r="D18" s="1"/>
      <c r="E18" s="94"/>
      <c r="F18" s="1"/>
    </row>
    <row r="19" spans="1:6" ht="28.5" customHeight="1" x14ac:dyDescent="0.75">
      <c r="A19" s="5" t="s">
        <v>109</v>
      </c>
      <c r="B19" s="6" t="s">
        <v>110</v>
      </c>
      <c r="C19" s="1"/>
      <c r="D19" s="17" t="s">
        <v>33</v>
      </c>
      <c r="E19" s="98" t="s">
        <v>34</v>
      </c>
      <c r="F19" s="18" t="s">
        <v>35</v>
      </c>
    </row>
    <row r="20" spans="1:6" x14ac:dyDescent="0.75">
      <c r="A20" s="115" t="s">
        <v>1830</v>
      </c>
      <c r="B20" s="116" t="s">
        <v>1831</v>
      </c>
      <c r="C20" s="1"/>
      <c r="D20" s="120" t="s">
        <v>73</v>
      </c>
      <c r="E20" s="126">
        <v>25</v>
      </c>
      <c r="F20" s="123">
        <v>0.5</v>
      </c>
    </row>
    <row r="21" spans="1:6" x14ac:dyDescent="0.75">
      <c r="A21" s="115" t="s">
        <v>1832</v>
      </c>
      <c r="B21" s="116" t="s">
        <v>1833</v>
      </c>
      <c r="C21" s="1"/>
      <c r="D21" s="120" t="s">
        <v>60</v>
      </c>
      <c r="E21" s="126">
        <v>17.5</v>
      </c>
      <c r="F21" s="123">
        <v>0.5</v>
      </c>
    </row>
    <row r="22" spans="1:6" x14ac:dyDescent="0.75">
      <c r="A22" s="115" t="s">
        <v>1834</v>
      </c>
      <c r="B22" s="116" t="s">
        <v>1835</v>
      </c>
      <c r="C22" s="1"/>
      <c r="D22" s="120" t="s">
        <v>61</v>
      </c>
      <c r="E22" s="126">
        <v>12.5</v>
      </c>
      <c r="F22" s="123">
        <v>0.5</v>
      </c>
    </row>
    <row r="23" spans="1:6" x14ac:dyDescent="0.75">
      <c r="A23" s="115" t="s">
        <v>1836</v>
      </c>
      <c r="B23" s="116" t="s">
        <v>1837</v>
      </c>
      <c r="C23" s="1"/>
      <c r="D23" s="121" t="s">
        <v>74</v>
      </c>
      <c r="E23" s="127">
        <v>7.5</v>
      </c>
      <c r="F23" s="124">
        <v>0.5</v>
      </c>
    </row>
    <row r="24" spans="1:6" x14ac:dyDescent="0.75">
      <c r="A24" s="115" t="s">
        <v>1838</v>
      </c>
      <c r="B24" s="116" t="s">
        <v>1839</v>
      </c>
      <c r="C24" s="1"/>
      <c r="D24" s="67"/>
      <c r="E24" s="94"/>
      <c r="F24" s="1"/>
    </row>
    <row r="25" spans="1:6" x14ac:dyDescent="0.75">
      <c r="A25" s="117" t="s">
        <v>2626</v>
      </c>
      <c r="B25" s="118" t="s">
        <v>2627</v>
      </c>
      <c r="C25" s="1"/>
      <c r="D25" s="1"/>
      <c r="E25" s="94"/>
      <c r="F25" s="1"/>
    </row>
    <row r="26" spans="1:6" x14ac:dyDescent="0.75">
      <c r="A26" s="40"/>
      <c r="B26" s="40"/>
      <c r="C26" s="1"/>
      <c r="D26" s="1"/>
      <c r="E26" s="94"/>
      <c r="F26" s="1"/>
    </row>
    <row r="27" spans="1:6" x14ac:dyDescent="0.75">
      <c r="A27" s="3" t="s">
        <v>2739</v>
      </c>
      <c r="B27" s="40"/>
      <c r="C27" s="1"/>
      <c r="D27" s="1"/>
      <c r="E27" s="94"/>
      <c r="F27" s="1"/>
    </row>
    <row r="28" spans="1:6" x14ac:dyDescent="0.75">
      <c r="A28" s="40"/>
      <c r="B28" s="40"/>
      <c r="C28" s="1"/>
      <c r="D28" s="1"/>
      <c r="E28" s="94"/>
      <c r="F28" s="1"/>
    </row>
    <row r="29" spans="1:6" s="19" customFormat="1" ht="26.75" x14ac:dyDescent="0.75">
      <c r="A29" s="5" t="s">
        <v>109</v>
      </c>
      <c r="B29" s="6" t="s">
        <v>110</v>
      </c>
      <c r="C29" s="1"/>
      <c r="D29" s="17" t="s">
        <v>33</v>
      </c>
      <c r="E29" s="98" t="s">
        <v>34</v>
      </c>
      <c r="F29" s="18" t="s">
        <v>35</v>
      </c>
    </row>
    <row r="30" spans="1:6" s="19" customFormat="1" x14ac:dyDescent="0.75">
      <c r="A30" s="117" t="s">
        <v>2628</v>
      </c>
      <c r="B30" s="118" t="s">
        <v>2629</v>
      </c>
      <c r="C30" s="1"/>
      <c r="D30" s="120" t="s">
        <v>73</v>
      </c>
      <c r="E30" s="126">
        <v>50</v>
      </c>
      <c r="F30" s="123">
        <v>1</v>
      </c>
    </row>
    <row r="31" spans="1:6" s="19" customFormat="1" x14ac:dyDescent="0.75">
      <c r="C31" s="1"/>
      <c r="D31" s="120" t="s">
        <v>60</v>
      </c>
      <c r="E31" s="126">
        <v>35</v>
      </c>
      <c r="F31" s="123">
        <v>1</v>
      </c>
    </row>
    <row r="32" spans="1:6" s="19" customFormat="1" x14ac:dyDescent="0.75">
      <c r="C32" s="1"/>
      <c r="D32" s="120" t="s">
        <v>61</v>
      </c>
      <c r="E32" s="126">
        <v>25</v>
      </c>
      <c r="F32" s="123">
        <v>1</v>
      </c>
    </row>
    <row r="33" spans="1:6" s="19" customFormat="1" x14ac:dyDescent="0.75">
      <c r="C33" s="1"/>
      <c r="D33" s="121" t="s">
        <v>74</v>
      </c>
      <c r="E33" s="127">
        <v>15</v>
      </c>
      <c r="F33" s="124">
        <v>1</v>
      </c>
    </row>
    <row r="34" spans="1:6" s="19" customFormat="1" x14ac:dyDescent="0.75">
      <c r="C34" s="1"/>
      <c r="E34" s="103"/>
    </row>
    <row r="35" spans="1:6" s="19" customFormat="1" x14ac:dyDescent="0.75">
      <c r="C35" s="1"/>
      <c r="D35" s="67"/>
      <c r="E35" s="105"/>
      <c r="F35" s="38"/>
    </row>
    <row r="36" spans="1:6" x14ac:dyDescent="0.75">
      <c r="A36" s="3" t="s">
        <v>75</v>
      </c>
      <c r="B36" s="33"/>
      <c r="C36" s="1"/>
      <c r="D36" s="9"/>
      <c r="E36" s="97"/>
      <c r="F36" s="9"/>
    </row>
    <row r="37" spans="1:6" x14ac:dyDescent="0.75">
      <c r="A37" s="33"/>
      <c r="B37" s="33"/>
      <c r="C37" s="1"/>
      <c r="D37" s="9"/>
      <c r="E37" s="97"/>
      <c r="F37" s="9"/>
    </row>
    <row r="38" spans="1:6" ht="26.75" x14ac:dyDescent="0.75">
      <c r="A38" s="5" t="s">
        <v>109</v>
      </c>
      <c r="B38" s="6" t="s">
        <v>110</v>
      </c>
      <c r="C38" s="1"/>
      <c r="D38" s="7" t="s">
        <v>33</v>
      </c>
      <c r="E38" s="95" t="s">
        <v>34</v>
      </c>
      <c r="F38" s="18" t="s">
        <v>35</v>
      </c>
    </row>
    <row r="39" spans="1:6" x14ac:dyDescent="0.75">
      <c r="A39" s="115" t="s">
        <v>1840</v>
      </c>
      <c r="B39" s="116" t="s">
        <v>1841</v>
      </c>
      <c r="C39" s="1"/>
      <c r="D39" s="120" t="s">
        <v>73</v>
      </c>
      <c r="E39" s="126">
        <v>50</v>
      </c>
      <c r="F39" s="123">
        <v>1</v>
      </c>
    </row>
    <row r="40" spans="1:6" x14ac:dyDescent="0.75">
      <c r="A40" s="115" t="s">
        <v>1842</v>
      </c>
      <c r="B40" s="116" t="s">
        <v>1843</v>
      </c>
      <c r="C40" s="1"/>
      <c r="D40" s="120" t="s">
        <v>60</v>
      </c>
      <c r="E40" s="126">
        <v>35</v>
      </c>
      <c r="F40" s="123">
        <v>1</v>
      </c>
    </row>
    <row r="41" spans="1:6" x14ac:dyDescent="0.75">
      <c r="A41" s="115" t="s">
        <v>1844</v>
      </c>
      <c r="B41" s="116" t="s">
        <v>1845</v>
      </c>
      <c r="C41" s="1"/>
      <c r="D41" s="120" t="s">
        <v>61</v>
      </c>
      <c r="E41" s="126">
        <v>25</v>
      </c>
      <c r="F41" s="123">
        <v>1</v>
      </c>
    </row>
    <row r="42" spans="1:6" x14ac:dyDescent="0.75">
      <c r="A42" s="115" t="s">
        <v>1846</v>
      </c>
      <c r="B42" s="116" t="s">
        <v>1847</v>
      </c>
      <c r="C42" s="1"/>
      <c r="D42" s="121" t="s">
        <v>74</v>
      </c>
      <c r="E42" s="127">
        <v>15</v>
      </c>
      <c r="F42" s="124">
        <v>1</v>
      </c>
    </row>
    <row r="43" spans="1:6" x14ac:dyDescent="0.75">
      <c r="A43" s="115" t="s">
        <v>1848</v>
      </c>
      <c r="B43" s="116" t="s">
        <v>1849</v>
      </c>
      <c r="C43" s="1"/>
      <c r="D43" s="67"/>
      <c r="E43" s="97"/>
      <c r="F43" s="9"/>
    </row>
    <row r="44" spans="1:6" x14ac:dyDescent="0.75">
      <c r="A44" s="115" t="s">
        <v>1850</v>
      </c>
      <c r="B44" s="116" t="s">
        <v>1851</v>
      </c>
      <c r="C44" s="1"/>
      <c r="D44" s="9"/>
      <c r="E44" s="97"/>
      <c r="F44" s="9"/>
    </row>
    <row r="45" spans="1:6" x14ac:dyDescent="0.75">
      <c r="A45" s="117" t="s">
        <v>1852</v>
      </c>
      <c r="B45" s="118" t="s">
        <v>1853</v>
      </c>
      <c r="C45" s="1"/>
      <c r="D45" s="9"/>
      <c r="E45" s="97"/>
      <c r="F45" s="9"/>
    </row>
    <row r="46" spans="1:6" x14ac:dyDescent="0.75">
      <c r="A46" s="33"/>
      <c r="B46" s="33"/>
      <c r="C46" s="1"/>
      <c r="D46" s="9"/>
      <c r="E46" s="97"/>
      <c r="F46" s="9"/>
    </row>
    <row r="47" spans="1:6" x14ac:dyDescent="0.75">
      <c r="A47" s="3" t="s">
        <v>76</v>
      </c>
      <c r="B47" s="33"/>
      <c r="C47" s="1"/>
      <c r="D47" s="9"/>
      <c r="E47" s="97"/>
      <c r="F47" s="9"/>
    </row>
    <row r="48" spans="1:6" x14ac:dyDescent="0.75">
      <c r="A48" s="33"/>
      <c r="B48" s="33"/>
      <c r="C48" s="1"/>
      <c r="D48" s="9"/>
      <c r="E48" s="97"/>
      <c r="F48" s="9"/>
    </row>
    <row r="49" spans="1:6" ht="26.75" x14ac:dyDescent="0.75">
      <c r="A49" s="5" t="s">
        <v>109</v>
      </c>
      <c r="B49" s="6" t="s">
        <v>110</v>
      </c>
      <c r="C49" s="1"/>
      <c r="D49" s="7" t="s">
        <v>33</v>
      </c>
      <c r="E49" s="95" t="s">
        <v>34</v>
      </c>
      <c r="F49" s="18" t="s">
        <v>35</v>
      </c>
    </row>
    <row r="50" spans="1:6" x14ac:dyDescent="0.75">
      <c r="A50" s="115" t="s">
        <v>1854</v>
      </c>
      <c r="B50" s="116" t="s">
        <v>1855</v>
      </c>
      <c r="C50" s="1"/>
      <c r="D50" s="120" t="s">
        <v>77</v>
      </c>
      <c r="E50" s="126">
        <v>75</v>
      </c>
      <c r="F50" s="123">
        <v>1.5</v>
      </c>
    </row>
    <row r="51" spans="1:6" x14ac:dyDescent="0.75">
      <c r="A51" s="115" t="s">
        <v>4401</v>
      </c>
      <c r="B51" s="116" t="s">
        <v>1856</v>
      </c>
      <c r="C51" s="1"/>
      <c r="D51" s="120" t="s">
        <v>78</v>
      </c>
      <c r="E51" s="126">
        <v>63.75</v>
      </c>
      <c r="F51" s="123">
        <v>1.5</v>
      </c>
    </row>
    <row r="52" spans="1:6" x14ac:dyDescent="0.75">
      <c r="A52" s="115" t="s">
        <v>1857</v>
      </c>
      <c r="B52" s="116" t="s">
        <v>1858</v>
      </c>
      <c r="C52" s="1"/>
      <c r="D52" s="120" t="s">
        <v>79</v>
      </c>
      <c r="E52" s="126">
        <v>52.5</v>
      </c>
      <c r="F52" s="123">
        <v>1.5</v>
      </c>
    </row>
    <row r="53" spans="1:6" x14ac:dyDescent="0.75">
      <c r="A53" s="115" t="s">
        <v>1859</v>
      </c>
      <c r="B53" s="116" t="s">
        <v>1860</v>
      </c>
      <c r="C53" s="1"/>
      <c r="D53" s="120" t="s">
        <v>80</v>
      </c>
      <c r="E53" s="126">
        <v>45</v>
      </c>
      <c r="F53" s="123">
        <v>1.5</v>
      </c>
    </row>
    <row r="54" spans="1:6" x14ac:dyDescent="0.75">
      <c r="A54" s="115" t="s">
        <v>1861</v>
      </c>
      <c r="B54" s="116" t="s">
        <v>1862</v>
      </c>
      <c r="C54" s="1"/>
      <c r="D54" s="120" t="s">
        <v>81</v>
      </c>
      <c r="E54" s="126">
        <v>37.5</v>
      </c>
      <c r="F54" s="123">
        <v>1.5</v>
      </c>
    </row>
    <row r="55" spans="1:6" x14ac:dyDescent="0.75">
      <c r="A55" s="115" t="s">
        <v>1863</v>
      </c>
      <c r="B55" s="116" t="s">
        <v>1864</v>
      </c>
      <c r="C55" s="1"/>
      <c r="D55" s="120" t="s">
        <v>82</v>
      </c>
      <c r="E55" s="126">
        <v>30</v>
      </c>
      <c r="F55" s="123">
        <v>1.5</v>
      </c>
    </row>
    <row r="56" spans="1:6" x14ac:dyDescent="0.75">
      <c r="A56" s="117" t="s">
        <v>1865</v>
      </c>
      <c r="B56" s="118" t="s">
        <v>1866</v>
      </c>
      <c r="C56" s="1"/>
      <c r="D56" s="121" t="s">
        <v>83</v>
      </c>
      <c r="E56" s="127">
        <v>22.5</v>
      </c>
      <c r="F56" s="124">
        <v>1.5</v>
      </c>
    </row>
    <row r="57" spans="1:6" x14ac:dyDescent="0.75">
      <c r="A57" s="1"/>
      <c r="B57" s="1"/>
      <c r="C57" s="1"/>
      <c r="D57" s="67"/>
      <c r="E57" s="94"/>
      <c r="F57" s="1"/>
    </row>
    <row r="58" spans="1:6" x14ac:dyDescent="0.75">
      <c r="A58" s="3" t="s">
        <v>2738</v>
      </c>
      <c r="B58" s="1"/>
      <c r="C58" s="1"/>
      <c r="D58" s="1"/>
      <c r="E58" s="94"/>
      <c r="F58" s="1"/>
    </row>
    <row r="59" spans="1:6" x14ac:dyDescent="0.75">
      <c r="A59" s="1"/>
      <c r="B59" s="1"/>
      <c r="C59" s="1"/>
      <c r="D59" s="1"/>
      <c r="E59" s="94"/>
      <c r="F59" s="1"/>
    </row>
    <row r="60" spans="1:6" s="19" customFormat="1" ht="26.75" x14ac:dyDescent="0.75">
      <c r="A60" s="5" t="s">
        <v>109</v>
      </c>
      <c r="B60" s="6" t="s">
        <v>110</v>
      </c>
      <c r="C60" s="1"/>
      <c r="D60" s="7" t="s">
        <v>33</v>
      </c>
      <c r="E60" s="95" t="s">
        <v>34</v>
      </c>
      <c r="F60" s="18" t="s">
        <v>35</v>
      </c>
    </row>
    <row r="61" spans="1:6" s="19" customFormat="1" x14ac:dyDescent="0.75">
      <c r="A61" s="117" t="s">
        <v>2632</v>
      </c>
      <c r="B61" s="118" t="s">
        <v>2633</v>
      </c>
      <c r="C61" s="1"/>
      <c r="D61" s="120" t="s">
        <v>77</v>
      </c>
      <c r="E61" s="126">
        <v>75</v>
      </c>
      <c r="F61" s="123">
        <v>1.5</v>
      </c>
    </row>
    <row r="62" spans="1:6" s="19" customFormat="1" x14ac:dyDescent="0.75">
      <c r="C62" s="1"/>
      <c r="D62" s="120" t="s">
        <v>78</v>
      </c>
      <c r="E62" s="126">
        <v>63.75</v>
      </c>
      <c r="F62" s="123">
        <v>1.5</v>
      </c>
    </row>
    <row r="63" spans="1:6" s="19" customFormat="1" x14ac:dyDescent="0.75">
      <c r="C63" s="1"/>
      <c r="D63" s="120" t="s">
        <v>79</v>
      </c>
      <c r="E63" s="126">
        <v>52.5</v>
      </c>
      <c r="F63" s="123">
        <v>1.5</v>
      </c>
    </row>
    <row r="64" spans="1:6" s="19" customFormat="1" x14ac:dyDescent="0.75">
      <c r="C64" s="1"/>
      <c r="D64" s="120" t="s">
        <v>80</v>
      </c>
      <c r="E64" s="126">
        <v>45</v>
      </c>
      <c r="F64" s="123">
        <v>1.5</v>
      </c>
    </row>
    <row r="65" spans="1:6" s="19" customFormat="1" x14ac:dyDescent="0.75">
      <c r="C65" s="1"/>
      <c r="D65" s="120" t="s">
        <v>81</v>
      </c>
      <c r="E65" s="126">
        <v>37.5</v>
      </c>
      <c r="F65" s="123">
        <v>1.5</v>
      </c>
    </row>
    <row r="66" spans="1:6" s="19" customFormat="1" x14ac:dyDescent="0.75">
      <c r="C66" s="1"/>
      <c r="D66" s="120" t="s">
        <v>82</v>
      </c>
      <c r="E66" s="126">
        <v>30</v>
      </c>
      <c r="F66" s="123">
        <v>1.5</v>
      </c>
    </row>
    <row r="67" spans="1:6" s="19" customFormat="1" x14ac:dyDescent="0.75">
      <c r="C67" s="1"/>
      <c r="D67" s="121" t="s">
        <v>83</v>
      </c>
      <c r="E67" s="127">
        <v>22.5</v>
      </c>
      <c r="F67" s="124">
        <v>1.5</v>
      </c>
    </row>
    <row r="68" spans="1:6" s="19" customFormat="1" x14ac:dyDescent="0.75">
      <c r="C68" s="1"/>
      <c r="E68" s="103"/>
    </row>
    <row r="69" spans="1:6" s="19" customFormat="1" x14ac:dyDescent="0.75">
      <c r="C69" s="1"/>
      <c r="D69" s="67"/>
      <c r="E69" s="105"/>
      <c r="F69" s="38"/>
    </row>
    <row r="70" spans="1:6" x14ac:dyDescent="0.75">
      <c r="A70" s="3" t="s">
        <v>84</v>
      </c>
      <c r="B70" s="9"/>
      <c r="C70" s="1"/>
      <c r="D70" s="9"/>
      <c r="E70" s="97"/>
      <c r="F70" s="9"/>
    </row>
    <row r="71" spans="1:6" x14ac:dyDescent="0.75">
      <c r="A71" s="9"/>
      <c r="B71" s="9"/>
      <c r="C71" s="1"/>
      <c r="D71" s="9"/>
      <c r="E71" s="97"/>
      <c r="F71" s="9"/>
    </row>
    <row r="72" spans="1:6" ht="26.75" x14ac:dyDescent="0.75">
      <c r="A72" s="5" t="s">
        <v>109</v>
      </c>
      <c r="B72" s="6" t="s">
        <v>110</v>
      </c>
      <c r="C72" s="1"/>
      <c r="D72" s="7" t="s">
        <v>33</v>
      </c>
      <c r="E72" s="95" t="s">
        <v>34</v>
      </c>
      <c r="F72" s="18" t="s">
        <v>35</v>
      </c>
    </row>
    <row r="73" spans="1:6" x14ac:dyDescent="0.75">
      <c r="A73" s="115" t="s">
        <v>4399</v>
      </c>
      <c r="B73" s="116" t="s">
        <v>1867</v>
      </c>
      <c r="C73" s="1"/>
      <c r="D73" s="120" t="s">
        <v>77</v>
      </c>
      <c r="E73" s="126">
        <v>100</v>
      </c>
      <c r="F73" s="123">
        <v>2</v>
      </c>
    </row>
    <row r="74" spans="1:6" x14ac:dyDescent="0.75">
      <c r="A74" s="115" t="s">
        <v>1868</v>
      </c>
      <c r="B74" s="116" t="s">
        <v>1869</v>
      </c>
      <c r="C74" s="1"/>
      <c r="D74" s="120" t="s">
        <v>78</v>
      </c>
      <c r="E74" s="126">
        <v>85</v>
      </c>
      <c r="F74" s="123">
        <v>2</v>
      </c>
    </row>
    <row r="75" spans="1:6" x14ac:dyDescent="0.75">
      <c r="A75" s="115" t="s">
        <v>1870</v>
      </c>
      <c r="B75" s="116" t="s">
        <v>1871</v>
      </c>
      <c r="C75" s="1"/>
      <c r="D75" s="120" t="s">
        <v>79</v>
      </c>
      <c r="E75" s="126">
        <v>70</v>
      </c>
      <c r="F75" s="123">
        <v>2</v>
      </c>
    </row>
    <row r="76" spans="1:6" x14ac:dyDescent="0.75">
      <c r="A76" s="115" t="s">
        <v>1872</v>
      </c>
      <c r="B76" s="116" t="s">
        <v>1873</v>
      </c>
      <c r="C76" s="1"/>
      <c r="D76" s="120" t="s">
        <v>80</v>
      </c>
      <c r="E76" s="126">
        <v>60</v>
      </c>
      <c r="F76" s="123">
        <v>2</v>
      </c>
    </row>
    <row r="77" spans="1:6" x14ac:dyDescent="0.75">
      <c r="A77" s="115" t="s">
        <v>1874</v>
      </c>
      <c r="B77" s="116" t="s">
        <v>1875</v>
      </c>
      <c r="C77" s="1"/>
      <c r="D77" s="120" t="s">
        <v>81</v>
      </c>
      <c r="E77" s="126">
        <v>50</v>
      </c>
      <c r="F77" s="123">
        <v>2</v>
      </c>
    </row>
    <row r="78" spans="1:6" x14ac:dyDescent="0.75">
      <c r="A78" s="115" t="s">
        <v>1876</v>
      </c>
      <c r="B78" s="116" t="s">
        <v>1877</v>
      </c>
      <c r="C78" s="1"/>
      <c r="D78" s="120" t="s">
        <v>82</v>
      </c>
      <c r="E78" s="126">
        <v>40</v>
      </c>
      <c r="F78" s="123">
        <v>2</v>
      </c>
    </row>
    <row r="79" spans="1:6" x14ac:dyDescent="0.75">
      <c r="A79" s="115" t="s">
        <v>1878</v>
      </c>
      <c r="B79" s="116" t="s">
        <v>1879</v>
      </c>
      <c r="C79" s="1"/>
      <c r="D79" s="121" t="s">
        <v>83</v>
      </c>
      <c r="E79" s="127">
        <v>30</v>
      </c>
      <c r="F79" s="124">
        <v>2</v>
      </c>
    </row>
    <row r="80" spans="1:6" x14ac:dyDescent="0.75">
      <c r="A80" s="117" t="s">
        <v>2630</v>
      </c>
      <c r="B80" s="118" t="s">
        <v>2631</v>
      </c>
      <c r="C80" s="1"/>
      <c r="D80" s="67"/>
      <c r="E80" s="94"/>
      <c r="F80" s="1"/>
    </row>
    <row r="81" spans="1:6" x14ac:dyDescent="0.75">
      <c r="C81" s="1"/>
      <c r="D81" s="1"/>
      <c r="E81" s="94"/>
      <c r="F81" s="1"/>
    </row>
    <row r="82" spans="1:6" x14ac:dyDescent="0.75">
      <c r="A82" s="3" t="s">
        <v>85</v>
      </c>
      <c r="B82" s="9"/>
      <c r="C82" s="1"/>
      <c r="D82" s="9"/>
      <c r="E82" s="97"/>
      <c r="F82" s="9"/>
    </row>
    <row r="83" spans="1:6" x14ac:dyDescent="0.75">
      <c r="A83" s="9"/>
      <c r="B83" s="9"/>
      <c r="C83" s="1"/>
      <c r="D83" s="9"/>
      <c r="E83" s="97"/>
      <c r="F83" s="9"/>
    </row>
    <row r="84" spans="1:6" ht="26.75" x14ac:dyDescent="0.75">
      <c r="A84" s="5" t="s">
        <v>109</v>
      </c>
      <c r="B84" s="6" t="s">
        <v>110</v>
      </c>
      <c r="C84" s="1"/>
      <c r="D84" s="7" t="s">
        <v>33</v>
      </c>
      <c r="E84" s="95" t="s">
        <v>34</v>
      </c>
      <c r="F84" s="18" t="s">
        <v>35</v>
      </c>
    </row>
    <row r="85" spans="1:6" x14ac:dyDescent="0.75">
      <c r="A85" s="115" t="s">
        <v>4400</v>
      </c>
      <c r="B85" s="116" t="s">
        <v>1880</v>
      </c>
      <c r="C85" s="1"/>
      <c r="D85" s="120" t="s">
        <v>86</v>
      </c>
      <c r="E85" s="126">
        <v>150</v>
      </c>
      <c r="F85" s="123">
        <v>3</v>
      </c>
    </row>
    <row r="86" spans="1:6" x14ac:dyDescent="0.75">
      <c r="A86" s="115" t="s">
        <v>1881</v>
      </c>
      <c r="B86" s="116" t="s">
        <v>1882</v>
      </c>
      <c r="C86" s="1"/>
      <c r="D86" s="120" t="s">
        <v>87</v>
      </c>
      <c r="E86" s="126">
        <v>135</v>
      </c>
      <c r="F86" s="123">
        <v>3</v>
      </c>
    </row>
    <row r="87" spans="1:6" x14ac:dyDescent="0.75">
      <c r="A87" s="115" t="s">
        <v>1883</v>
      </c>
      <c r="B87" s="116" t="s">
        <v>1884</v>
      </c>
      <c r="C87" s="1"/>
      <c r="D87" s="120" t="s">
        <v>88</v>
      </c>
      <c r="E87" s="126">
        <v>120</v>
      </c>
      <c r="F87" s="123">
        <v>3</v>
      </c>
    </row>
    <row r="88" spans="1:6" x14ac:dyDescent="0.75">
      <c r="A88" s="115" t="s">
        <v>1885</v>
      </c>
      <c r="B88" s="116" t="s">
        <v>1886</v>
      </c>
      <c r="C88" s="1"/>
      <c r="D88" s="120" t="s">
        <v>89</v>
      </c>
      <c r="E88" s="126">
        <v>105</v>
      </c>
      <c r="F88" s="123">
        <v>3</v>
      </c>
    </row>
    <row r="89" spans="1:6" x14ac:dyDescent="0.75">
      <c r="A89" s="115" t="s">
        <v>1887</v>
      </c>
      <c r="B89" s="116" t="s">
        <v>1888</v>
      </c>
      <c r="C89" s="1"/>
      <c r="D89" s="120" t="s">
        <v>90</v>
      </c>
      <c r="E89" s="126">
        <v>95</v>
      </c>
      <c r="F89" s="123">
        <v>3</v>
      </c>
    </row>
    <row r="90" spans="1:6" x14ac:dyDescent="0.75">
      <c r="A90" s="115" t="s">
        <v>1889</v>
      </c>
      <c r="B90" s="116" t="s">
        <v>1890</v>
      </c>
      <c r="C90" s="1"/>
      <c r="D90" s="120" t="s">
        <v>91</v>
      </c>
      <c r="E90" s="126">
        <v>85</v>
      </c>
      <c r="F90" s="123">
        <v>3</v>
      </c>
    </row>
    <row r="91" spans="1:6" x14ac:dyDescent="0.75">
      <c r="A91" s="117" t="s">
        <v>1891</v>
      </c>
      <c r="B91" s="118" t="s">
        <v>1892</v>
      </c>
      <c r="C91" s="1"/>
      <c r="D91" s="120" t="s">
        <v>92</v>
      </c>
      <c r="E91" s="126">
        <v>75</v>
      </c>
      <c r="F91" s="123">
        <v>3</v>
      </c>
    </row>
    <row r="92" spans="1:6" x14ac:dyDescent="0.75">
      <c r="A92" s="9"/>
      <c r="B92" s="9"/>
      <c r="C92" s="1"/>
      <c r="D92" s="120" t="s">
        <v>93</v>
      </c>
      <c r="E92" s="126">
        <v>65</v>
      </c>
      <c r="F92" s="123">
        <v>3</v>
      </c>
    </row>
    <row r="93" spans="1:6" x14ac:dyDescent="0.75">
      <c r="A93" s="9"/>
      <c r="B93" s="9"/>
      <c r="C93" s="1"/>
      <c r="D93" s="120" t="s">
        <v>94</v>
      </c>
      <c r="E93" s="126">
        <v>55</v>
      </c>
      <c r="F93" s="123">
        <v>3</v>
      </c>
    </row>
    <row r="94" spans="1:6" x14ac:dyDescent="0.75">
      <c r="A94" s="9"/>
      <c r="B94" s="9"/>
      <c r="C94" s="1"/>
      <c r="D94" s="121" t="s">
        <v>95</v>
      </c>
      <c r="E94" s="127">
        <v>45</v>
      </c>
      <c r="F94" s="124">
        <v>3</v>
      </c>
    </row>
    <row r="95" spans="1:6" x14ac:dyDescent="0.75">
      <c r="D95" s="67"/>
    </row>
  </sheetData>
  <mergeCells count="1">
    <mergeCell ref="A1:B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49"/>
  <sheetViews>
    <sheetView workbookViewId="0">
      <selection sqref="A1:B1"/>
    </sheetView>
  </sheetViews>
  <sheetFormatPr defaultColWidth="9.1328125" defaultRowHeight="14.75" x14ac:dyDescent="0.75"/>
  <cols>
    <col min="1" max="1" width="12.7265625" style="2" customWidth="1"/>
    <col min="2" max="2" width="73" style="2" customWidth="1"/>
    <col min="3" max="3" width="9.1328125" style="2" customWidth="1"/>
    <col min="4" max="4" width="12.58984375" style="2" customWidth="1"/>
    <col min="5" max="5" width="11.26953125" style="96" customWidth="1"/>
    <col min="6" max="6" width="12.40625" style="2" bestFit="1" customWidth="1"/>
    <col min="7" max="16384" width="9.1328125" style="2"/>
  </cols>
  <sheetData>
    <row r="1" spans="1:6" x14ac:dyDescent="0.75">
      <c r="A1" s="198" t="s">
        <v>2722</v>
      </c>
      <c r="B1" s="198"/>
      <c r="C1" s="1"/>
      <c r="D1" s="1"/>
      <c r="E1" s="94"/>
      <c r="F1" s="1"/>
    </row>
    <row r="2" spans="1:6" x14ac:dyDescent="0.75">
      <c r="A2" s="4" t="s">
        <v>2745</v>
      </c>
      <c r="B2" s="4"/>
    </row>
    <row r="3" spans="1:6" x14ac:dyDescent="0.75">
      <c r="A3" s="164"/>
      <c r="B3" s="164"/>
    </row>
    <row r="4" spans="1:6" x14ac:dyDescent="0.75">
      <c r="A4" s="9" t="s">
        <v>4467</v>
      </c>
      <c r="B4" s="164"/>
    </row>
    <row r="6" spans="1:6" ht="26.75" x14ac:dyDescent="0.75">
      <c r="A6" s="5" t="s">
        <v>109</v>
      </c>
      <c r="B6" s="6" t="s">
        <v>110</v>
      </c>
      <c r="D6" s="17" t="s">
        <v>33</v>
      </c>
      <c r="E6" s="98" t="s">
        <v>34</v>
      </c>
      <c r="F6" s="18" t="s">
        <v>2723</v>
      </c>
    </row>
    <row r="7" spans="1:6" x14ac:dyDescent="0.75">
      <c r="A7" s="115" t="s">
        <v>4395</v>
      </c>
      <c r="B7" s="116" t="s">
        <v>2615</v>
      </c>
      <c r="C7" s="1"/>
      <c r="D7" s="120" t="s">
        <v>60</v>
      </c>
      <c r="E7" s="126">
        <v>37.5</v>
      </c>
      <c r="F7" s="123">
        <v>5</v>
      </c>
    </row>
    <row r="8" spans="1:6" x14ac:dyDescent="0.75">
      <c r="A8" s="117" t="s">
        <v>2616</v>
      </c>
      <c r="B8" s="118" t="s">
        <v>2617</v>
      </c>
      <c r="C8" s="1"/>
      <c r="D8" s="120" t="s">
        <v>61</v>
      </c>
      <c r="E8" s="126">
        <v>32.5</v>
      </c>
      <c r="F8" s="123">
        <v>5</v>
      </c>
    </row>
    <row r="9" spans="1:6" x14ac:dyDescent="0.75">
      <c r="C9" s="1"/>
      <c r="D9" s="121" t="s">
        <v>74</v>
      </c>
      <c r="E9" s="127">
        <v>25</v>
      </c>
      <c r="F9" s="124">
        <v>5</v>
      </c>
    </row>
    <row r="10" spans="1:6" x14ac:dyDescent="0.75">
      <c r="C10" s="1"/>
      <c r="D10" s="67"/>
    </row>
    <row r="11" spans="1:6" x14ac:dyDescent="0.75">
      <c r="C11" s="1"/>
    </row>
    <row r="12" spans="1:6" x14ac:dyDescent="0.75">
      <c r="A12" s="4" t="s">
        <v>2746</v>
      </c>
      <c r="B12" s="4"/>
      <c r="C12" s="1"/>
    </row>
    <row r="13" spans="1:6" x14ac:dyDescent="0.75">
      <c r="A13" s="4"/>
      <c r="B13" s="4"/>
      <c r="C13" s="1"/>
    </row>
    <row r="14" spans="1:6" ht="26.75" x14ac:dyDescent="0.75">
      <c r="A14" s="5" t="s">
        <v>109</v>
      </c>
      <c r="B14" s="6" t="s">
        <v>110</v>
      </c>
      <c r="C14" s="1"/>
      <c r="D14" s="17" t="s">
        <v>33</v>
      </c>
      <c r="E14" s="98" t="s">
        <v>34</v>
      </c>
      <c r="F14" s="18" t="s">
        <v>35</v>
      </c>
    </row>
    <row r="15" spans="1:6" x14ac:dyDescent="0.75">
      <c r="A15" s="117" t="s">
        <v>2607</v>
      </c>
      <c r="B15" s="118" t="s">
        <v>2608</v>
      </c>
      <c r="C15" s="1"/>
      <c r="D15" s="120" t="s">
        <v>73</v>
      </c>
      <c r="E15" s="126">
        <v>25</v>
      </c>
      <c r="F15" s="123">
        <v>0.5</v>
      </c>
    </row>
    <row r="16" spans="1:6" x14ac:dyDescent="0.75">
      <c r="C16" s="1"/>
      <c r="D16" s="120" t="s">
        <v>60</v>
      </c>
      <c r="E16" s="126">
        <v>17.5</v>
      </c>
      <c r="F16" s="123">
        <v>0.5</v>
      </c>
    </row>
    <row r="17" spans="1:6" x14ac:dyDescent="0.75">
      <c r="C17" s="1"/>
      <c r="D17" s="120" t="s">
        <v>61</v>
      </c>
      <c r="E17" s="126">
        <v>12.5</v>
      </c>
      <c r="F17" s="123">
        <v>0.5</v>
      </c>
    </row>
    <row r="18" spans="1:6" x14ac:dyDescent="0.75">
      <c r="C18" s="1"/>
      <c r="D18" s="121" t="s">
        <v>74</v>
      </c>
      <c r="E18" s="127">
        <v>7.5</v>
      </c>
      <c r="F18" s="124">
        <v>0.5</v>
      </c>
    </row>
    <row r="19" spans="1:6" x14ac:dyDescent="0.75">
      <c r="C19" s="1"/>
      <c r="D19" s="67"/>
    </row>
    <row r="20" spans="1:6" x14ac:dyDescent="0.75">
      <c r="A20" s="4" t="s">
        <v>2747</v>
      </c>
      <c r="C20" s="1"/>
    </row>
    <row r="21" spans="1:6" x14ac:dyDescent="0.75">
      <c r="C21" s="1"/>
    </row>
    <row r="22" spans="1:6" ht="26.75" x14ac:dyDescent="0.75">
      <c r="A22" s="5" t="s">
        <v>109</v>
      </c>
      <c r="B22" s="6" t="s">
        <v>110</v>
      </c>
      <c r="C22" s="1"/>
      <c r="D22" s="17" t="s">
        <v>33</v>
      </c>
      <c r="E22" s="98" t="s">
        <v>34</v>
      </c>
      <c r="F22" s="18" t="s">
        <v>35</v>
      </c>
    </row>
    <row r="23" spans="1:6" x14ac:dyDescent="0.75">
      <c r="A23" s="115" t="s">
        <v>2622</v>
      </c>
      <c r="B23" s="116" t="s">
        <v>2623</v>
      </c>
      <c r="C23" s="1"/>
      <c r="D23" s="120" t="s">
        <v>60</v>
      </c>
      <c r="E23" s="126">
        <v>50</v>
      </c>
      <c r="F23" s="123">
        <v>1</v>
      </c>
    </row>
    <row r="24" spans="1:6" x14ac:dyDescent="0.75">
      <c r="A24" s="117" t="s">
        <v>2624</v>
      </c>
      <c r="B24" s="118" t="s">
        <v>2625</v>
      </c>
      <c r="C24" s="1"/>
      <c r="D24" s="120" t="s">
        <v>61</v>
      </c>
      <c r="E24" s="126">
        <v>35</v>
      </c>
      <c r="F24" s="123">
        <v>1</v>
      </c>
    </row>
    <row r="25" spans="1:6" x14ac:dyDescent="0.75">
      <c r="C25" s="1"/>
      <c r="D25" s="121" t="s">
        <v>74</v>
      </c>
      <c r="E25" s="127">
        <v>15</v>
      </c>
      <c r="F25" s="124">
        <v>1</v>
      </c>
    </row>
    <row r="26" spans="1:6" x14ac:dyDescent="0.75">
      <c r="C26" s="1"/>
      <c r="D26" s="67"/>
    </row>
    <row r="27" spans="1:6" x14ac:dyDescent="0.75">
      <c r="A27" s="4" t="s">
        <v>2748</v>
      </c>
      <c r="C27" s="1"/>
    </row>
    <row r="28" spans="1:6" x14ac:dyDescent="0.75">
      <c r="C28" s="1"/>
    </row>
    <row r="29" spans="1:6" ht="26.75" x14ac:dyDescent="0.75">
      <c r="A29" s="5" t="s">
        <v>109</v>
      </c>
      <c r="B29" s="6" t="s">
        <v>110</v>
      </c>
      <c r="C29" s="1"/>
      <c r="D29" s="17" t="s">
        <v>33</v>
      </c>
      <c r="E29" s="98" t="s">
        <v>34</v>
      </c>
      <c r="F29" s="18" t="s">
        <v>35</v>
      </c>
    </row>
    <row r="30" spans="1:6" x14ac:dyDescent="0.75">
      <c r="A30" s="115" t="s">
        <v>2341</v>
      </c>
      <c r="B30" s="116" t="s">
        <v>2131</v>
      </c>
      <c r="C30" s="1"/>
      <c r="D30" s="120" t="s">
        <v>73</v>
      </c>
      <c r="E30" s="126">
        <v>50</v>
      </c>
      <c r="F30" s="123">
        <v>1</v>
      </c>
    </row>
    <row r="31" spans="1:6" x14ac:dyDescent="0.75">
      <c r="A31" s="115" t="s">
        <v>2609</v>
      </c>
      <c r="B31" s="116" t="s">
        <v>2610</v>
      </c>
      <c r="C31" s="1"/>
      <c r="D31" s="120" t="s">
        <v>60</v>
      </c>
      <c r="E31" s="126">
        <v>35</v>
      </c>
      <c r="F31" s="123">
        <v>1</v>
      </c>
    </row>
    <row r="32" spans="1:6" x14ac:dyDescent="0.75">
      <c r="A32" s="117" t="s">
        <v>2613</v>
      </c>
      <c r="B32" s="118" t="s">
        <v>2614</v>
      </c>
      <c r="C32" s="1"/>
      <c r="D32" s="120" t="s">
        <v>61</v>
      </c>
      <c r="E32" s="126">
        <v>25</v>
      </c>
      <c r="F32" s="123">
        <v>1</v>
      </c>
    </row>
    <row r="33" spans="1:6" x14ac:dyDescent="0.75">
      <c r="C33" s="1"/>
      <c r="D33" s="121" t="s">
        <v>74</v>
      </c>
      <c r="E33" s="127">
        <v>15</v>
      </c>
      <c r="F33" s="124">
        <v>1</v>
      </c>
    </row>
    <row r="34" spans="1:6" x14ac:dyDescent="0.75">
      <c r="C34" s="1"/>
      <c r="D34" s="67"/>
    </row>
    <row r="35" spans="1:6" x14ac:dyDescent="0.75">
      <c r="A35" s="4" t="s">
        <v>2747</v>
      </c>
      <c r="C35" s="1"/>
      <c r="D35" s="44"/>
      <c r="E35" s="106"/>
      <c r="F35" s="45"/>
    </row>
    <row r="36" spans="1:6" x14ac:dyDescent="0.75">
      <c r="C36" s="1"/>
      <c r="D36" s="44"/>
      <c r="E36" s="106"/>
      <c r="F36" s="45"/>
    </row>
    <row r="37" spans="1:6" ht="26.75" x14ac:dyDescent="0.75">
      <c r="A37" s="5" t="s">
        <v>109</v>
      </c>
      <c r="B37" s="6" t="s">
        <v>110</v>
      </c>
      <c r="C37" s="1"/>
      <c r="D37" s="17" t="s">
        <v>33</v>
      </c>
      <c r="E37" s="98" t="s">
        <v>34</v>
      </c>
      <c r="F37" s="18" t="s">
        <v>35</v>
      </c>
    </row>
    <row r="38" spans="1:6" x14ac:dyDescent="0.75">
      <c r="A38" s="157" t="s">
        <v>2618</v>
      </c>
      <c r="B38" s="158" t="s">
        <v>2619</v>
      </c>
      <c r="C38" s="1"/>
      <c r="D38" s="120" t="s">
        <v>60</v>
      </c>
      <c r="E38" s="126">
        <v>62.5</v>
      </c>
      <c r="F38" s="123">
        <v>1.25</v>
      </c>
    </row>
    <row r="39" spans="1:6" x14ac:dyDescent="0.75">
      <c r="A39" s="166" t="s">
        <v>2620</v>
      </c>
      <c r="B39" s="167" t="s">
        <v>2621</v>
      </c>
      <c r="C39" s="1"/>
      <c r="D39" s="120" t="s">
        <v>61</v>
      </c>
      <c r="E39" s="126">
        <v>43.75</v>
      </c>
      <c r="F39" s="123">
        <v>1.25</v>
      </c>
    </row>
    <row r="40" spans="1:6" x14ac:dyDescent="0.75">
      <c r="C40" s="1"/>
      <c r="D40" s="121" t="s">
        <v>74</v>
      </c>
      <c r="E40" s="127">
        <v>18.75</v>
      </c>
      <c r="F40" s="124">
        <v>1.25</v>
      </c>
    </row>
    <row r="41" spans="1:6" x14ac:dyDescent="0.75">
      <c r="C41" s="1"/>
      <c r="D41" s="67"/>
      <c r="E41" s="106"/>
      <c r="F41" s="45"/>
    </row>
    <row r="42" spans="1:6" x14ac:dyDescent="0.75">
      <c r="A42" s="4" t="s">
        <v>2749</v>
      </c>
      <c r="C42" s="1"/>
      <c r="D42" s="44"/>
      <c r="E42" s="106"/>
      <c r="F42" s="45"/>
    </row>
    <row r="43" spans="1:6" x14ac:dyDescent="0.75">
      <c r="C43" s="1"/>
      <c r="D43" s="44"/>
      <c r="E43" s="106"/>
      <c r="F43" s="45"/>
    </row>
    <row r="44" spans="1:6" ht="26.75" x14ac:dyDescent="0.75">
      <c r="A44" s="5" t="s">
        <v>109</v>
      </c>
      <c r="B44" s="6" t="s">
        <v>110</v>
      </c>
      <c r="C44" s="1"/>
      <c r="D44" s="17" t="s">
        <v>33</v>
      </c>
      <c r="E44" s="98" t="s">
        <v>34</v>
      </c>
      <c r="F44" s="18" t="s">
        <v>35</v>
      </c>
    </row>
    <row r="45" spans="1:6" x14ac:dyDescent="0.75">
      <c r="A45" s="117" t="s">
        <v>2611</v>
      </c>
      <c r="B45" s="118" t="s">
        <v>2612</v>
      </c>
      <c r="C45" s="1"/>
      <c r="D45" s="120" t="s">
        <v>73</v>
      </c>
      <c r="E45" s="126">
        <v>100</v>
      </c>
      <c r="F45" s="123">
        <v>2</v>
      </c>
    </row>
    <row r="46" spans="1:6" x14ac:dyDescent="0.75">
      <c r="C46" s="1"/>
      <c r="D46" s="120" t="s">
        <v>60</v>
      </c>
      <c r="E46" s="126">
        <v>70</v>
      </c>
      <c r="F46" s="123">
        <v>2</v>
      </c>
    </row>
    <row r="47" spans="1:6" x14ac:dyDescent="0.75">
      <c r="C47" s="1"/>
      <c r="D47" s="120" t="s">
        <v>61</v>
      </c>
      <c r="E47" s="126">
        <v>50</v>
      </c>
      <c r="F47" s="123">
        <v>2</v>
      </c>
    </row>
    <row r="48" spans="1:6" x14ac:dyDescent="0.75">
      <c r="C48" s="1"/>
      <c r="D48" s="121" t="s">
        <v>74</v>
      </c>
      <c r="E48" s="127">
        <v>30</v>
      </c>
      <c r="F48" s="124">
        <v>2</v>
      </c>
    </row>
    <row r="49" spans="4:4" x14ac:dyDescent="0.75">
      <c r="D49" s="67"/>
    </row>
  </sheetData>
  <mergeCells count="1">
    <mergeCell ref="A1:B1"/>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K58"/>
  <sheetViews>
    <sheetView zoomScaleNormal="100" workbookViewId="0">
      <selection sqref="A1:B1"/>
    </sheetView>
  </sheetViews>
  <sheetFormatPr defaultColWidth="9.1328125" defaultRowHeight="14.75" x14ac:dyDescent="0.75"/>
  <cols>
    <col min="1" max="1" width="13.26953125" style="2" customWidth="1"/>
    <col min="2" max="2" width="98.40625" style="2" customWidth="1"/>
    <col min="3" max="3" width="9.1328125" style="2" customWidth="1"/>
    <col min="4" max="4" width="12.26953125" style="2" customWidth="1"/>
    <col min="5" max="5" width="11.26953125" style="96" customWidth="1"/>
    <col min="6" max="6" width="12.40625" style="2" bestFit="1" customWidth="1"/>
    <col min="7" max="7" width="9.1328125" style="2" customWidth="1"/>
    <col min="8" max="16384" width="9.1328125" style="2"/>
  </cols>
  <sheetData>
    <row r="1" spans="1:11" x14ac:dyDescent="0.75">
      <c r="A1" s="198" t="s">
        <v>2722</v>
      </c>
      <c r="B1" s="198"/>
      <c r="C1" s="9"/>
      <c r="D1" s="22"/>
      <c r="E1" s="100"/>
      <c r="F1" s="23"/>
      <c r="G1" s="24"/>
      <c r="H1" s="24"/>
      <c r="I1" s="24"/>
      <c r="J1" s="24"/>
      <c r="K1" s="24"/>
    </row>
    <row r="2" spans="1:11" x14ac:dyDescent="0.75">
      <c r="A2" s="3" t="s">
        <v>96</v>
      </c>
      <c r="B2" s="9"/>
      <c r="C2" s="9"/>
      <c r="D2" s="9"/>
      <c r="E2" s="97"/>
      <c r="F2" s="9"/>
      <c r="G2" s="24"/>
      <c r="H2" s="24"/>
      <c r="I2" s="24"/>
      <c r="J2" s="24"/>
      <c r="K2" s="24"/>
    </row>
    <row r="3" spans="1:11" x14ac:dyDescent="0.75">
      <c r="A3" s="11"/>
      <c r="B3" s="9"/>
      <c r="C3" s="9"/>
      <c r="D3" s="9"/>
      <c r="E3" s="97"/>
      <c r="F3" s="9"/>
      <c r="G3" s="24"/>
      <c r="H3" s="24"/>
      <c r="I3" s="24"/>
      <c r="J3" s="24"/>
      <c r="K3" s="24"/>
    </row>
    <row r="4" spans="1:11" ht="26.75" x14ac:dyDescent="0.75">
      <c r="A4" s="5" t="s">
        <v>109</v>
      </c>
      <c r="B4" s="6" t="s">
        <v>110</v>
      </c>
      <c r="C4" s="1"/>
      <c r="D4" s="7" t="s">
        <v>33</v>
      </c>
      <c r="E4" s="95" t="s">
        <v>34</v>
      </c>
      <c r="F4" s="18" t="s">
        <v>35</v>
      </c>
      <c r="G4" s="24"/>
      <c r="H4" s="212" t="s">
        <v>1893</v>
      </c>
      <c r="I4" s="212"/>
      <c r="J4" s="212"/>
      <c r="K4" s="212"/>
    </row>
    <row r="5" spans="1:11" x14ac:dyDescent="0.75">
      <c r="A5" s="117" t="s">
        <v>4396</v>
      </c>
      <c r="B5" s="118" t="s">
        <v>1894</v>
      </c>
      <c r="C5" s="1"/>
      <c r="D5" s="120" t="s">
        <v>60</v>
      </c>
      <c r="E5" s="126">
        <v>0</v>
      </c>
      <c r="F5" s="123">
        <v>0</v>
      </c>
      <c r="G5" s="24"/>
      <c r="H5" s="212"/>
      <c r="I5" s="212"/>
      <c r="J5" s="212"/>
      <c r="K5" s="212"/>
    </row>
    <row r="6" spans="1:11" x14ac:dyDescent="0.75">
      <c r="A6" s="41"/>
      <c r="B6" s="41"/>
      <c r="C6" s="1"/>
      <c r="D6" s="120" t="s">
        <v>61</v>
      </c>
      <c r="E6" s="126">
        <v>0</v>
      </c>
      <c r="F6" s="123">
        <v>0</v>
      </c>
      <c r="G6" s="24"/>
      <c r="H6" s="212"/>
      <c r="I6" s="212"/>
      <c r="J6" s="212"/>
      <c r="K6" s="212"/>
    </row>
    <row r="7" spans="1:11" x14ac:dyDescent="0.75">
      <c r="A7" s="42"/>
      <c r="B7" s="42"/>
      <c r="C7" s="1"/>
      <c r="D7" s="121" t="s">
        <v>74</v>
      </c>
      <c r="E7" s="127">
        <v>0</v>
      </c>
      <c r="F7" s="124">
        <v>0</v>
      </c>
      <c r="G7" s="24"/>
      <c r="H7" s="212"/>
      <c r="I7" s="212"/>
      <c r="J7" s="212"/>
      <c r="K7" s="212"/>
    </row>
    <row r="8" spans="1:11" x14ac:dyDescent="0.75">
      <c r="A8" s="3"/>
      <c r="B8" s="9"/>
      <c r="C8" s="1"/>
      <c r="D8" s="67"/>
      <c r="E8" s="97"/>
      <c r="F8" s="9"/>
      <c r="G8" s="24"/>
      <c r="H8" s="212"/>
      <c r="I8" s="212"/>
      <c r="J8" s="212"/>
      <c r="K8" s="212"/>
    </row>
    <row r="9" spans="1:11" x14ac:dyDescent="0.75">
      <c r="A9" s="3"/>
      <c r="B9" s="9"/>
      <c r="C9" s="1"/>
      <c r="D9" s="9"/>
      <c r="E9" s="97"/>
      <c r="F9" s="9"/>
      <c r="G9" s="24"/>
      <c r="H9" s="43"/>
      <c r="I9" s="43"/>
      <c r="J9" s="43"/>
      <c r="K9" s="43"/>
    </row>
    <row r="10" spans="1:11" x14ac:dyDescent="0.75">
      <c r="A10" s="3" t="s">
        <v>97</v>
      </c>
      <c r="B10" s="9"/>
      <c r="C10" s="1"/>
      <c r="D10" s="9"/>
      <c r="E10" s="97"/>
      <c r="F10" s="9"/>
      <c r="G10" s="24"/>
      <c r="H10" s="43"/>
      <c r="I10" s="43"/>
      <c r="J10" s="43"/>
      <c r="K10" s="43"/>
    </row>
    <row r="11" spans="1:11" x14ac:dyDescent="0.75">
      <c r="A11" s="9"/>
      <c r="B11" s="9"/>
      <c r="C11" s="1"/>
      <c r="D11" s="9"/>
      <c r="E11" s="97"/>
      <c r="F11" s="9"/>
      <c r="G11" s="24"/>
      <c r="H11" s="43"/>
      <c r="I11" s="43"/>
      <c r="J11" s="43"/>
      <c r="K11" s="43"/>
    </row>
    <row r="12" spans="1:11" ht="26.75" x14ac:dyDescent="0.75">
      <c r="A12" s="5" t="s">
        <v>109</v>
      </c>
      <c r="B12" s="6" t="s">
        <v>110</v>
      </c>
      <c r="C12" s="1"/>
      <c r="D12" s="7" t="s">
        <v>33</v>
      </c>
      <c r="E12" s="95" t="s">
        <v>34</v>
      </c>
      <c r="F12" s="18" t="s">
        <v>35</v>
      </c>
      <c r="G12" s="24"/>
      <c r="H12" s="43"/>
      <c r="I12" s="43"/>
      <c r="J12" s="43"/>
      <c r="K12" s="43"/>
    </row>
    <row r="13" spans="1:11" x14ac:dyDescent="0.75">
      <c r="A13" s="115" t="s">
        <v>1895</v>
      </c>
      <c r="B13" s="116" t="s">
        <v>1896</v>
      </c>
      <c r="C13" s="1"/>
      <c r="D13" s="120" t="s">
        <v>98</v>
      </c>
      <c r="E13" s="126">
        <v>30</v>
      </c>
      <c r="F13" s="123">
        <v>0.5</v>
      </c>
      <c r="G13" s="24"/>
      <c r="J13" s="43"/>
      <c r="K13" s="43"/>
    </row>
    <row r="14" spans="1:11" x14ac:dyDescent="0.75">
      <c r="A14" s="115" t="s">
        <v>1897</v>
      </c>
      <c r="B14" s="116" t="s">
        <v>1898</v>
      </c>
      <c r="C14" s="1"/>
      <c r="D14" s="120" t="s">
        <v>99</v>
      </c>
      <c r="E14" s="126">
        <v>27.08</v>
      </c>
      <c r="F14" s="123">
        <v>0.5</v>
      </c>
      <c r="G14" s="24"/>
    </row>
    <row r="15" spans="1:11" x14ac:dyDescent="0.75">
      <c r="A15" s="115" t="s">
        <v>1899</v>
      </c>
      <c r="B15" s="116" t="s">
        <v>1900</v>
      </c>
      <c r="C15" s="1"/>
      <c r="D15" s="120" t="s">
        <v>100</v>
      </c>
      <c r="E15" s="126">
        <v>24.17</v>
      </c>
      <c r="F15" s="123">
        <v>0.5</v>
      </c>
      <c r="G15" s="24"/>
    </row>
    <row r="16" spans="1:11" x14ac:dyDescent="0.75">
      <c r="A16" s="115" t="s">
        <v>1901</v>
      </c>
      <c r="B16" s="116" t="s">
        <v>1902</v>
      </c>
      <c r="C16" s="1"/>
      <c r="D16" s="120" t="s">
        <v>101</v>
      </c>
      <c r="E16" s="126">
        <v>21.25</v>
      </c>
      <c r="F16" s="123">
        <v>0.5</v>
      </c>
      <c r="G16" s="24"/>
    </row>
    <row r="17" spans="1:7" x14ac:dyDescent="0.75">
      <c r="A17" s="115" t="s">
        <v>1903</v>
      </c>
      <c r="B17" s="116" t="s">
        <v>1904</v>
      </c>
      <c r="C17" s="1"/>
      <c r="D17" s="120" t="s">
        <v>102</v>
      </c>
      <c r="E17" s="126">
        <v>18.329999999999998</v>
      </c>
      <c r="F17" s="123">
        <v>0.5</v>
      </c>
      <c r="G17" s="24"/>
    </row>
    <row r="18" spans="1:7" x14ac:dyDescent="0.75">
      <c r="A18" s="115" t="s">
        <v>1905</v>
      </c>
      <c r="B18" s="116" t="s">
        <v>1906</v>
      </c>
      <c r="C18" s="1"/>
      <c r="D18" s="120" t="s">
        <v>103</v>
      </c>
      <c r="E18" s="126">
        <v>15</v>
      </c>
      <c r="F18" s="123">
        <v>0.5</v>
      </c>
      <c r="G18" s="24"/>
    </row>
    <row r="19" spans="1:7" x14ac:dyDescent="0.75">
      <c r="A19" s="115" t="s">
        <v>1907</v>
      </c>
      <c r="B19" s="116" t="s">
        <v>1908</v>
      </c>
      <c r="C19" s="1"/>
      <c r="D19" s="120" t="s">
        <v>104</v>
      </c>
      <c r="E19" s="126">
        <v>11.67</v>
      </c>
      <c r="F19" s="123">
        <v>0.5</v>
      </c>
      <c r="G19" s="24"/>
    </row>
    <row r="20" spans="1:7" x14ac:dyDescent="0.75">
      <c r="A20" s="115" t="s">
        <v>1909</v>
      </c>
      <c r="B20" s="116" t="s">
        <v>1910</v>
      </c>
      <c r="C20" s="1"/>
      <c r="D20" s="120" t="s">
        <v>105</v>
      </c>
      <c r="E20" s="126">
        <v>8.33</v>
      </c>
      <c r="F20" s="123">
        <v>0.5</v>
      </c>
      <c r="G20" s="24"/>
    </row>
    <row r="21" spans="1:7" x14ac:dyDescent="0.75">
      <c r="A21" s="117" t="s">
        <v>1911</v>
      </c>
      <c r="B21" s="118" t="s">
        <v>1912</v>
      </c>
      <c r="C21" s="1"/>
      <c r="D21" s="121" t="s">
        <v>106</v>
      </c>
      <c r="E21" s="127">
        <v>5</v>
      </c>
      <c r="F21" s="124">
        <v>0.5</v>
      </c>
      <c r="G21" s="24"/>
    </row>
    <row r="22" spans="1:7" x14ac:dyDescent="0.75">
      <c r="A22" s="3"/>
      <c r="B22" s="9"/>
      <c r="C22" s="1"/>
      <c r="D22" s="67"/>
      <c r="E22" s="97"/>
      <c r="F22" s="9"/>
      <c r="G22" s="24"/>
    </row>
    <row r="23" spans="1:7" x14ac:dyDescent="0.75">
      <c r="A23" s="3" t="s">
        <v>107</v>
      </c>
      <c r="B23" s="1"/>
      <c r="C23" s="1"/>
      <c r="D23" s="1"/>
      <c r="E23" s="94"/>
      <c r="F23" s="1"/>
      <c r="G23" s="24"/>
    </row>
    <row r="24" spans="1:7" x14ac:dyDescent="0.75">
      <c r="A24" s="1"/>
      <c r="B24" s="1"/>
      <c r="C24" s="1"/>
      <c r="D24" s="1"/>
      <c r="E24" s="94"/>
      <c r="F24" s="1"/>
      <c r="G24" s="24"/>
    </row>
    <row r="25" spans="1:7" ht="26.75" x14ac:dyDescent="0.75">
      <c r="A25" s="5" t="s">
        <v>109</v>
      </c>
      <c r="B25" s="6" t="s">
        <v>110</v>
      </c>
      <c r="C25" s="1"/>
      <c r="D25" s="7" t="s">
        <v>33</v>
      </c>
      <c r="E25" s="95" t="s">
        <v>34</v>
      </c>
      <c r="F25" s="18" t="s">
        <v>35</v>
      </c>
      <c r="G25" s="24"/>
    </row>
    <row r="26" spans="1:7" x14ac:dyDescent="0.75">
      <c r="A26" s="115" t="s">
        <v>1913</v>
      </c>
      <c r="B26" s="116" t="s">
        <v>1914</v>
      </c>
      <c r="C26" s="1"/>
      <c r="D26" s="120" t="s">
        <v>98</v>
      </c>
      <c r="E26" s="126">
        <v>60</v>
      </c>
      <c r="F26" s="123">
        <v>1</v>
      </c>
      <c r="G26" s="24"/>
    </row>
    <row r="27" spans="1:7" x14ac:dyDescent="0.75">
      <c r="A27" s="115" t="s">
        <v>1915</v>
      </c>
      <c r="B27" s="116" t="s">
        <v>1916</v>
      </c>
      <c r="C27" s="1"/>
      <c r="D27" s="120" t="s">
        <v>99</v>
      </c>
      <c r="E27" s="126">
        <v>54.17</v>
      </c>
      <c r="F27" s="123">
        <v>1</v>
      </c>
      <c r="G27" s="24"/>
    </row>
    <row r="28" spans="1:7" x14ac:dyDescent="0.75">
      <c r="A28" s="115" t="s">
        <v>1917</v>
      </c>
      <c r="B28" s="116" t="s">
        <v>1918</v>
      </c>
      <c r="C28" s="1"/>
      <c r="D28" s="120" t="s">
        <v>100</v>
      </c>
      <c r="E28" s="126">
        <v>48.33</v>
      </c>
      <c r="F28" s="123">
        <v>1</v>
      </c>
      <c r="G28" s="24"/>
    </row>
    <row r="29" spans="1:7" x14ac:dyDescent="0.75">
      <c r="A29" s="115" t="s">
        <v>1919</v>
      </c>
      <c r="B29" s="116" t="s">
        <v>1920</v>
      </c>
      <c r="C29" s="1"/>
      <c r="D29" s="120" t="s">
        <v>101</v>
      </c>
      <c r="E29" s="126">
        <v>42.5</v>
      </c>
      <c r="F29" s="123">
        <v>1</v>
      </c>
      <c r="G29" s="24"/>
    </row>
    <row r="30" spans="1:7" x14ac:dyDescent="0.75">
      <c r="A30" s="115" t="s">
        <v>1921</v>
      </c>
      <c r="B30" s="116" t="s">
        <v>1922</v>
      </c>
      <c r="C30" s="1"/>
      <c r="D30" s="120" t="s">
        <v>102</v>
      </c>
      <c r="E30" s="126">
        <v>36.67</v>
      </c>
      <c r="F30" s="123">
        <v>1</v>
      </c>
      <c r="G30" s="24"/>
    </row>
    <row r="31" spans="1:7" x14ac:dyDescent="0.75">
      <c r="A31" s="115" t="s">
        <v>1923</v>
      </c>
      <c r="B31" s="116" t="s">
        <v>1924</v>
      </c>
      <c r="C31" s="1"/>
      <c r="D31" s="120" t="s">
        <v>103</v>
      </c>
      <c r="E31" s="126">
        <v>30</v>
      </c>
      <c r="F31" s="123">
        <v>1</v>
      </c>
      <c r="G31" s="24"/>
    </row>
    <row r="32" spans="1:7" x14ac:dyDescent="0.75">
      <c r="A32" s="115" t="s">
        <v>1925</v>
      </c>
      <c r="B32" s="116" t="s">
        <v>1926</v>
      </c>
      <c r="C32" s="1"/>
      <c r="D32" s="120" t="s">
        <v>104</v>
      </c>
      <c r="E32" s="126">
        <v>23.33</v>
      </c>
      <c r="F32" s="123">
        <v>1</v>
      </c>
      <c r="G32" s="24"/>
    </row>
    <row r="33" spans="1:7" x14ac:dyDescent="0.75">
      <c r="A33" s="115" t="s">
        <v>1927</v>
      </c>
      <c r="B33" s="116" t="s">
        <v>1928</v>
      </c>
      <c r="C33" s="1"/>
      <c r="D33" s="120" t="s">
        <v>105</v>
      </c>
      <c r="E33" s="126">
        <v>16.670000000000002</v>
      </c>
      <c r="F33" s="123">
        <v>1</v>
      </c>
      <c r="G33" s="24"/>
    </row>
    <row r="34" spans="1:7" x14ac:dyDescent="0.75">
      <c r="A34" s="115" t="s">
        <v>1929</v>
      </c>
      <c r="B34" s="116" t="s">
        <v>1930</v>
      </c>
      <c r="C34" s="1"/>
      <c r="D34" s="121" t="s">
        <v>106</v>
      </c>
      <c r="E34" s="127">
        <v>10</v>
      </c>
      <c r="F34" s="124">
        <v>1</v>
      </c>
      <c r="G34" s="24"/>
    </row>
    <row r="35" spans="1:7" x14ac:dyDescent="0.75">
      <c r="A35" s="115" t="s">
        <v>1931</v>
      </c>
      <c r="B35" s="116" t="s">
        <v>1932</v>
      </c>
      <c r="C35" s="1"/>
      <c r="D35" s="67"/>
      <c r="E35" s="94"/>
      <c r="F35" s="1"/>
      <c r="G35" s="24"/>
    </row>
    <row r="36" spans="1:7" x14ac:dyDescent="0.75">
      <c r="A36" s="115" t="s">
        <v>1933</v>
      </c>
      <c r="B36" s="116" t="s">
        <v>1934</v>
      </c>
      <c r="C36" s="1"/>
      <c r="D36" s="1"/>
      <c r="E36" s="94"/>
      <c r="F36" s="1"/>
      <c r="G36" s="24"/>
    </row>
    <row r="37" spans="1:7" x14ac:dyDescent="0.75">
      <c r="A37" s="115" t="s">
        <v>1935</v>
      </c>
      <c r="B37" s="116" t="s">
        <v>1936</v>
      </c>
      <c r="C37" s="1"/>
      <c r="D37" s="1"/>
      <c r="E37" s="94"/>
      <c r="F37" s="1"/>
      <c r="G37" s="24"/>
    </row>
    <row r="38" spans="1:7" x14ac:dyDescent="0.75">
      <c r="A38" s="115" t="s">
        <v>1937</v>
      </c>
      <c r="B38" s="116" t="s">
        <v>1938</v>
      </c>
      <c r="C38" s="1"/>
      <c r="D38" s="1"/>
      <c r="E38" s="94"/>
      <c r="F38" s="1"/>
      <c r="G38" s="24"/>
    </row>
    <row r="39" spans="1:7" x14ac:dyDescent="0.75">
      <c r="A39" s="115" t="s">
        <v>1939</v>
      </c>
      <c r="B39" s="116" t="s">
        <v>1940</v>
      </c>
      <c r="C39" s="1"/>
      <c r="D39" s="1"/>
      <c r="E39" s="94"/>
      <c r="F39" s="1"/>
      <c r="G39" s="24"/>
    </row>
    <row r="40" spans="1:7" x14ac:dyDescent="0.75">
      <c r="A40" s="115" t="s">
        <v>1941</v>
      </c>
      <c r="B40" s="116" t="s">
        <v>1942</v>
      </c>
      <c r="C40" s="1"/>
      <c r="D40" s="1"/>
      <c r="E40" s="94"/>
      <c r="F40" s="1"/>
      <c r="G40" s="24"/>
    </row>
    <row r="41" spans="1:7" x14ac:dyDescent="0.75">
      <c r="A41" s="115" t="s">
        <v>1943</v>
      </c>
      <c r="B41" s="116" t="s">
        <v>2752</v>
      </c>
      <c r="C41" s="1"/>
      <c r="D41" s="1"/>
      <c r="E41" s="94"/>
      <c r="F41" s="1"/>
      <c r="G41" s="24"/>
    </row>
    <row r="42" spans="1:7" x14ac:dyDescent="0.75">
      <c r="A42" s="115" t="s">
        <v>1944</v>
      </c>
      <c r="B42" s="116" t="s">
        <v>1945</v>
      </c>
      <c r="C42" s="1"/>
      <c r="D42" s="1"/>
      <c r="E42" s="94"/>
      <c r="F42" s="1"/>
      <c r="G42" s="24"/>
    </row>
    <row r="43" spans="1:7" x14ac:dyDescent="0.75">
      <c r="A43" s="115" t="s">
        <v>1946</v>
      </c>
      <c r="B43" s="116" t="s">
        <v>1947</v>
      </c>
      <c r="C43" s="1"/>
      <c r="D43" s="1"/>
      <c r="E43" s="94"/>
      <c r="F43" s="1"/>
      <c r="G43" s="24"/>
    </row>
    <row r="44" spans="1:7" x14ac:dyDescent="0.75">
      <c r="A44" s="115" t="s">
        <v>1948</v>
      </c>
      <c r="B44" s="116" t="s">
        <v>1949</v>
      </c>
      <c r="C44" s="1"/>
      <c r="D44" s="1"/>
      <c r="E44" s="94"/>
      <c r="F44" s="1"/>
      <c r="G44" s="24"/>
    </row>
    <row r="45" spans="1:7" x14ac:dyDescent="0.75">
      <c r="A45" s="115" t="s">
        <v>1950</v>
      </c>
      <c r="B45" s="116" t="s">
        <v>1951</v>
      </c>
      <c r="C45" s="1"/>
      <c r="D45" s="1"/>
      <c r="E45" s="94"/>
      <c r="F45" s="1"/>
      <c r="G45" s="24"/>
    </row>
    <row r="46" spans="1:7" x14ac:dyDescent="0.75">
      <c r="A46" s="115" t="s">
        <v>1952</v>
      </c>
      <c r="B46" s="116" t="s">
        <v>1953</v>
      </c>
      <c r="C46" s="1"/>
      <c r="D46" s="1"/>
      <c r="E46" s="94"/>
      <c r="F46" s="1"/>
      <c r="G46" s="24"/>
    </row>
    <row r="47" spans="1:7" x14ac:dyDescent="0.75">
      <c r="A47" s="115" t="s">
        <v>1954</v>
      </c>
      <c r="B47" s="116" t="s">
        <v>1955</v>
      </c>
      <c r="C47" s="1"/>
      <c r="D47" s="1"/>
      <c r="E47" s="94"/>
      <c r="F47" s="1"/>
      <c r="G47" s="24"/>
    </row>
    <row r="48" spans="1:7" x14ac:dyDescent="0.75">
      <c r="A48" s="115" t="s">
        <v>1956</v>
      </c>
      <c r="B48" s="116" t="s">
        <v>1957</v>
      </c>
      <c r="C48" s="1"/>
      <c r="D48" s="1"/>
      <c r="E48" s="94"/>
      <c r="F48" s="1"/>
      <c r="G48" s="24"/>
    </row>
    <row r="49" spans="1:7" x14ac:dyDescent="0.75">
      <c r="A49" s="115" t="s">
        <v>1958</v>
      </c>
      <c r="B49" s="116" t="s">
        <v>1959</v>
      </c>
      <c r="C49" s="1"/>
      <c r="D49" s="1"/>
      <c r="E49" s="94"/>
      <c r="F49" s="1"/>
      <c r="G49" s="24"/>
    </row>
    <row r="50" spans="1:7" x14ac:dyDescent="0.75">
      <c r="A50" s="115" t="s">
        <v>1960</v>
      </c>
      <c r="B50" s="116" t="s">
        <v>1961</v>
      </c>
      <c r="C50" s="1"/>
      <c r="D50" s="1"/>
      <c r="E50" s="94"/>
      <c r="F50" s="1"/>
      <c r="G50" s="24"/>
    </row>
    <row r="51" spans="1:7" x14ac:dyDescent="0.75">
      <c r="A51" s="115" t="s">
        <v>1962</v>
      </c>
      <c r="B51" s="116" t="s">
        <v>1963</v>
      </c>
      <c r="C51" s="1"/>
      <c r="D51" s="1"/>
      <c r="E51" s="94"/>
      <c r="F51" s="1"/>
      <c r="G51" s="24"/>
    </row>
    <row r="52" spans="1:7" x14ac:dyDescent="0.75">
      <c r="A52" s="115" t="s">
        <v>1964</v>
      </c>
      <c r="B52" s="116" t="s">
        <v>2753</v>
      </c>
      <c r="C52" s="1"/>
      <c r="D52" s="1"/>
      <c r="E52" s="94"/>
      <c r="F52" s="1"/>
      <c r="G52" s="24"/>
    </row>
    <row r="53" spans="1:7" x14ac:dyDescent="0.75">
      <c r="A53" s="115" t="s">
        <v>1965</v>
      </c>
      <c r="B53" s="116" t="s">
        <v>2754</v>
      </c>
      <c r="C53" s="1"/>
      <c r="D53" s="1"/>
      <c r="E53" s="94"/>
      <c r="F53" s="1"/>
      <c r="G53" s="24"/>
    </row>
    <row r="54" spans="1:7" x14ac:dyDescent="0.75">
      <c r="A54" s="115" t="s">
        <v>1966</v>
      </c>
      <c r="B54" s="116" t="s">
        <v>1967</v>
      </c>
      <c r="C54" s="1"/>
      <c r="D54" s="1"/>
      <c r="E54" s="94"/>
      <c r="F54" s="1"/>
      <c r="G54" s="24"/>
    </row>
    <row r="55" spans="1:7" x14ac:dyDescent="0.75">
      <c r="A55" s="115" t="s">
        <v>1968</v>
      </c>
      <c r="B55" s="116" t="s">
        <v>1969</v>
      </c>
      <c r="C55" s="1"/>
      <c r="D55" s="1"/>
      <c r="E55" s="94"/>
      <c r="F55" s="1"/>
      <c r="G55" s="24"/>
    </row>
    <row r="56" spans="1:7" x14ac:dyDescent="0.75">
      <c r="A56" s="115" t="s">
        <v>1970</v>
      </c>
      <c r="B56" s="116" t="s">
        <v>1971</v>
      </c>
      <c r="C56" s="1"/>
      <c r="D56" s="1"/>
      <c r="E56" s="94"/>
      <c r="F56" s="1"/>
      <c r="G56" s="24"/>
    </row>
    <row r="57" spans="1:7" x14ac:dyDescent="0.75">
      <c r="A57" s="115" t="s">
        <v>1972</v>
      </c>
      <c r="B57" s="116" t="s">
        <v>1973</v>
      </c>
      <c r="C57" s="1"/>
      <c r="D57" s="1"/>
      <c r="E57" s="94"/>
      <c r="F57" s="1"/>
      <c r="G57" s="24"/>
    </row>
    <row r="58" spans="1:7" x14ac:dyDescent="0.75">
      <c r="A58" s="117" t="s">
        <v>1974</v>
      </c>
      <c r="B58" s="118" t="s">
        <v>1975</v>
      </c>
      <c r="C58" s="1"/>
      <c r="G58" s="24"/>
    </row>
  </sheetData>
  <sortState ref="A26:B58">
    <sortCondition ref="A26:A58"/>
  </sortState>
  <mergeCells count="2">
    <mergeCell ref="A1:B1"/>
    <mergeCell ref="H4:K8"/>
  </mergeCells>
  <pageMargins left="0.70000000000000007" right="0.70000000000000007" top="0.75" bottom="0.75" header="0.30000000000000004" footer="0.30000000000000004"/>
  <pageSetup paperSize="9" fitToWidth="0"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2"/>
  <sheetViews>
    <sheetView workbookViewId="0">
      <selection sqref="A1:B1"/>
    </sheetView>
  </sheetViews>
  <sheetFormatPr defaultColWidth="9.1328125" defaultRowHeight="14.75" x14ac:dyDescent="0.75"/>
  <cols>
    <col min="1" max="1" width="12.7265625" style="2" customWidth="1"/>
    <col min="2" max="2" width="73" style="2" customWidth="1"/>
    <col min="3" max="3" width="9.1328125" style="2" customWidth="1"/>
    <col min="4" max="4" width="12.58984375" style="2" customWidth="1"/>
    <col min="5" max="5" width="11.26953125" style="96" customWidth="1"/>
    <col min="6" max="6" width="12.40625" style="2" bestFit="1" customWidth="1"/>
    <col min="7" max="16384" width="9.1328125" style="2"/>
  </cols>
  <sheetData>
    <row r="1" spans="1:6" x14ac:dyDescent="0.75">
      <c r="A1" s="198" t="s">
        <v>2722</v>
      </c>
      <c r="B1" s="198"/>
      <c r="C1" s="1"/>
      <c r="D1" s="1"/>
      <c r="E1" s="94"/>
      <c r="F1" s="1"/>
    </row>
    <row r="2" spans="1:6" x14ac:dyDescent="0.75">
      <c r="A2" s="3" t="s">
        <v>108</v>
      </c>
      <c r="B2" s="9"/>
      <c r="C2" s="1"/>
      <c r="D2" s="1"/>
      <c r="E2" s="94"/>
      <c r="F2" s="1"/>
    </row>
    <row r="3" spans="1:6" x14ac:dyDescent="0.75">
      <c r="A3" s="1"/>
      <c r="B3" s="1"/>
      <c r="C3" s="1"/>
      <c r="D3" s="1"/>
      <c r="E3" s="94"/>
      <c r="F3" s="1"/>
    </row>
    <row r="4" spans="1:6" ht="29.25" customHeight="1" x14ac:dyDescent="0.75">
      <c r="A4" s="5" t="s">
        <v>109</v>
      </c>
      <c r="B4" s="6" t="s">
        <v>110</v>
      </c>
      <c r="C4" s="1"/>
      <c r="D4" s="17" t="s">
        <v>33</v>
      </c>
      <c r="E4" s="98" t="s">
        <v>34</v>
      </c>
      <c r="F4" s="18" t="s">
        <v>35</v>
      </c>
    </row>
    <row r="5" spans="1:6" x14ac:dyDescent="0.75">
      <c r="A5" s="115">
        <v>50024000</v>
      </c>
      <c r="B5" s="116" t="s">
        <v>1976</v>
      </c>
      <c r="C5" s="1"/>
      <c r="D5" s="120" t="s">
        <v>37</v>
      </c>
      <c r="E5" s="126">
        <v>90</v>
      </c>
      <c r="F5" s="123">
        <v>1.5</v>
      </c>
    </row>
    <row r="6" spans="1:6" x14ac:dyDescent="0.75">
      <c r="A6" s="117" t="s">
        <v>1977</v>
      </c>
      <c r="B6" s="118" t="s">
        <v>1978</v>
      </c>
      <c r="C6" s="1"/>
      <c r="D6" s="120" t="s">
        <v>39</v>
      </c>
      <c r="E6" s="126">
        <v>75</v>
      </c>
      <c r="F6" s="123">
        <v>1.5</v>
      </c>
    </row>
    <row r="7" spans="1:6" x14ac:dyDescent="0.75">
      <c r="A7" s="1"/>
      <c r="B7" s="1"/>
      <c r="C7" s="1"/>
      <c r="D7" s="120" t="s">
        <v>40</v>
      </c>
      <c r="E7" s="126">
        <v>60</v>
      </c>
      <c r="F7" s="123">
        <v>1.5</v>
      </c>
    </row>
    <row r="8" spans="1:6" x14ac:dyDescent="0.75">
      <c r="A8" s="1"/>
      <c r="B8" s="1"/>
      <c r="C8" s="1"/>
      <c r="D8" s="120" t="s">
        <v>41</v>
      </c>
      <c r="E8" s="126">
        <v>45</v>
      </c>
      <c r="F8" s="123">
        <v>1.5</v>
      </c>
    </row>
    <row r="9" spans="1:6" x14ac:dyDescent="0.75">
      <c r="A9" s="1"/>
      <c r="B9" s="1"/>
      <c r="C9" s="1"/>
      <c r="D9" s="120" t="s">
        <v>42</v>
      </c>
      <c r="E9" s="126">
        <v>30</v>
      </c>
      <c r="F9" s="123">
        <v>1.5</v>
      </c>
    </row>
    <row r="10" spans="1:6" x14ac:dyDescent="0.75">
      <c r="A10" s="1"/>
      <c r="B10" s="1"/>
      <c r="C10" s="1"/>
      <c r="D10" s="121" t="s">
        <v>43</v>
      </c>
      <c r="E10" s="127">
        <v>15</v>
      </c>
      <c r="F10" s="124">
        <v>1.5</v>
      </c>
    </row>
    <row r="12" spans="1:6" x14ac:dyDescent="0.75">
      <c r="D12" s="67"/>
    </row>
  </sheetData>
  <mergeCells count="1">
    <mergeCell ref="A1:B1"/>
  </mergeCells>
  <pageMargins left="0.70000000000000007" right="0.70000000000000007" top="0.75" bottom="0.75" header="0.30000000000000004" footer="0.30000000000000004"/>
  <pageSetup paperSize="9" fitToWidth="0"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193"/>
  <sheetViews>
    <sheetView workbookViewId="0">
      <selection sqref="A1:B1"/>
    </sheetView>
  </sheetViews>
  <sheetFormatPr defaultColWidth="9.1328125" defaultRowHeight="14.75" x14ac:dyDescent="0.75"/>
  <cols>
    <col min="1" max="1" width="12.7265625" style="2" customWidth="1"/>
    <col min="2" max="2" width="112.1328125" style="2" bestFit="1" customWidth="1"/>
    <col min="3" max="3" width="9.1328125" style="2"/>
    <col min="4" max="4" width="12.1328125" style="2" bestFit="1" customWidth="1"/>
    <col min="5" max="5" width="11.26953125" style="96" customWidth="1"/>
    <col min="6" max="6" width="12.40625" style="2" customWidth="1"/>
    <col min="7" max="16384" width="9.1328125" style="2"/>
  </cols>
  <sheetData>
    <row r="1" spans="1:6" x14ac:dyDescent="0.75">
      <c r="A1" s="198" t="s">
        <v>2722</v>
      </c>
      <c r="B1" s="198"/>
    </row>
    <row r="2" spans="1:6" x14ac:dyDescent="0.75">
      <c r="A2" s="4" t="s">
        <v>2751</v>
      </c>
      <c r="B2" s="4"/>
    </row>
    <row r="3" spans="1:6" x14ac:dyDescent="0.75">
      <c r="A3" s="164"/>
      <c r="B3" s="164"/>
    </row>
    <row r="4" spans="1:6" x14ac:dyDescent="0.75">
      <c r="A4" s="9" t="s">
        <v>4467</v>
      </c>
      <c r="B4" s="164"/>
    </row>
    <row r="5" spans="1:6" x14ac:dyDescent="0.75">
      <c r="A5" s="4"/>
      <c r="B5" s="4"/>
    </row>
    <row r="6" spans="1:6" ht="26.75" x14ac:dyDescent="0.75">
      <c r="A6" s="5" t="s">
        <v>109</v>
      </c>
      <c r="B6" s="6" t="s">
        <v>110</v>
      </c>
      <c r="D6" s="7" t="s">
        <v>33</v>
      </c>
      <c r="E6" s="98" t="s">
        <v>34</v>
      </c>
      <c r="F6" s="18" t="s">
        <v>2723</v>
      </c>
    </row>
    <row r="7" spans="1:6" x14ac:dyDescent="0.75">
      <c r="A7" s="115">
        <v>50040893</v>
      </c>
      <c r="B7" s="116" t="s">
        <v>2178</v>
      </c>
      <c r="C7" s="1"/>
      <c r="D7" s="121" t="s">
        <v>74</v>
      </c>
      <c r="E7" s="127">
        <v>12</v>
      </c>
      <c r="F7" s="124">
        <v>2</v>
      </c>
    </row>
    <row r="8" spans="1:6" x14ac:dyDescent="0.75">
      <c r="A8" s="115">
        <v>50065634</v>
      </c>
      <c r="B8" s="116" t="s">
        <v>2184</v>
      </c>
      <c r="C8" s="1"/>
      <c r="D8" s="67"/>
    </row>
    <row r="9" spans="1:6" x14ac:dyDescent="0.75">
      <c r="A9" s="115" t="s">
        <v>2209</v>
      </c>
      <c r="B9" s="116" t="s">
        <v>2210</v>
      </c>
      <c r="C9" s="1"/>
    </row>
    <row r="10" spans="1:6" x14ac:dyDescent="0.75">
      <c r="A10" s="115" t="s">
        <v>2228</v>
      </c>
      <c r="B10" s="116" t="s">
        <v>2229</v>
      </c>
      <c r="C10" s="1"/>
    </row>
    <row r="11" spans="1:6" x14ac:dyDescent="0.75">
      <c r="A11" s="115" t="s">
        <v>2248</v>
      </c>
      <c r="B11" s="116" t="s">
        <v>2249</v>
      </c>
      <c r="C11" s="1"/>
    </row>
    <row r="12" spans="1:6" x14ac:dyDescent="0.75">
      <c r="A12" s="115" t="s">
        <v>2304</v>
      </c>
      <c r="B12" s="116" t="s">
        <v>2305</v>
      </c>
      <c r="C12" s="1"/>
    </row>
    <row r="13" spans="1:6" x14ac:dyDescent="0.75">
      <c r="A13" s="115" t="s">
        <v>2330</v>
      </c>
      <c r="B13" s="116" t="s">
        <v>2331</v>
      </c>
      <c r="C13" s="1"/>
    </row>
    <row r="14" spans="1:6" x14ac:dyDescent="0.75">
      <c r="A14" s="157" t="s">
        <v>2377</v>
      </c>
      <c r="B14" s="158" t="s">
        <v>2378</v>
      </c>
      <c r="C14" s="1"/>
    </row>
    <row r="15" spans="1:6" x14ac:dyDescent="0.75">
      <c r="A15" s="186" t="s">
        <v>2510</v>
      </c>
      <c r="B15" s="187" t="s">
        <v>2805</v>
      </c>
      <c r="C15" s="1"/>
    </row>
    <row r="16" spans="1:6" x14ac:dyDescent="0.75">
      <c r="A16" s="166" t="s">
        <v>2552</v>
      </c>
      <c r="B16" s="167" t="s">
        <v>2553</v>
      </c>
      <c r="C16" s="1"/>
    </row>
    <row r="17" spans="1:6" x14ac:dyDescent="0.75">
      <c r="C17" s="1"/>
    </row>
    <row r="18" spans="1:6" ht="26.75" x14ac:dyDescent="0.75">
      <c r="A18" s="5" t="s">
        <v>109</v>
      </c>
      <c r="B18" s="6" t="s">
        <v>110</v>
      </c>
      <c r="C18" s="1"/>
      <c r="D18" s="7" t="s">
        <v>33</v>
      </c>
      <c r="E18" s="98" t="s">
        <v>34</v>
      </c>
      <c r="F18" s="18" t="s">
        <v>2723</v>
      </c>
    </row>
    <row r="19" spans="1:6" x14ac:dyDescent="0.75">
      <c r="A19" s="115" t="s">
        <v>2242</v>
      </c>
      <c r="B19" s="116" t="s">
        <v>2243</v>
      </c>
      <c r="C19" s="1"/>
      <c r="D19" s="121" t="s">
        <v>74</v>
      </c>
      <c r="E19" s="127">
        <v>18</v>
      </c>
      <c r="F19" s="124">
        <v>3</v>
      </c>
    </row>
    <row r="20" spans="1:6" x14ac:dyDescent="0.75">
      <c r="A20" s="170" t="s">
        <v>2300</v>
      </c>
      <c r="B20" s="169" t="s">
        <v>2301</v>
      </c>
      <c r="C20" s="1"/>
      <c r="D20" s="153"/>
      <c r="E20" s="154"/>
      <c r="F20" s="155"/>
    </row>
    <row r="21" spans="1:6" x14ac:dyDescent="0.75">
      <c r="A21" s="170" t="s">
        <v>2302</v>
      </c>
      <c r="B21" s="169" t="s">
        <v>2303</v>
      </c>
      <c r="C21" s="1"/>
      <c r="D21" s="153"/>
      <c r="E21" s="154"/>
      <c r="F21" s="155"/>
    </row>
    <row r="22" spans="1:6" x14ac:dyDescent="0.75">
      <c r="A22" s="115" t="s">
        <v>2338</v>
      </c>
      <c r="B22" s="116" t="s">
        <v>2339</v>
      </c>
      <c r="C22" s="1"/>
      <c r="D22" s="67"/>
    </row>
    <row r="23" spans="1:6" x14ac:dyDescent="0.75">
      <c r="A23" s="115" t="s">
        <v>2353</v>
      </c>
      <c r="B23" s="116" t="s">
        <v>2354</v>
      </c>
      <c r="C23" s="1"/>
    </row>
    <row r="24" spans="1:6" x14ac:dyDescent="0.75">
      <c r="A24" s="115" t="s">
        <v>2383</v>
      </c>
      <c r="B24" s="116" t="s">
        <v>2384</v>
      </c>
      <c r="C24" s="1"/>
    </row>
    <row r="25" spans="1:6" x14ac:dyDescent="0.75">
      <c r="A25" s="170" t="s">
        <v>2385</v>
      </c>
      <c r="B25" s="169" t="s">
        <v>2386</v>
      </c>
      <c r="C25" s="1"/>
    </row>
    <row r="26" spans="1:6" x14ac:dyDescent="0.75">
      <c r="A26" s="115" t="s">
        <v>2397</v>
      </c>
      <c r="B26" s="116" t="s">
        <v>2799</v>
      </c>
      <c r="C26" s="1"/>
    </row>
    <row r="27" spans="1:6" x14ac:dyDescent="0.75">
      <c r="A27" s="170" t="s">
        <v>2424</v>
      </c>
      <c r="B27" s="169" t="s">
        <v>2425</v>
      </c>
      <c r="C27" s="1"/>
    </row>
    <row r="28" spans="1:6" x14ac:dyDescent="0.75">
      <c r="A28" s="170" t="s">
        <v>2449</v>
      </c>
      <c r="B28" s="169" t="s">
        <v>2450</v>
      </c>
      <c r="C28" s="1"/>
    </row>
    <row r="29" spans="1:6" x14ac:dyDescent="0.75">
      <c r="A29" s="115" t="s">
        <v>2464</v>
      </c>
      <c r="B29" s="116" t="s">
        <v>2801</v>
      </c>
      <c r="C29" s="1"/>
    </row>
    <row r="30" spans="1:6" x14ac:dyDescent="0.75">
      <c r="A30" s="115" t="s">
        <v>2465</v>
      </c>
      <c r="B30" s="116" t="s">
        <v>2466</v>
      </c>
      <c r="C30" s="1"/>
    </row>
    <row r="31" spans="1:6" x14ac:dyDescent="0.75">
      <c r="A31" s="115" t="s">
        <v>2504</v>
      </c>
      <c r="B31" s="116" t="s">
        <v>2505</v>
      </c>
      <c r="C31" s="1"/>
    </row>
    <row r="32" spans="1:6" x14ac:dyDescent="0.75">
      <c r="A32" s="115" t="s">
        <v>2507</v>
      </c>
      <c r="B32" s="116" t="s">
        <v>2804</v>
      </c>
      <c r="C32" s="1"/>
    </row>
    <row r="33" spans="1:6" x14ac:dyDescent="0.75">
      <c r="A33" s="115" t="s">
        <v>2516</v>
      </c>
      <c r="B33" s="116" t="s">
        <v>2517</v>
      </c>
      <c r="C33" s="1"/>
    </row>
    <row r="34" spans="1:6" x14ac:dyDescent="0.75">
      <c r="A34" s="166" t="s">
        <v>2529</v>
      </c>
      <c r="B34" s="167" t="s">
        <v>2530</v>
      </c>
      <c r="C34" s="1"/>
    </row>
    <row r="35" spans="1:6" x14ac:dyDescent="0.75">
      <c r="C35" s="1"/>
    </row>
    <row r="36" spans="1:6" ht="26.75" x14ac:dyDescent="0.75">
      <c r="A36" s="5" t="s">
        <v>109</v>
      </c>
      <c r="B36" s="6" t="s">
        <v>110</v>
      </c>
      <c r="C36" s="1"/>
      <c r="D36" s="7" t="s">
        <v>33</v>
      </c>
      <c r="E36" s="98" t="s">
        <v>34</v>
      </c>
      <c r="F36" s="18" t="s">
        <v>2723</v>
      </c>
    </row>
    <row r="37" spans="1:6" x14ac:dyDescent="0.75">
      <c r="A37" s="115" t="s">
        <v>2176</v>
      </c>
      <c r="B37" s="116" t="s">
        <v>2177</v>
      </c>
      <c r="C37" s="1"/>
      <c r="D37" s="121" t="s">
        <v>74</v>
      </c>
      <c r="E37" s="127">
        <v>24</v>
      </c>
      <c r="F37" s="124">
        <v>4</v>
      </c>
    </row>
    <row r="38" spans="1:6" x14ac:dyDescent="0.75">
      <c r="A38" s="115" t="s">
        <v>2179</v>
      </c>
      <c r="B38" s="116" t="s">
        <v>2180</v>
      </c>
      <c r="C38" s="1"/>
      <c r="D38" s="67"/>
    </row>
    <row r="39" spans="1:6" x14ac:dyDescent="0.75">
      <c r="A39" s="115" t="s">
        <v>2185</v>
      </c>
      <c r="B39" s="116" t="s">
        <v>2186</v>
      </c>
      <c r="C39" s="1"/>
    </row>
    <row r="40" spans="1:6" x14ac:dyDescent="0.75">
      <c r="A40" s="115" t="s">
        <v>2219</v>
      </c>
      <c r="B40" s="116" t="s">
        <v>2220</v>
      </c>
      <c r="C40" s="1"/>
    </row>
    <row r="41" spans="1:6" x14ac:dyDescent="0.75">
      <c r="A41" s="115" t="s">
        <v>2223</v>
      </c>
      <c r="B41" s="116" t="s">
        <v>2224</v>
      </c>
      <c r="C41" s="1"/>
    </row>
    <row r="42" spans="1:6" x14ac:dyDescent="0.75">
      <c r="A42" s="115" t="s">
        <v>2260</v>
      </c>
      <c r="B42" s="116" t="s">
        <v>2261</v>
      </c>
      <c r="C42" s="1"/>
    </row>
    <row r="43" spans="1:6" x14ac:dyDescent="0.75">
      <c r="A43" s="115" t="s">
        <v>2308</v>
      </c>
      <c r="B43" s="116" t="s">
        <v>2797</v>
      </c>
      <c r="C43" s="1"/>
    </row>
    <row r="44" spans="1:6" x14ac:dyDescent="0.75">
      <c r="A44" s="115" t="s">
        <v>2313</v>
      </c>
      <c r="B44" s="116" t="s">
        <v>2314</v>
      </c>
      <c r="C44" s="1"/>
    </row>
    <row r="45" spans="1:6" x14ac:dyDescent="0.75">
      <c r="A45" s="115" t="s">
        <v>2315</v>
      </c>
      <c r="B45" s="116" t="s">
        <v>2316</v>
      </c>
      <c r="C45" s="1"/>
    </row>
    <row r="46" spans="1:6" x14ac:dyDescent="0.75">
      <c r="A46" s="115" t="s">
        <v>2322</v>
      </c>
      <c r="B46" s="116" t="s">
        <v>2323</v>
      </c>
      <c r="C46" s="1"/>
    </row>
    <row r="47" spans="1:6" x14ac:dyDescent="0.75">
      <c r="A47" s="168" t="s">
        <v>2336</v>
      </c>
      <c r="B47" s="169" t="s">
        <v>2337</v>
      </c>
      <c r="C47" s="1"/>
    </row>
    <row r="48" spans="1:6" x14ac:dyDescent="0.75">
      <c r="A48" s="115" t="s">
        <v>2355</v>
      </c>
      <c r="B48" s="156" t="s">
        <v>2356</v>
      </c>
      <c r="C48" s="1"/>
    </row>
    <row r="49" spans="1:6" x14ac:dyDescent="0.75">
      <c r="A49" s="115" t="s">
        <v>2375</v>
      </c>
      <c r="B49" s="116" t="s">
        <v>2376</v>
      </c>
      <c r="C49" s="1"/>
    </row>
    <row r="50" spans="1:6" x14ac:dyDescent="0.75">
      <c r="A50" s="170" t="s">
        <v>2398</v>
      </c>
      <c r="B50" s="169" t="s">
        <v>2399</v>
      </c>
      <c r="C50" s="1"/>
    </row>
    <row r="51" spans="1:6" x14ac:dyDescent="0.75">
      <c r="A51" s="170" t="s">
        <v>2460</v>
      </c>
      <c r="B51" s="169" t="s">
        <v>2461</v>
      </c>
      <c r="C51" s="1"/>
    </row>
    <row r="52" spans="1:6" x14ac:dyDescent="0.75">
      <c r="A52" s="115" t="s">
        <v>2477</v>
      </c>
      <c r="B52" s="116" t="s">
        <v>2802</v>
      </c>
      <c r="C52" s="1"/>
    </row>
    <row r="53" spans="1:6" x14ac:dyDescent="0.75">
      <c r="A53" s="115" t="s">
        <v>2513</v>
      </c>
      <c r="B53" s="116" t="s">
        <v>2514</v>
      </c>
      <c r="C53" s="1"/>
    </row>
    <row r="54" spans="1:6" x14ac:dyDescent="0.75">
      <c r="A54" s="117" t="s">
        <v>2527</v>
      </c>
      <c r="B54" s="118" t="s">
        <v>2528</v>
      </c>
      <c r="C54" s="1"/>
    </row>
    <row r="55" spans="1:6" x14ac:dyDescent="0.75">
      <c r="C55" s="1"/>
    </row>
    <row r="56" spans="1:6" x14ac:dyDescent="0.75">
      <c r="C56" s="1"/>
    </row>
    <row r="57" spans="1:6" ht="26.75" x14ac:dyDescent="0.75">
      <c r="A57" s="5" t="s">
        <v>109</v>
      </c>
      <c r="B57" s="6" t="s">
        <v>110</v>
      </c>
      <c r="C57" s="1"/>
      <c r="D57" s="7" t="s">
        <v>33</v>
      </c>
      <c r="E57" s="98" t="s">
        <v>34</v>
      </c>
      <c r="F57" s="18" t="s">
        <v>2723</v>
      </c>
    </row>
    <row r="58" spans="1:6" x14ac:dyDescent="0.75">
      <c r="A58" s="115" t="s">
        <v>2187</v>
      </c>
      <c r="B58" s="116" t="s">
        <v>2188</v>
      </c>
      <c r="C58" s="1"/>
      <c r="D58" s="121" t="s">
        <v>74</v>
      </c>
      <c r="E58" s="127">
        <v>30</v>
      </c>
      <c r="F58" s="124">
        <v>5</v>
      </c>
    </row>
    <row r="59" spans="1:6" x14ac:dyDescent="0.75">
      <c r="A59" s="115" t="s">
        <v>2213</v>
      </c>
      <c r="B59" s="116" t="s">
        <v>2214</v>
      </c>
      <c r="C59" s="1"/>
      <c r="D59" s="67"/>
    </row>
    <row r="60" spans="1:6" x14ac:dyDescent="0.75">
      <c r="A60" s="115" t="s">
        <v>2215</v>
      </c>
      <c r="B60" s="116" t="s">
        <v>2216</v>
      </c>
      <c r="C60" s="1"/>
    </row>
    <row r="61" spans="1:6" x14ac:dyDescent="0.75">
      <c r="A61" s="115" t="s">
        <v>2217</v>
      </c>
      <c r="B61" s="116" t="s">
        <v>2218</v>
      </c>
      <c r="C61" s="1"/>
    </row>
    <row r="62" spans="1:6" x14ac:dyDescent="0.75">
      <c r="A62" s="115" t="s">
        <v>2221</v>
      </c>
      <c r="B62" s="116" t="s">
        <v>2222</v>
      </c>
      <c r="C62" s="1"/>
    </row>
    <row r="63" spans="1:6" x14ac:dyDescent="0.75">
      <c r="A63" s="115" t="s">
        <v>2225</v>
      </c>
      <c r="B63" s="116" t="s">
        <v>2226</v>
      </c>
      <c r="C63" s="1"/>
    </row>
    <row r="64" spans="1:6" x14ac:dyDescent="0.75">
      <c r="A64" s="115" t="s">
        <v>2230</v>
      </c>
      <c r="B64" s="116" t="s">
        <v>2231</v>
      </c>
      <c r="C64" s="1"/>
    </row>
    <row r="65" spans="1:3" x14ac:dyDescent="0.75">
      <c r="A65" s="115" t="s">
        <v>2234</v>
      </c>
      <c r="B65" s="116" t="s">
        <v>2235</v>
      </c>
      <c r="C65" s="1"/>
    </row>
    <row r="66" spans="1:3" x14ac:dyDescent="0.75">
      <c r="A66" s="115" t="s">
        <v>2236</v>
      </c>
      <c r="B66" s="116" t="s">
        <v>2237</v>
      </c>
      <c r="C66" s="1"/>
    </row>
    <row r="67" spans="1:3" x14ac:dyDescent="0.75">
      <c r="A67" s="115" t="s">
        <v>2238</v>
      </c>
      <c r="B67" s="116" t="s">
        <v>2239</v>
      </c>
      <c r="C67" s="1"/>
    </row>
    <row r="68" spans="1:3" x14ac:dyDescent="0.75">
      <c r="A68" s="115" t="s">
        <v>2240</v>
      </c>
      <c r="B68" s="116" t="s">
        <v>2241</v>
      </c>
      <c r="C68" s="1"/>
    </row>
    <row r="69" spans="1:3" x14ac:dyDescent="0.75">
      <c r="A69" s="115" t="s">
        <v>2244</v>
      </c>
      <c r="B69" s="116" t="s">
        <v>2245</v>
      </c>
      <c r="C69" s="1"/>
    </row>
    <row r="70" spans="1:3" x14ac:dyDescent="0.75">
      <c r="A70" s="115" t="s">
        <v>2293</v>
      </c>
      <c r="B70" s="116" t="s">
        <v>2294</v>
      </c>
      <c r="C70" s="1"/>
    </row>
    <row r="71" spans="1:3" x14ac:dyDescent="0.75">
      <c r="A71" s="170" t="s">
        <v>2317</v>
      </c>
      <c r="B71" s="169" t="s">
        <v>2318</v>
      </c>
      <c r="C71" s="1"/>
    </row>
    <row r="72" spans="1:3" x14ac:dyDescent="0.75">
      <c r="A72" s="115" t="s">
        <v>2320</v>
      </c>
      <c r="B72" s="116" t="s">
        <v>2321</v>
      </c>
      <c r="C72" s="1"/>
    </row>
    <row r="73" spans="1:3" x14ac:dyDescent="0.75">
      <c r="A73" s="115" t="s">
        <v>2334</v>
      </c>
      <c r="B73" s="116" t="s">
        <v>2335</v>
      </c>
      <c r="C73" s="1"/>
    </row>
    <row r="74" spans="1:3" x14ac:dyDescent="0.75">
      <c r="A74" s="115" t="s">
        <v>2349</v>
      </c>
      <c r="B74" s="116" t="s">
        <v>2350</v>
      </c>
      <c r="C74" s="1"/>
    </row>
    <row r="75" spans="1:3" x14ac:dyDescent="0.75">
      <c r="A75" s="115" t="s">
        <v>2351</v>
      </c>
      <c r="B75" s="116" t="s">
        <v>2352</v>
      </c>
      <c r="C75" s="1"/>
    </row>
    <row r="76" spans="1:3" x14ac:dyDescent="0.75">
      <c r="A76" s="115" t="s">
        <v>2360</v>
      </c>
      <c r="B76" s="116" t="s">
        <v>2798</v>
      </c>
      <c r="C76" s="1"/>
    </row>
    <row r="77" spans="1:3" x14ac:dyDescent="0.75">
      <c r="A77" s="115" t="s">
        <v>2361</v>
      </c>
      <c r="B77" s="116" t="s">
        <v>2362</v>
      </c>
      <c r="C77" s="1"/>
    </row>
    <row r="78" spans="1:3" x14ac:dyDescent="0.75">
      <c r="A78" s="115" t="s">
        <v>2363</v>
      </c>
      <c r="B78" s="116" t="s">
        <v>2364</v>
      </c>
      <c r="C78" s="1"/>
    </row>
    <row r="79" spans="1:3" x14ac:dyDescent="0.75">
      <c r="A79" s="115" t="s">
        <v>2365</v>
      </c>
      <c r="B79" s="116" t="s">
        <v>2366</v>
      </c>
      <c r="C79" s="1"/>
    </row>
    <row r="80" spans="1:3" x14ac:dyDescent="0.75">
      <c r="A80" s="115" t="s">
        <v>2367</v>
      </c>
      <c r="B80" s="116" t="s">
        <v>2368</v>
      </c>
      <c r="C80" s="1"/>
    </row>
    <row r="81" spans="1:6" x14ac:dyDescent="0.75">
      <c r="A81" s="115" t="s">
        <v>2387</v>
      </c>
      <c r="B81" s="116" t="s">
        <v>2388</v>
      </c>
      <c r="C81" s="1"/>
    </row>
    <row r="82" spans="1:6" x14ac:dyDescent="0.75">
      <c r="A82" s="115" t="s">
        <v>2389</v>
      </c>
      <c r="B82" s="116" t="s">
        <v>2390</v>
      </c>
      <c r="C82" s="1"/>
    </row>
    <row r="83" spans="1:6" x14ac:dyDescent="0.75">
      <c r="A83" s="115" t="s">
        <v>2391</v>
      </c>
      <c r="B83" s="116" t="s">
        <v>2392</v>
      </c>
      <c r="C83" s="1"/>
    </row>
    <row r="84" spans="1:6" x14ac:dyDescent="0.75">
      <c r="A84" s="115" t="s">
        <v>2393</v>
      </c>
      <c r="B84" s="116" t="s">
        <v>2394</v>
      </c>
      <c r="C84" s="1"/>
    </row>
    <row r="85" spans="1:6" x14ac:dyDescent="0.75">
      <c r="A85" s="115" t="s">
        <v>2401</v>
      </c>
      <c r="B85" s="116" t="s">
        <v>2402</v>
      </c>
      <c r="C85" s="1"/>
    </row>
    <row r="86" spans="1:6" x14ac:dyDescent="0.75">
      <c r="A86" s="115" t="s">
        <v>2434</v>
      </c>
      <c r="B86" s="116" t="s">
        <v>2435</v>
      </c>
      <c r="C86" s="1"/>
    </row>
    <row r="87" spans="1:6" x14ac:dyDescent="0.75">
      <c r="A87" s="115" t="s">
        <v>2506</v>
      </c>
      <c r="B87" s="116" t="s">
        <v>2803</v>
      </c>
      <c r="C87" s="1"/>
    </row>
    <row r="88" spans="1:6" x14ac:dyDescent="0.75">
      <c r="A88" s="115" t="s">
        <v>2547</v>
      </c>
      <c r="B88" s="116" t="s">
        <v>2548</v>
      </c>
      <c r="C88" s="1"/>
    </row>
    <row r="89" spans="1:6" x14ac:dyDescent="0.75">
      <c r="A89" s="115">
        <v>60136121</v>
      </c>
      <c r="B89" s="116" t="s">
        <v>2551</v>
      </c>
      <c r="C89" s="1"/>
    </row>
    <row r="90" spans="1:6" x14ac:dyDescent="0.75">
      <c r="A90" s="117" t="s">
        <v>2554</v>
      </c>
      <c r="B90" s="118" t="s">
        <v>2555</v>
      </c>
      <c r="C90" s="1"/>
    </row>
    <row r="91" spans="1:6" x14ac:dyDescent="0.75">
      <c r="C91" s="1"/>
    </row>
    <row r="92" spans="1:6" ht="26.75" x14ac:dyDescent="0.75">
      <c r="A92" s="5" t="s">
        <v>109</v>
      </c>
      <c r="B92" s="6" t="s">
        <v>110</v>
      </c>
      <c r="C92" s="1"/>
      <c r="D92" s="7" t="s">
        <v>33</v>
      </c>
      <c r="E92" s="98" t="s">
        <v>34</v>
      </c>
      <c r="F92" s="18" t="s">
        <v>2723</v>
      </c>
    </row>
    <row r="93" spans="1:6" x14ac:dyDescent="0.75">
      <c r="A93" s="115" t="s">
        <v>2256</v>
      </c>
      <c r="B93" s="116" t="s">
        <v>2257</v>
      </c>
      <c r="C93" s="1"/>
      <c r="D93" s="121" t="s">
        <v>74</v>
      </c>
      <c r="E93" s="127">
        <v>36</v>
      </c>
      <c r="F93" s="124">
        <v>6</v>
      </c>
    </row>
    <row r="94" spans="1:6" x14ac:dyDescent="0.75">
      <c r="A94" s="115" t="s">
        <v>2258</v>
      </c>
      <c r="B94" s="116" t="s">
        <v>2259</v>
      </c>
      <c r="C94" s="1"/>
      <c r="D94" s="67"/>
    </row>
    <row r="95" spans="1:6" x14ac:dyDescent="0.75">
      <c r="A95" s="115" t="s">
        <v>2274</v>
      </c>
      <c r="B95" s="116" t="s">
        <v>2275</v>
      </c>
      <c r="C95" s="1"/>
    </row>
    <row r="96" spans="1:6" x14ac:dyDescent="0.75">
      <c r="A96" s="115" t="s">
        <v>2395</v>
      </c>
      <c r="B96" s="116" t="s">
        <v>2396</v>
      </c>
      <c r="C96" s="1"/>
    </row>
    <row r="97" spans="1:6" x14ac:dyDescent="0.75">
      <c r="A97" s="117" t="s">
        <v>2454</v>
      </c>
      <c r="B97" s="118" t="s">
        <v>2455</v>
      </c>
      <c r="C97" s="1"/>
    </row>
    <row r="98" spans="1:6" x14ac:dyDescent="0.75">
      <c r="C98" s="1"/>
    </row>
    <row r="99" spans="1:6" ht="26.75" x14ac:dyDescent="0.75">
      <c r="A99" s="5" t="s">
        <v>109</v>
      </c>
      <c r="B99" s="6" t="s">
        <v>110</v>
      </c>
      <c r="C99" s="1"/>
      <c r="D99" s="7" t="s">
        <v>33</v>
      </c>
      <c r="E99" s="98" t="s">
        <v>34</v>
      </c>
      <c r="F99" s="18" t="s">
        <v>2723</v>
      </c>
    </row>
    <row r="100" spans="1:6" x14ac:dyDescent="0.75">
      <c r="A100" s="115" t="s">
        <v>2252</v>
      </c>
      <c r="B100" s="116" t="s">
        <v>2253</v>
      </c>
      <c r="C100" s="1"/>
      <c r="D100" s="121" t="s">
        <v>74</v>
      </c>
      <c r="E100" s="127">
        <v>42</v>
      </c>
      <c r="F100" s="124">
        <v>7</v>
      </c>
    </row>
    <row r="101" spans="1:6" x14ac:dyDescent="0.75">
      <c r="A101" s="115" t="s">
        <v>2254</v>
      </c>
      <c r="B101" s="116" t="s">
        <v>2255</v>
      </c>
      <c r="C101" s="1"/>
      <c r="D101" s="67"/>
    </row>
    <row r="102" spans="1:6" x14ac:dyDescent="0.75">
      <c r="A102" s="115" t="s">
        <v>2262</v>
      </c>
      <c r="B102" s="116" t="s">
        <v>2263</v>
      </c>
      <c r="C102" s="1"/>
    </row>
    <row r="103" spans="1:6" x14ac:dyDescent="0.75">
      <c r="A103" s="115" t="s">
        <v>2270</v>
      </c>
      <c r="B103" s="116" t="s">
        <v>2271</v>
      </c>
      <c r="C103" s="1"/>
    </row>
    <row r="104" spans="1:6" x14ac:dyDescent="0.75">
      <c r="A104" s="115" t="s">
        <v>2284</v>
      </c>
      <c r="B104" s="116" t="s">
        <v>2285</v>
      </c>
      <c r="C104" s="1"/>
    </row>
    <row r="105" spans="1:6" x14ac:dyDescent="0.75">
      <c r="A105" s="117" t="s">
        <v>2332</v>
      </c>
      <c r="B105" s="118" t="s">
        <v>2333</v>
      </c>
      <c r="C105" s="1"/>
    </row>
    <row r="106" spans="1:6" x14ac:dyDescent="0.75">
      <c r="C106" s="1"/>
    </row>
    <row r="107" spans="1:6" x14ac:dyDescent="0.75">
      <c r="C107" s="1"/>
    </row>
    <row r="108" spans="1:6" ht="26.75" x14ac:dyDescent="0.75">
      <c r="A108" s="5" t="s">
        <v>109</v>
      </c>
      <c r="B108" s="6" t="s">
        <v>110</v>
      </c>
      <c r="C108" s="1"/>
      <c r="D108" s="7" t="s">
        <v>33</v>
      </c>
      <c r="E108" s="98" t="s">
        <v>34</v>
      </c>
      <c r="F108" s="18" t="s">
        <v>2723</v>
      </c>
    </row>
    <row r="109" spans="1:6" x14ac:dyDescent="0.75">
      <c r="A109" s="115" t="s">
        <v>2250</v>
      </c>
      <c r="B109" s="116" t="s">
        <v>2251</v>
      </c>
      <c r="C109" s="1"/>
      <c r="D109" s="121" t="s">
        <v>74</v>
      </c>
      <c r="E109" s="127">
        <v>48</v>
      </c>
      <c r="F109" s="124">
        <v>8</v>
      </c>
    </row>
    <row r="110" spans="1:6" x14ac:dyDescent="0.75">
      <c r="A110" s="115" t="s">
        <v>2280</v>
      </c>
      <c r="B110" s="116" t="s">
        <v>2281</v>
      </c>
      <c r="C110" s="1"/>
      <c r="D110" s="67"/>
    </row>
    <row r="111" spans="1:6" x14ac:dyDescent="0.75">
      <c r="A111" s="115" t="s">
        <v>2439</v>
      </c>
      <c r="B111" s="116" t="s">
        <v>2440</v>
      </c>
      <c r="C111" s="1"/>
    </row>
    <row r="112" spans="1:6" x14ac:dyDescent="0.75">
      <c r="A112" s="115" t="s">
        <v>2441</v>
      </c>
      <c r="B112" s="116" t="s">
        <v>2442</v>
      </c>
      <c r="C112" s="1"/>
    </row>
    <row r="113" spans="1:6" x14ac:dyDescent="0.75">
      <c r="A113" s="117" t="s">
        <v>2458</v>
      </c>
      <c r="B113" s="118" t="s">
        <v>2459</v>
      </c>
      <c r="C113" s="1"/>
    </row>
    <row r="114" spans="1:6" x14ac:dyDescent="0.75">
      <c r="C114" s="1"/>
    </row>
    <row r="115" spans="1:6" ht="26.75" x14ac:dyDescent="0.75">
      <c r="A115" s="5" t="s">
        <v>109</v>
      </c>
      <c r="B115" s="6" t="s">
        <v>110</v>
      </c>
      <c r="C115" s="1"/>
      <c r="D115" s="7" t="s">
        <v>33</v>
      </c>
      <c r="E115" s="98" t="s">
        <v>34</v>
      </c>
      <c r="F115" s="18" t="s">
        <v>2723</v>
      </c>
    </row>
    <row r="116" spans="1:6" x14ac:dyDescent="0.75">
      <c r="A116" s="115" t="s">
        <v>2328</v>
      </c>
      <c r="B116" s="116" t="s">
        <v>2329</v>
      </c>
      <c r="C116" s="1"/>
      <c r="D116" s="121" t="s">
        <v>74</v>
      </c>
      <c r="E116" s="127">
        <v>54</v>
      </c>
      <c r="F116" s="124">
        <v>9</v>
      </c>
    </row>
    <row r="117" spans="1:6" x14ac:dyDescent="0.75">
      <c r="A117" s="115" t="s">
        <v>2445</v>
      </c>
      <c r="B117" s="116" t="s">
        <v>2446</v>
      </c>
      <c r="C117" s="1"/>
      <c r="D117" s="67"/>
    </row>
    <row r="118" spans="1:6" x14ac:dyDescent="0.75">
      <c r="A118" s="117" t="s">
        <v>2447</v>
      </c>
      <c r="B118" s="118" t="s">
        <v>2448</v>
      </c>
      <c r="C118" s="1"/>
    </row>
    <row r="119" spans="1:6" x14ac:dyDescent="0.75">
      <c r="C119" s="1"/>
    </row>
    <row r="120" spans="1:6" ht="26.75" x14ac:dyDescent="0.75">
      <c r="A120" s="5" t="s">
        <v>109</v>
      </c>
      <c r="B120" s="6" t="s">
        <v>110</v>
      </c>
      <c r="C120" s="1"/>
      <c r="D120" s="7" t="s">
        <v>33</v>
      </c>
      <c r="E120" s="98" t="s">
        <v>34</v>
      </c>
      <c r="F120" s="18" t="s">
        <v>2723</v>
      </c>
    </row>
    <row r="121" spans="1:6" x14ac:dyDescent="0.75">
      <c r="A121" s="115" t="s">
        <v>2182</v>
      </c>
      <c r="B121" s="116" t="s">
        <v>2779</v>
      </c>
      <c r="C121" s="1"/>
      <c r="D121" s="120" t="s">
        <v>60</v>
      </c>
      <c r="E121" s="126">
        <v>15</v>
      </c>
      <c r="F121" s="123">
        <v>2</v>
      </c>
    </row>
    <row r="122" spans="1:6" x14ac:dyDescent="0.75">
      <c r="A122" s="117" t="s">
        <v>2192</v>
      </c>
      <c r="B122" s="118" t="s">
        <v>2781</v>
      </c>
      <c r="C122" s="1"/>
      <c r="D122" s="120" t="s">
        <v>61</v>
      </c>
      <c r="E122" s="126">
        <v>13</v>
      </c>
      <c r="F122" s="123">
        <v>2</v>
      </c>
    </row>
    <row r="123" spans="1:6" x14ac:dyDescent="0.75">
      <c r="C123" s="1"/>
      <c r="D123" s="121" t="s">
        <v>74</v>
      </c>
      <c r="E123" s="127">
        <v>10</v>
      </c>
      <c r="F123" s="124">
        <v>2</v>
      </c>
    </row>
    <row r="124" spans="1:6" x14ac:dyDescent="0.75">
      <c r="C124" s="1"/>
      <c r="D124" s="67"/>
    </row>
    <row r="125" spans="1:6" ht="26.75" x14ac:dyDescent="0.75">
      <c r="A125" s="5" t="s">
        <v>109</v>
      </c>
      <c r="B125" s="6" t="s">
        <v>110</v>
      </c>
      <c r="C125" s="1"/>
      <c r="D125" s="7" t="s">
        <v>33</v>
      </c>
      <c r="E125" s="98" t="s">
        <v>34</v>
      </c>
      <c r="F125" s="18" t="s">
        <v>2723</v>
      </c>
    </row>
    <row r="126" spans="1:6" x14ac:dyDescent="0.75">
      <c r="A126" s="115" t="s">
        <v>2298</v>
      </c>
      <c r="B126" s="116" t="s">
        <v>2299</v>
      </c>
      <c r="C126" s="1"/>
      <c r="D126" s="120" t="s">
        <v>60</v>
      </c>
      <c r="E126" s="126">
        <v>22.5</v>
      </c>
      <c r="F126" s="123">
        <v>3</v>
      </c>
    </row>
    <row r="127" spans="1:6" x14ac:dyDescent="0.75">
      <c r="A127" s="117" t="s">
        <v>2462</v>
      </c>
      <c r="B127" s="118" t="s">
        <v>2463</v>
      </c>
      <c r="C127" s="1"/>
      <c r="D127" s="120" t="s">
        <v>61</v>
      </c>
      <c r="E127" s="126">
        <v>19.5</v>
      </c>
      <c r="F127" s="123">
        <v>3</v>
      </c>
    </row>
    <row r="128" spans="1:6" x14ac:dyDescent="0.75">
      <c r="C128" s="1"/>
      <c r="D128" s="121" t="s">
        <v>74</v>
      </c>
      <c r="E128" s="127">
        <v>15</v>
      </c>
      <c r="F128" s="124">
        <v>3</v>
      </c>
    </row>
    <row r="129" spans="1:6" x14ac:dyDescent="0.75">
      <c r="C129" s="1"/>
      <c r="D129" s="67"/>
    </row>
    <row r="130" spans="1:6" ht="26.75" x14ac:dyDescent="0.75">
      <c r="A130" s="5" t="s">
        <v>109</v>
      </c>
      <c r="B130" s="6" t="s">
        <v>110</v>
      </c>
      <c r="C130" s="1"/>
      <c r="D130" s="7" t="s">
        <v>33</v>
      </c>
      <c r="E130" s="98" t="s">
        <v>34</v>
      </c>
      <c r="F130" s="18" t="s">
        <v>2723</v>
      </c>
    </row>
    <row r="131" spans="1:6" x14ac:dyDescent="0.75">
      <c r="A131" s="115" t="s">
        <v>2207</v>
      </c>
      <c r="B131" s="116" t="s">
        <v>2791</v>
      </c>
      <c r="C131" s="1"/>
      <c r="D131" s="120" t="s">
        <v>60</v>
      </c>
      <c r="E131" s="126">
        <v>30</v>
      </c>
      <c r="F131" s="123">
        <v>4</v>
      </c>
    </row>
    <row r="132" spans="1:6" x14ac:dyDescent="0.75">
      <c r="A132" s="115" t="s">
        <v>2278</v>
      </c>
      <c r="B132" s="116" t="s">
        <v>2279</v>
      </c>
      <c r="C132" s="1"/>
      <c r="D132" s="120" t="s">
        <v>61</v>
      </c>
      <c r="E132" s="126">
        <v>26</v>
      </c>
      <c r="F132" s="123">
        <v>4</v>
      </c>
    </row>
    <row r="133" spans="1:6" x14ac:dyDescent="0.75">
      <c r="A133" s="115" t="s">
        <v>2309</v>
      </c>
      <c r="B133" s="116" t="s">
        <v>2310</v>
      </c>
      <c r="C133" s="1"/>
      <c r="D133" s="121" t="s">
        <v>74</v>
      </c>
      <c r="E133" s="127">
        <v>20</v>
      </c>
      <c r="F133" s="124">
        <v>4</v>
      </c>
    </row>
    <row r="134" spans="1:6" x14ac:dyDescent="0.75">
      <c r="A134" s="115" t="s">
        <v>2467</v>
      </c>
      <c r="B134" s="116" t="s">
        <v>2468</v>
      </c>
      <c r="C134" s="1"/>
      <c r="D134" s="67"/>
    </row>
    <row r="135" spans="1:6" x14ac:dyDescent="0.75">
      <c r="A135" s="115" t="s">
        <v>2500</v>
      </c>
      <c r="B135" s="116" t="s">
        <v>2501</v>
      </c>
      <c r="C135" s="1"/>
    </row>
    <row r="136" spans="1:6" x14ac:dyDescent="0.75">
      <c r="A136" s="115" t="s">
        <v>2587</v>
      </c>
      <c r="B136" s="116" t="s">
        <v>2588</v>
      </c>
      <c r="C136" s="1"/>
    </row>
    <row r="137" spans="1:6" x14ac:dyDescent="0.75">
      <c r="A137" s="115">
        <v>60145262</v>
      </c>
      <c r="B137" s="116" t="s">
        <v>2589</v>
      </c>
      <c r="C137" s="1"/>
    </row>
    <row r="138" spans="1:6" x14ac:dyDescent="0.75">
      <c r="A138" s="117" t="s">
        <v>2590</v>
      </c>
      <c r="B138" s="118" t="s">
        <v>2591</v>
      </c>
      <c r="C138" s="1"/>
    </row>
    <row r="139" spans="1:6" x14ac:dyDescent="0.75">
      <c r="C139" s="1"/>
    </row>
    <row r="140" spans="1:6" ht="26.75" x14ac:dyDescent="0.75">
      <c r="A140" s="5" t="s">
        <v>109</v>
      </c>
      <c r="B140" s="6" t="s">
        <v>110</v>
      </c>
      <c r="C140" s="1"/>
      <c r="D140" s="7" t="s">
        <v>33</v>
      </c>
      <c r="E140" s="98" t="s">
        <v>34</v>
      </c>
      <c r="F140" s="18" t="s">
        <v>2723</v>
      </c>
    </row>
    <row r="141" spans="1:6" x14ac:dyDescent="0.75">
      <c r="A141" s="115" t="s">
        <v>2306</v>
      </c>
      <c r="B141" s="116" t="s">
        <v>2307</v>
      </c>
      <c r="C141" s="1"/>
      <c r="D141" s="120" t="s">
        <v>60</v>
      </c>
      <c r="E141" s="126">
        <v>37.5</v>
      </c>
      <c r="F141" s="123">
        <v>5</v>
      </c>
    </row>
    <row r="142" spans="1:6" x14ac:dyDescent="0.75">
      <c r="A142" s="115" t="s">
        <v>2419</v>
      </c>
      <c r="B142" s="116" t="s">
        <v>2420</v>
      </c>
      <c r="C142" s="1"/>
      <c r="D142" s="120" t="s">
        <v>61</v>
      </c>
      <c r="E142" s="126">
        <v>32.5</v>
      </c>
      <c r="F142" s="123">
        <v>5</v>
      </c>
    </row>
    <row r="143" spans="1:6" x14ac:dyDescent="0.75">
      <c r="A143" s="117" t="s">
        <v>2456</v>
      </c>
      <c r="B143" s="118" t="s">
        <v>2457</v>
      </c>
      <c r="C143" s="1"/>
      <c r="D143" s="121" t="s">
        <v>74</v>
      </c>
      <c r="E143" s="127">
        <v>25</v>
      </c>
      <c r="F143" s="124">
        <v>5</v>
      </c>
    </row>
    <row r="144" spans="1:6" x14ac:dyDescent="0.75">
      <c r="C144" s="1"/>
      <c r="D144" s="67"/>
    </row>
    <row r="145" spans="1:6" ht="26.75" x14ac:dyDescent="0.75">
      <c r="A145" s="5" t="s">
        <v>109</v>
      </c>
      <c r="B145" s="6" t="s">
        <v>110</v>
      </c>
      <c r="C145" s="1"/>
      <c r="D145" s="7" t="s">
        <v>33</v>
      </c>
      <c r="E145" s="98" t="s">
        <v>34</v>
      </c>
      <c r="F145" s="18" t="s">
        <v>2723</v>
      </c>
    </row>
    <row r="146" spans="1:6" x14ac:dyDescent="0.75">
      <c r="A146" s="115" t="s">
        <v>2183</v>
      </c>
      <c r="B146" s="116" t="s">
        <v>2780</v>
      </c>
      <c r="C146" s="1"/>
      <c r="D146" s="120" t="s">
        <v>60</v>
      </c>
      <c r="E146" s="126">
        <v>45</v>
      </c>
      <c r="F146" s="123">
        <v>6</v>
      </c>
    </row>
    <row r="147" spans="1:6" x14ac:dyDescent="0.75">
      <c r="A147" s="117" t="s">
        <v>2408</v>
      </c>
      <c r="B147" s="118" t="s">
        <v>2409</v>
      </c>
      <c r="C147" s="1"/>
      <c r="D147" s="120" t="s">
        <v>61</v>
      </c>
      <c r="E147" s="126">
        <v>39</v>
      </c>
      <c r="F147" s="123">
        <v>6</v>
      </c>
    </row>
    <row r="148" spans="1:6" x14ac:dyDescent="0.75">
      <c r="C148" s="1"/>
      <c r="D148" s="121" t="s">
        <v>74</v>
      </c>
      <c r="E148" s="127">
        <v>30</v>
      </c>
      <c r="F148" s="124">
        <v>6</v>
      </c>
    </row>
    <row r="149" spans="1:6" x14ac:dyDescent="0.75">
      <c r="C149" s="1"/>
      <c r="D149" s="67"/>
    </row>
    <row r="150" spans="1:6" ht="26.75" x14ac:dyDescent="0.75">
      <c r="A150" s="5" t="s">
        <v>109</v>
      </c>
      <c r="B150" s="6" t="s">
        <v>110</v>
      </c>
      <c r="C150" s="1"/>
      <c r="D150" s="7" t="s">
        <v>33</v>
      </c>
      <c r="E150" s="98" t="s">
        <v>34</v>
      </c>
      <c r="F150" s="18" t="s">
        <v>2723</v>
      </c>
    </row>
    <row r="151" spans="1:6" x14ac:dyDescent="0.75">
      <c r="A151" s="115" t="s">
        <v>2411</v>
      </c>
      <c r="B151" s="116" t="s">
        <v>2800</v>
      </c>
      <c r="C151" s="1"/>
      <c r="D151" s="120" t="s">
        <v>60</v>
      </c>
      <c r="E151" s="126">
        <v>52.5</v>
      </c>
      <c r="F151" s="123">
        <v>7</v>
      </c>
    </row>
    <row r="152" spans="1:6" x14ac:dyDescent="0.75">
      <c r="A152" s="117" t="s">
        <v>2421</v>
      </c>
      <c r="B152" s="118" t="s">
        <v>2422</v>
      </c>
      <c r="C152" s="1"/>
      <c r="D152" s="120" t="s">
        <v>61</v>
      </c>
      <c r="E152" s="126">
        <v>45.5</v>
      </c>
      <c r="F152" s="123">
        <v>7</v>
      </c>
    </row>
    <row r="153" spans="1:6" x14ac:dyDescent="0.75">
      <c r="C153" s="1"/>
      <c r="D153" s="121" t="s">
        <v>74</v>
      </c>
      <c r="E153" s="127">
        <v>35</v>
      </c>
      <c r="F153" s="124">
        <v>7</v>
      </c>
    </row>
    <row r="154" spans="1:6" x14ac:dyDescent="0.75">
      <c r="C154" s="1"/>
      <c r="D154" s="67"/>
    </row>
    <row r="155" spans="1:6" ht="26.75" x14ac:dyDescent="0.75">
      <c r="A155" s="5" t="s">
        <v>109</v>
      </c>
      <c r="B155" s="6" t="s">
        <v>110</v>
      </c>
      <c r="C155" s="1"/>
      <c r="D155" s="7" t="s">
        <v>33</v>
      </c>
      <c r="E155" s="98" t="s">
        <v>34</v>
      </c>
      <c r="F155" s="18" t="s">
        <v>2723</v>
      </c>
    </row>
    <row r="156" spans="1:6" x14ac:dyDescent="0.75">
      <c r="A156" s="115" t="s">
        <v>2405</v>
      </c>
      <c r="B156" s="116" t="s">
        <v>2406</v>
      </c>
      <c r="C156" s="1"/>
      <c r="D156" s="120" t="s">
        <v>60</v>
      </c>
      <c r="E156" s="126">
        <v>60</v>
      </c>
      <c r="F156" s="123">
        <v>8</v>
      </c>
    </row>
    <row r="157" spans="1:6" x14ac:dyDescent="0.75">
      <c r="A157" s="117" t="s">
        <v>2416</v>
      </c>
      <c r="B157" s="118" t="s">
        <v>2417</v>
      </c>
      <c r="C157" s="1"/>
      <c r="D157" s="120" t="s">
        <v>61</v>
      </c>
      <c r="E157" s="126">
        <v>52</v>
      </c>
      <c r="F157" s="123">
        <v>8</v>
      </c>
    </row>
    <row r="158" spans="1:6" x14ac:dyDescent="0.75">
      <c r="C158" s="1"/>
      <c r="D158" s="121" t="s">
        <v>74</v>
      </c>
      <c r="E158" s="127">
        <v>40</v>
      </c>
      <c r="F158" s="124">
        <v>8</v>
      </c>
    </row>
    <row r="159" spans="1:6" x14ac:dyDescent="0.75">
      <c r="C159" s="1"/>
      <c r="D159" s="67"/>
    </row>
    <row r="160" spans="1:6" ht="26.75" x14ac:dyDescent="0.75">
      <c r="A160" s="5" t="s">
        <v>109</v>
      </c>
      <c r="B160" s="6" t="s">
        <v>110</v>
      </c>
      <c r="C160" s="1"/>
      <c r="D160" s="7" t="s">
        <v>33</v>
      </c>
      <c r="E160" s="98" t="s">
        <v>34</v>
      </c>
      <c r="F160" s="18" t="s">
        <v>2723</v>
      </c>
    </row>
    <row r="161" spans="1:6" x14ac:dyDescent="0.75">
      <c r="A161" s="117" t="s">
        <v>2413</v>
      </c>
      <c r="B161" s="118" t="s">
        <v>2414</v>
      </c>
      <c r="C161" s="1"/>
      <c r="D161" s="120" t="s">
        <v>60</v>
      </c>
      <c r="E161" s="126">
        <v>67.5</v>
      </c>
      <c r="F161" s="123">
        <v>9</v>
      </c>
    </row>
    <row r="162" spans="1:6" x14ac:dyDescent="0.75">
      <c r="C162" s="1"/>
      <c r="D162" s="120" t="s">
        <v>61</v>
      </c>
      <c r="E162" s="126">
        <v>58.5</v>
      </c>
      <c r="F162" s="123">
        <v>9</v>
      </c>
    </row>
    <row r="163" spans="1:6" x14ac:dyDescent="0.75">
      <c r="C163" s="1"/>
      <c r="D163" s="121" t="s">
        <v>74</v>
      </c>
      <c r="E163" s="127">
        <v>45</v>
      </c>
      <c r="F163" s="124">
        <v>9</v>
      </c>
    </row>
    <row r="164" spans="1:6" x14ac:dyDescent="0.75">
      <c r="C164" s="1"/>
      <c r="D164" s="67"/>
      <c r="E164" s="107"/>
      <c r="F164" s="57"/>
    </row>
    <row r="165" spans="1:6" ht="26.75" x14ac:dyDescent="0.75">
      <c r="A165" s="5" t="s">
        <v>109</v>
      </c>
      <c r="B165" s="6" t="s">
        <v>110</v>
      </c>
      <c r="C165" s="1"/>
      <c r="D165" s="7" t="s">
        <v>33</v>
      </c>
      <c r="E165" s="98" t="s">
        <v>34</v>
      </c>
      <c r="F165" s="18" t="s">
        <v>2723</v>
      </c>
    </row>
    <row r="166" spans="1:6" x14ac:dyDescent="0.75">
      <c r="A166" s="117" t="s">
        <v>2531</v>
      </c>
      <c r="B166" s="118" t="s">
        <v>2532</v>
      </c>
      <c r="C166" s="1"/>
      <c r="D166" s="120" t="s">
        <v>60</v>
      </c>
      <c r="E166" s="126">
        <v>75</v>
      </c>
      <c r="F166" s="123">
        <v>10</v>
      </c>
    </row>
    <row r="167" spans="1:6" x14ac:dyDescent="0.75">
      <c r="C167" s="1"/>
      <c r="D167" s="120" t="s">
        <v>61</v>
      </c>
      <c r="E167" s="126">
        <v>65</v>
      </c>
      <c r="F167" s="123">
        <v>10</v>
      </c>
    </row>
    <row r="168" spans="1:6" x14ac:dyDescent="0.75">
      <c r="C168" s="1"/>
      <c r="D168" s="121" t="s">
        <v>74</v>
      </c>
      <c r="E168" s="127">
        <v>50</v>
      </c>
      <c r="F168" s="124">
        <v>10</v>
      </c>
    </row>
    <row r="169" spans="1:6" x14ac:dyDescent="0.75">
      <c r="C169" s="1"/>
      <c r="D169" s="67"/>
      <c r="E169" s="107"/>
      <c r="F169" s="57"/>
    </row>
    <row r="170" spans="1:6" ht="26.75" x14ac:dyDescent="0.75">
      <c r="A170" s="5" t="s">
        <v>109</v>
      </c>
      <c r="B170" s="6" t="s">
        <v>110</v>
      </c>
      <c r="C170" s="1"/>
      <c r="D170" s="7" t="s">
        <v>33</v>
      </c>
      <c r="E170" s="98" t="s">
        <v>34</v>
      </c>
      <c r="F170" s="18" t="s">
        <v>2723</v>
      </c>
    </row>
    <row r="171" spans="1:6" x14ac:dyDescent="0.75">
      <c r="A171" s="117" t="s">
        <v>2381</v>
      </c>
      <c r="B171" s="118" t="s">
        <v>2382</v>
      </c>
      <c r="C171" s="1"/>
      <c r="D171" s="120" t="s">
        <v>60</v>
      </c>
      <c r="E171" s="126">
        <v>105</v>
      </c>
      <c r="F171" s="123">
        <v>14</v>
      </c>
    </row>
    <row r="172" spans="1:6" x14ac:dyDescent="0.75">
      <c r="C172" s="1"/>
      <c r="D172" s="120" t="s">
        <v>61</v>
      </c>
      <c r="E172" s="126">
        <v>91</v>
      </c>
      <c r="F172" s="123">
        <v>14</v>
      </c>
    </row>
    <row r="173" spans="1:6" x14ac:dyDescent="0.75">
      <c r="C173" s="1"/>
      <c r="D173" s="121" t="s">
        <v>74</v>
      </c>
      <c r="E173" s="127">
        <v>70</v>
      </c>
      <c r="F173" s="124">
        <v>14</v>
      </c>
    </row>
    <row r="174" spans="1:6" x14ac:dyDescent="0.75">
      <c r="C174" s="1"/>
      <c r="D174" s="67"/>
    </row>
    <row r="175" spans="1:6" ht="26.75" x14ac:dyDescent="0.75">
      <c r="A175" s="5" t="s">
        <v>109</v>
      </c>
      <c r="B175" s="6" t="s">
        <v>110</v>
      </c>
      <c r="C175" s="1"/>
      <c r="D175" s="7" t="s">
        <v>33</v>
      </c>
      <c r="E175" s="98" t="s">
        <v>34</v>
      </c>
      <c r="F175" s="18" t="s">
        <v>2723</v>
      </c>
    </row>
    <row r="176" spans="1:6" x14ac:dyDescent="0.75">
      <c r="A176" s="115">
        <v>50083557</v>
      </c>
      <c r="B176" s="116" t="s">
        <v>2782</v>
      </c>
      <c r="C176" s="1"/>
      <c r="D176" s="120" t="s">
        <v>73</v>
      </c>
      <c r="E176" s="126">
        <v>16</v>
      </c>
      <c r="F176" s="123">
        <v>2</v>
      </c>
    </row>
    <row r="177" spans="1:6" x14ac:dyDescent="0.75">
      <c r="A177" s="115" t="s">
        <v>2203</v>
      </c>
      <c r="B177" s="116" t="s">
        <v>2787</v>
      </c>
      <c r="C177" s="1"/>
      <c r="D177" s="120" t="s">
        <v>60</v>
      </c>
      <c r="E177" s="126">
        <v>14</v>
      </c>
      <c r="F177" s="123">
        <v>2</v>
      </c>
    </row>
    <row r="178" spans="1:6" x14ac:dyDescent="0.75">
      <c r="A178" s="115" t="s">
        <v>2204</v>
      </c>
      <c r="B178" s="116" t="s">
        <v>2788</v>
      </c>
      <c r="C178" s="1"/>
      <c r="D178" s="120" t="s">
        <v>61</v>
      </c>
      <c r="E178" s="126">
        <v>12</v>
      </c>
      <c r="F178" s="123">
        <v>2</v>
      </c>
    </row>
    <row r="179" spans="1:6" x14ac:dyDescent="0.75">
      <c r="A179" s="115" t="s">
        <v>2205</v>
      </c>
      <c r="B179" s="116" t="s">
        <v>2789</v>
      </c>
      <c r="C179" s="1"/>
      <c r="D179" s="121" t="s">
        <v>74</v>
      </c>
      <c r="E179" s="127">
        <v>10</v>
      </c>
      <c r="F179" s="124">
        <v>2</v>
      </c>
    </row>
    <row r="180" spans="1:6" x14ac:dyDescent="0.75">
      <c r="A180" s="115" t="s">
        <v>2206</v>
      </c>
      <c r="B180" s="116" t="s">
        <v>2790</v>
      </c>
      <c r="C180" s="1"/>
      <c r="D180" s="67"/>
    </row>
    <row r="181" spans="1:6" x14ac:dyDescent="0.75">
      <c r="A181" s="115" t="s">
        <v>2227</v>
      </c>
      <c r="B181" s="116" t="s">
        <v>2794</v>
      </c>
      <c r="C181" s="1"/>
    </row>
    <row r="182" spans="1:6" x14ac:dyDescent="0.75">
      <c r="A182" s="115">
        <v>50106831</v>
      </c>
      <c r="B182" s="116" t="s">
        <v>2796</v>
      </c>
      <c r="C182" s="1"/>
    </row>
    <row r="183" spans="1:6" x14ac:dyDescent="0.75">
      <c r="A183" s="117" t="s">
        <v>2565</v>
      </c>
      <c r="B183" s="118" t="s">
        <v>2566</v>
      </c>
      <c r="C183" s="1"/>
    </row>
    <row r="184" spans="1:6" x14ac:dyDescent="0.75">
      <c r="C184" s="1"/>
    </row>
    <row r="185" spans="1:6" ht="26.75" x14ac:dyDescent="0.75">
      <c r="A185" s="5" t="s">
        <v>109</v>
      </c>
      <c r="B185" s="6" t="s">
        <v>110</v>
      </c>
      <c r="C185" s="1"/>
      <c r="D185" s="7" t="s">
        <v>33</v>
      </c>
      <c r="E185" s="98" t="s">
        <v>34</v>
      </c>
      <c r="F185" s="18" t="s">
        <v>2723</v>
      </c>
    </row>
    <row r="186" spans="1:6" x14ac:dyDescent="0.75">
      <c r="A186" s="115" t="s">
        <v>2194</v>
      </c>
      <c r="B186" s="116" t="s">
        <v>2783</v>
      </c>
      <c r="C186" s="1"/>
      <c r="D186" s="120" t="s">
        <v>73</v>
      </c>
      <c r="E186" s="126">
        <v>32</v>
      </c>
      <c r="F186" s="123">
        <v>4</v>
      </c>
    </row>
    <row r="187" spans="1:6" x14ac:dyDescent="0.75">
      <c r="A187" s="115" t="s">
        <v>2200</v>
      </c>
      <c r="B187" s="116" t="s">
        <v>2784</v>
      </c>
      <c r="C187" s="1"/>
      <c r="D187" s="120" t="s">
        <v>60</v>
      </c>
      <c r="E187" s="126">
        <v>28</v>
      </c>
      <c r="F187" s="123">
        <v>4</v>
      </c>
    </row>
    <row r="188" spans="1:6" x14ac:dyDescent="0.75">
      <c r="A188" s="115" t="s">
        <v>2201</v>
      </c>
      <c r="B188" s="116" t="s">
        <v>2785</v>
      </c>
      <c r="C188" s="1"/>
      <c r="D188" s="120" t="s">
        <v>61</v>
      </c>
      <c r="E188" s="126">
        <v>24</v>
      </c>
      <c r="F188" s="123">
        <v>4</v>
      </c>
    </row>
    <row r="189" spans="1:6" x14ac:dyDescent="0.75">
      <c r="A189" s="115" t="s">
        <v>2202</v>
      </c>
      <c r="B189" s="116" t="s">
        <v>2786</v>
      </c>
      <c r="C189" s="1"/>
      <c r="D189" s="121" t="s">
        <v>74</v>
      </c>
      <c r="E189" s="127">
        <v>20</v>
      </c>
      <c r="F189" s="124">
        <v>4</v>
      </c>
    </row>
    <row r="190" spans="1:6" x14ac:dyDescent="0.75">
      <c r="A190" s="115" t="s">
        <v>2208</v>
      </c>
      <c r="B190" s="116" t="s">
        <v>2792</v>
      </c>
      <c r="C190" s="1"/>
      <c r="D190" s="67"/>
    </row>
    <row r="191" spans="1:6" x14ac:dyDescent="0.75">
      <c r="A191" s="115" t="s">
        <v>2212</v>
      </c>
      <c r="B191" s="116" t="s">
        <v>2793</v>
      </c>
      <c r="C191" s="1"/>
    </row>
    <row r="192" spans="1:6" x14ac:dyDescent="0.75">
      <c r="A192" s="117" t="s">
        <v>2292</v>
      </c>
      <c r="B192" s="118" t="s">
        <v>2795</v>
      </c>
      <c r="C192" s="1"/>
    </row>
    <row r="193" spans="1:2" x14ac:dyDescent="0.75">
      <c r="A193" s="4"/>
      <c r="B193" s="4"/>
    </row>
  </sheetData>
  <mergeCells count="1">
    <mergeCell ref="A1:B1"/>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325"/>
  <sheetViews>
    <sheetView zoomScaleNormal="100" workbookViewId="0">
      <selection sqref="A1:B1"/>
    </sheetView>
  </sheetViews>
  <sheetFormatPr defaultColWidth="9.1328125" defaultRowHeight="14.75" x14ac:dyDescent="0.75"/>
  <cols>
    <col min="1" max="1" width="13.26953125" style="2" customWidth="1"/>
    <col min="2" max="2" width="107.1328125" style="2" customWidth="1"/>
    <col min="3" max="3" width="13.1328125" style="2" customWidth="1"/>
    <col min="4" max="4" width="30.40625" style="2" bestFit="1" customWidth="1"/>
    <col min="5" max="5" width="11.26953125" style="96" customWidth="1"/>
    <col min="6" max="6" width="12.40625" style="2" bestFit="1" customWidth="1"/>
    <col min="7" max="16384" width="9.1328125" style="2"/>
  </cols>
  <sheetData>
    <row r="1" spans="1:6" x14ac:dyDescent="0.75">
      <c r="A1" s="198" t="s">
        <v>2722</v>
      </c>
      <c r="B1" s="198"/>
      <c r="C1" s="1"/>
      <c r="D1" s="1"/>
      <c r="E1" s="94"/>
      <c r="F1" s="1"/>
    </row>
    <row r="2" spans="1:6" x14ac:dyDescent="0.75">
      <c r="A2" s="3" t="s">
        <v>1979</v>
      </c>
      <c r="B2" s="9"/>
      <c r="C2" s="1"/>
      <c r="D2" s="1"/>
      <c r="E2" s="94"/>
      <c r="F2" s="1"/>
    </row>
    <row r="3" spans="1:6" x14ac:dyDescent="0.75">
      <c r="A3" s="3"/>
      <c r="B3" s="9"/>
      <c r="C3" s="1"/>
      <c r="D3" s="1"/>
      <c r="E3" s="94"/>
      <c r="F3" s="1"/>
    </row>
    <row r="4" spans="1:6" x14ac:dyDescent="0.75">
      <c r="A4" s="9" t="s">
        <v>4467</v>
      </c>
      <c r="B4" s="9"/>
      <c r="C4" s="1"/>
      <c r="D4" s="1"/>
      <c r="E4" s="94"/>
      <c r="F4" s="1"/>
    </row>
    <row r="5" spans="1:6" x14ac:dyDescent="0.75">
      <c r="A5" s="1"/>
      <c r="B5" s="1"/>
      <c r="C5" s="1"/>
      <c r="D5" s="1"/>
      <c r="E5" s="94"/>
      <c r="F5" s="1"/>
    </row>
    <row r="6" spans="1:6" ht="26.75" x14ac:dyDescent="0.75">
      <c r="A6" s="5" t="s">
        <v>109</v>
      </c>
      <c r="B6" s="6" t="s">
        <v>110</v>
      </c>
      <c r="C6" s="1"/>
      <c r="D6" s="7" t="s">
        <v>33</v>
      </c>
      <c r="E6" s="98" t="s">
        <v>34</v>
      </c>
      <c r="F6" s="18" t="s">
        <v>35</v>
      </c>
    </row>
    <row r="7" spans="1:6" x14ac:dyDescent="0.75">
      <c r="A7" s="117" t="s">
        <v>1980</v>
      </c>
      <c r="B7" s="118" t="s">
        <v>2199</v>
      </c>
      <c r="C7" s="1"/>
      <c r="D7" s="121" t="s">
        <v>74</v>
      </c>
      <c r="E7" s="127">
        <v>15</v>
      </c>
      <c r="F7" s="124">
        <v>0.5</v>
      </c>
    </row>
    <row r="8" spans="1:6" x14ac:dyDescent="0.75">
      <c r="C8" s="1"/>
      <c r="D8" s="67"/>
      <c r="E8" s="94"/>
      <c r="F8" s="1"/>
    </row>
    <row r="9" spans="1:6" ht="26.75" x14ac:dyDescent="0.75">
      <c r="A9" s="5" t="s">
        <v>109</v>
      </c>
      <c r="B9" s="6" t="s">
        <v>110</v>
      </c>
      <c r="C9" s="1"/>
      <c r="D9" s="17" t="s">
        <v>33</v>
      </c>
      <c r="E9" s="98" t="s">
        <v>34</v>
      </c>
      <c r="F9" s="18" t="s">
        <v>35</v>
      </c>
    </row>
    <row r="10" spans="1:6" x14ac:dyDescent="0.75">
      <c r="A10" s="115" t="s">
        <v>1981</v>
      </c>
      <c r="B10" s="116" t="s">
        <v>2193</v>
      </c>
      <c r="C10" s="1"/>
      <c r="D10" s="121" t="s">
        <v>74</v>
      </c>
      <c r="E10" s="127">
        <v>22.5</v>
      </c>
      <c r="F10" s="124">
        <v>0.75</v>
      </c>
    </row>
    <row r="11" spans="1:6" x14ac:dyDescent="0.75">
      <c r="A11" s="170" t="s">
        <v>2029</v>
      </c>
      <c r="B11" s="169" t="s">
        <v>2030</v>
      </c>
      <c r="C11" s="1"/>
      <c r="D11" s="153"/>
      <c r="E11" s="154"/>
      <c r="F11" s="155"/>
    </row>
    <row r="12" spans="1:6" x14ac:dyDescent="0.75">
      <c r="A12" s="115" t="s">
        <v>1982</v>
      </c>
      <c r="B12" s="116" t="s">
        <v>1983</v>
      </c>
      <c r="C12" s="1"/>
      <c r="D12" s="67"/>
      <c r="E12" s="94"/>
      <c r="F12" s="1"/>
    </row>
    <row r="13" spans="1:6" x14ac:dyDescent="0.75">
      <c r="A13" s="117" t="s">
        <v>1984</v>
      </c>
      <c r="B13" s="118" t="s">
        <v>2429</v>
      </c>
      <c r="C13" s="1"/>
      <c r="D13" s="1"/>
      <c r="E13" s="94"/>
      <c r="F13" s="1"/>
    </row>
    <row r="14" spans="1:6" x14ac:dyDescent="0.75">
      <c r="A14" s="46"/>
      <c r="B14" s="46"/>
      <c r="C14" s="1"/>
      <c r="D14" s="1"/>
      <c r="E14" s="94"/>
      <c r="F14" s="1"/>
    </row>
    <row r="15" spans="1:6" ht="26.75" x14ac:dyDescent="0.75">
      <c r="A15" s="5" t="s">
        <v>109</v>
      </c>
      <c r="B15" s="6" t="s">
        <v>110</v>
      </c>
      <c r="C15" s="1"/>
      <c r="D15" s="17" t="s">
        <v>33</v>
      </c>
      <c r="E15" s="98" t="s">
        <v>34</v>
      </c>
      <c r="F15" s="18" t="s">
        <v>35</v>
      </c>
    </row>
    <row r="16" spans="1:6" x14ac:dyDescent="0.75">
      <c r="A16" s="115" t="s">
        <v>1985</v>
      </c>
      <c r="B16" s="116" t="s">
        <v>1986</v>
      </c>
      <c r="C16" s="1"/>
      <c r="D16" s="121" t="s">
        <v>74</v>
      </c>
      <c r="E16" s="127">
        <v>30</v>
      </c>
      <c r="F16" s="124">
        <v>1</v>
      </c>
    </row>
    <row r="17" spans="1:6" x14ac:dyDescent="0.75">
      <c r="A17" s="115">
        <v>50073862</v>
      </c>
      <c r="B17" s="116" t="s">
        <v>2189</v>
      </c>
      <c r="C17" s="1"/>
      <c r="D17" s="67"/>
      <c r="E17" s="99"/>
      <c r="F17" s="26"/>
    </row>
    <row r="18" spans="1:6" x14ac:dyDescent="0.75">
      <c r="A18" s="115">
        <v>50093502</v>
      </c>
      <c r="B18" s="116" t="s">
        <v>1987</v>
      </c>
      <c r="C18" s="1"/>
      <c r="D18" s="1"/>
      <c r="E18" s="94"/>
      <c r="F18" s="1"/>
    </row>
    <row r="19" spans="1:6" x14ac:dyDescent="0.75">
      <c r="A19" s="115" t="s">
        <v>1988</v>
      </c>
      <c r="B19" s="116" t="s">
        <v>1989</v>
      </c>
      <c r="C19" s="1"/>
      <c r="D19" s="1"/>
      <c r="E19" s="94"/>
      <c r="F19" s="1"/>
    </row>
    <row r="20" spans="1:6" x14ac:dyDescent="0.75">
      <c r="A20" s="170">
        <v>50117853</v>
      </c>
      <c r="B20" s="169" t="s">
        <v>2031</v>
      </c>
      <c r="C20" s="1"/>
      <c r="D20" s="1"/>
      <c r="E20" s="94"/>
      <c r="F20" s="1"/>
    </row>
    <row r="21" spans="1:6" x14ac:dyDescent="0.75">
      <c r="A21" s="170" t="s">
        <v>2032</v>
      </c>
      <c r="B21" s="169" t="s">
        <v>2033</v>
      </c>
      <c r="C21" s="1"/>
      <c r="D21" s="1"/>
      <c r="E21" s="94"/>
      <c r="F21" s="1"/>
    </row>
    <row r="22" spans="1:6" x14ac:dyDescent="0.75">
      <c r="A22" s="170" t="s">
        <v>2034</v>
      </c>
      <c r="B22" s="169" t="s">
        <v>2035</v>
      </c>
      <c r="C22" s="1"/>
      <c r="D22" s="1"/>
      <c r="E22" s="94"/>
      <c r="F22" s="1"/>
    </row>
    <row r="23" spans="1:6" x14ac:dyDescent="0.75">
      <c r="A23" s="115" t="s">
        <v>1990</v>
      </c>
      <c r="B23" s="116" t="s">
        <v>1991</v>
      </c>
      <c r="C23" s="1"/>
      <c r="D23" s="1"/>
      <c r="E23" s="94"/>
      <c r="F23" s="1"/>
    </row>
    <row r="24" spans="1:6" x14ac:dyDescent="0.75">
      <c r="A24" s="115" t="s">
        <v>1992</v>
      </c>
      <c r="B24" s="116" t="s">
        <v>1993</v>
      </c>
      <c r="C24" s="1"/>
      <c r="D24" s="1"/>
      <c r="E24" s="94"/>
      <c r="F24" s="1"/>
    </row>
    <row r="25" spans="1:6" x14ac:dyDescent="0.75">
      <c r="A25" s="115">
        <v>60012754</v>
      </c>
      <c r="B25" s="116" t="s">
        <v>2319</v>
      </c>
      <c r="C25" s="1"/>
      <c r="D25" s="1"/>
      <c r="E25" s="94"/>
      <c r="F25" s="1"/>
    </row>
    <row r="26" spans="1:6" x14ac:dyDescent="0.75">
      <c r="A26" s="115" t="s">
        <v>1994</v>
      </c>
      <c r="B26" s="116" t="s">
        <v>1995</v>
      </c>
      <c r="C26" s="1"/>
      <c r="D26" s="1"/>
      <c r="E26" s="94"/>
      <c r="F26" s="1"/>
    </row>
    <row r="27" spans="1:6" x14ac:dyDescent="0.75">
      <c r="A27" s="115" t="s">
        <v>1996</v>
      </c>
      <c r="B27" s="116" t="s">
        <v>2810</v>
      </c>
      <c r="C27" s="1"/>
      <c r="D27" s="1"/>
      <c r="E27" s="94"/>
      <c r="F27" s="1"/>
    </row>
    <row r="28" spans="1:6" x14ac:dyDescent="0.75">
      <c r="A28" s="115" t="s">
        <v>1997</v>
      </c>
      <c r="B28" s="116" t="s">
        <v>2811</v>
      </c>
      <c r="C28" s="1"/>
      <c r="D28" s="1"/>
      <c r="E28" s="94"/>
      <c r="F28" s="1"/>
    </row>
    <row r="29" spans="1:6" x14ac:dyDescent="0.75">
      <c r="A29" s="115">
        <v>60049418</v>
      </c>
      <c r="B29" s="116" t="s">
        <v>2359</v>
      </c>
      <c r="C29" s="1"/>
      <c r="D29" s="1"/>
      <c r="E29" s="94"/>
      <c r="F29" s="1"/>
    </row>
    <row r="30" spans="1:6" x14ac:dyDescent="0.75">
      <c r="A30" s="170" t="s">
        <v>2048</v>
      </c>
      <c r="B30" s="169" t="s">
        <v>2049</v>
      </c>
      <c r="C30" s="1"/>
      <c r="D30" s="1"/>
      <c r="E30" s="94"/>
      <c r="F30" s="1"/>
    </row>
    <row r="31" spans="1:6" x14ac:dyDescent="0.75">
      <c r="A31" s="170" t="s">
        <v>2050</v>
      </c>
      <c r="B31" s="169" t="s">
        <v>2051</v>
      </c>
      <c r="C31" s="1"/>
      <c r="D31" s="1"/>
      <c r="E31" s="94"/>
      <c r="F31" s="1"/>
    </row>
    <row r="32" spans="1:6" x14ac:dyDescent="0.75">
      <c r="A32" s="115" t="s">
        <v>1998</v>
      </c>
      <c r="B32" s="116" t="s">
        <v>1999</v>
      </c>
      <c r="C32" s="1"/>
      <c r="D32" s="1"/>
      <c r="E32" s="94"/>
      <c r="F32" s="1"/>
    </row>
    <row r="33" spans="1:6" x14ac:dyDescent="0.75">
      <c r="A33" s="115" t="s">
        <v>2000</v>
      </c>
      <c r="B33" s="116" t="s">
        <v>2001</v>
      </c>
      <c r="C33" s="1"/>
      <c r="D33" s="1"/>
      <c r="E33" s="94"/>
      <c r="F33" s="1"/>
    </row>
    <row r="34" spans="1:6" x14ac:dyDescent="0.75">
      <c r="A34" s="170" t="s">
        <v>2055</v>
      </c>
      <c r="B34" s="169" t="s">
        <v>2426</v>
      </c>
      <c r="C34" s="1"/>
      <c r="D34" s="1"/>
      <c r="E34" s="94"/>
      <c r="F34" s="1"/>
    </row>
    <row r="35" spans="1:6" x14ac:dyDescent="0.75">
      <c r="A35" s="115" t="s">
        <v>2002</v>
      </c>
      <c r="B35" s="116" t="s">
        <v>2427</v>
      </c>
      <c r="C35" s="1"/>
      <c r="D35" s="1"/>
      <c r="E35" s="94"/>
      <c r="F35" s="1"/>
    </row>
    <row r="36" spans="1:6" x14ac:dyDescent="0.75">
      <c r="A36" s="115">
        <v>60086634</v>
      </c>
      <c r="B36" s="116" t="s">
        <v>2428</v>
      </c>
      <c r="C36" s="1"/>
      <c r="D36" s="1"/>
      <c r="E36" s="94"/>
      <c r="F36" s="1"/>
    </row>
    <row r="37" spans="1:6" x14ac:dyDescent="0.75">
      <c r="A37" s="115" t="s">
        <v>2003</v>
      </c>
      <c r="B37" s="116" t="s">
        <v>2431</v>
      </c>
      <c r="C37" s="1"/>
      <c r="D37" s="1"/>
      <c r="E37" s="94"/>
      <c r="F37" s="1"/>
    </row>
    <row r="38" spans="1:6" x14ac:dyDescent="0.75">
      <c r="A38" s="115" t="s">
        <v>2004</v>
      </c>
      <c r="B38" s="116" t="s">
        <v>2432</v>
      </c>
      <c r="C38" s="1"/>
      <c r="D38" s="1"/>
      <c r="E38" s="94"/>
      <c r="F38" s="1"/>
    </row>
    <row r="39" spans="1:6" x14ac:dyDescent="0.75">
      <c r="A39" s="115" t="s">
        <v>2005</v>
      </c>
      <c r="B39" s="116" t="s">
        <v>2433</v>
      </c>
      <c r="C39" s="1"/>
      <c r="D39" s="1"/>
      <c r="E39" s="94"/>
      <c r="F39" s="1"/>
    </row>
    <row r="40" spans="1:6" x14ac:dyDescent="0.75">
      <c r="A40" s="115" t="s">
        <v>2006</v>
      </c>
      <c r="B40" s="116" t="s">
        <v>2436</v>
      </c>
      <c r="C40" s="1"/>
      <c r="D40" s="1"/>
      <c r="E40" s="94"/>
      <c r="F40" s="1"/>
    </row>
    <row r="41" spans="1:6" x14ac:dyDescent="0.75">
      <c r="A41" s="115" t="s">
        <v>2007</v>
      </c>
      <c r="B41" s="116" t="s">
        <v>2478</v>
      </c>
      <c r="C41" s="1"/>
      <c r="D41" s="1"/>
      <c r="E41" s="94"/>
      <c r="F41" s="1"/>
    </row>
    <row r="42" spans="1:6" x14ac:dyDescent="0.75">
      <c r="A42" s="115" t="s">
        <v>2008</v>
      </c>
      <c r="B42" s="116" t="s">
        <v>2009</v>
      </c>
      <c r="C42" s="1"/>
      <c r="D42" s="1"/>
      <c r="E42" s="94"/>
      <c r="F42" s="1"/>
    </row>
    <row r="43" spans="1:6" x14ac:dyDescent="0.75">
      <c r="A43" s="115">
        <v>60131408</v>
      </c>
      <c r="B43" s="116" t="s">
        <v>2544</v>
      </c>
      <c r="C43" s="1"/>
      <c r="D43" s="1"/>
      <c r="E43" s="94"/>
      <c r="F43" s="1"/>
    </row>
    <row r="44" spans="1:6" x14ac:dyDescent="0.75">
      <c r="A44" s="115" t="s">
        <v>2556</v>
      </c>
      <c r="B44" s="116" t="s">
        <v>2557</v>
      </c>
      <c r="C44" s="1"/>
      <c r="D44" s="1"/>
      <c r="E44" s="94"/>
      <c r="F44" s="1"/>
    </row>
    <row r="45" spans="1:6" x14ac:dyDescent="0.75">
      <c r="A45" s="115" t="s">
        <v>2567</v>
      </c>
      <c r="B45" s="116" t="s">
        <v>2568</v>
      </c>
      <c r="C45" s="1"/>
      <c r="D45" s="1"/>
      <c r="E45" s="94"/>
      <c r="F45" s="1"/>
    </row>
    <row r="46" spans="1:6" x14ac:dyDescent="0.75">
      <c r="A46" s="117" t="s">
        <v>2569</v>
      </c>
      <c r="B46" s="118" t="s">
        <v>2570</v>
      </c>
      <c r="C46" s="1"/>
      <c r="D46" s="1"/>
      <c r="E46" s="94"/>
      <c r="F46" s="1"/>
    </row>
    <row r="47" spans="1:6" x14ac:dyDescent="0.75">
      <c r="A47" s="46"/>
      <c r="B47" s="46"/>
      <c r="C47" s="1"/>
      <c r="D47" s="1"/>
      <c r="E47" s="94"/>
      <c r="F47" s="1"/>
    </row>
    <row r="48" spans="1:6" ht="26.75" x14ac:dyDescent="0.75">
      <c r="A48" s="5" t="s">
        <v>109</v>
      </c>
      <c r="B48" s="6" t="s">
        <v>110</v>
      </c>
      <c r="C48" s="1"/>
      <c r="D48" s="17" t="s">
        <v>33</v>
      </c>
      <c r="E48" s="98" t="s">
        <v>34</v>
      </c>
      <c r="F48" s="18" t="s">
        <v>35</v>
      </c>
    </row>
    <row r="49" spans="1:6" x14ac:dyDescent="0.75">
      <c r="A49" s="115" t="s">
        <v>2190</v>
      </c>
      <c r="B49" s="116" t="s">
        <v>2191</v>
      </c>
      <c r="C49" s="1"/>
      <c r="D49" s="121" t="s">
        <v>74</v>
      </c>
      <c r="E49" s="127">
        <v>37.5</v>
      </c>
      <c r="F49" s="124">
        <v>1.25</v>
      </c>
    </row>
    <row r="50" spans="1:6" x14ac:dyDescent="0.75">
      <c r="A50" s="115" t="s">
        <v>2010</v>
      </c>
      <c r="B50" s="116" t="s">
        <v>2211</v>
      </c>
      <c r="C50" s="1"/>
      <c r="D50" s="67"/>
    </row>
    <row r="51" spans="1:6" x14ac:dyDescent="0.75">
      <c r="A51" s="115" t="s">
        <v>2011</v>
      </c>
      <c r="B51" s="116" t="s">
        <v>2012</v>
      </c>
      <c r="C51" s="1"/>
      <c r="D51" s="1"/>
      <c r="E51" s="94"/>
      <c r="F51" s="1"/>
    </row>
    <row r="52" spans="1:6" x14ac:dyDescent="0.75">
      <c r="A52" s="115" t="s">
        <v>2013</v>
      </c>
      <c r="B52" s="116" t="s">
        <v>2014</v>
      </c>
      <c r="C52" s="1"/>
      <c r="D52" s="1"/>
      <c r="E52" s="94"/>
      <c r="F52" s="1"/>
    </row>
    <row r="53" spans="1:6" x14ac:dyDescent="0.75">
      <c r="A53" s="115" t="s">
        <v>2015</v>
      </c>
      <c r="B53" s="116" t="s">
        <v>2016</v>
      </c>
      <c r="C53" s="1"/>
      <c r="D53" s="1"/>
      <c r="E53" s="94"/>
      <c r="F53" s="1"/>
    </row>
    <row r="54" spans="1:6" x14ac:dyDescent="0.75">
      <c r="A54" s="115" t="s">
        <v>2232</v>
      </c>
      <c r="B54" s="116" t="s">
        <v>2233</v>
      </c>
      <c r="C54" s="1"/>
      <c r="D54" s="1"/>
      <c r="E54" s="94"/>
      <c r="F54" s="1"/>
    </row>
    <row r="55" spans="1:6" x14ac:dyDescent="0.75">
      <c r="A55" s="115" t="s">
        <v>2017</v>
      </c>
      <c r="B55" s="116" t="s">
        <v>2018</v>
      </c>
      <c r="C55" s="1"/>
      <c r="D55" s="1"/>
      <c r="E55" s="94"/>
      <c r="F55" s="1"/>
    </row>
    <row r="56" spans="1:6" x14ac:dyDescent="0.75">
      <c r="A56" s="115" t="s">
        <v>2019</v>
      </c>
      <c r="B56" s="116" t="s">
        <v>2020</v>
      </c>
      <c r="C56" s="1"/>
      <c r="D56" s="1"/>
      <c r="E56" s="94"/>
      <c r="F56" s="1"/>
    </row>
    <row r="57" spans="1:6" x14ac:dyDescent="0.75">
      <c r="A57" s="115" t="s">
        <v>2021</v>
      </c>
      <c r="B57" s="116" t="s">
        <v>2022</v>
      </c>
      <c r="C57" s="1"/>
      <c r="D57" s="1"/>
      <c r="E57" s="94"/>
      <c r="F57" s="1"/>
    </row>
    <row r="58" spans="1:6" x14ac:dyDescent="0.75">
      <c r="A58" s="115" t="s">
        <v>2023</v>
      </c>
      <c r="B58" s="116" t="s">
        <v>2024</v>
      </c>
      <c r="C58" s="1"/>
      <c r="D58" s="1"/>
      <c r="E58" s="94"/>
      <c r="F58" s="1"/>
    </row>
    <row r="59" spans="1:6" x14ac:dyDescent="0.75">
      <c r="A59" s="115" t="s">
        <v>2025</v>
      </c>
      <c r="B59" s="116" t="s">
        <v>2026</v>
      </c>
      <c r="C59" s="1"/>
      <c r="D59" s="1"/>
      <c r="E59" s="94"/>
      <c r="F59" s="1"/>
    </row>
    <row r="60" spans="1:6" x14ac:dyDescent="0.75">
      <c r="A60" s="115" t="s">
        <v>2027</v>
      </c>
      <c r="B60" s="116" t="s">
        <v>2028</v>
      </c>
      <c r="C60" s="1"/>
      <c r="D60" s="1"/>
      <c r="E60" s="94"/>
      <c r="F60" s="1"/>
    </row>
    <row r="61" spans="1:6" x14ac:dyDescent="0.75">
      <c r="A61" s="170" t="s">
        <v>2061</v>
      </c>
      <c r="B61" s="169" t="s">
        <v>2062</v>
      </c>
      <c r="C61" s="1"/>
      <c r="D61" s="1"/>
      <c r="E61" s="94"/>
      <c r="F61" s="1"/>
    </row>
    <row r="62" spans="1:6" x14ac:dyDescent="0.75">
      <c r="A62" s="115">
        <v>50108967</v>
      </c>
      <c r="B62" s="116" t="s">
        <v>2297</v>
      </c>
      <c r="C62" s="1"/>
      <c r="D62" s="1"/>
      <c r="E62" s="94"/>
      <c r="F62" s="1"/>
    </row>
    <row r="63" spans="1:6" x14ac:dyDescent="0.75">
      <c r="A63" s="170" t="s">
        <v>2063</v>
      </c>
      <c r="B63" s="169" t="s">
        <v>2064</v>
      </c>
      <c r="C63" s="1"/>
      <c r="D63" s="1"/>
      <c r="E63" s="94"/>
      <c r="F63" s="1"/>
    </row>
    <row r="64" spans="1:6" x14ac:dyDescent="0.75">
      <c r="A64" s="115" t="s">
        <v>2036</v>
      </c>
      <c r="B64" s="116" t="s">
        <v>2037</v>
      </c>
      <c r="C64" s="1"/>
      <c r="D64" s="1"/>
      <c r="E64" s="94"/>
      <c r="F64" s="1"/>
    </row>
    <row r="65" spans="1:6" x14ac:dyDescent="0.75">
      <c r="A65" s="115" t="s">
        <v>2038</v>
      </c>
      <c r="B65" s="116" t="s">
        <v>2039</v>
      </c>
      <c r="C65" s="1"/>
      <c r="D65" s="1"/>
      <c r="E65" s="94"/>
      <c r="F65" s="1"/>
    </row>
    <row r="66" spans="1:6" x14ac:dyDescent="0.75">
      <c r="A66" s="115" t="s">
        <v>2324</v>
      </c>
      <c r="B66" s="116" t="s">
        <v>2325</v>
      </c>
      <c r="C66" s="1"/>
      <c r="D66" s="1"/>
      <c r="E66" s="94"/>
      <c r="F66" s="1"/>
    </row>
    <row r="67" spans="1:6" x14ac:dyDescent="0.75">
      <c r="A67" s="115" t="s">
        <v>2326</v>
      </c>
      <c r="B67" s="116" t="s">
        <v>2327</v>
      </c>
      <c r="C67" s="1"/>
      <c r="D67" s="1"/>
      <c r="E67" s="94"/>
      <c r="F67" s="1"/>
    </row>
    <row r="68" spans="1:6" x14ac:dyDescent="0.75">
      <c r="A68" s="115" t="s">
        <v>2040</v>
      </c>
      <c r="B68" s="116" t="s">
        <v>2776</v>
      </c>
      <c r="C68" s="1"/>
      <c r="D68" s="1"/>
      <c r="E68" s="94"/>
      <c r="F68" s="1"/>
    </row>
    <row r="69" spans="1:6" x14ac:dyDescent="0.75">
      <c r="A69" s="115" t="s">
        <v>2041</v>
      </c>
      <c r="B69" s="116" t="s">
        <v>2042</v>
      </c>
      <c r="C69" s="1"/>
      <c r="D69" s="1"/>
      <c r="E69" s="94"/>
      <c r="F69" s="1"/>
    </row>
    <row r="70" spans="1:6" x14ac:dyDescent="0.75">
      <c r="A70" s="115" t="s">
        <v>2043</v>
      </c>
      <c r="B70" s="116" t="s">
        <v>2044</v>
      </c>
      <c r="C70" s="1"/>
      <c r="D70" s="1"/>
      <c r="E70" s="94"/>
      <c r="F70" s="1"/>
    </row>
    <row r="71" spans="1:6" x14ac:dyDescent="0.75">
      <c r="A71" s="115" t="s">
        <v>2045</v>
      </c>
      <c r="B71" s="116" t="s">
        <v>2046</v>
      </c>
      <c r="C71" s="1"/>
      <c r="D71" s="1"/>
      <c r="E71" s="94"/>
      <c r="F71" s="1"/>
    </row>
    <row r="72" spans="1:6" x14ac:dyDescent="0.75">
      <c r="A72" s="115">
        <v>60054992</v>
      </c>
      <c r="B72" s="116" t="s">
        <v>2047</v>
      </c>
      <c r="C72" s="1"/>
      <c r="D72" s="1"/>
      <c r="E72" s="94"/>
      <c r="F72" s="1"/>
    </row>
    <row r="73" spans="1:6" x14ac:dyDescent="0.75">
      <c r="A73" s="115" t="s">
        <v>2052</v>
      </c>
      <c r="B73" s="116" t="s">
        <v>2053</v>
      </c>
      <c r="C73" s="1"/>
      <c r="D73" s="1"/>
      <c r="E73" s="94"/>
      <c r="F73" s="1"/>
    </row>
    <row r="74" spans="1:6" x14ac:dyDescent="0.75">
      <c r="A74" s="115" t="s">
        <v>2403</v>
      </c>
      <c r="B74" s="116" t="s">
        <v>2404</v>
      </c>
      <c r="C74" s="1"/>
      <c r="D74" s="1"/>
      <c r="E74" s="94"/>
      <c r="F74" s="1"/>
    </row>
    <row r="75" spans="1:6" x14ac:dyDescent="0.75">
      <c r="A75" s="115" t="s">
        <v>2054</v>
      </c>
      <c r="B75" s="116" t="s">
        <v>2812</v>
      </c>
      <c r="C75" s="1"/>
      <c r="D75" s="1"/>
      <c r="E75" s="94"/>
      <c r="F75" s="1"/>
    </row>
    <row r="76" spans="1:6" x14ac:dyDescent="0.75">
      <c r="A76" s="115" t="s">
        <v>2056</v>
      </c>
      <c r="B76" s="116" t="s">
        <v>2430</v>
      </c>
      <c r="C76" s="1"/>
      <c r="D76" s="1"/>
      <c r="E76" s="94"/>
      <c r="F76" s="1"/>
    </row>
    <row r="77" spans="1:6" x14ac:dyDescent="0.75">
      <c r="A77" s="115" t="s">
        <v>2437</v>
      </c>
      <c r="B77" s="116" t="s">
        <v>2438</v>
      </c>
      <c r="C77" s="1"/>
      <c r="D77" s="1"/>
      <c r="E77" s="94"/>
      <c r="F77" s="1"/>
    </row>
    <row r="78" spans="1:6" x14ac:dyDescent="0.75">
      <c r="A78" s="115" t="s">
        <v>2057</v>
      </c>
      <c r="B78" s="116" t="s">
        <v>2451</v>
      </c>
      <c r="C78" s="1"/>
      <c r="D78" s="1"/>
      <c r="E78" s="94"/>
      <c r="F78" s="1"/>
    </row>
    <row r="79" spans="1:6" x14ac:dyDescent="0.75">
      <c r="A79" s="115" t="s">
        <v>2452</v>
      </c>
      <c r="B79" s="116" t="s">
        <v>2453</v>
      </c>
      <c r="C79" s="1"/>
      <c r="D79" s="1"/>
      <c r="E79" s="94"/>
      <c r="F79" s="1"/>
    </row>
    <row r="80" spans="1:6" x14ac:dyDescent="0.75">
      <c r="A80" s="115" t="s">
        <v>2058</v>
      </c>
      <c r="B80" s="116" t="s">
        <v>2493</v>
      </c>
      <c r="C80" s="1"/>
      <c r="D80" s="1"/>
      <c r="E80" s="94"/>
      <c r="F80" s="1"/>
    </row>
    <row r="81" spans="1:6" x14ac:dyDescent="0.75">
      <c r="A81" s="115" t="s">
        <v>2508</v>
      </c>
      <c r="B81" s="116" t="s">
        <v>2509</v>
      </c>
      <c r="C81" s="1"/>
      <c r="D81" s="1"/>
      <c r="E81" s="94"/>
      <c r="F81" s="1"/>
    </row>
    <row r="82" spans="1:6" x14ac:dyDescent="0.75">
      <c r="A82" s="115" t="s">
        <v>2511</v>
      </c>
      <c r="B82" s="116" t="s">
        <v>2512</v>
      </c>
      <c r="C82" s="1"/>
      <c r="D82" s="1"/>
      <c r="E82" s="94"/>
      <c r="F82" s="1"/>
    </row>
    <row r="83" spans="1:6" x14ac:dyDescent="0.75">
      <c r="A83" s="117" t="s">
        <v>2549</v>
      </c>
      <c r="B83" s="118" t="s">
        <v>2550</v>
      </c>
      <c r="C83" s="1"/>
      <c r="D83" s="1"/>
      <c r="E83" s="94"/>
      <c r="F83" s="1"/>
    </row>
    <row r="84" spans="1:6" x14ac:dyDescent="0.75">
      <c r="C84" s="1"/>
      <c r="D84" s="1"/>
      <c r="E84" s="94"/>
      <c r="F84" s="1"/>
    </row>
    <row r="85" spans="1:6" ht="26.75" x14ac:dyDescent="0.75">
      <c r="A85" s="5" t="s">
        <v>109</v>
      </c>
      <c r="B85" s="6" t="s">
        <v>110</v>
      </c>
      <c r="C85" s="1"/>
      <c r="D85" s="17" t="s">
        <v>33</v>
      </c>
      <c r="E85" s="98" t="s">
        <v>34</v>
      </c>
      <c r="F85" s="18" t="s">
        <v>35</v>
      </c>
    </row>
    <row r="86" spans="1:6" x14ac:dyDescent="0.75">
      <c r="A86" s="115" t="s">
        <v>2059</v>
      </c>
      <c r="B86" s="116" t="s">
        <v>2060</v>
      </c>
      <c r="C86" s="1"/>
      <c r="D86" s="121" t="s">
        <v>74</v>
      </c>
      <c r="E86" s="127">
        <v>45</v>
      </c>
      <c r="F86" s="124">
        <v>1.5</v>
      </c>
    </row>
    <row r="87" spans="1:6" x14ac:dyDescent="0.75">
      <c r="A87" s="115" t="s">
        <v>2066</v>
      </c>
      <c r="B87" s="116" t="s">
        <v>2067</v>
      </c>
      <c r="C87" s="1"/>
      <c r="D87" s="1"/>
      <c r="E87" s="94"/>
      <c r="F87" s="1"/>
    </row>
    <row r="88" spans="1:6" x14ac:dyDescent="0.75">
      <c r="A88" s="115" t="s">
        <v>2068</v>
      </c>
      <c r="B88" s="116" t="s">
        <v>2813</v>
      </c>
      <c r="C88" s="1"/>
      <c r="D88" s="1"/>
      <c r="E88" s="94"/>
      <c r="F88" s="1"/>
    </row>
    <row r="89" spans="1:6" x14ac:dyDescent="0.75">
      <c r="A89" s="115" t="s">
        <v>2069</v>
      </c>
      <c r="B89" s="116" t="s">
        <v>2348</v>
      </c>
      <c r="C89" s="1"/>
      <c r="D89" s="1"/>
      <c r="E89" s="94"/>
      <c r="F89" s="1"/>
    </row>
    <row r="90" spans="1:6" x14ac:dyDescent="0.75">
      <c r="A90" s="115" t="s">
        <v>2070</v>
      </c>
      <c r="B90" s="116" t="s">
        <v>2071</v>
      </c>
      <c r="C90" s="1"/>
      <c r="D90" s="1"/>
      <c r="E90" s="94"/>
      <c r="F90" s="1"/>
    </row>
    <row r="91" spans="1:6" x14ac:dyDescent="0.75">
      <c r="A91" s="115" t="s">
        <v>2072</v>
      </c>
      <c r="B91" s="116" t="s">
        <v>2073</v>
      </c>
      <c r="C91" s="1"/>
      <c r="D91" s="1"/>
      <c r="E91" s="94"/>
      <c r="F91" s="1"/>
    </row>
    <row r="92" spans="1:6" x14ac:dyDescent="0.75">
      <c r="A92" s="115" t="s">
        <v>2074</v>
      </c>
      <c r="B92" s="116" t="s">
        <v>2075</v>
      </c>
      <c r="C92" s="1"/>
      <c r="D92" s="1"/>
      <c r="E92" s="94"/>
      <c r="F92" s="1"/>
    </row>
    <row r="93" spans="1:6" x14ac:dyDescent="0.75">
      <c r="A93" s="115" t="s">
        <v>2076</v>
      </c>
      <c r="B93" s="116" t="s">
        <v>2077</v>
      </c>
      <c r="C93" s="1"/>
      <c r="D93" s="1"/>
      <c r="E93" s="94"/>
      <c r="F93" s="1"/>
    </row>
    <row r="94" spans="1:6" x14ac:dyDescent="0.75">
      <c r="A94" s="115" t="s">
        <v>2078</v>
      </c>
      <c r="B94" s="116" t="s">
        <v>2079</v>
      </c>
      <c r="C94" s="1"/>
      <c r="D94" s="1"/>
      <c r="E94" s="94"/>
      <c r="F94" s="1"/>
    </row>
    <row r="95" spans="1:6" x14ac:dyDescent="0.75">
      <c r="A95" s="117" t="s">
        <v>2543</v>
      </c>
      <c r="B95" s="118" t="s">
        <v>2065</v>
      </c>
      <c r="C95" s="1"/>
      <c r="D95" s="1"/>
      <c r="E95" s="94"/>
      <c r="F95" s="1"/>
    </row>
    <row r="96" spans="1:6" x14ac:dyDescent="0.75">
      <c r="A96" s="47"/>
      <c r="B96" s="47"/>
      <c r="C96" s="1"/>
      <c r="D96" s="1"/>
      <c r="E96" s="94"/>
      <c r="F96" s="1"/>
    </row>
    <row r="97" spans="1:6" ht="26.75" x14ac:dyDescent="0.75">
      <c r="A97" s="5" t="s">
        <v>109</v>
      </c>
      <c r="B97" s="6" t="s">
        <v>110</v>
      </c>
      <c r="C97" s="1"/>
      <c r="D97" s="17" t="s">
        <v>33</v>
      </c>
      <c r="E97" s="98" t="s">
        <v>34</v>
      </c>
      <c r="F97" s="18" t="s">
        <v>35</v>
      </c>
    </row>
    <row r="98" spans="1:6" x14ac:dyDescent="0.75">
      <c r="A98" s="115" t="s">
        <v>2080</v>
      </c>
      <c r="B98" s="116" t="s">
        <v>2772</v>
      </c>
      <c r="C98" s="1"/>
      <c r="D98" s="121" t="s">
        <v>74</v>
      </c>
      <c r="E98" s="127">
        <v>52.5</v>
      </c>
      <c r="F98" s="124">
        <v>1.75</v>
      </c>
    </row>
    <row r="99" spans="1:6" x14ac:dyDescent="0.75">
      <c r="A99" s="115" t="s">
        <v>2081</v>
      </c>
      <c r="B99" s="116" t="s">
        <v>2082</v>
      </c>
      <c r="C99" s="1"/>
      <c r="D99" s="67"/>
      <c r="E99" s="94"/>
      <c r="F99" s="1"/>
    </row>
    <row r="100" spans="1:6" x14ac:dyDescent="0.75">
      <c r="A100" s="170" t="s">
        <v>2091</v>
      </c>
      <c r="B100" s="169" t="s">
        <v>2092</v>
      </c>
      <c r="C100" s="1"/>
      <c r="D100" s="67"/>
      <c r="E100" s="94"/>
      <c r="F100" s="1"/>
    </row>
    <row r="101" spans="1:6" x14ac:dyDescent="0.75">
      <c r="A101" s="170" t="s">
        <v>2093</v>
      </c>
      <c r="B101" s="169" t="s">
        <v>2094</v>
      </c>
      <c r="C101" s="1"/>
      <c r="D101" s="67"/>
      <c r="E101" s="94"/>
      <c r="F101" s="1"/>
    </row>
    <row r="102" spans="1:6" x14ac:dyDescent="0.75">
      <c r="A102" s="115" t="s">
        <v>2083</v>
      </c>
      <c r="B102" s="116" t="s">
        <v>2084</v>
      </c>
      <c r="C102" s="1"/>
      <c r="D102" s="1"/>
      <c r="E102" s="94"/>
      <c r="F102" s="1"/>
    </row>
    <row r="103" spans="1:6" x14ac:dyDescent="0.75">
      <c r="A103" s="170" t="s">
        <v>2272</v>
      </c>
      <c r="B103" s="169" t="s">
        <v>2273</v>
      </c>
      <c r="C103" s="1"/>
      <c r="D103" s="1"/>
      <c r="E103" s="94"/>
      <c r="F103" s="1"/>
    </row>
    <row r="104" spans="1:6" x14ac:dyDescent="0.75">
      <c r="A104" s="115" t="s">
        <v>2085</v>
      </c>
      <c r="B104" s="116" t="s">
        <v>2086</v>
      </c>
      <c r="C104" s="1"/>
      <c r="D104" s="1"/>
      <c r="E104" s="94"/>
      <c r="F104" s="1"/>
    </row>
    <row r="105" spans="1:6" x14ac:dyDescent="0.75">
      <c r="A105" s="115" t="s">
        <v>2282</v>
      </c>
      <c r="B105" s="116" t="s">
        <v>2283</v>
      </c>
      <c r="C105" s="1"/>
      <c r="D105" s="1"/>
      <c r="E105" s="94"/>
      <c r="F105" s="1"/>
    </row>
    <row r="106" spans="1:6" x14ac:dyDescent="0.75">
      <c r="A106" s="170" t="s">
        <v>2290</v>
      </c>
      <c r="B106" s="169" t="s">
        <v>2291</v>
      </c>
      <c r="C106" s="1"/>
      <c r="D106" s="1"/>
      <c r="E106" s="94"/>
      <c r="F106" s="1"/>
    </row>
    <row r="107" spans="1:6" x14ac:dyDescent="0.75">
      <c r="A107" s="115" t="s">
        <v>2087</v>
      </c>
      <c r="B107" s="116" t="s">
        <v>2088</v>
      </c>
      <c r="C107" s="1"/>
      <c r="D107" s="1"/>
      <c r="E107" s="94"/>
      <c r="F107" s="1"/>
    </row>
    <row r="108" spans="1:6" x14ac:dyDescent="0.75">
      <c r="A108" s="117" t="s">
        <v>2491</v>
      </c>
      <c r="B108" s="118" t="s">
        <v>2492</v>
      </c>
      <c r="C108" s="1"/>
      <c r="D108" s="1"/>
      <c r="E108" s="94"/>
      <c r="F108" s="1"/>
    </row>
    <row r="109" spans="1:6" x14ac:dyDescent="0.75">
      <c r="A109" s="47"/>
      <c r="B109" s="47"/>
      <c r="C109" s="1"/>
      <c r="D109" s="1"/>
      <c r="E109" s="94"/>
      <c r="F109" s="1"/>
    </row>
    <row r="110" spans="1:6" ht="26.75" x14ac:dyDescent="0.75">
      <c r="A110" s="5" t="s">
        <v>109</v>
      </c>
      <c r="B110" s="6" t="s">
        <v>110</v>
      </c>
      <c r="C110" s="1"/>
      <c r="D110" s="17" t="s">
        <v>33</v>
      </c>
      <c r="E110" s="98" t="s">
        <v>34</v>
      </c>
      <c r="F110" s="18" t="s">
        <v>35</v>
      </c>
    </row>
    <row r="111" spans="1:6" x14ac:dyDescent="0.75">
      <c r="A111" s="115" t="s">
        <v>2089</v>
      </c>
      <c r="B111" s="116" t="s">
        <v>2090</v>
      </c>
      <c r="C111" s="1"/>
      <c r="D111" s="121" t="s">
        <v>74</v>
      </c>
      <c r="E111" s="127">
        <v>60</v>
      </c>
      <c r="F111" s="124">
        <v>2</v>
      </c>
    </row>
    <row r="112" spans="1:6" x14ac:dyDescent="0.75">
      <c r="A112" s="115" t="s">
        <v>2095</v>
      </c>
      <c r="B112" s="116" t="s">
        <v>2096</v>
      </c>
      <c r="C112" s="1"/>
      <c r="D112" s="1"/>
      <c r="E112" s="94"/>
      <c r="F112" s="1"/>
    </row>
    <row r="113" spans="1:6" x14ac:dyDescent="0.75">
      <c r="A113" s="115" t="s">
        <v>2276</v>
      </c>
      <c r="B113" s="116" t="s">
        <v>2277</v>
      </c>
      <c r="C113" s="1"/>
      <c r="D113" s="1"/>
      <c r="E113" s="94"/>
      <c r="F113" s="1"/>
    </row>
    <row r="114" spans="1:6" x14ac:dyDescent="0.75">
      <c r="A114" s="115" t="s">
        <v>2097</v>
      </c>
      <c r="B114" s="116" t="s">
        <v>2098</v>
      </c>
      <c r="C114" s="1"/>
      <c r="D114" s="1"/>
      <c r="E114" s="94"/>
      <c r="F114" s="1"/>
    </row>
    <row r="115" spans="1:6" x14ac:dyDescent="0.75">
      <c r="A115" s="115" t="s">
        <v>2099</v>
      </c>
      <c r="B115" s="116" t="s">
        <v>2100</v>
      </c>
      <c r="C115" s="1"/>
      <c r="D115" s="1"/>
      <c r="E115" s="94"/>
      <c r="F115" s="1"/>
    </row>
    <row r="116" spans="1:6" x14ac:dyDescent="0.75">
      <c r="A116" s="115" t="s">
        <v>2101</v>
      </c>
      <c r="B116" s="116" t="s">
        <v>2102</v>
      </c>
      <c r="C116" s="1"/>
      <c r="D116" s="1"/>
      <c r="E116" s="94"/>
      <c r="F116" s="1"/>
    </row>
    <row r="117" spans="1:6" x14ac:dyDescent="0.75">
      <c r="A117" s="117" t="s">
        <v>2103</v>
      </c>
      <c r="B117" s="118" t="s">
        <v>2104</v>
      </c>
      <c r="C117" s="1"/>
      <c r="D117" s="1"/>
      <c r="E117" s="94"/>
      <c r="F117" s="1"/>
    </row>
    <row r="118" spans="1:6" x14ac:dyDescent="0.75">
      <c r="A118" s="46"/>
      <c r="B118" s="46"/>
      <c r="C118" s="1"/>
      <c r="D118" s="1"/>
      <c r="E118" s="94"/>
      <c r="F118" s="1"/>
    </row>
    <row r="119" spans="1:6" ht="26.75" x14ac:dyDescent="0.75">
      <c r="A119" s="5" t="s">
        <v>109</v>
      </c>
      <c r="B119" s="6" t="s">
        <v>110</v>
      </c>
      <c r="C119" s="1"/>
      <c r="D119" s="17" t="s">
        <v>33</v>
      </c>
      <c r="E119" s="98" t="s">
        <v>34</v>
      </c>
      <c r="F119" s="18" t="s">
        <v>35</v>
      </c>
    </row>
    <row r="120" spans="1:6" x14ac:dyDescent="0.75">
      <c r="A120" s="188">
        <v>50042543</v>
      </c>
      <c r="B120" s="189" t="s">
        <v>2110</v>
      </c>
      <c r="C120" s="1"/>
      <c r="D120" s="121" t="s">
        <v>74</v>
      </c>
      <c r="E120" s="127">
        <v>67.5</v>
      </c>
      <c r="F120" s="124">
        <v>2.25</v>
      </c>
    </row>
    <row r="121" spans="1:6" x14ac:dyDescent="0.75">
      <c r="A121" s="115">
        <v>60016905</v>
      </c>
      <c r="B121" s="156" t="s">
        <v>2105</v>
      </c>
      <c r="C121" s="1"/>
      <c r="D121" s="153"/>
      <c r="E121" s="154"/>
      <c r="F121" s="155"/>
    </row>
    <row r="122" spans="1:6" x14ac:dyDescent="0.75">
      <c r="A122" s="115" t="s">
        <v>2106</v>
      </c>
      <c r="B122" s="116" t="s">
        <v>2814</v>
      </c>
      <c r="C122" s="1"/>
      <c r="D122" s="67"/>
      <c r="E122" s="94"/>
      <c r="F122" s="1"/>
    </row>
    <row r="123" spans="1:6" x14ac:dyDescent="0.75">
      <c r="A123" s="168" t="s">
        <v>2107</v>
      </c>
      <c r="B123" s="169" t="s">
        <v>2108</v>
      </c>
      <c r="C123" s="1"/>
      <c r="D123" s="67"/>
      <c r="E123" s="94"/>
      <c r="F123" s="1"/>
    </row>
    <row r="124" spans="1:6" x14ac:dyDescent="0.75">
      <c r="A124" s="160" t="s">
        <v>2545</v>
      </c>
      <c r="B124" s="161" t="s">
        <v>2546</v>
      </c>
      <c r="C124" s="1"/>
      <c r="D124" s="1"/>
      <c r="E124" s="94"/>
      <c r="F124" s="1"/>
    </row>
    <row r="125" spans="1:6" x14ac:dyDescent="0.75">
      <c r="A125" s="47"/>
      <c r="B125" s="47"/>
      <c r="C125" s="1"/>
      <c r="D125" s="1"/>
      <c r="E125" s="94"/>
      <c r="F125" s="1"/>
    </row>
    <row r="126" spans="1:6" ht="26.75" x14ac:dyDescent="0.75">
      <c r="A126" s="5" t="s">
        <v>109</v>
      </c>
      <c r="B126" s="6" t="s">
        <v>110</v>
      </c>
      <c r="C126" s="1"/>
      <c r="D126" s="17" t="s">
        <v>33</v>
      </c>
      <c r="E126" s="98" t="s">
        <v>34</v>
      </c>
      <c r="F126" s="18" t="s">
        <v>35</v>
      </c>
    </row>
    <row r="127" spans="1:6" x14ac:dyDescent="0.75">
      <c r="A127" s="117">
        <v>60077967</v>
      </c>
      <c r="B127" s="118" t="s">
        <v>2109</v>
      </c>
      <c r="C127" s="1"/>
      <c r="D127" s="121" t="s">
        <v>74</v>
      </c>
      <c r="E127" s="127">
        <v>90</v>
      </c>
      <c r="F127" s="124">
        <v>3</v>
      </c>
    </row>
    <row r="128" spans="1:6" x14ac:dyDescent="0.75">
      <c r="A128" s="48"/>
      <c r="B128" s="46"/>
      <c r="C128" s="1"/>
      <c r="D128" s="67"/>
      <c r="E128" s="94"/>
      <c r="F128" s="1"/>
    </row>
    <row r="129" spans="1:6" ht="26.75" x14ac:dyDescent="0.75">
      <c r="A129" s="5" t="s">
        <v>109</v>
      </c>
      <c r="B129" s="6" t="s">
        <v>110</v>
      </c>
      <c r="C129" s="1"/>
      <c r="D129" s="17" t="s">
        <v>33</v>
      </c>
      <c r="E129" s="98" t="s">
        <v>34</v>
      </c>
      <c r="F129" s="18" t="s">
        <v>35</v>
      </c>
    </row>
    <row r="130" spans="1:6" x14ac:dyDescent="0.75">
      <c r="A130" s="115" t="s">
        <v>2469</v>
      </c>
      <c r="B130" s="116" t="s">
        <v>2470</v>
      </c>
      <c r="C130" s="1"/>
      <c r="D130" s="120" t="s">
        <v>60</v>
      </c>
      <c r="E130" s="126">
        <v>50</v>
      </c>
      <c r="F130" s="123">
        <v>1</v>
      </c>
    </row>
    <row r="131" spans="1:6" x14ac:dyDescent="0.75">
      <c r="A131" s="115" t="s">
        <v>2111</v>
      </c>
      <c r="B131" s="116" t="s">
        <v>2112</v>
      </c>
      <c r="C131" s="1"/>
      <c r="D131" s="120" t="s">
        <v>61</v>
      </c>
      <c r="E131" s="126">
        <v>35</v>
      </c>
      <c r="F131" s="123">
        <v>1</v>
      </c>
    </row>
    <row r="132" spans="1:6" x14ac:dyDescent="0.75">
      <c r="A132" s="115" t="s">
        <v>2496</v>
      </c>
      <c r="B132" s="116" t="s">
        <v>2497</v>
      </c>
      <c r="C132" s="1"/>
      <c r="D132" s="121" t="s">
        <v>74</v>
      </c>
      <c r="E132" s="127">
        <v>15</v>
      </c>
      <c r="F132" s="124">
        <v>1</v>
      </c>
    </row>
    <row r="133" spans="1:6" x14ac:dyDescent="0.75">
      <c r="A133" s="115" t="s">
        <v>2498</v>
      </c>
      <c r="B133" s="116" t="s">
        <v>2499</v>
      </c>
      <c r="C133" s="1"/>
      <c r="D133" s="67"/>
      <c r="E133" s="94"/>
      <c r="F133" s="1"/>
    </row>
    <row r="134" spans="1:6" x14ac:dyDescent="0.75">
      <c r="A134" s="115" t="s">
        <v>2502</v>
      </c>
      <c r="B134" s="116" t="s">
        <v>2503</v>
      </c>
      <c r="C134" s="1"/>
      <c r="D134" s="1"/>
      <c r="E134" s="94"/>
      <c r="F134" s="1"/>
    </row>
    <row r="135" spans="1:6" x14ac:dyDescent="0.75">
      <c r="A135" s="117" t="s">
        <v>2525</v>
      </c>
      <c r="B135" s="118" t="s">
        <v>2526</v>
      </c>
      <c r="C135" s="1"/>
      <c r="D135" s="1"/>
      <c r="E135" s="94"/>
      <c r="F135" s="1"/>
    </row>
    <row r="136" spans="1:6" x14ac:dyDescent="0.75">
      <c r="A136" s="47"/>
      <c r="B136" s="47"/>
      <c r="C136" s="1"/>
      <c r="D136" s="1"/>
      <c r="E136" s="94"/>
      <c r="F136" s="1"/>
    </row>
    <row r="137" spans="1:6" ht="26.75" x14ac:dyDescent="0.75">
      <c r="A137" s="5" t="s">
        <v>109</v>
      </c>
      <c r="B137" s="6" t="s">
        <v>110</v>
      </c>
      <c r="C137" s="1"/>
      <c r="D137" s="17" t="s">
        <v>33</v>
      </c>
      <c r="E137" s="98" t="s">
        <v>34</v>
      </c>
      <c r="F137" s="18" t="s">
        <v>35</v>
      </c>
    </row>
    <row r="138" spans="1:6" x14ac:dyDescent="0.75">
      <c r="A138" s="115" t="s">
        <v>2379</v>
      </c>
      <c r="B138" s="116" t="s">
        <v>2380</v>
      </c>
      <c r="C138" s="1"/>
      <c r="D138" s="120" t="s">
        <v>60</v>
      </c>
      <c r="E138" s="126">
        <v>62.5</v>
      </c>
      <c r="F138" s="123">
        <v>1.25</v>
      </c>
    </row>
    <row r="139" spans="1:6" x14ac:dyDescent="0.75">
      <c r="A139" s="117" t="s">
        <v>2443</v>
      </c>
      <c r="B139" s="118" t="s">
        <v>2444</v>
      </c>
      <c r="C139" s="1"/>
      <c r="D139" s="120" t="s">
        <v>61</v>
      </c>
      <c r="E139" s="126">
        <v>43.75</v>
      </c>
      <c r="F139" s="123">
        <v>1.25</v>
      </c>
    </row>
    <row r="140" spans="1:6" x14ac:dyDescent="0.75">
      <c r="A140" s="47"/>
      <c r="B140" s="47"/>
      <c r="C140" s="1"/>
      <c r="D140" s="121" t="s">
        <v>74</v>
      </c>
      <c r="E140" s="127">
        <v>18.75</v>
      </c>
      <c r="F140" s="124">
        <v>1.25</v>
      </c>
    </row>
    <row r="141" spans="1:6" x14ac:dyDescent="0.75">
      <c r="A141" s="47"/>
      <c r="B141" s="47"/>
      <c r="C141" s="1"/>
      <c r="D141" s="67"/>
    </row>
    <row r="142" spans="1:6" ht="26.75" x14ac:dyDescent="0.75">
      <c r="A142" s="5" t="s">
        <v>109</v>
      </c>
      <c r="B142" s="6" t="s">
        <v>110</v>
      </c>
      <c r="C142" s="1"/>
      <c r="D142" s="17" t="s">
        <v>33</v>
      </c>
      <c r="E142" s="98" t="s">
        <v>34</v>
      </c>
      <c r="F142" s="18" t="s">
        <v>35</v>
      </c>
    </row>
    <row r="143" spans="1:6" x14ac:dyDescent="0.75">
      <c r="A143" s="115">
        <v>50065038</v>
      </c>
      <c r="B143" s="116" t="s">
        <v>2755</v>
      </c>
      <c r="C143" s="1"/>
      <c r="D143" s="120" t="s">
        <v>60</v>
      </c>
      <c r="E143" s="126">
        <v>75</v>
      </c>
      <c r="F143" s="123">
        <v>1.5</v>
      </c>
    </row>
    <row r="144" spans="1:6" x14ac:dyDescent="0.75">
      <c r="A144" s="117" t="s">
        <v>2357</v>
      </c>
      <c r="B144" s="118" t="s">
        <v>2358</v>
      </c>
      <c r="C144" s="1"/>
      <c r="D144" s="120" t="s">
        <v>61</v>
      </c>
      <c r="E144" s="126">
        <v>52.5</v>
      </c>
      <c r="F144" s="123">
        <v>1.5</v>
      </c>
    </row>
    <row r="145" spans="1:6" x14ac:dyDescent="0.75">
      <c r="C145" s="1"/>
      <c r="D145" s="121" t="s">
        <v>74</v>
      </c>
      <c r="E145" s="127">
        <v>22.5</v>
      </c>
      <c r="F145" s="124">
        <v>1.5</v>
      </c>
    </row>
    <row r="146" spans="1:6" x14ac:dyDescent="0.75">
      <c r="C146" s="1"/>
      <c r="D146" s="67"/>
      <c r="E146" s="94"/>
      <c r="F146" s="1"/>
    </row>
    <row r="147" spans="1:6" x14ac:dyDescent="0.75">
      <c r="C147" s="1"/>
      <c r="D147" s="1"/>
      <c r="E147" s="94"/>
      <c r="F147" s="1"/>
    </row>
    <row r="148" spans="1:6" ht="26.75" x14ac:dyDescent="0.75">
      <c r="A148" s="5" t="s">
        <v>109</v>
      </c>
      <c r="B148" s="6" t="s">
        <v>110</v>
      </c>
      <c r="C148" s="1"/>
      <c r="D148" s="17" t="s">
        <v>33</v>
      </c>
      <c r="E148" s="98" t="s">
        <v>34</v>
      </c>
      <c r="F148" s="18" t="s">
        <v>35</v>
      </c>
    </row>
    <row r="149" spans="1:6" x14ac:dyDescent="0.75">
      <c r="A149" s="115" t="s">
        <v>2115</v>
      </c>
      <c r="B149" s="116" t="s">
        <v>2116</v>
      </c>
      <c r="C149" s="1"/>
      <c r="D149" s="120" t="s">
        <v>60</v>
      </c>
      <c r="E149" s="126">
        <v>87.5</v>
      </c>
      <c r="F149" s="123">
        <v>1.75</v>
      </c>
    </row>
    <row r="150" spans="1:6" x14ac:dyDescent="0.75">
      <c r="A150" s="115" t="s">
        <v>2117</v>
      </c>
      <c r="B150" s="116" t="s">
        <v>2410</v>
      </c>
      <c r="C150" s="1"/>
      <c r="D150" s="120" t="s">
        <v>61</v>
      </c>
      <c r="E150" s="126">
        <v>61.25</v>
      </c>
      <c r="F150" s="123">
        <v>1.75</v>
      </c>
    </row>
    <row r="151" spans="1:6" x14ac:dyDescent="0.75">
      <c r="A151" s="170" t="s">
        <v>2113</v>
      </c>
      <c r="B151" s="169" t="s">
        <v>2114</v>
      </c>
      <c r="C151" s="1"/>
      <c r="D151" s="121" t="s">
        <v>74</v>
      </c>
      <c r="E151" s="127">
        <v>26.25</v>
      </c>
      <c r="F151" s="124">
        <v>1.75</v>
      </c>
    </row>
    <row r="152" spans="1:6" x14ac:dyDescent="0.75">
      <c r="A152" s="168" t="s">
        <v>2120</v>
      </c>
      <c r="B152" s="169" t="s">
        <v>2415</v>
      </c>
      <c r="C152" s="1"/>
      <c r="D152" s="153"/>
      <c r="E152" s="154"/>
      <c r="F152" s="155"/>
    </row>
    <row r="153" spans="1:6" x14ac:dyDescent="0.75">
      <c r="A153" s="170" t="s">
        <v>2522</v>
      </c>
      <c r="B153" s="169" t="s">
        <v>2777</v>
      </c>
      <c r="C153" s="1"/>
      <c r="D153" s="153"/>
      <c r="E153" s="154"/>
      <c r="F153" s="155"/>
    </row>
    <row r="154" spans="1:6" x14ac:dyDescent="0.75">
      <c r="A154" s="159" t="s">
        <v>2533</v>
      </c>
      <c r="B154" s="162" t="s">
        <v>2534</v>
      </c>
      <c r="C154" s="1"/>
      <c r="D154" s="153"/>
      <c r="E154" s="154"/>
      <c r="F154" s="155"/>
    </row>
    <row r="155" spans="1:6" x14ac:dyDescent="0.75">
      <c r="A155" s="166" t="s">
        <v>2558</v>
      </c>
      <c r="B155" s="167" t="s">
        <v>2778</v>
      </c>
      <c r="C155" s="1"/>
      <c r="D155" s="153"/>
      <c r="E155" s="154"/>
      <c r="F155" s="155"/>
    </row>
    <row r="156" spans="1:6" x14ac:dyDescent="0.75">
      <c r="A156" s="46"/>
      <c r="B156" s="46"/>
      <c r="C156" s="1"/>
      <c r="D156" s="67"/>
      <c r="E156" s="94"/>
      <c r="F156" s="1"/>
    </row>
    <row r="157" spans="1:6" ht="26.75" x14ac:dyDescent="0.75">
      <c r="A157" s="5" t="s">
        <v>109</v>
      </c>
      <c r="B157" s="6" t="s">
        <v>110</v>
      </c>
      <c r="C157" s="1"/>
      <c r="D157" s="17" t="s">
        <v>33</v>
      </c>
      <c r="E157" s="98" t="s">
        <v>34</v>
      </c>
      <c r="F157" s="18" t="s">
        <v>35</v>
      </c>
    </row>
    <row r="158" spans="1:6" x14ac:dyDescent="0.75">
      <c r="A158" s="188" t="s">
        <v>2295</v>
      </c>
      <c r="B158" s="189" t="s">
        <v>2296</v>
      </c>
      <c r="C158" s="1"/>
      <c r="D158" s="120" t="s">
        <v>60</v>
      </c>
      <c r="E158" s="126">
        <v>100</v>
      </c>
      <c r="F158" s="123">
        <v>2</v>
      </c>
    </row>
    <row r="159" spans="1:6" x14ac:dyDescent="0.75">
      <c r="A159" s="115" t="s">
        <v>2118</v>
      </c>
      <c r="B159" s="156" t="s">
        <v>2342</v>
      </c>
      <c r="C159" s="1"/>
      <c r="D159" s="120" t="s">
        <v>61</v>
      </c>
      <c r="E159" s="126">
        <v>70</v>
      </c>
      <c r="F159" s="123">
        <v>2</v>
      </c>
    </row>
    <row r="160" spans="1:6" x14ac:dyDescent="0.75">
      <c r="A160" s="117" t="s">
        <v>2119</v>
      </c>
      <c r="B160" s="118" t="s">
        <v>2815</v>
      </c>
      <c r="C160" s="1"/>
      <c r="D160" s="121" t="s">
        <v>74</v>
      </c>
      <c r="E160" s="127">
        <v>30</v>
      </c>
      <c r="F160" s="124">
        <v>2</v>
      </c>
    </row>
    <row r="161" spans="1:6" x14ac:dyDescent="0.75">
      <c r="C161" s="1"/>
      <c r="D161" s="153"/>
      <c r="E161" s="154"/>
      <c r="F161" s="155"/>
    </row>
    <row r="162" spans="1:6" x14ac:dyDescent="0.75">
      <c r="A162" s="46"/>
      <c r="B162" s="46"/>
      <c r="C162" s="1"/>
      <c r="D162" s="67"/>
      <c r="E162" s="94"/>
      <c r="F162" s="1"/>
    </row>
    <row r="163" spans="1:6" ht="26.75" x14ac:dyDescent="0.75">
      <c r="A163" s="5" t="s">
        <v>109</v>
      </c>
      <c r="B163" s="6" t="s">
        <v>110</v>
      </c>
      <c r="C163" s="1"/>
      <c r="D163" s="17" t="s">
        <v>33</v>
      </c>
      <c r="E163" s="98" t="s">
        <v>34</v>
      </c>
      <c r="F163" s="18" t="s">
        <v>35</v>
      </c>
    </row>
    <row r="164" spans="1:6" x14ac:dyDescent="0.75">
      <c r="A164" s="117" t="s">
        <v>2121</v>
      </c>
      <c r="B164" s="118" t="s">
        <v>2423</v>
      </c>
      <c r="C164" s="1"/>
      <c r="D164" s="120" t="s">
        <v>60</v>
      </c>
      <c r="E164" s="126">
        <v>112.5</v>
      </c>
      <c r="F164" s="123">
        <v>2.25</v>
      </c>
    </row>
    <row r="165" spans="1:6" x14ac:dyDescent="0.75">
      <c r="A165" s="47"/>
      <c r="B165" s="47"/>
      <c r="C165" s="1"/>
      <c r="D165" s="120" t="s">
        <v>61</v>
      </c>
      <c r="E165" s="126">
        <v>78.75</v>
      </c>
      <c r="F165" s="123">
        <v>2.25</v>
      </c>
    </row>
    <row r="166" spans="1:6" x14ac:dyDescent="0.75">
      <c r="A166" s="47"/>
      <c r="B166" s="47"/>
      <c r="C166" s="1"/>
      <c r="D166" s="121" t="s">
        <v>74</v>
      </c>
      <c r="E166" s="127">
        <v>33.75</v>
      </c>
      <c r="F166" s="124">
        <v>2.25</v>
      </c>
    </row>
    <row r="167" spans="1:6" x14ac:dyDescent="0.75">
      <c r="A167" s="46"/>
      <c r="B167" s="46"/>
      <c r="C167" s="1"/>
      <c r="D167" s="67"/>
      <c r="E167" s="94"/>
      <c r="F167" s="1"/>
    </row>
    <row r="168" spans="1:6" ht="26.75" x14ac:dyDescent="0.75">
      <c r="A168" s="5" t="s">
        <v>109</v>
      </c>
      <c r="B168" s="6" t="s">
        <v>110</v>
      </c>
      <c r="C168" s="1"/>
      <c r="D168" s="17" t="s">
        <v>33</v>
      </c>
      <c r="E168" s="98" t="s">
        <v>34</v>
      </c>
      <c r="F168" s="18" t="s">
        <v>35</v>
      </c>
    </row>
    <row r="169" spans="1:6" x14ac:dyDescent="0.75">
      <c r="A169" s="115" t="s">
        <v>2122</v>
      </c>
      <c r="B169" s="116" t="s">
        <v>2407</v>
      </c>
      <c r="C169" s="1"/>
      <c r="D169" s="120" t="s">
        <v>60</v>
      </c>
      <c r="E169" s="126">
        <v>125</v>
      </c>
      <c r="F169" s="123">
        <v>2.5</v>
      </c>
    </row>
    <row r="170" spans="1:6" x14ac:dyDescent="0.75">
      <c r="A170" s="115">
        <v>60086105</v>
      </c>
      <c r="B170" s="116" t="s">
        <v>2412</v>
      </c>
      <c r="C170" s="1"/>
      <c r="D170" s="120" t="s">
        <v>61</v>
      </c>
      <c r="E170" s="126">
        <v>87.5</v>
      </c>
      <c r="F170" s="123">
        <v>2.5</v>
      </c>
    </row>
    <row r="171" spans="1:6" x14ac:dyDescent="0.75">
      <c r="A171" s="117">
        <v>60086178</v>
      </c>
      <c r="B171" s="118" t="s">
        <v>2418</v>
      </c>
      <c r="C171" s="1"/>
      <c r="D171" s="121" t="s">
        <v>74</v>
      </c>
      <c r="E171" s="127">
        <v>37.5</v>
      </c>
      <c r="F171" s="124">
        <v>2.5</v>
      </c>
    </row>
    <row r="172" spans="1:6" x14ac:dyDescent="0.75">
      <c r="A172" s="49"/>
      <c r="B172" s="47"/>
      <c r="C172" s="1"/>
      <c r="D172" s="67"/>
      <c r="F172" s="26"/>
    </row>
    <row r="173" spans="1:6" ht="26.75" x14ac:dyDescent="0.75">
      <c r="A173" s="5" t="s">
        <v>109</v>
      </c>
      <c r="B173" s="6" t="s">
        <v>110</v>
      </c>
      <c r="C173" s="1"/>
      <c r="D173" s="17" t="s">
        <v>33</v>
      </c>
      <c r="E173" s="98" t="s">
        <v>34</v>
      </c>
      <c r="F173" s="18" t="s">
        <v>35</v>
      </c>
    </row>
    <row r="174" spans="1:6" x14ac:dyDescent="0.75">
      <c r="A174" s="191" t="s">
        <v>2123</v>
      </c>
      <c r="B174" s="192" t="s">
        <v>2124</v>
      </c>
      <c r="C174" s="1"/>
      <c r="D174" s="120" t="s">
        <v>60</v>
      </c>
      <c r="E174" s="126">
        <v>162.5</v>
      </c>
      <c r="F174" s="123">
        <v>3.25</v>
      </c>
    </row>
    <row r="175" spans="1:6" x14ac:dyDescent="0.75">
      <c r="A175" s="186" t="s">
        <v>2523</v>
      </c>
      <c r="B175" s="187" t="s">
        <v>2524</v>
      </c>
      <c r="C175" s="1"/>
      <c r="D175" s="120" t="s">
        <v>61</v>
      </c>
      <c r="E175" s="126">
        <v>113.75</v>
      </c>
      <c r="F175" s="123">
        <v>3.25</v>
      </c>
    </row>
    <row r="176" spans="1:6" x14ac:dyDescent="0.75">
      <c r="A176" s="166" t="s">
        <v>2559</v>
      </c>
      <c r="B176" s="167" t="s">
        <v>2560</v>
      </c>
      <c r="C176" s="1"/>
      <c r="D176" s="121" t="s">
        <v>74</v>
      </c>
      <c r="E176" s="127">
        <v>48.75</v>
      </c>
      <c r="F176" s="124">
        <v>3.25</v>
      </c>
    </row>
    <row r="177" spans="1:6" x14ac:dyDescent="0.75">
      <c r="C177" s="1"/>
      <c r="E177" s="2"/>
    </row>
    <row r="178" spans="1:6" ht="26.75" x14ac:dyDescent="0.75">
      <c r="A178" s="5" t="s">
        <v>109</v>
      </c>
      <c r="B178" s="6" t="s">
        <v>110</v>
      </c>
      <c r="C178" s="1"/>
      <c r="D178" s="17" t="s">
        <v>33</v>
      </c>
      <c r="E178" s="98" t="s">
        <v>34</v>
      </c>
      <c r="F178" s="18" t="s">
        <v>35</v>
      </c>
    </row>
    <row r="179" spans="1:6" x14ac:dyDescent="0.75">
      <c r="A179" s="115" t="s">
        <v>2125</v>
      </c>
      <c r="B179" s="116" t="s">
        <v>2756</v>
      </c>
      <c r="C179" s="1"/>
      <c r="D179" s="120" t="s">
        <v>73</v>
      </c>
      <c r="E179" s="126">
        <v>50</v>
      </c>
      <c r="F179" s="123">
        <v>1</v>
      </c>
    </row>
    <row r="180" spans="1:6" x14ac:dyDescent="0.75">
      <c r="A180" s="115" t="s">
        <v>2126</v>
      </c>
      <c r="B180" s="116" t="s">
        <v>2760</v>
      </c>
      <c r="C180" s="1"/>
      <c r="D180" s="120" t="s">
        <v>60</v>
      </c>
      <c r="E180" s="126">
        <v>35</v>
      </c>
      <c r="F180" s="123">
        <v>1</v>
      </c>
    </row>
    <row r="181" spans="1:6" x14ac:dyDescent="0.75">
      <c r="A181" s="115" t="s">
        <v>2127</v>
      </c>
      <c r="B181" s="116" t="s">
        <v>2761</v>
      </c>
      <c r="C181" s="1"/>
      <c r="D181" s="120" t="s">
        <v>61</v>
      </c>
      <c r="E181" s="126">
        <v>25</v>
      </c>
      <c r="F181" s="123">
        <v>1</v>
      </c>
    </row>
    <row r="182" spans="1:6" x14ac:dyDescent="0.75">
      <c r="A182" s="115" t="s">
        <v>2128</v>
      </c>
      <c r="B182" s="116" t="s">
        <v>2129</v>
      </c>
      <c r="C182" s="1"/>
      <c r="D182" s="121" t="s">
        <v>74</v>
      </c>
      <c r="E182" s="127">
        <v>15</v>
      </c>
      <c r="F182" s="124">
        <v>1</v>
      </c>
    </row>
    <row r="183" spans="1:6" x14ac:dyDescent="0.75">
      <c r="A183" s="115">
        <v>50087149</v>
      </c>
      <c r="B183" s="116" t="s">
        <v>2769</v>
      </c>
      <c r="C183" s="1"/>
      <c r="D183" s="67"/>
      <c r="E183" s="94"/>
      <c r="F183" s="1"/>
    </row>
    <row r="184" spans="1:6" x14ac:dyDescent="0.75">
      <c r="A184" s="115" t="s">
        <v>2130</v>
      </c>
      <c r="B184" s="116" t="s">
        <v>2771</v>
      </c>
      <c r="C184" s="1"/>
      <c r="D184" s="1"/>
      <c r="E184" s="94"/>
      <c r="F184" s="1"/>
    </row>
    <row r="185" spans="1:6" x14ac:dyDescent="0.75">
      <c r="A185" s="115">
        <v>50106946</v>
      </c>
      <c r="B185" s="116" t="s">
        <v>2775</v>
      </c>
      <c r="C185" s="1"/>
      <c r="D185" s="1"/>
      <c r="E185" s="94"/>
      <c r="F185" s="1"/>
    </row>
    <row r="186" spans="1:6" x14ac:dyDescent="0.75">
      <c r="A186" s="115" t="s">
        <v>2537</v>
      </c>
      <c r="B186" s="116" t="s">
        <v>2538</v>
      </c>
      <c r="C186" s="1"/>
      <c r="D186" s="1"/>
      <c r="E186" s="94"/>
      <c r="F186" s="1"/>
    </row>
    <row r="187" spans="1:6" x14ac:dyDescent="0.75">
      <c r="A187" s="115" t="s">
        <v>2579</v>
      </c>
      <c r="B187" s="116" t="s">
        <v>2580</v>
      </c>
      <c r="C187" s="1"/>
      <c r="D187" s="1"/>
      <c r="E187" s="94"/>
      <c r="F187" s="1"/>
    </row>
    <row r="188" spans="1:6" x14ac:dyDescent="0.75">
      <c r="A188" s="115" t="s">
        <v>2585</v>
      </c>
      <c r="B188" s="116" t="s">
        <v>2586</v>
      </c>
      <c r="C188" s="1"/>
      <c r="D188" s="1"/>
      <c r="E188" s="94"/>
      <c r="F188" s="1"/>
    </row>
    <row r="189" spans="1:6" x14ac:dyDescent="0.75">
      <c r="A189" s="117" t="s">
        <v>2592</v>
      </c>
      <c r="B189" s="118" t="s">
        <v>2593</v>
      </c>
      <c r="C189" s="1"/>
      <c r="D189" s="1"/>
      <c r="E189" s="94"/>
      <c r="F189" s="1"/>
    </row>
    <row r="190" spans="1:6" x14ac:dyDescent="0.75">
      <c r="A190" s="48"/>
      <c r="B190" s="46"/>
      <c r="C190" s="1"/>
      <c r="D190" s="1"/>
      <c r="E190" s="94"/>
      <c r="F190" s="1"/>
    </row>
    <row r="191" spans="1:6" ht="26.75" x14ac:dyDescent="0.75">
      <c r="A191" s="5" t="s">
        <v>109</v>
      </c>
      <c r="B191" s="6" t="s">
        <v>110</v>
      </c>
      <c r="C191" s="1"/>
      <c r="D191" s="17" t="s">
        <v>33</v>
      </c>
      <c r="E191" s="98" t="s">
        <v>34</v>
      </c>
      <c r="F191" s="18" t="s">
        <v>35</v>
      </c>
    </row>
    <row r="192" spans="1:6" x14ac:dyDescent="0.75">
      <c r="A192" s="117" t="s">
        <v>2132</v>
      </c>
      <c r="B192" s="118" t="s">
        <v>2133</v>
      </c>
      <c r="C192" s="1"/>
      <c r="D192" s="120" t="s">
        <v>73</v>
      </c>
      <c r="E192" s="126">
        <v>62.5</v>
      </c>
      <c r="F192" s="123">
        <v>1.25</v>
      </c>
    </row>
    <row r="193" spans="1:6" x14ac:dyDescent="0.75">
      <c r="A193" s="50"/>
      <c r="B193" s="50"/>
      <c r="C193" s="1"/>
      <c r="D193" s="120" t="s">
        <v>60</v>
      </c>
      <c r="E193" s="126">
        <v>43.75</v>
      </c>
      <c r="F193" s="123">
        <v>1.25</v>
      </c>
    </row>
    <row r="194" spans="1:6" x14ac:dyDescent="0.75">
      <c r="A194" s="50"/>
      <c r="B194" s="50"/>
      <c r="C194" s="1"/>
      <c r="D194" s="120" t="s">
        <v>61</v>
      </c>
      <c r="E194" s="126">
        <v>31.25</v>
      </c>
      <c r="F194" s="123">
        <v>1.25</v>
      </c>
    </row>
    <row r="195" spans="1:6" x14ac:dyDescent="0.75">
      <c r="A195" s="50"/>
      <c r="B195" s="50"/>
      <c r="C195" s="1"/>
      <c r="D195" s="121" t="s">
        <v>74</v>
      </c>
      <c r="E195" s="127">
        <v>18.75</v>
      </c>
      <c r="F195" s="124">
        <v>1.25</v>
      </c>
    </row>
    <row r="196" spans="1:6" x14ac:dyDescent="0.75">
      <c r="A196" s="47"/>
      <c r="B196" s="47"/>
      <c r="C196" s="1"/>
      <c r="D196" s="67"/>
      <c r="E196" s="94"/>
      <c r="F196" s="1"/>
    </row>
    <row r="197" spans="1:6" ht="26.75" x14ac:dyDescent="0.75">
      <c r="A197" s="5" t="s">
        <v>109</v>
      </c>
      <c r="B197" s="6" t="s">
        <v>110</v>
      </c>
      <c r="C197" s="1"/>
      <c r="D197" s="17" t="s">
        <v>33</v>
      </c>
      <c r="E197" s="98" t="s">
        <v>34</v>
      </c>
      <c r="F197" s="18" t="s">
        <v>35</v>
      </c>
    </row>
    <row r="198" spans="1:6" x14ac:dyDescent="0.75">
      <c r="A198" s="115" t="s">
        <v>2134</v>
      </c>
      <c r="B198" s="116" t="s">
        <v>2135</v>
      </c>
      <c r="C198" s="1"/>
      <c r="D198" s="120" t="s">
        <v>73</v>
      </c>
      <c r="E198" s="126">
        <v>75</v>
      </c>
      <c r="F198" s="123">
        <v>1.5</v>
      </c>
    </row>
    <row r="199" spans="1:6" x14ac:dyDescent="0.75">
      <c r="A199" s="115">
        <v>60059461</v>
      </c>
      <c r="B199" s="116" t="s">
        <v>2136</v>
      </c>
      <c r="C199" s="1"/>
      <c r="D199" s="120" t="s">
        <v>60</v>
      </c>
      <c r="E199" s="126">
        <v>52.5</v>
      </c>
      <c r="F199" s="123">
        <v>1.5</v>
      </c>
    </row>
    <row r="200" spans="1:6" x14ac:dyDescent="0.75">
      <c r="A200" s="115" t="s">
        <v>2137</v>
      </c>
      <c r="B200" s="116" t="s">
        <v>2138</v>
      </c>
      <c r="C200" s="1"/>
      <c r="D200" s="120" t="s">
        <v>61</v>
      </c>
      <c r="E200" s="126">
        <v>37.5</v>
      </c>
      <c r="F200" s="123">
        <v>1.5</v>
      </c>
    </row>
    <row r="201" spans="1:6" x14ac:dyDescent="0.75">
      <c r="A201" s="115" t="s">
        <v>2139</v>
      </c>
      <c r="B201" s="116" t="s">
        <v>2140</v>
      </c>
      <c r="C201" s="1"/>
      <c r="D201" s="121" t="s">
        <v>74</v>
      </c>
      <c r="E201" s="127">
        <v>22.5</v>
      </c>
      <c r="F201" s="124">
        <v>1.5</v>
      </c>
    </row>
    <row r="202" spans="1:6" x14ac:dyDescent="0.75">
      <c r="A202" s="115" t="s">
        <v>2141</v>
      </c>
      <c r="B202" s="116" t="s">
        <v>2142</v>
      </c>
      <c r="C202" s="1"/>
      <c r="D202" s="67"/>
      <c r="E202" s="94"/>
      <c r="F202" s="1"/>
    </row>
    <row r="203" spans="1:6" x14ac:dyDescent="0.75">
      <c r="A203" s="115" t="s">
        <v>2143</v>
      </c>
      <c r="B203" s="116" t="s">
        <v>2144</v>
      </c>
      <c r="C203" s="1"/>
      <c r="D203" s="1"/>
      <c r="E203" s="94"/>
      <c r="F203" s="1"/>
    </row>
    <row r="204" spans="1:6" x14ac:dyDescent="0.75">
      <c r="A204" s="115" t="s">
        <v>2145</v>
      </c>
      <c r="B204" s="116" t="s">
        <v>2146</v>
      </c>
      <c r="C204" s="1"/>
      <c r="D204" s="1"/>
      <c r="E204" s="94"/>
      <c r="F204" s="1"/>
    </row>
    <row r="205" spans="1:6" x14ac:dyDescent="0.75">
      <c r="A205" s="115" t="s">
        <v>2147</v>
      </c>
      <c r="B205" s="116" t="s">
        <v>2816</v>
      </c>
      <c r="C205" s="1"/>
      <c r="D205" s="1"/>
      <c r="E205" s="94"/>
      <c r="F205" s="1"/>
    </row>
    <row r="206" spans="1:6" x14ac:dyDescent="0.75">
      <c r="A206" s="115" t="s">
        <v>2148</v>
      </c>
      <c r="B206" s="116" t="s">
        <v>2149</v>
      </c>
      <c r="C206" s="1"/>
      <c r="D206" s="1"/>
      <c r="E206" s="94"/>
      <c r="F206" s="1"/>
    </row>
    <row r="207" spans="1:6" x14ac:dyDescent="0.75">
      <c r="A207" s="115" t="s">
        <v>2573</v>
      </c>
      <c r="B207" s="116" t="s">
        <v>2574</v>
      </c>
      <c r="C207" s="1"/>
      <c r="D207" s="1"/>
      <c r="E207" s="94"/>
      <c r="F207" s="1"/>
    </row>
    <row r="208" spans="1:6" x14ac:dyDescent="0.75">
      <c r="A208" s="115" t="s">
        <v>2577</v>
      </c>
      <c r="B208" s="116" t="s">
        <v>2578</v>
      </c>
      <c r="C208" s="1"/>
      <c r="D208" s="1"/>
      <c r="E208" s="94"/>
      <c r="F208" s="1"/>
    </row>
    <row r="209" spans="1:6" x14ac:dyDescent="0.75">
      <c r="A209" s="117" t="s">
        <v>2583</v>
      </c>
      <c r="B209" s="118" t="s">
        <v>2584</v>
      </c>
      <c r="C209" s="1"/>
      <c r="D209" s="1"/>
      <c r="E209" s="94"/>
      <c r="F209" s="1"/>
    </row>
    <row r="210" spans="1:6" x14ac:dyDescent="0.75">
      <c r="A210" s="47"/>
      <c r="B210" s="47"/>
      <c r="C210" s="1"/>
      <c r="D210" s="1"/>
      <c r="E210" s="94"/>
      <c r="F210" s="1"/>
    </row>
    <row r="211" spans="1:6" ht="26.75" x14ac:dyDescent="0.75">
      <c r="A211" s="5" t="s">
        <v>109</v>
      </c>
      <c r="B211" s="6" t="s">
        <v>110</v>
      </c>
      <c r="C211" s="1"/>
      <c r="D211" s="17" t="s">
        <v>33</v>
      </c>
      <c r="E211" s="98" t="s">
        <v>34</v>
      </c>
      <c r="F211" s="18" t="s">
        <v>35</v>
      </c>
    </row>
    <row r="212" spans="1:6" x14ac:dyDescent="0.75">
      <c r="A212" s="115" t="s">
        <v>2150</v>
      </c>
      <c r="B212" s="116" t="s">
        <v>2758</v>
      </c>
      <c r="C212" s="1"/>
      <c r="D212" s="120" t="s">
        <v>73</v>
      </c>
      <c r="E212" s="126">
        <v>100</v>
      </c>
      <c r="F212" s="123">
        <v>2</v>
      </c>
    </row>
    <row r="213" spans="1:6" x14ac:dyDescent="0.75">
      <c r="A213" s="115" t="s">
        <v>2151</v>
      </c>
      <c r="B213" s="116" t="s">
        <v>2759</v>
      </c>
      <c r="C213" s="1"/>
      <c r="D213" s="120" t="s">
        <v>60</v>
      </c>
      <c r="E213" s="126">
        <v>70</v>
      </c>
      <c r="F213" s="123">
        <v>2</v>
      </c>
    </row>
    <row r="214" spans="1:6" x14ac:dyDescent="0.75">
      <c r="A214" s="115" t="s">
        <v>2152</v>
      </c>
      <c r="B214" s="116" t="s">
        <v>2763</v>
      </c>
      <c r="C214" s="1"/>
      <c r="D214" s="120" t="s">
        <v>61</v>
      </c>
      <c r="E214" s="126">
        <v>50</v>
      </c>
      <c r="F214" s="123">
        <v>2</v>
      </c>
    </row>
    <row r="215" spans="1:6" x14ac:dyDescent="0.75">
      <c r="A215" s="115" t="s">
        <v>2153</v>
      </c>
      <c r="B215" s="116" t="s">
        <v>2154</v>
      </c>
      <c r="C215" s="1"/>
      <c r="D215" s="121" t="s">
        <v>74</v>
      </c>
      <c r="E215" s="127">
        <v>30</v>
      </c>
      <c r="F215" s="124">
        <v>2</v>
      </c>
    </row>
    <row r="216" spans="1:6" x14ac:dyDescent="0.75">
      <c r="A216" s="115">
        <v>50085645</v>
      </c>
      <c r="B216" s="116" t="s">
        <v>2766</v>
      </c>
      <c r="C216" s="1"/>
      <c r="D216" s="67"/>
      <c r="E216" s="94"/>
      <c r="F216" s="1"/>
    </row>
    <row r="217" spans="1:6" x14ac:dyDescent="0.75">
      <c r="A217" s="115" t="s">
        <v>2155</v>
      </c>
      <c r="B217" s="116" t="s">
        <v>2768</v>
      </c>
      <c r="C217" s="1"/>
      <c r="D217" s="1"/>
      <c r="E217" s="94"/>
      <c r="F217" s="1"/>
    </row>
    <row r="218" spans="1:6" x14ac:dyDescent="0.75">
      <c r="A218" s="115" t="s">
        <v>2156</v>
      </c>
      <c r="B218" s="116" t="s">
        <v>2773</v>
      </c>
      <c r="C218" s="1"/>
      <c r="D218" s="1"/>
      <c r="E218" s="94"/>
      <c r="F218" s="1"/>
    </row>
    <row r="219" spans="1:6" x14ac:dyDescent="0.75">
      <c r="A219" s="115" t="s">
        <v>2157</v>
      </c>
      <c r="B219" s="116" t="s">
        <v>2371</v>
      </c>
      <c r="C219" s="1"/>
      <c r="D219" s="1"/>
      <c r="E219" s="94"/>
      <c r="F219" s="1"/>
    </row>
    <row r="220" spans="1:6" x14ac:dyDescent="0.75">
      <c r="A220" s="115" t="s">
        <v>2571</v>
      </c>
      <c r="B220" s="116" t="s">
        <v>2572</v>
      </c>
      <c r="C220" s="1"/>
      <c r="D220" s="1"/>
      <c r="E220" s="94"/>
      <c r="F220" s="1"/>
    </row>
    <row r="221" spans="1:6" x14ac:dyDescent="0.75">
      <c r="A221" s="115" t="s">
        <v>2575</v>
      </c>
      <c r="B221" s="116" t="s">
        <v>2576</v>
      </c>
      <c r="C221" s="1"/>
      <c r="D221" s="1"/>
      <c r="E221" s="94"/>
      <c r="F221" s="1"/>
    </row>
    <row r="222" spans="1:6" x14ac:dyDescent="0.75">
      <c r="A222" s="117" t="s">
        <v>2581</v>
      </c>
      <c r="B222" s="118" t="s">
        <v>2582</v>
      </c>
      <c r="C222" s="1"/>
      <c r="D222" s="1"/>
      <c r="E222" s="94"/>
      <c r="F222" s="1"/>
    </row>
    <row r="223" spans="1:6" x14ac:dyDescent="0.75">
      <c r="A223" s="46"/>
      <c r="B223" s="46"/>
      <c r="C223" s="1"/>
      <c r="D223" s="1"/>
      <c r="E223" s="94"/>
      <c r="F223" s="1"/>
    </row>
    <row r="224" spans="1:6" ht="26.75" x14ac:dyDescent="0.75">
      <c r="A224" s="5" t="s">
        <v>109</v>
      </c>
      <c r="B224" s="6" t="s">
        <v>110</v>
      </c>
      <c r="C224" s="1"/>
      <c r="D224" s="17" t="s">
        <v>33</v>
      </c>
      <c r="E224" s="98" t="s">
        <v>34</v>
      </c>
      <c r="F224" s="18" t="s">
        <v>35</v>
      </c>
    </row>
    <row r="225" spans="1:6" x14ac:dyDescent="0.75">
      <c r="A225" s="115">
        <v>50082802</v>
      </c>
      <c r="B225" s="116" t="s">
        <v>2757</v>
      </c>
      <c r="C225" s="1"/>
      <c r="D225" s="120" t="s">
        <v>73</v>
      </c>
      <c r="E225" s="126">
        <v>150</v>
      </c>
      <c r="F225" s="123">
        <v>3</v>
      </c>
    </row>
    <row r="226" spans="1:6" x14ac:dyDescent="0.75">
      <c r="A226" s="115" t="s">
        <v>2158</v>
      </c>
      <c r="B226" s="116" t="s">
        <v>2762</v>
      </c>
      <c r="C226" s="1"/>
      <c r="D226" s="120" t="s">
        <v>60</v>
      </c>
      <c r="E226" s="126">
        <v>105</v>
      </c>
      <c r="F226" s="123">
        <v>3</v>
      </c>
    </row>
    <row r="227" spans="1:6" x14ac:dyDescent="0.75">
      <c r="A227" s="115" t="s">
        <v>2159</v>
      </c>
      <c r="B227" s="116" t="s">
        <v>2764</v>
      </c>
      <c r="C227" s="1"/>
      <c r="D227" s="120" t="s">
        <v>61</v>
      </c>
      <c r="E227" s="126">
        <v>75</v>
      </c>
      <c r="F227" s="123">
        <v>3</v>
      </c>
    </row>
    <row r="228" spans="1:6" x14ac:dyDescent="0.75">
      <c r="A228" s="115" t="s">
        <v>2160</v>
      </c>
      <c r="B228" s="116" t="s">
        <v>2765</v>
      </c>
      <c r="C228" s="1"/>
      <c r="D228" s="121" t="s">
        <v>74</v>
      </c>
      <c r="E228" s="127">
        <v>45</v>
      </c>
      <c r="F228" s="124">
        <v>3</v>
      </c>
    </row>
    <row r="229" spans="1:6" x14ac:dyDescent="0.75">
      <c r="A229" s="115" t="s">
        <v>2161</v>
      </c>
      <c r="B229" s="116" t="s">
        <v>2767</v>
      </c>
      <c r="C229" s="1"/>
      <c r="D229" s="67"/>
      <c r="E229" s="94"/>
      <c r="F229" s="1"/>
    </row>
    <row r="230" spans="1:6" x14ac:dyDescent="0.75">
      <c r="A230" s="115" t="s">
        <v>2162</v>
      </c>
      <c r="B230" s="116" t="s">
        <v>2770</v>
      </c>
      <c r="C230" s="1"/>
      <c r="D230" s="1"/>
      <c r="E230" s="94"/>
      <c r="F230" s="1"/>
    </row>
    <row r="231" spans="1:6" x14ac:dyDescent="0.75">
      <c r="A231" s="115" t="s">
        <v>2163</v>
      </c>
      <c r="B231" s="116" t="s">
        <v>2774</v>
      </c>
      <c r="C231" s="1"/>
      <c r="D231" s="1"/>
      <c r="E231" s="94"/>
      <c r="F231" s="1"/>
    </row>
    <row r="232" spans="1:6" x14ac:dyDescent="0.75">
      <c r="A232" s="117" t="s">
        <v>2164</v>
      </c>
      <c r="B232" s="118" t="s">
        <v>2372</v>
      </c>
      <c r="C232" s="1"/>
      <c r="D232" s="1"/>
      <c r="E232" s="94"/>
      <c r="F232" s="1"/>
    </row>
    <row r="233" spans="1:6" x14ac:dyDescent="0.75">
      <c r="A233" s="46"/>
      <c r="B233" s="46"/>
      <c r="C233" s="1"/>
      <c r="D233" s="1"/>
      <c r="E233" s="94"/>
      <c r="F233" s="1"/>
    </row>
    <row r="234" spans="1:6" ht="26.75" x14ac:dyDescent="0.75">
      <c r="A234" s="5" t="s">
        <v>109</v>
      </c>
      <c r="B234" s="6" t="s">
        <v>110</v>
      </c>
      <c r="C234" s="1"/>
      <c r="D234" s="17" t="s">
        <v>33</v>
      </c>
      <c r="E234" s="98" t="s">
        <v>34</v>
      </c>
      <c r="F234" s="18" t="s">
        <v>35</v>
      </c>
    </row>
    <row r="235" spans="1:6" x14ac:dyDescent="0.75">
      <c r="A235" s="117" t="s">
        <v>2165</v>
      </c>
      <c r="B235" s="118" t="s">
        <v>2166</v>
      </c>
      <c r="C235" s="1"/>
      <c r="D235" s="120" t="s">
        <v>39</v>
      </c>
      <c r="E235" s="126">
        <v>25</v>
      </c>
      <c r="F235" s="123">
        <v>0.5</v>
      </c>
    </row>
    <row r="236" spans="1:6" x14ac:dyDescent="0.75">
      <c r="A236" s="51"/>
      <c r="B236" s="51"/>
      <c r="C236" s="1"/>
      <c r="D236" s="120" t="s">
        <v>40</v>
      </c>
      <c r="E236" s="126">
        <v>20</v>
      </c>
      <c r="F236" s="123">
        <v>0.5</v>
      </c>
    </row>
    <row r="237" spans="1:6" x14ac:dyDescent="0.75">
      <c r="A237" s="50"/>
      <c r="B237" s="50"/>
      <c r="C237" s="1"/>
      <c r="D237" s="120" t="s">
        <v>41</v>
      </c>
      <c r="E237" s="126">
        <v>15</v>
      </c>
      <c r="F237" s="123">
        <v>0.5</v>
      </c>
    </row>
    <row r="238" spans="1:6" x14ac:dyDescent="0.75">
      <c r="A238" s="50"/>
      <c r="B238" s="50"/>
      <c r="C238" s="1"/>
      <c r="D238" s="120" t="s">
        <v>42</v>
      </c>
      <c r="E238" s="126">
        <v>10</v>
      </c>
      <c r="F238" s="123">
        <v>0.5</v>
      </c>
    </row>
    <row r="239" spans="1:6" x14ac:dyDescent="0.75">
      <c r="A239" s="47"/>
      <c r="B239" s="47"/>
      <c r="C239" s="1"/>
      <c r="D239" s="121" t="s">
        <v>43</v>
      </c>
      <c r="E239" s="127">
        <v>5</v>
      </c>
      <c r="F239" s="124">
        <v>0.5</v>
      </c>
    </row>
    <row r="240" spans="1:6" x14ac:dyDescent="0.75">
      <c r="A240" s="47"/>
      <c r="B240" s="47"/>
      <c r="C240" s="1"/>
      <c r="D240" s="67"/>
      <c r="E240" s="94"/>
      <c r="F240" s="1"/>
    </row>
    <row r="241" spans="1:6" x14ac:dyDescent="0.75">
      <c r="A241" s="46"/>
      <c r="B241" s="46"/>
      <c r="C241" s="1"/>
      <c r="D241" s="1"/>
      <c r="E241" s="94"/>
      <c r="F241" s="1"/>
    </row>
    <row r="242" spans="1:6" ht="26.75" x14ac:dyDescent="0.75">
      <c r="A242" s="5" t="s">
        <v>109</v>
      </c>
      <c r="B242" s="6" t="s">
        <v>110</v>
      </c>
      <c r="C242" s="1"/>
      <c r="D242" s="17" t="s">
        <v>33</v>
      </c>
      <c r="E242" s="98" t="s">
        <v>34</v>
      </c>
      <c r="F242" s="18" t="s">
        <v>35</v>
      </c>
    </row>
    <row r="243" spans="1:6" x14ac:dyDescent="0.75">
      <c r="A243" s="117" t="s">
        <v>2167</v>
      </c>
      <c r="B243" s="118" t="s">
        <v>2168</v>
      </c>
      <c r="C243" s="1"/>
      <c r="D243" s="120" t="s">
        <v>39</v>
      </c>
      <c r="E243" s="126">
        <v>50</v>
      </c>
      <c r="F243" s="123">
        <v>1</v>
      </c>
    </row>
    <row r="244" spans="1:6" x14ac:dyDescent="0.75">
      <c r="A244" s="50"/>
      <c r="B244" s="50"/>
      <c r="C244" s="1"/>
      <c r="D244" s="120" t="s">
        <v>40</v>
      </c>
      <c r="E244" s="126">
        <v>40</v>
      </c>
      <c r="F244" s="123">
        <v>1</v>
      </c>
    </row>
    <row r="245" spans="1:6" x14ac:dyDescent="0.75">
      <c r="A245" s="50"/>
      <c r="B245" s="50"/>
      <c r="C245" s="1"/>
      <c r="D245" s="120" t="s">
        <v>41</v>
      </c>
      <c r="E245" s="126">
        <v>30</v>
      </c>
      <c r="F245" s="123">
        <v>1</v>
      </c>
    </row>
    <row r="246" spans="1:6" x14ac:dyDescent="0.75">
      <c r="A246" s="1"/>
      <c r="B246" s="1"/>
      <c r="C246" s="1"/>
      <c r="D246" s="120" t="s">
        <v>42</v>
      </c>
      <c r="E246" s="126">
        <v>20</v>
      </c>
      <c r="F246" s="123">
        <v>1</v>
      </c>
    </row>
    <row r="247" spans="1:6" x14ac:dyDescent="0.75">
      <c r="A247" s="50"/>
      <c r="B247" s="50"/>
      <c r="C247" s="1"/>
      <c r="D247" s="121" t="s">
        <v>43</v>
      </c>
      <c r="E247" s="127">
        <v>10</v>
      </c>
      <c r="F247" s="124">
        <v>1</v>
      </c>
    </row>
    <row r="248" spans="1:6" x14ac:dyDescent="0.75">
      <c r="A248" s="47"/>
      <c r="B248" s="47"/>
      <c r="C248" s="1"/>
      <c r="D248" s="67"/>
      <c r="E248" s="94"/>
      <c r="F248" s="1"/>
    </row>
    <row r="249" spans="1:6" ht="26.75" x14ac:dyDescent="0.75">
      <c r="A249" s="5" t="s">
        <v>109</v>
      </c>
      <c r="B249" s="6" t="s">
        <v>110</v>
      </c>
      <c r="C249" s="1"/>
      <c r="D249" s="17" t="s">
        <v>33</v>
      </c>
      <c r="E249" s="98" t="s">
        <v>34</v>
      </c>
      <c r="F249" s="18" t="s">
        <v>35</v>
      </c>
    </row>
    <row r="250" spans="1:6" x14ac:dyDescent="0.75">
      <c r="A250" s="117" t="s">
        <v>2561</v>
      </c>
      <c r="B250" s="118" t="s">
        <v>2562</v>
      </c>
      <c r="C250" s="1"/>
      <c r="D250" s="120" t="s">
        <v>37</v>
      </c>
      <c r="E250" s="126">
        <v>75</v>
      </c>
      <c r="F250" s="123">
        <v>1.5</v>
      </c>
    </row>
    <row r="251" spans="1:6" x14ac:dyDescent="0.75">
      <c r="A251" s="47"/>
      <c r="B251" s="47"/>
      <c r="C251" s="1"/>
      <c r="D251" s="120" t="s">
        <v>39</v>
      </c>
      <c r="E251" s="126">
        <v>60</v>
      </c>
      <c r="F251" s="123">
        <v>1.5</v>
      </c>
    </row>
    <row r="252" spans="1:6" x14ac:dyDescent="0.75">
      <c r="A252" s="47"/>
      <c r="B252" s="47"/>
      <c r="C252" s="1"/>
      <c r="D252" s="120" t="s">
        <v>40</v>
      </c>
      <c r="E252" s="126">
        <v>45</v>
      </c>
      <c r="F252" s="123">
        <v>1.5</v>
      </c>
    </row>
    <row r="253" spans="1:6" x14ac:dyDescent="0.75">
      <c r="A253" s="47"/>
      <c r="B253" s="47"/>
      <c r="C253" s="1"/>
      <c r="D253" s="120" t="s">
        <v>41</v>
      </c>
      <c r="E253" s="126">
        <v>30</v>
      </c>
      <c r="F253" s="123">
        <v>1.5</v>
      </c>
    </row>
    <row r="254" spans="1:6" x14ac:dyDescent="0.75">
      <c r="A254" s="47"/>
      <c r="B254" s="47"/>
      <c r="C254" s="1"/>
      <c r="D254" s="121" t="s">
        <v>42</v>
      </c>
      <c r="E254" s="127">
        <v>15</v>
      </c>
      <c r="F254" s="124">
        <v>1.5</v>
      </c>
    </row>
    <row r="255" spans="1:6" x14ac:dyDescent="0.75">
      <c r="A255" s="52"/>
      <c r="B255" s="52"/>
      <c r="C255" s="1"/>
      <c r="D255" s="67"/>
      <c r="E255" s="94"/>
      <c r="F255" s="1"/>
    </row>
    <row r="256" spans="1:6" ht="26.75" x14ac:dyDescent="0.75">
      <c r="A256" s="53" t="s">
        <v>109</v>
      </c>
      <c r="B256" s="54" t="s">
        <v>110</v>
      </c>
      <c r="C256" s="1"/>
      <c r="D256" s="17" t="s">
        <v>33</v>
      </c>
      <c r="E256" s="98" t="s">
        <v>34</v>
      </c>
      <c r="F256" s="18" t="s">
        <v>35</v>
      </c>
    </row>
    <row r="257" spans="1:6" x14ac:dyDescent="0.75">
      <c r="A257" s="190" t="s">
        <v>2169</v>
      </c>
      <c r="B257" s="167" t="s">
        <v>2170</v>
      </c>
      <c r="C257" s="1"/>
      <c r="D257" s="120" t="s">
        <v>37</v>
      </c>
      <c r="E257" s="126">
        <v>100</v>
      </c>
      <c r="F257" s="123">
        <v>2</v>
      </c>
    </row>
    <row r="258" spans="1:6" x14ac:dyDescent="0.75">
      <c r="A258" s="26"/>
      <c r="B258" s="26"/>
      <c r="C258" s="1"/>
      <c r="D258" s="120" t="s">
        <v>39</v>
      </c>
      <c r="E258" s="126">
        <v>80</v>
      </c>
      <c r="F258" s="123">
        <v>2</v>
      </c>
    </row>
    <row r="259" spans="1:6" x14ac:dyDescent="0.75">
      <c r="A259" s="26"/>
      <c r="B259" s="26"/>
      <c r="C259" s="1"/>
      <c r="D259" s="120" t="s">
        <v>40</v>
      </c>
      <c r="E259" s="126">
        <v>60</v>
      </c>
      <c r="F259" s="123">
        <v>2</v>
      </c>
    </row>
    <row r="260" spans="1:6" x14ac:dyDescent="0.75">
      <c r="A260" s="1"/>
      <c r="B260" s="1"/>
      <c r="C260" s="1"/>
      <c r="D260" s="120" t="s">
        <v>41</v>
      </c>
      <c r="E260" s="126">
        <v>40</v>
      </c>
      <c r="F260" s="123">
        <v>2</v>
      </c>
    </row>
    <row r="261" spans="1:6" x14ac:dyDescent="0.75">
      <c r="A261" s="1"/>
      <c r="B261" s="1"/>
      <c r="C261" s="1"/>
      <c r="D261" s="121" t="s">
        <v>42</v>
      </c>
      <c r="E261" s="127">
        <v>20</v>
      </c>
      <c r="F261" s="124">
        <v>2</v>
      </c>
    </row>
    <row r="262" spans="1:6" x14ac:dyDescent="0.75">
      <c r="A262" s="1"/>
      <c r="B262" s="1"/>
      <c r="C262" s="1"/>
      <c r="D262" s="67"/>
      <c r="E262" s="94"/>
      <c r="F262" s="1"/>
    </row>
    <row r="263" spans="1:6" ht="26.75" x14ac:dyDescent="0.75">
      <c r="A263" s="55" t="s">
        <v>109</v>
      </c>
      <c r="B263" s="56" t="s">
        <v>110</v>
      </c>
      <c r="C263" s="1"/>
      <c r="D263" s="17" t="s">
        <v>33</v>
      </c>
      <c r="E263" s="98" t="s">
        <v>34</v>
      </c>
      <c r="F263" s="18" t="s">
        <v>35</v>
      </c>
    </row>
    <row r="264" spans="1:6" x14ac:dyDescent="0.75">
      <c r="A264" s="117" t="s">
        <v>2563</v>
      </c>
      <c r="B264" s="118" t="s">
        <v>2564</v>
      </c>
      <c r="C264" s="1"/>
      <c r="D264" s="120" t="s">
        <v>37</v>
      </c>
      <c r="E264" s="126">
        <v>150</v>
      </c>
      <c r="F264" s="123">
        <v>3</v>
      </c>
    </row>
    <row r="265" spans="1:6" x14ac:dyDescent="0.75">
      <c r="A265" s="1"/>
      <c r="B265" s="1"/>
      <c r="C265" s="1"/>
      <c r="D265" s="120" t="s">
        <v>39</v>
      </c>
      <c r="E265" s="126">
        <v>120</v>
      </c>
      <c r="F265" s="123">
        <v>3</v>
      </c>
    </row>
    <row r="266" spans="1:6" x14ac:dyDescent="0.75">
      <c r="A266" s="1"/>
      <c r="B266" s="1"/>
      <c r="C266" s="1"/>
      <c r="D266" s="120" t="s">
        <v>40</v>
      </c>
      <c r="E266" s="126">
        <v>90</v>
      </c>
      <c r="F266" s="123">
        <v>3</v>
      </c>
    </row>
    <row r="267" spans="1:6" x14ac:dyDescent="0.75">
      <c r="A267" s="1"/>
      <c r="B267" s="1"/>
      <c r="C267" s="1"/>
      <c r="D267" s="120" t="s">
        <v>41</v>
      </c>
      <c r="E267" s="126">
        <v>60</v>
      </c>
      <c r="F267" s="123">
        <v>3</v>
      </c>
    </row>
    <row r="268" spans="1:6" x14ac:dyDescent="0.75">
      <c r="A268" s="1"/>
      <c r="B268" s="1"/>
      <c r="C268" s="1"/>
      <c r="D268" s="121" t="s">
        <v>42</v>
      </c>
      <c r="E268" s="127">
        <v>30</v>
      </c>
      <c r="F268" s="124">
        <v>3</v>
      </c>
    </row>
    <row r="269" spans="1:6" x14ac:dyDescent="0.75">
      <c r="A269" s="1"/>
      <c r="B269" s="1"/>
      <c r="C269" s="1"/>
      <c r="D269" s="67"/>
      <c r="E269" s="94"/>
      <c r="F269" s="1"/>
    </row>
    <row r="270" spans="1:6" ht="26.75" x14ac:dyDescent="0.75">
      <c r="A270" s="5" t="s">
        <v>109</v>
      </c>
      <c r="B270" s="6" t="s">
        <v>110</v>
      </c>
      <c r="C270" s="1"/>
      <c r="D270" s="17" t="s">
        <v>33</v>
      </c>
      <c r="E270" s="98" t="s">
        <v>34</v>
      </c>
      <c r="F270" s="18" t="s">
        <v>35</v>
      </c>
    </row>
    <row r="271" spans="1:6" x14ac:dyDescent="0.75">
      <c r="A271" s="115" t="s">
        <v>2171</v>
      </c>
      <c r="B271" s="116" t="s">
        <v>2400</v>
      </c>
      <c r="C271" s="1"/>
      <c r="D271" s="120" t="s">
        <v>37</v>
      </c>
      <c r="E271" s="126">
        <v>25</v>
      </c>
      <c r="F271" s="123">
        <v>0.5</v>
      </c>
    </row>
    <row r="272" spans="1:6" x14ac:dyDescent="0.75">
      <c r="A272" s="117" t="s">
        <v>2520</v>
      </c>
      <c r="B272" s="118" t="s">
        <v>2521</v>
      </c>
      <c r="C272" s="1"/>
      <c r="D272" s="120" t="s">
        <v>39</v>
      </c>
      <c r="E272" s="126">
        <v>21</v>
      </c>
      <c r="F272" s="123">
        <v>0.5</v>
      </c>
    </row>
    <row r="273" spans="1:6" x14ac:dyDescent="0.75">
      <c r="A273" s="50"/>
      <c r="B273" s="50"/>
      <c r="C273" s="1"/>
      <c r="D273" s="120" t="s">
        <v>40</v>
      </c>
      <c r="E273" s="126">
        <v>17</v>
      </c>
      <c r="F273" s="123">
        <v>0.5</v>
      </c>
    </row>
    <row r="274" spans="1:6" x14ac:dyDescent="0.75">
      <c r="A274" s="50"/>
      <c r="B274" s="50"/>
      <c r="C274" s="1"/>
      <c r="D274" s="120" t="s">
        <v>41</v>
      </c>
      <c r="E274" s="126">
        <v>13</v>
      </c>
      <c r="F274" s="123">
        <v>0.5</v>
      </c>
    </row>
    <row r="275" spans="1:6" x14ac:dyDescent="0.75">
      <c r="A275" s="47"/>
      <c r="B275" s="47"/>
      <c r="C275" s="1"/>
      <c r="D275" s="120" t="s">
        <v>42</v>
      </c>
      <c r="E275" s="126">
        <v>9</v>
      </c>
      <c r="F275" s="123">
        <v>0.5</v>
      </c>
    </row>
    <row r="276" spans="1:6" x14ac:dyDescent="0.75">
      <c r="A276" s="47"/>
      <c r="B276" s="47"/>
      <c r="C276" s="1"/>
      <c r="D276" s="121" t="s">
        <v>43</v>
      </c>
      <c r="E276" s="127">
        <v>5</v>
      </c>
      <c r="F276" s="124">
        <v>0.5</v>
      </c>
    </row>
    <row r="277" spans="1:6" x14ac:dyDescent="0.75">
      <c r="A277" s="47"/>
      <c r="B277" s="47"/>
      <c r="C277" s="1"/>
      <c r="D277" s="67"/>
      <c r="E277" s="94"/>
      <c r="F277" s="1"/>
    </row>
    <row r="278" spans="1:6" ht="26.75" x14ac:dyDescent="0.75">
      <c r="A278" s="5" t="s">
        <v>109</v>
      </c>
      <c r="B278" s="6" t="s">
        <v>110</v>
      </c>
      <c r="C278" s="1"/>
      <c r="D278" s="17" t="s">
        <v>33</v>
      </c>
      <c r="E278" s="98" t="s">
        <v>34</v>
      </c>
      <c r="F278" s="18" t="s">
        <v>35</v>
      </c>
    </row>
    <row r="279" spans="1:6" x14ac:dyDescent="0.75">
      <c r="A279" s="117" t="s">
        <v>2518</v>
      </c>
      <c r="B279" s="118" t="s">
        <v>2519</v>
      </c>
      <c r="C279" s="1"/>
      <c r="D279" s="120" t="s">
        <v>37</v>
      </c>
      <c r="E279" s="126">
        <v>37.5</v>
      </c>
      <c r="F279" s="123">
        <v>0.75</v>
      </c>
    </row>
    <row r="280" spans="1:6" x14ac:dyDescent="0.75">
      <c r="A280" s="47"/>
      <c r="B280" s="47"/>
      <c r="C280" s="1"/>
      <c r="D280" s="120" t="s">
        <v>39</v>
      </c>
      <c r="E280" s="126">
        <v>31.5</v>
      </c>
      <c r="F280" s="123">
        <v>0.75</v>
      </c>
    </row>
    <row r="281" spans="1:6" x14ac:dyDescent="0.75">
      <c r="A281" s="47"/>
      <c r="B281" s="47"/>
      <c r="C281" s="1"/>
      <c r="D281" s="120" t="s">
        <v>40</v>
      </c>
      <c r="E281" s="126">
        <v>25.5</v>
      </c>
      <c r="F281" s="123">
        <v>0.75</v>
      </c>
    </row>
    <row r="282" spans="1:6" x14ac:dyDescent="0.75">
      <c r="A282" s="47"/>
      <c r="B282" s="47"/>
      <c r="C282" s="1"/>
      <c r="D282" s="120" t="s">
        <v>41</v>
      </c>
      <c r="E282" s="126">
        <v>19.5</v>
      </c>
      <c r="F282" s="123">
        <v>0.75</v>
      </c>
    </row>
    <row r="283" spans="1:6" x14ac:dyDescent="0.75">
      <c r="A283" s="47"/>
      <c r="B283" s="47"/>
      <c r="C283" s="1"/>
      <c r="D283" s="120" t="s">
        <v>42</v>
      </c>
      <c r="E283" s="126">
        <v>13.5</v>
      </c>
      <c r="F283" s="123">
        <v>0.75</v>
      </c>
    </row>
    <row r="284" spans="1:6" x14ac:dyDescent="0.75">
      <c r="A284" s="47"/>
      <c r="B284" s="47"/>
      <c r="C284" s="1"/>
      <c r="D284" s="121" t="s">
        <v>43</v>
      </c>
      <c r="E284" s="127">
        <v>7.5</v>
      </c>
      <c r="F284" s="124">
        <v>0.75</v>
      </c>
    </row>
    <row r="285" spans="1:6" x14ac:dyDescent="0.75">
      <c r="A285" s="47"/>
      <c r="B285" s="47"/>
      <c r="C285" s="1"/>
      <c r="D285" s="67"/>
      <c r="E285" s="94"/>
      <c r="F285" s="1"/>
    </row>
    <row r="286" spans="1:6" ht="26.75" x14ac:dyDescent="0.75">
      <c r="A286" s="5" t="s">
        <v>109</v>
      </c>
      <c r="B286" s="6" t="s">
        <v>110</v>
      </c>
      <c r="C286" s="1"/>
      <c r="D286" s="17" t="s">
        <v>33</v>
      </c>
      <c r="E286" s="98" t="s">
        <v>34</v>
      </c>
      <c r="F286" s="18" t="s">
        <v>35</v>
      </c>
    </row>
    <row r="287" spans="1:6" x14ac:dyDescent="0.75">
      <c r="A287" s="115" t="s">
        <v>2172</v>
      </c>
      <c r="B287" s="116" t="s">
        <v>4465</v>
      </c>
      <c r="C287" s="1"/>
      <c r="D287" s="120" t="s">
        <v>37</v>
      </c>
      <c r="E287" s="126">
        <v>50</v>
      </c>
      <c r="F287" s="123">
        <v>1</v>
      </c>
    </row>
    <row r="288" spans="1:6" x14ac:dyDescent="0.75">
      <c r="A288" s="117" t="s">
        <v>2173</v>
      </c>
      <c r="B288" s="118" t="s">
        <v>2515</v>
      </c>
      <c r="C288" s="1"/>
      <c r="D288" s="120" t="s">
        <v>39</v>
      </c>
      <c r="E288" s="126">
        <v>42</v>
      </c>
      <c r="F288" s="123">
        <v>1</v>
      </c>
    </row>
    <row r="289" spans="1:6" x14ac:dyDescent="0.75">
      <c r="A289" s="1"/>
      <c r="B289" s="1"/>
      <c r="C289" s="1"/>
      <c r="D289" s="120" t="s">
        <v>40</v>
      </c>
      <c r="E289" s="126">
        <v>34</v>
      </c>
      <c r="F289" s="123">
        <v>1</v>
      </c>
    </row>
    <row r="290" spans="1:6" x14ac:dyDescent="0.75">
      <c r="A290" s="1"/>
      <c r="B290" s="1"/>
      <c r="C290" s="1"/>
      <c r="D290" s="120" t="s">
        <v>41</v>
      </c>
      <c r="E290" s="126">
        <v>26</v>
      </c>
      <c r="F290" s="123">
        <v>1</v>
      </c>
    </row>
    <row r="291" spans="1:6" x14ac:dyDescent="0.75">
      <c r="A291" s="1"/>
      <c r="B291" s="1"/>
      <c r="C291" s="1"/>
      <c r="D291" s="120" t="s">
        <v>42</v>
      </c>
      <c r="E291" s="126">
        <v>18</v>
      </c>
      <c r="F291" s="123">
        <v>1</v>
      </c>
    </row>
    <row r="292" spans="1:6" x14ac:dyDescent="0.75">
      <c r="A292" s="1"/>
      <c r="B292" s="1"/>
      <c r="C292" s="1"/>
      <c r="D292" s="121" t="s">
        <v>43</v>
      </c>
      <c r="E292" s="127">
        <v>10</v>
      </c>
      <c r="F292" s="124">
        <v>1</v>
      </c>
    </row>
    <row r="293" spans="1:6" x14ac:dyDescent="0.75">
      <c r="C293" s="1"/>
      <c r="D293" s="67"/>
    </row>
    <row r="294" spans="1:6" x14ac:dyDescent="0.75">
      <c r="C294" s="1"/>
    </row>
    <row r="295" spans="1:6" ht="26.75" x14ac:dyDescent="0.75">
      <c r="A295" s="5" t="s">
        <v>109</v>
      </c>
      <c r="B295" s="6" t="s">
        <v>110</v>
      </c>
      <c r="C295" s="1"/>
      <c r="D295" s="17" t="s">
        <v>33</v>
      </c>
      <c r="E295" s="98" t="s">
        <v>34</v>
      </c>
      <c r="F295" s="18" t="s">
        <v>35</v>
      </c>
    </row>
    <row r="296" spans="1:6" x14ac:dyDescent="0.75">
      <c r="A296" s="117" t="s">
        <v>2539</v>
      </c>
      <c r="B296" s="118" t="s">
        <v>2540</v>
      </c>
      <c r="C296" s="1"/>
      <c r="D296" s="120" t="s">
        <v>77</v>
      </c>
      <c r="E296" s="126">
        <v>75</v>
      </c>
      <c r="F296" s="123">
        <v>1.5</v>
      </c>
    </row>
    <row r="297" spans="1:6" x14ac:dyDescent="0.75">
      <c r="C297" s="1"/>
      <c r="D297" s="120" t="s">
        <v>78</v>
      </c>
      <c r="E297" s="126">
        <v>63.75</v>
      </c>
      <c r="F297" s="123">
        <v>1.5</v>
      </c>
    </row>
    <row r="298" spans="1:6" x14ac:dyDescent="0.75">
      <c r="C298" s="1"/>
      <c r="D298" s="120" t="s">
        <v>79</v>
      </c>
      <c r="E298" s="126">
        <v>52.5</v>
      </c>
      <c r="F298" s="123">
        <v>1.5</v>
      </c>
    </row>
    <row r="299" spans="1:6" x14ac:dyDescent="0.75">
      <c r="C299" s="1"/>
      <c r="D299" s="120" t="s">
        <v>80</v>
      </c>
      <c r="E299" s="126">
        <v>45</v>
      </c>
      <c r="F299" s="123">
        <v>1.5</v>
      </c>
    </row>
    <row r="300" spans="1:6" x14ac:dyDescent="0.75">
      <c r="C300" s="1"/>
      <c r="D300" s="120" t="s">
        <v>81</v>
      </c>
      <c r="E300" s="126">
        <v>37.5</v>
      </c>
      <c r="F300" s="123">
        <v>1.5</v>
      </c>
    </row>
    <row r="301" spans="1:6" x14ac:dyDescent="0.75">
      <c r="C301" s="1"/>
      <c r="D301" s="120" t="s">
        <v>82</v>
      </c>
      <c r="E301" s="126">
        <v>30</v>
      </c>
      <c r="F301" s="123">
        <v>1.5</v>
      </c>
    </row>
    <row r="302" spans="1:6" x14ac:dyDescent="0.75">
      <c r="C302" s="1"/>
      <c r="D302" s="121" t="s">
        <v>83</v>
      </c>
      <c r="E302" s="127">
        <v>22.5</v>
      </c>
      <c r="F302" s="124">
        <v>1.5</v>
      </c>
    </row>
    <row r="303" spans="1:6" x14ac:dyDescent="0.75">
      <c r="C303" s="1"/>
      <c r="D303" s="67"/>
    </row>
    <row r="304" spans="1:6" ht="26.75" x14ac:dyDescent="0.75">
      <c r="A304" s="5" t="s">
        <v>109</v>
      </c>
      <c r="B304" s="6" t="s">
        <v>110</v>
      </c>
      <c r="C304" s="1"/>
      <c r="D304" s="17" t="s">
        <v>33</v>
      </c>
      <c r="E304" s="98" t="s">
        <v>34</v>
      </c>
      <c r="F304" s="18" t="s">
        <v>35</v>
      </c>
    </row>
    <row r="305" spans="1:6" x14ac:dyDescent="0.75">
      <c r="A305" s="115" t="s">
        <v>2535</v>
      </c>
      <c r="B305" s="116" t="s">
        <v>2536</v>
      </c>
      <c r="C305" s="1"/>
      <c r="D305" s="120" t="s">
        <v>77</v>
      </c>
      <c r="E305" s="126">
        <v>100</v>
      </c>
      <c r="F305" s="123">
        <v>2</v>
      </c>
    </row>
    <row r="306" spans="1:6" x14ac:dyDescent="0.75">
      <c r="A306" s="115" t="s">
        <v>2594</v>
      </c>
      <c r="B306" s="116" t="s">
        <v>2595</v>
      </c>
      <c r="C306" s="1"/>
      <c r="D306" s="120" t="s">
        <v>2750</v>
      </c>
      <c r="E306" s="126">
        <v>85</v>
      </c>
      <c r="F306" s="123">
        <v>2</v>
      </c>
    </row>
    <row r="307" spans="1:6" x14ac:dyDescent="0.75">
      <c r="A307" s="115" t="s">
        <v>2596</v>
      </c>
      <c r="B307" s="116" t="s">
        <v>2597</v>
      </c>
      <c r="C307" s="1"/>
      <c r="D307" s="120" t="s">
        <v>79</v>
      </c>
      <c r="E307" s="126">
        <v>70</v>
      </c>
      <c r="F307" s="123">
        <v>2</v>
      </c>
    </row>
    <row r="308" spans="1:6" x14ac:dyDescent="0.75">
      <c r="A308" s="115" t="s">
        <v>2598</v>
      </c>
      <c r="B308" s="116" t="s">
        <v>2599</v>
      </c>
      <c r="C308" s="1"/>
      <c r="D308" s="120" t="s">
        <v>80</v>
      </c>
      <c r="E308" s="126">
        <v>60</v>
      </c>
      <c r="F308" s="123">
        <v>2</v>
      </c>
    </row>
    <row r="309" spans="1:6" x14ac:dyDescent="0.75">
      <c r="A309" s="115" t="s">
        <v>2600</v>
      </c>
      <c r="B309" s="116" t="s">
        <v>2601</v>
      </c>
      <c r="C309" s="1"/>
      <c r="D309" s="120" t="s">
        <v>81</v>
      </c>
      <c r="E309" s="126">
        <v>50</v>
      </c>
      <c r="F309" s="123">
        <v>2</v>
      </c>
    </row>
    <row r="310" spans="1:6" x14ac:dyDescent="0.75">
      <c r="A310" s="115" t="s">
        <v>2602</v>
      </c>
      <c r="B310" s="116" t="s">
        <v>2603</v>
      </c>
      <c r="C310" s="1"/>
      <c r="D310" s="120" t="s">
        <v>82</v>
      </c>
      <c r="E310" s="126">
        <v>40</v>
      </c>
      <c r="F310" s="123">
        <v>2</v>
      </c>
    </row>
    <row r="311" spans="1:6" x14ac:dyDescent="0.75">
      <c r="A311" s="115">
        <v>60145420</v>
      </c>
      <c r="B311" s="116" t="s">
        <v>2604</v>
      </c>
      <c r="C311" s="1"/>
      <c r="D311" s="121" t="s">
        <v>83</v>
      </c>
      <c r="E311" s="127">
        <v>30</v>
      </c>
      <c r="F311" s="124">
        <v>2</v>
      </c>
    </row>
    <row r="312" spans="1:6" x14ac:dyDescent="0.75">
      <c r="A312" s="117" t="s">
        <v>2605</v>
      </c>
      <c r="B312" s="118" t="s">
        <v>2606</v>
      </c>
      <c r="C312" s="1"/>
      <c r="D312" s="67"/>
    </row>
    <row r="313" spans="1:6" x14ac:dyDescent="0.75">
      <c r="C313" s="1"/>
    </row>
    <row r="314" spans="1:6" ht="26.75" x14ac:dyDescent="0.75">
      <c r="A314" s="5" t="s">
        <v>109</v>
      </c>
      <c r="B314" s="6" t="s">
        <v>110</v>
      </c>
      <c r="C314" s="1"/>
      <c r="D314" s="17" t="s">
        <v>33</v>
      </c>
      <c r="E314" s="98" t="s">
        <v>34</v>
      </c>
      <c r="F314" s="18" t="s">
        <v>35</v>
      </c>
    </row>
    <row r="315" spans="1:6" ht="15" customHeight="1" x14ac:dyDescent="0.75">
      <c r="A315" s="117" t="s">
        <v>2541</v>
      </c>
      <c r="B315" s="118" t="s">
        <v>2542</v>
      </c>
      <c r="C315" s="1"/>
      <c r="D315" s="120" t="s">
        <v>86</v>
      </c>
      <c r="E315" s="126">
        <v>150</v>
      </c>
      <c r="F315" s="123">
        <v>3</v>
      </c>
    </row>
    <row r="316" spans="1:6" x14ac:dyDescent="0.75">
      <c r="C316" s="1"/>
      <c r="D316" s="120" t="s">
        <v>1576</v>
      </c>
      <c r="E316" s="126">
        <v>135</v>
      </c>
      <c r="F316" s="123">
        <v>3</v>
      </c>
    </row>
    <row r="317" spans="1:6" x14ac:dyDescent="0.75">
      <c r="C317" s="1"/>
      <c r="D317" s="120" t="s">
        <v>1579</v>
      </c>
      <c r="E317" s="126">
        <v>120</v>
      </c>
      <c r="F317" s="123">
        <v>3</v>
      </c>
    </row>
    <row r="318" spans="1:6" x14ac:dyDescent="0.75">
      <c r="C318" s="1"/>
      <c r="D318" s="120" t="s">
        <v>89</v>
      </c>
      <c r="E318" s="126">
        <v>105</v>
      </c>
      <c r="F318" s="123">
        <v>3</v>
      </c>
    </row>
    <row r="319" spans="1:6" x14ac:dyDescent="0.75">
      <c r="C319" s="1"/>
      <c r="D319" s="120" t="s">
        <v>1583</v>
      </c>
      <c r="E319" s="126">
        <v>95</v>
      </c>
      <c r="F319" s="123">
        <v>3</v>
      </c>
    </row>
    <row r="320" spans="1:6" x14ac:dyDescent="0.75">
      <c r="C320" s="1"/>
      <c r="D320" s="120" t="s">
        <v>1586</v>
      </c>
      <c r="E320" s="126">
        <v>85</v>
      </c>
      <c r="F320" s="123">
        <v>3</v>
      </c>
    </row>
    <row r="321" spans="3:6" x14ac:dyDescent="0.75">
      <c r="C321" s="1"/>
      <c r="D321" s="120" t="s">
        <v>92</v>
      </c>
      <c r="E321" s="126">
        <v>75</v>
      </c>
      <c r="F321" s="123">
        <v>3</v>
      </c>
    </row>
    <row r="322" spans="3:6" x14ac:dyDescent="0.75">
      <c r="C322" s="1"/>
      <c r="D322" s="120" t="s">
        <v>1591</v>
      </c>
      <c r="E322" s="126">
        <v>65</v>
      </c>
      <c r="F322" s="123">
        <v>3</v>
      </c>
    </row>
    <row r="323" spans="3:6" x14ac:dyDescent="0.75">
      <c r="D323" s="120" t="s">
        <v>1593</v>
      </c>
      <c r="E323" s="126">
        <v>55</v>
      </c>
      <c r="F323" s="123">
        <v>3</v>
      </c>
    </row>
    <row r="324" spans="3:6" x14ac:dyDescent="0.75">
      <c r="D324" s="121" t="s">
        <v>95</v>
      </c>
      <c r="E324" s="127">
        <v>45</v>
      </c>
      <c r="F324" s="124">
        <v>3</v>
      </c>
    </row>
    <row r="325" spans="3:6" x14ac:dyDescent="0.75">
      <c r="D325" s="67"/>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showGridLines="0" workbookViewId="0"/>
  </sheetViews>
  <sheetFormatPr defaultColWidth="9.04296875" defaultRowHeight="13" x14ac:dyDescent="0.6"/>
  <cols>
    <col min="1" max="1" width="12.54296875" style="171" customWidth="1"/>
    <col min="2" max="2" width="88.26953125" style="171" bestFit="1" customWidth="1"/>
    <col min="3" max="16384" width="9.04296875" style="171"/>
  </cols>
  <sheetData>
    <row r="1" spans="1:16" x14ac:dyDescent="0.6">
      <c r="A1" s="181" t="s">
        <v>4462</v>
      </c>
    </row>
    <row r="3" spans="1:16" ht="42" customHeight="1" x14ac:dyDescent="0.6">
      <c r="A3" s="207" t="s">
        <v>4471</v>
      </c>
      <c r="B3" s="207"/>
      <c r="C3" s="207"/>
      <c r="D3" s="207"/>
      <c r="E3" s="207"/>
      <c r="F3" s="207"/>
      <c r="G3" s="207"/>
      <c r="H3" s="207"/>
      <c r="I3" s="172"/>
      <c r="J3" s="172"/>
      <c r="K3" s="172"/>
      <c r="L3" s="172"/>
      <c r="M3" s="172"/>
      <c r="N3" s="172"/>
      <c r="O3" s="172"/>
      <c r="P3" s="172"/>
    </row>
    <row r="5" spans="1:16" ht="26" x14ac:dyDescent="0.6">
      <c r="A5" s="173" t="s">
        <v>109</v>
      </c>
      <c r="B5" s="174" t="s">
        <v>110</v>
      </c>
    </row>
    <row r="6" spans="1:16" x14ac:dyDescent="0.6">
      <c r="A6" s="175">
        <v>50042543</v>
      </c>
      <c r="B6" s="176" t="s">
        <v>4443</v>
      </c>
    </row>
    <row r="7" spans="1:16" x14ac:dyDescent="0.6">
      <c r="A7" s="177">
        <v>50091505</v>
      </c>
      <c r="B7" s="178" t="s">
        <v>1569</v>
      </c>
    </row>
    <row r="8" spans="1:16" x14ac:dyDescent="0.6">
      <c r="A8" s="177">
        <v>50096916</v>
      </c>
      <c r="B8" s="178" t="s">
        <v>2062</v>
      </c>
    </row>
    <row r="9" spans="1:16" x14ac:dyDescent="0.6">
      <c r="A9" s="177">
        <v>50098093</v>
      </c>
      <c r="B9" s="178" t="s">
        <v>2092</v>
      </c>
    </row>
    <row r="10" spans="1:16" x14ac:dyDescent="0.6">
      <c r="A10" s="177">
        <v>50098123</v>
      </c>
      <c r="B10" s="178" t="s">
        <v>2094</v>
      </c>
    </row>
    <row r="11" spans="1:16" x14ac:dyDescent="0.6">
      <c r="A11" s="177">
        <v>50099838</v>
      </c>
      <c r="B11" s="178" t="s">
        <v>4444</v>
      </c>
    </row>
    <row r="12" spans="1:16" x14ac:dyDescent="0.6">
      <c r="A12" s="177">
        <v>50102771</v>
      </c>
      <c r="B12" s="178" t="s">
        <v>2030</v>
      </c>
    </row>
    <row r="13" spans="1:16" x14ac:dyDescent="0.6">
      <c r="A13" s="177">
        <v>50106181</v>
      </c>
      <c r="B13" s="178" t="s">
        <v>4445</v>
      </c>
    </row>
    <row r="14" spans="1:16" x14ac:dyDescent="0.6">
      <c r="A14" s="177">
        <v>50115856</v>
      </c>
      <c r="B14" s="178" t="s">
        <v>2064</v>
      </c>
    </row>
    <row r="15" spans="1:16" x14ac:dyDescent="0.6">
      <c r="A15" s="177">
        <v>50117853</v>
      </c>
      <c r="B15" s="178" t="s">
        <v>4447</v>
      </c>
    </row>
    <row r="16" spans="1:16" x14ac:dyDescent="0.6">
      <c r="A16" s="177">
        <v>50122344</v>
      </c>
      <c r="B16" s="178" t="s">
        <v>4448</v>
      </c>
    </row>
    <row r="17" spans="1:2" x14ac:dyDescent="0.6">
      <c r="A17" s="177">
        <v>50122368</v>
      </c>
      <c r="B17" s="178" t="s">
        <v>2035</v>
      </c>
    </row>
    <row r="18" spans="1:2" x14ac:dyDescent="0.6">
      <c r="A18" s="177">
        <v>60062150</v>
      </c>
      <c r="B18" s="178" t="s">
        <v>2049</v>
      </c>
    </row>
    <row r="19" spans="1:2" x14ac:dyDescent="0.6">
      <c r="A19" s="177">
        <v>60064249</v>
      </c>
      <c r="B19" s="178" t="s">
        <v>1507</v>
      </c>
    </row>
    <row r="20" spans="1:2" x14ac:dyDescent="0.6">
      <c r="A20" s="177">
        <v>60064250</v>
      </c>
      <c r="B20" s="178" t="s">
        <v>1571</v>
      </c>
    </row>
    <row r="21" spans="1:2" x14ac:dyDescent="0.6">
      <c r="A21" s="177">
        <v>60064389</v>
      </c>
      <c r="B21" s="178" t="s">
        <v>1462</v>
      </c>
    </row>
    <row r="22" spans="1:2" x14ac:dyDescent="0.6">
      <c r="A22" s="177">
        <v>60067573</v>
      </c>
      <c r="B22" s="178" t="s">
        <v>4452</v>
      </c>
    </row>
    <row r="23" spans="1:2" x14ac:dyDescent="0.6">
      <c r="A23" s="177">
        <v>60067639</v>
      </c>
      <c r="B23" s="178" t="s">
        <v>4453</v>
      </c>
    </row>
    <row r="24" spans="1:2" x14ac:dyDescent="0.6">
      <c r="A24" s="177">
        <v>60086130</v>
      </c>
      <c r="B24" s="178" t="s">
        <v>2415</v>
      </c>
    </row>
    <row r="25" spans="1:2" x14ac:dyDescent="0.6">
      <c r="A25" s="177">
        <v>60097425</v>
      </c>
      <c r="B25" s="178" t="s">
        <v>4455</v>
      </c>
    </row>
    <row r="26" spans="1:2" x14ac:dyDescent="0.6">
      <c r="A26" s="177">
        <v>60121476</v>
      </c>
      <c r="B26" s="178" t="s">
        <v>2170</v>
      </c>
    </row>
    <row r="27" spans="1:2" x14ac:dyDescent="0.6">
      <c r="A27" s="177" t="s">
        <v>2055</v>
      </c>
      <c r="B27" s="178" t="s">
        <v>2426</v>
      </c>
    </row>
    <row r="28" spans="1:2" x14ac:dyDescent="0.6">
      <c r="A28" s="177" t="s">
        <v>2620</v>
      </c>
      <c r="B28" s="178" t="s">
        <v>2621</v>
      </c>
    </row>
    <row r="29" spans="1:2" x14ac:dyDescent="0.6">
      <c r="A29" s="177">
        <v>50108724</v>
      </c>
      <c r="B29" s="178" t="s">
        <v>2296</v>
      </c>
    </row>
    <row r="30" spans="1:2" x14ac:dyDescent="0.6">
      <c r="A30" s="177">
        <v>60028269</v>
      </c>
      <c r="B30" s="178" t="s">
        <v>4449</v>
      </c>
    </row>
    <row r="31" spans="1:2" x14ac:dyDescent="0.6">
      <c r="A31" s="177">
        <v>60028270</v>
      </c>
      <c r="B31" s="178" t="s">
        <v>4450</v>
      </c>
    </row>
    <row r="32" spans="1:2" x14ac:dyDescent="0.6">
      <c r="A32" s="177">
        <v>60117801</v>
      </c>
      <c r="B32" s="178" t="s">
        <v>4463</v>
      </c>
    </row>
    <row r="33" spans="1:2" x14ac:dyDescent="0.6">
      <c r="A33" s="177">
        <v>60117904</v>
      </c>
      <c r="B33" s="178" t="s">
        <v>4457</v>
      </c>
    </row>
    <row r="34" spans="1:2" x14ac:dyDescent="0.6">
      <c r="A34" s="177">
        <v>60139869</v>
      </c>
      <c r="B34" s="178" t="s">
        <v>4464</v>
      </c>
    </row>
    <row r="35" spans="1:2" x14ac:dyDescent="0.6">
      <c r="A35" s="177">
        <v>60139870</v>
      </c>
      <c r="B35" s="178" t="s">
        <v>4458</v>
      </c>
    </row>
    <row r="36" spans="1:2" x14ac:dyDescent="0.6">
      <c r="A36" s="177">
        <v>50112442</v>
      </c>
      <c r="B36" s="178" t="s">
        <v>2301</v>
      </c>
    </row>
    <row r="37" spans="1:2" x14ac:dyDescent="0.6">
      <c r="A37" s="177">
        <v>50113069</v>
      </c>
      <c r="B37" s="178" t="s">
        <v>4446</v>
      </c>
    </row>
    <row r="38" spans="1:2" x14ac:dyDescent="0.6">
      <c r="A38" s="177">
        <v>60010654</v>
      </c>
      <c r="B38" s="178" t="s">
        <v>2318</v>
      </c>
    </row>
    <row r="39" spans="1:2" x14ac:dyDescent="0.6">
      <c r="A39" s="177">
        <v>60029572</v>
      </c>
      <c r="B39" s="178" t="s">
        <v>4451</v>
      </c>
    </row>
    <row r="40" spans="1:2" x14ac:dyDescent="0.6">
      <c r="A40" s="177">
        <v>60076197</v>
      </c>
      <c r="B40" s="178" t="s">
        <v>4454</v>
      </c>
    </row>
    <row r="41" spans="1:2" x14ac:dyDescent="0.6">
      <c r="A41" s="177">
        <v>60081600</v>
      </c>
      <c r="B41" s="178" t="s">
        <v>2399</v>
      </c>
    </row>
    <row r="42" spans="1:2" x14ac:dyDescent="0.6">
      <c r="A42" s="177">
        <v>60086312</v>
      </c>
      <c r="B42" s="178" t="s">
        <v>2425</v>
      </c>
    </row>
    <row r="43" spans="1:2" x14ac:dyDescent="0.6">
      <c r="A43" s="177">
        <v>60092634</v>
      </c>
      <c r="B43" s="178" t="s">
        <v>2450</v>
      </c>
    </row>
    <row r="44" spans="1:2" x14ac:dyDescent="0.6">
      <c r="A44" s="177">
        <v>60095611</v>
      </c>
      <c r="B44" s="178" t="s">
        <v>2461</v>
      </c>
    </row>
    <row r="45" spans="1:2" x14ac:dyDescent="0.6">
      <c r="A45" s="177">
        <v>60110703</v>
      </c>
      <c r="B45" s="178" t="s">
        <v>4456</v>
      </c>
    </row>
    <row r="46" spans="1:2" x14ac:dyDescent="0.6">
      <c r="A46" s="177">
        <v>60121051</v>
      </c>
      <c r="B46" s="178" t="s">
        <v>2530</v>
      </c>
    </row>
    <row r="47" spans="1:2" x14ac:dyDescent="0.6">
      <c r="A47" s="179" t="s">
        <v>2552</v>
      </c>
      <c r="B47" s="180" t="s">
        <v>2553</v>
      </c>
    </row>
  </sheetData>
  <mergeCells count="1">
    <mergeCell ref="A3:H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P466"/>
  <sheetViews>
    <sheetView topLeftCell="D415" zoomScale="70" zoomScaleNormal="70" workbookViewId="0">
      <selection activeCell="C38" sqref="C38"/>
    </sheetView>
  </sheetViews>
  <sheetFormatPr defaultColWidth="9.1328125" defaultRowHeight="14.75" x14ac:dyDescent="0.75"/>
  <cols>
    <col min="1" max="1" width="59" style="70" bestFit="1" customWidth="1"/>
    <col min="2" max="2" width="12.26953125" style="70" bestFit="1" customWidth="1"/>
    <col min="3" max="3" width="12.58984375" style="70" bestFit="1" customWidth="1"/>
    <col min="4" max="4" width="16.7265625" style="70" bestFit="1" customWidth="1"/>
    <col min="5" max="5" width="88.58984375" style="70" bestFit="1" customWidth="1"/>
    <col min="6" max="6" width="29.40625" style="70" bestFit="1" customWidth="1"/>
    <col min="7" max="7" width="55.40625" style="70" bestFit="1" customWidth="1"/>
    <col min="8" max="8" width="21.58984375" style="70" bestFit="1" customWidth="1"/>
    <col min="9" max="9" width="9.1328125" style="70"/>
    <col min="10" max="10" width="21" style="70" bestFit="1" customWidth="1"/>
    <col min="11" max="11" width="21" style="70" customWidth="1"/>
    <col min="12" max="13" width="9.1328125" style="70"/>
    <col min="14" max="14" width="16.58984375" style="70" bestFit="1" customWidth="1"/>
    <col min="15" max="15" width="26.40625" style="70" bestFit="1" customWidth="1"/>
    <col min="16" max="16" width="23.40625" style="70" bestFit="1" customWidth="1"/>
    <col min="17" max="16384" width="9.1328125" style="70"/>
  </cols>
  <sheetData>
    <row r="1" spans="1:16" ht="13.5" customHeight="1" x14ac:dyDescent="0.75">
      <c r="A1" s="69" t="s">
        <v>2817</v>
      </c>
      <c r="B1" s="69" t="s">
        <v>2818</v>
      </c>
      <c r="C1" s="69" t="s">
        <v>2819</v>
      </c>
      <c r="D1" s="69" t="s">
        <v>2820</v>
      </c>
      <c r="E1" s="69" t="s">
        <v>2821</v>
      </c>
      <c r="F1" s="69" t="s">
        <v>2822</v>
      </c>
      <c r="G1" s="69" t="s">
        <v>2823</v>
      </c>
      <c r="H1" s="69" t="s">
        <v>33</v>
      </c>
      <c r="I1" s="69" t="s">
        <v>34</v>
      </c>
      <c r="J1" s="69" t="s">
        <v>2824</v>
      </c>
      <c r="K1" s="69" t="s">
        <v>2825</v>
      </c>
      <c r="L1" s="69" t="s">
        <v>2826</v>
      </c>
      <c r="M1" s="69" t="s">
        <v>2827</v>
      </c>
      <c r="N1" s="69" t="s">
        <v>2828</v>
      </c>
      <c r="O1" s="70" t="s">
        <v>2829</v>
      </c>
      <c r="P1" s="69" t="s">
        <v>2830</v>
      </c>
    </row>
    <row r="2" spans="1:16" x14ac:dyDescent="0.75">
      <c r="A2" s="70" t="str">
        <f>CONCATENATE('Search Tool'!$B$6,'Search Tool'!$F$6,H2)</f>
        <v>EAL Level 3 advanced Diploma (Al size 1.25)A*</v>
      </c>
      <c r="B2" s="70" t="b">
        <f>A2=E2</f>
        <v>0</v>
      </c>
      <c r="C2" s="70">
        <f>IF(B2=TRUE,1,0)</f>
        <v>0</v>
      </c>
      <c r="D2" s="70" t="str">
        <f>CONCATENATE(B2,C2)</f>
        <v>FALSE0</v>
      </c>
      <c r="E2" s="70" t="str">
        <f>CONCATENATE(F2,G2,H2)</f>
        <v>A LevelsApplied GCE Single AwardA*</v>
      </c>
      <c r="F2" s="70" t="s">
        <v>3</v>
      </c>
      <c r="G2" s="70" t="s">
        <v>36</v>
      </c>
      <c r="H2" s="70" t="s">
        <v>37</v>
      </c>
      <c r="I2" s="70">
        <v>60</v>
      </c>
      <c r="J2" s="70">
        <v>1</v>
      </c>
      <c r="K2" s="70" t="s">
        <v>2831</v>
      </c>
      <c r="L2" s="70" t="s">
        <v>2832</v>
      </c>
      <c r="M2" s="71" t="str">
        <f t="shared" ref="M2:M65" si="0">IFERROR(VLOOKUP($L2,$D$2:$J$809,5,FALSE),"BLANK")</f>
        <v>BLANK</v>
      </c>
      <c r="N2" s="71" t="str">
        <f t="shared" ref="N2:N65" si="1">IFERROR(VLOOKUP($L2,$D$2:$J$809,6,FALSE),"BLANK")</f>
        <v>BLANK</v>
      </c>
      <c r="O2" s="71" t="str">
        <f t="shared" ref="O2:O65" si="2">IFERROR(VLOOKUP($L2,$D$2:$J$809,7,FALSE),"BLANK")</f>
        <v>BLANK</v>
      </c>
      <c r="P2" s="71" t="str">
        <f t="shared" ref="P2:P65" si="3">IFERROR(VLOOKUP($L2,$D$2:$K$809,8,FALSE),"BLANK")</f>
        <v>BLANK</v>
      </c>
    </row>
    <row r="3" spans="1:16" x14ac:dyDescent="0.75">
      <c r="A3" s="70" t="str">
        <f>CONCATENATE('Search Tool'!$B$6,'Search Tool'!$F$6,H3)</f>
        <v>EAL Level 3 advanced Diploma (Al size 1.25)A</v>
      </c>
      <c r="B3" s="70" t="b">
        <f t="shared" ref="B3:B66" si="4">A3=E3</f>
        <v>0</v>
      </c>
      <c r="C3" s="70">
        <f>IF(B3=TRUE,1+C2,0)</f>
        <v>0</v>
      </c>
      <c r="D3" s="70" t="str">
        <f t="shared" ref="D3:D66" si="5">CONCATENATE(B3,C3)</f>
        <v>FALSE0</v>
      </c>
      <c r="E3" s="70" t="str">
        <f t="shared" ref="E3:E66" si="6">CONCATENATE(F3,G3,H3)</f>
        <v>A LevelsApplied GCE Single AwardA</v>
      </c>
      <c r="F3" s="70" t="s">
        <v>3</v>
      </c>
      <c r="G3" s="70" t="s">
        <v>36</v>
      </c>
      <c r="H3" s="70" t="s">
        <v>39</v>
      </c>
      <c r="I3" s="70">
        <v>50</v>
      </c>
      <c r="J3" s="70">
        <v>1</v>
      </c>
      <c r="K3" s="70" t="s">
        <v>2831</v>
      </c>
      <c r="L3" s="70" t="s">
        <v>2833</v>
      </c>
      <c r="M3" s="71" t="str">
        <f t="shared" si="0"/>
        <v>BLANK</v>
      </c>
      <c r="N3" s="71" t="str">
        <f t="shared" si="1"/>
        <v>BLANK</v>
      </c>
      <c r="O3" s="71" t="str">
        <f t="shared" si="2"/>
        <v>BLANK</v>
      </c>
      <c r="P3" s="71" t="str">
        <f t="shared" si="3"/>
        <v>BLANK</v>
      </c>
    </row>
    <row r="4" spans="1:16" x14ac:dyDescent="0.75">
      <c r="A4" s="70" t="str">
        <f>CONCATENATE('Search Tool'!$B$6,'Search Tool'!$F$6,H4)</f>
        <v>EAL Level 3 advanced Diploma (Al size 1.25)B</v>
      </c>
      <c r="B4" s="70" t="b">
        <f t="shared" si="4"/>
        <v>0</v>
      </c>
      <c r="C4" s="70">
        <f t="shared" ref="C4:C67" si="7">IF(B4=TRUE,1+C3,0)</f>
        <v>0</v>
      </c>
      <c r="D4" s="70" t="str">
        <f t="shared" si="5"/>
        <v>FALSE0</v>
      </c>
      <c r="E4" s="70" t="str">
        <f t="shared" si="6"/>
        <v>A LevelsApplied GCE Single AwardB</v>
      </c>
      <c r="F4" s="70" t="s">
        <v>3</v>
      </c>
      <c r="G4" s="70" t="s">
        <v>36</v>
      </c>
      <c r="H4" s="70" t="s">
        <v>40</v>
      </c>
      <c r="I4" s="70">
        <v>40</v>
      </c>
      <c r="J4" s="70">
        <v>1</v>
      </c>
      <c r="K4" s="70" t="s">
        <v>2831</v>
      </c>
      <c r="L4" s="70" t="s">
        <v>2834</v>
      </c>
      <c r="M4" s="71" t="str">
        <f t="shared" si="0"/>
        <v>BLANK</v>
      </c>
      <c r="N4" s="71" t="str">
        <f t="shared" si="1"/>
        <v>BLANK</v>
      </c>
      <c r="O4" s="71" t="str">
        <f t="shared" si="2"/>
        <v>BLANK</v>
      </c>
      <c r="P4" s="71" t="str">
        <f t="shared" si="3"/>
        <v>BLANK</v>
      </c>
    </row>
    <row r="5" spans="1:16" x14ac:dyDescent="0.75">
      <c r="A5" s="70" t="str">
        <f>CONCATENATE('Search Tool'!$B$6,'Search Tool'!$F$6,H5)</f>
        <v>EAL Level 3 advanced Diploma (Al size 1.25)C</v>
      </c>
      <c r="B5" s="70" t="b">
        <f t="shared" si="4"/>
        <v>0</v>
      </c>
      <c r="C5" s="70">
        <f t="shared" si="7"/>
        <v>0</v>
      </c>
      <c r="D5" s="70" t="str">
        <f t="shared" si="5"/>
        <v>FALSE0</v>
      </c>
      <c r="E5" s="70" t="str">
        <f t="shared" si="6"/>
        <v>A LevelsApplied GCE Single AwardC</v>
      </c>
      <c r="F5" s="70" t="s">
        <v>3</v>
      </c>
      <c r="G5" s="70" t="s">
        <v>36</v>
      </c>
      <c r="H5" s="70" t="s">
        <v>41</v>
      </c>
      <c r="I5" s="70">
        <v>30</v>
      </c>
      <c r="J5" s="70">
        <v>1</v>
      </c>
      <c r="K5" s="70" t="s">
        <v>2831</v>
      </c>
      <c r="L5" s="70" t="s">
        <v>2835</v>
      </c>
      <c r="M5" s="71" t="str">
        <f t="shared" si="0"/>
        <v>BLANK</v>
      </c>
      <c r="N5" s="71" t="str">
        <f t="shared" si="1"/>
        <v>BLANK</v>
      </c>
      <c r="O5" s="71" t="str">
        <f t="shared" si="2"/>
        <v>BLANK</v>
      </c>
      <c r="P5" s="71" t="str">
        <f t="shared" si="3"/>
        <v>BLANK</v>
      </c>
    </row>
    <row r="6" spans="1:16" x14ac:dyDescent="0.75">
      <c r="A6" s="70" t="str">
        <f>CONCATENATE('Search Tool'!$B$6,'Search Tool'!$F$6,H6)</f>
        <v>EAL Level 3 advanced Diploma (Al size 1.25)D</v>
      </c>
      <c r="B6" s="70" t="b">
        <f t="shared" si="4"/>
        <v>0</v>
      </c>
      <c r="C6" s="70">
        <f t="shared" si="7"/>
        <v>0</v>
      </c>
      <c r="D6" s="70" t="str">
        <f t="shared" si="5"/>
        <v>FALSE0</v>
      </c>
      <c r="E6" s="70" t="str">
        <f t="shared" si="6"/>
        <v>A LevelsApplied GCE Single AwardD</v>
      </c>
      <c r="F6" s="70" t="s">
        <v>3</v>
      </c>
      <c r="G6" s="70" t="s">
        <v>36</v>
      </c>
      <c r="H6" s="70" t="s">
        <v>42</v>
      </c>
      <c r="I6" s="70">
        <v>20</v>
      </c>
      <c r="J6" s="70">
        <v>1</v>
      </c>
      <c r="K6" s="70" t="s">
        <v>2831</v>
      </c>
      <c r="L6" s="70" t="s">
        <v>2836</v>
      </c>
      <c r="M6" s="71" t="str">
        <f t="shared" si="0"/>
        <v>BLANK</v>
      </c>
      <c r="N6" s="71" t="str">
        <f t="shared" si="1"/>
        <v>BLANK</v>
      </c>
      <c r="O6" s="71" t="str">
        <f t="shared" si="2"/>
        <v>BLANK</v>
      </c>
      <c r="P6" s="71" t="str">
        <f t="shared" si="3"/>
        <v>BLANK</v>
      </c>
    </row>
    <row r="7" spans="1:16" x14ac:dyDescent="0.75">
      <c r="A7" s="70" t="str">
        <f>CONCATENATE('Search Tool'!$B$6,'Search Tool'!$F$6,H7)</f>
        <v>EAL Level 3 advanced Diploma (Al size 1.25)E</v>
      </c>
      <c r="B7" s="70" t="b">
        <f t="shared" si="4"/>
        <v>0</v>
      </c>
      <c r="C7" s="70">
        <f t="shared" si="7"/>
        <v>0</v>
      </c>
      <c r="D7" s="70" t="str">
        <f t="shared" si="5"/>
        <v>FALSE0</v>
      </c>
      <c r="E7" s="70" t="str">
        <f t="shared" si="6"/>
        <v>A LevelsApplied GCE Single AwardE</v>
      </c>
      <c r="F7" s="70" t="s">
        <v>3</v>
      </c>
      <c r="G7" s="70" t="s">
        <v>36</v>
      </c>
      <c r="H7" s="70" t="s">
        <v>43</v>
      </c>
      <c r="I7" s="70">
        <v>10</v>
      </c>
      <c r="J7" s="70">
        <v>1</v>
      </c>
      <c r="K7" s="70" t="s">
        <v>2831</v>
      </c>
      <c r="L7" s="70" t="s">
        <v>2837</v>
      </c>
      <c r="M7" s="71" t="str">
        <f t="shared" si="0"/>
        <v>BLANK</v>
      </c>
      <c r="N7" s="71" t="str">
        <f t="shared" si="1"/>
        <v>BLANK</v>
      </c>
      <c r="O7" s="71" t="str">
        <f t="shared" si="2"/>
        <v>BLANK</v>
      </c>
      <c r="P7" s="71" t="str">
        <f t="shared" si="3"/>
        <v>BLANK</v>
      </c>
    </row>
    <row r="8" spans="1:16" x14ac:dyDescent="0.75">
      <c r="A8" s="70" t="str">
        <f>CONCATENATE('Search Tool'!$B$6,'Search Tool'!$F$6,H8)</f>
        <v>EAL Level 3 advanced Diploma (Al size 1.25)A*</v>
      </c>
      <c r="B8" s="70" t="b">
        <f t="shared" si="4"/>
        <v>0</v>
      </c>
      <c r="C8" s="70">
        <f t="shared" si="7"/>
        <v>0</v>
      </c>
      <c r="D8" s="70" t="str">
        <f t="shared" si="5"/>
        <v>FALSE0</v>
      </c>
      <c r="E8" s="70" t="str">
        <f>CONCATENATE(F8,G8,H8)</f>
        <v>A LevelsGCE A LevelA*</v>
      </c>
      <c r="F8" s="70" t="s">
        <v>3</v>
      </c>
      <c r="G8" s="70" t="s">
        <v>38</v>
      </c>
      <c r="H8" s="70" t="s">
        <v>37</v>
      </c>
      <c r="I8" s="70">
        <v>60</v>
      </c>
      <c r="J8" s="70">
        <v>1</v>
      </c>
      <c r="K8" s="70" t="s">
        <v>2831</v>
      </c>
      <c r="L8" s="70" t="s">
        <v>2838</v>
      </c>
      <c r="M8" s="71" t="str">
        <f t="shared" si="0"/>
        <v>BLANK</v>
      </c>
      <c r="N8" s="71" t="str">
        <f t="shared" si="1"/>
        <v>BLANK</v>
      </c>
      <c r="O8" s="71" t="str">
        <f t="shared" si="2"/>
        <v>BLANK</v>
      </c>
      <c r="P8" s="71" t="str">
        <f t="shared" si="3"/>
        <v>BLANK</v>
      </c>
    </row>
    <row r="9" spans="1:16" x14ac:dyDescent="0.75">
      <c r="A9" s="70" t="str">
        <f>CONCATENATE('Search Tool'!$B$6,'Search Tool'!$F$6,H9)</f>
        <v>EAL Level 3 advanced Diploma (Al size 1.25)A</v>
      </c>
      <c r="B9" s="70" t="b">
        <f t="shared" si="4"/>
        <v>0</v>
      </c>
      <c r="C9" s="70">
        <f t="shared" si="7"/>
        <v>0</v>
      </c>
      <c r="D9" s="70" t="str">
        <f t="shared" si="5"/>
        <v>FALSE0</v>
      </c>
      <c r="E9" s="70" t="str">
        <f t="shared" si="6"/>
        <v>A LevelsGCE A LevelA</v>
      </c>
      <c r="F9" s="70" t="s">
        <v>3</v>
      </c>
      <c r="G9" s="70" t="s">
        <v>38</v>
      </c>
      <c r="H9" s="70" t="s">
        <v>39</v>
      </c>
      <c r="I9" s="70">
        <v>50</v>
      </c>
      <c r="J9" s="70">
        <v>1</v>
      </c>
      <c r="K9" s="70" t="s">
        <v>2831</v>
      </c>
      <c r="L9" s="70" t="s">
        <v>2839</v>
      </c>
      <c r="M9" s="71" t="str">
        <f t="shared" si="0"/>
        <v>BLANK</v>
      </c>
      <c r="N9" s="71" t="str">
        <f t="shared" si="1"/>
        <v>BLANK</v>
      </c>
      <c r="O9" s="71" t="str">
        <f t="shared" si="2"/>
        <v>BLANK</v>
      </c>
      <c r="P9" s="71" t="str">
        <f t="shared" si="3"/>
        <v>BLANK</v>
      </c>
    </row>
    <row r="10" spans="1:16" x14ac:dyDescent="0.75">
      <c r="A10" s="70" t="str">
        <f>CONCATENATE('Search Tool'!$B$6,'Search Tool'!$F$6,H10)</f>
        <v>EAL Level 3 advanced Diploma (Al size 1.25)B</v>
      </c>
      <c r="B10" s="70" t="b">
        <f t="shared" si="4"/>
        <v>0</v>
      </c>
      <c r="C10" s="70">
        <f t="shared" si="7"/>
        <v>0</v>
      </c>
      <c r="D10" s="70" t="str">
        <f t="shared" si="5"/>
        <v>FALSE0</v>
      </c>
      <c r="E10" s="70" t="str">
        <f t="shared" si="6"/>
        <v>A LevelsGCE A LevelB</v>
      </c>
      <c r="F10" s="70" t="s">
        <v>3</v>
      </c>
      <c r="G10" s="70" t="s">
        <v>38</v>
      </c>
      <c r="H10" s="70" t="s">
        <v>40</v>
      </c>
      <c r="I10" s="70">
        <v>40</v>
      </c>
      <c r="J10" s="70">
        <v>1</v>
      </c>
      <c r="K10" s="70" t="s">
        <v>2831</v>
      </c>
      <c r="L10" s="70" t="s">
        <v>2840</v>
      </c>
      <c r="M10" s="71" t="str">
        <f t="shared" si="0"/>
        <v>BLANK</v>
      </c>
      <c r="N10" s="71" t="str">
        <f t="shared" si="1"/>
        <v>BLANK</v>
      </c>
      <c r="O10" s="71" t="str">
        <f t="shared" si="2"/>
        <v>BLANK</v>
      </c>
      <c r="P10" s="71" t="str">
        <f t="shared" si="3"/>
        <v>BLANK</v>
      </c>
    </row>
    <row r="11" spans="1:16" x14ac:dyDescent="0.75">
      <c r="A11" s="70" t="str">
        <f>CONCATENATE('Search Tool'!$B$6,'Search Tool'!$F$6,H11)</f>
        <v>EAL Level 3 advanced Diploma (Al size 1.25)C</v>
      </c>
      <c r="B11" s="70" t="b">
        <f t="shared" si="4"/>
        <v>0</v>
      </c>
      <c r="C11" s="70">
        <f t="shared" si="7"/>
        <v>0</v>
      </c>
      <c r="D11" s="70" t="str">
        <f t="shared" si="5"/>
        <v>FALSE0</v>
      </c>
      <c r="E11" s="70" t="str">
        <f t="shared" si="6"/>
        <v>A LevelsGCE A LevelC</v>
      </c>
      <c r="F11" s="70" t="s">
        <v>3</v>
      </c>
      <c r="G11" s="70" t="s">
        <v>38</v>
      </c>
      <c r="H11" s="70" t="s">
        <v>41</v>
      </c>
      <c r="I11" s="70">
        <v>30</v>
      </c>
      <c r="J11" s="70">
        <v>1</v>
      </c>
      <c r="K11" s="70" t="s">
        <v>2831</v>
      </c>
      <c r="L11" s="70" t="s">
        <v>2841</v>
      </c>
      <c r="M11" s="71" t="str">
        <f t="shared" si="0"/>
        <v>BLANK</v>
      </c>
      <c r="N11" s="71" t="str">
        <f t="shared" si="1"/>
        <v>BLANK</v>
      </c>
      <c r="O11" s="71" t="str">
        <f t="shared" si="2"/>
        <v>BLANK</v>
      </c>
      <c r="P11" s="71" t="str">
        <f t="shared" si="3"/>
        <v>BLANK</v>
      </c>
    </row>
    <row r="12" spans="1:16" x14ac:dyDescent="0.75">
      <c r="A12" s="70" t="str">
        <f>CONCATENATE('Search Tool'!$B$6,'Search Tool'!$F$6,H12)</f>
        <v>EAL Level 3 advanced Diploma (Al size 1.25)D</v>
      </c>
      <c r="B12" s="70" t="b">
        <f t="shared" si="4"/>
        <v>0</v>
      </c>
      <c r="C12" s="70">
        <f t="shared" si="7"/>
        <v>0</v>
      </c>
      <c r="D12" s="70" t="str">
        <f t="shared" si="5"/>
        <v>FALSE0</v>
      </c>
      <c r="E12" s="70" t="str">
        <f t="shared" si="6"/>
        <v>A LevelsGCE A LevelD</v>
      </c>
      <c r="F12" s="70" t="s">
        <v>3</v>
      </c>
      <c r="G12" s="70" t="s">
        <v>38</v>
      </c>
      <c r="H12" s="70" t="s">
        <v>42</v>
      </c>
      <c r="I12" s="70">
        <v>20</v>
      </c>
      <c r="J12" s="70">
        <v>1</v>
      </c>
      <c r="K12" s="70" t="s">
        <v>2831</v>
      </c>
      <c r="L12" s="70" t="s">
        <v>2842</v>
      </c>
      <c r="M12" s="71" t="str">
        <f t="shared" si="0"/>
        <v>BLANK</v>
      </c>
      <c r="N12" s="71" t="str">
        <f t="shared" si="1"/>
        <v>BLANK</v>
      </c>
      <c r="O12" s="71" t="str">
        <f t="shared" si="2"/>
        <v>BLANK</v>
      </c>
      <c r="P12" s="71" t="str">
        <f t="shared" si="3"/>
        <v>BLANK</v>
      </c>
    </row>
    <row r="13" spans="1:16" x14ac:dyDescent="0.75">
      <c r="A13" s="70" t="str">
        <f>CONCATENATE('Search Tool'!$B$6,'Search Tool'!$F$6,H13)</f>
        <v>EAL Level 3 advanced Diploma (Al size 1.25)E</v>
      </c>
      <c r="B13" s="70" t="b">
        <f t="shared" si="4"/>
        <v>0</v>
      </c>
      <c r="C13" s="70">
        <f t="shared" si="7"/>
        <v>0</v>
      </c>
      <c r="D13" s="70" t="str">
        <f t="shared" si="5"/>
        <v>FALSE0</v>
      </c>
      <c r="E13" s="70" t="str">
        <f t="shared" si="6"/>
        <v>A LevelsGCE A LevelE</v>
      </c>
      <c r="F13" s="70" t="s">
        <v>3</v>
      </c>
      <c r="G13" s="70" t="s">
        <v>38</v>
      </c>
      <c r="H13" s="70" t="s">
        <v>43</v>
      </c>
      <c r="I13" s="70">
        <v>10</v>
      </c>
      <c r="J13" s="70">
        <v>1</v>
      </c>
      <c r="K13" s="70" t="s">
        <v>2831</v>
      </c>
      <c r="L13" s="70" t="s">
        <v>2843</v>
      </c>
      <c r="M13" s="71" t="str">
        <f t="shared" si="0"/>
        <v>BLANK</v>
      </c>
      <c r="N13" s="71" t="str">
        <f t="shared" si="1"/>
        <v>BLANK</v>
      </c>
      <c r="O13" s="71" t="str">
        <f t="shared" si="2"/>
        <v>BLANK</v>
      </c>
      <c r="P13" s="71" t="str">
        <f t="shared" si="3"/>
        <v>BLANK</v>
      </c>
    </row>
    <row r="14" spans="1:16" x14ac:dyDescent="0.75">
      <c r="A14" s="70" t="str">
        <f>CONCATENATE('Search Tool'!$B$6,'Search Tool'!$F$6,H14)</f>
        <v>EAL Level 3 advanced Diploma (Al size 1.25)A*A*</v>
      </c>
      <c r="B14" s="70" t="b">
        <f t="shared" si="4"/>
        <v>0</v>
      </c>
      <c r="C14" s="70">
        <f t="shared" si="7"/>
        <v>0</v>
      </c>
      <c r="D14" s="70" t="str">
        <f t="shared" si="5"/>
        <v>FALSE0</v>
      </c>
      <c r="E14" s="70" t="str">
        <f t="shared" si="6"/>
        <v>A Levels DoubleApplied GCE Double AwardA*A*</v>
      </c>
      <c r="F14" s="70" t="s">
        <v>2844</v>
      </c>
      <c r="G14" s="70" t="s">
        <v>44</v>
      </c>
      <c r="H14" s="70" t="s">
        <v>45</v>
      </c>
      <c r="I14" s="70">
        <v>120</v>
      </c>
      <c r="J14" s="70">
        <v>2</v>
      </c>
      <c r="K14" s="70" t="s">
        <v>2831</v>
      </c>
      <c r="L14" s="70" t="s">
        <v>2845</v>
      </c>
      <c r="M14" s="71" t="str">
        <f t="shared" si="0"/>
        <v>BLANK</v>
      </c>
      <c r="N14" s="71" t="str">
        <f t="shared" si="1"/>
        <v>BLANK</v>
      </c>
      <c r="O14" s="71" t="str">
        <f t="shared" si="2"/>
        <v>BLANK</v>
      </c>
      <c r="P14" s="71" t="str">
        <f t="shared" si="3"/>
        <v>BLANK</v>
      </c>
    </row>
    <row r="15" spans="1:16" x14ac:dyDescent="0.75">
      <c r="A15" s="70" t="str">
        <f>CONCATENATE('Search Tool'!$B$6,'Search Tool'!$F$6,H15)</f>
        <v>EAL Level 3 advanced Diploma (Al size 1.25)A*A</v>
      </c>
      <c r="B15" s="70" t="b">
        <f t="shared" si="4"/>
        <v>0</v>
      </c>
      <c r="C15" s="70">
        <f t="shared" si="7"/>
        <v>0</v>
      </c>
      <c r="D15" s="70" t="str">
        <f t="shared" si="5"/>
        <v>FALSE0</v>
      </c>
      <c r="E15" s="70" t="str">
        <f t="shared" si="6"/>
        <v>A Levels DoubleApplied GCE Double AwardA*A</v>
      </c>
      <c r="F15" s="70" t="s">
        <v>2844</v>
      </c>
      <c r="G15" s="70" t="s">
        <v>44</v>
      </c>
      <c r="H15" s="70" t="s">
        <v>46</v>
      </c>
      <c r="I15" s="70">
        <v>110</v>
      </c>
      <c r="J15" s="70">
        <v>2</v>
      </c>
      <c r="K15" s="70" t="s">
        <v>2831</v>
      </c>
      <c r="L15" s="70" t="s">
        <v>2846</v>
      </c>
      <c r="M15" s="71" t="str">
        <f t="shared" si="0"/>
        <v>BLANK</v>
      </c>
      <c r="N15" s="71" t="str">
        <f t="shared" si="1"/>
        <v>BLANK</v>
      </c>
      <c r="O15" s="71" t="str">
        <f t="shared" si="2"/>
        <v>BLANK</v>
      </c>
      <c r="P15" s="71" t="str">
        <f t="shared" si="3"/>
        <v>BLANK</v>
      </c>
    </row>
    <row r="16" spans="1:16" x14ac:dyDescent="0.75">
      <c r="A16" s="70" t="str">
        <f>CONCATENATE('Search Tool'!$B$6,'Search Tool'!$F$6,H16)</f>
        <v>EAL Level 3 advanced Diploma (Al size 1.25)AA</v>
      </c>
      <c r="B16" s="70" t="b">
        <f t="shared" si="4"/>
        <v>0</v>
      </c>
      <c r="C16" s="70">
        <f t="shared" si="7"/>
        <v>0</v>
      </c>
      <c r="D16" s="70" t="str">
        <f t="shared" si="5"/>
        <v>FALSE0</v>
      </c>
      <c r="E16" s="70" t="str">
        <f t="shared" si="6"/>
        <v>A Levels DoubleApplied GCE Double AwardAA</v>
      </c>
      <c r="F16" s="70" t="s">
        <v>2844</v>
      </c>
      <c r="G16" s="70" t="s">
        <v>44</v>
      </c>
      <c r="H16" s="70" t="s">
        <v>47</v>
      </c>
      <c r="I16" s="70">
        <v>100</v>
      </c>
      <c r="J16" s="70">
        <v>2</v>
      </c>
      <c r="K16" s="70" t="s">
        <v>2831</v>
      </c>
      <c r="L16" s="70" t="s">
        <v>2847</v>
      </c>
      <c r="M16" s="71" t="str">
        <f t="shared" si="0"/>
        <v>BLANK</v>
      </c>
      <c r="N16" s="71" t="str">
        <f t="shared" si="1"/>
        <v>BLANK</v>
      </c>
      <c r="O16" s="71" t="str">
        <f t="shared" si="2"/>
        <v>BLANK</v>
      </c>
      <c r="P16" s="71" t="str">
        <f t="shared" si="3"/>
        <v>BLANK</v>
      </c>
    </row>
    <row r="17" spans="1:16" x14ac:dyDescent="0.75">
      <c r="A17" s="70" t="str">
        <f>CONCATENATE('Search Tool'!$B$6,'Search Tool'!$F$6,H17)</f>
        <v>EAL Level 3 advanced Diploma (Al size 1.25)AB</v>
      </c>
      <c r="B17" s="70" t="b">
        <f t="shared" si="4"/>
        <v>0</v>
      </c>
      <c r="C17" s="70">
        <f t="shared" si="7"/>
        <v>0</v>
      </c>
      <c r="D17" s="70" t="str">
        <f t="shared" si="5"/>
        <v>FALSE0</v>
      </c>
      <c r="E17" s="70" t="str">
        <f t="shared" si="6"/>
        <v>A Levels DoubleApplied GCE Double AwardAB</v>
      </c>
      <c r="F17" s="70" t="s">
        <v>2844</v>
      </c>
      <c r="G17" s="70" t="s">
        <v>44</v>
      </c>
      <c r="H17" s="70" t="s">
        <v>48</v>
      </c>
      <c r="I17" s="70">
        <v>90</v>
      </c>
      <c r="J17" s="70">
        <v>2</v>
      </c>
      <c r="K17" s="70" t="s">
        <v>2831</v>
      </c>
      <c r="L17" s="70" t="s">
        <v>2848</v>
      </c>
      <c r="M17" s="71" t="str">
        <f t="shared" si="0"/>
        <v>BLANK</v>
      </c>
      <c r="N17" s="71" t="str">
        <f t="shared" si="1"/>
        <v>BLANK</v>
      </c>
      <c r="O17" s="71" t="str">
        <f t="shared" si="2"/>
        <v>BLANK</v>
      </c>
      <c r="P17" s="71" t="str">
        <f t="shared" si="3"/>
        <v>BLANK</v>
      </c>
    </row>
    <row r="18" spans="1:16" x14ac:dyDescent="0.75">
      <c r="A18" s="70" t="str">
        <f>CONCATENATE('Search Tool'!$B$6,'Search Tool'!$F$6,H18)</f>
        <v>EAL Level 3 advanced Diploma (Al size 1.25)BB</v>
      </c>
      <c r="B18" s="70" t="b">
        <f t="shared" si="4"/>
        <v>0</v>
      </c>
      <c r="C18" s="70">
        <f t="shared" si="7"/>
        <v>0</v>
      </c>
      <c r="D18" s="70" t="str">
        <f t="shared" si="5"/>
        <v>FALSE0</v>
      </c>
      <c r="E18" s="70" t="str">
        <f t="shared" si="6"/>
        <v>A Levels DoubleApplied GCE Double AwardBB</v>
      </c>
      <c r="F18" s="70" t="s">
        <v>2844</v>
      </c>
      <c r="G18" s="70" t="s">
        <v>44</v>
      </c>
      <c r="H18" s="70" t="s">
        <v>49</v>
      </c>
      <c r="I18" s="70">
        <v>80</v>
      </c>
      <c r="J18" s="70">
        <v>2</v>
      </c>
      <c r="K18" s="70" t="s">
        <v>2831</v>
      </c>
      <c r="L18" s="70" t="s">
        <v>2849</v>
      </c>
      <c r="M18" s="71" t="str">
        <f t="shared" si="0"/>
        <v>BLANK</v>
      </c>
      <c r="N18" s="71" t="str">
        <f t="shared" si="1"/>
        <v>BLANK</v>
      </c>
      <c r="O18" s="71" t="str">
        <f t="shared" si="2"/>
        <v>BLANK</v>
      </c>
      <c r="P18" s="71" t="str">
        <f t="shared" si="3"/>
        <v>BLANK</v>
      </c>
    </row>
    <row r="19" spans="1:16" x14ac:dyDescent="0.75">
      <c r="A19" s="70" t="str">
        <f>CONCATENATE('Search Tool'!$B$6,'Search Tool'!$F$6,H19)</f>
        <v>EAL Level 3 advanced Diploma (Al size 1.25)BC</v>
      </c>
      <c r="B19" s="70" t="b">
        <f t="shared" si="4"/>
        <v>0</v>
      </c>
      <c r="C19" s="70">
        <f t="shared" si="7"/>
        <v>0</v>
      </c>
      <c r="D19" s="70" t="str">
        <f t="shared" si="5"/>
        <v>FALSE0</v>
      </c>
      <c r="E19" s="70" t="str">
        <f t="shared" si="6"/>
        <v>A Levels DoubleApplied GCE Double AwardBC</v>
      </c>
      <c r="F19" s="70" t="s">
        <v>2844</v>
      </c>
      <c r="G19" s="70" t="s">
        <v>44</v>
      </c>
      <c r="H19" s="70" t="s">
        <v>50</v>
      </c>
      <c r="I19" s="70">
        <v>70</v>
      </c>
      <c r="J19" s="70">
        <v>2</v>
      </c>
      <c r="K19" s="70" t="s">
        <v>2831</v>
      </c>
      <c r="L19" s="70" t="s">
        <v>2850</v>
      </c>
      <c r="M19" s="71" t="str">
        <f t="shared" si="0"/>
        <v>BLANK</v>
      </c>
      <c r="N19" s="71" t="str">
        <f t="shared" si="1"/>
        <v>BLANK</v>
      </c>
      <c r="O19" s="71" t="str">
        <f t="shared" si="2"/>
        <v>BLANK</v>
      </c>
      <c r="P19" s="71" t="str">
        <f t="shared" si="3"/>
        <v>BLANK</v>
      </c>
    </row>
    <row r="20" spans="1:16" x14ac:dyDescent="0.75">
      <c r="A20" s="70" t="str">
        <f>CONCATENATE('Search Tool'!$B$6,'Search Tool'!$F$6,H20)</f>
        <v>EAL Level 3 advanced Diploma (Al size 1.25)CC</v>
      </c>
      <c r="B20" s="70" t="b">
        <f t="shared" si="4"/>
        <v>0</v>
      </c>
      <c r="C20" s="70">
        <f t="shared" si="7"/>
        <v>0</v>
      </c>
      <c r="D20" s="70" t="str">
        <f t="shared" si="5"/>
        <v>FALSE0</v>
      </c>
      <c r="E20" s="70" t="str">
        <f t="shared" si="6"/>
        <v>A Levels DoubleApplied GCE Double AwardCC</v>
      </c>
      <c r="F20" s="70" t="s">
        <v>2844</v>
      </c>
      <c r="G20" s="70" t="s">
        <v>44</v>
      </c>
      <c r="H20" s="70" t="s">
        <v>51</v>
      </c>
      <c r="I20" s="70">
        <v>60</v>
      </c>
      <c r="J20" s="70">
        <v>2</v>
      </c>
      <c r="K20" s="70" t="s">
        <v>2831</v>
      </c>
      <c r="L20" s="70" t="s">
        <v>2851</v>
      </c>
      <c r="M20" s="71" t="str">
        <f t="shared" si="0"/>
        <v>BLANK</v>
      </c>
      <c r="N20" s="71" t="str">
        <f t="shared" si="1"/>
        <v>BLANK</v>
      </c>
      <c r="O20" s="71" t="str">
        <f t="shared" si="2"/>
        <v>BLANK</v>
      </c>
      <c r="P20" s="71" t="str">
        <f t="shared" si="3"/>
        <v>BLANK</v>
      </c>
    </row>
    <row r="21" spans="1:16" x14ac:dyDescent="0.75">
      <c r="A21" s="70" t="str">
        <f>CONCATENATE('Search Tool'!$B$6,'Search Tool'!$F$6,H21)</f>
        <v>EAL Level 3 advanced Diploma (Al size 1.25)CD</v>
      </c>
      <c r="B21" s="70" t="b">
        <f t="shared" si="4"/>
        <v>0</v>
      </c>
      <c r="C21" s="70">
        <f t="shared" si="7"/>
        <v>0</v>
      </c>
      <c r="D21" s="70" t="str">
        <f t="shared" si="5"/>
        <v>FALSE0</v>
      </c>
      <c r="E21" s="70" t="str">
        <f t="shared" si="6"/>
        <v>A Levels DoubleApplied GCE Double AwardCD</v>
      </c>
      <c r="F21" s="70" t="s">
        <v>2844</v>
      </c>
      <c r="G21" s="70" t="s">
        <v>44</v>
      </c>
      <c r="H21" s="70" t="s">
        <v>52</v>
      </c>
      <c r="I21" s="70">
        <v>50</v>
      </c>
      <c r="J21" s="70">
        <v>2</v>
      </c>
      <c r="K21" s="70" t="s">
        <v>2831</v>
      </c>
      <c r="L21" s="70" t="s">
        <v>2852</v>
      </c>
      <c r="M21" s="71" t="str">
        <f t="shared" si="0"/>
        <v>BLANK</v>
      </c>
      <c r="N21" s="71" t="str">
        <f t="shared" si="1"/>
        <v>BLANK</v>
      </c>
      <c r="O21" s="71" t="str">
        <f t="shared" si="2"/>
        <v>BLANK</v>
      </c>
      <c r="P21" s="71" t="str">
        <f t="shared" si="3"/>
        <v>BLANK</v>
      </c>
    </row>
    <row r="22" spans="1:16" x14ac:dyDescent="0.75">
      <c r="A22" s="70" t="str">
        <f>CONCATENATE('Search Tool'!$B$6,'Search Tool'!$F$6,H22)</f>
        <v>EAL Level 3 advanced Diploma (Al size 1.25)DD</v>
      </c>
      <c r="B22" s="70" t="b">
        <f t="shared" si="4"/>
        <v>0</v>
      </c>
      <c r="C22" s="70">
        <f t="shared" si="7"/>
        <v>0</v>
      </c>
      <c r="D22" s="70" t="str">
        <f t="shared" si="5"/>
        <v>FALSE0</v>
      </c>
      <c r="E22" s="70" t="str">
        <f t="shared" si="6"/>
        <v>A Levels DoubleApplied GCE Double AwardDD</v>
      </c>
      <c r="F22" s="70" t="s">
        <v>2844</v>
      </c>
      <c r="G22" s="70" t="s">
        <v>44</v>
      </c>
      <c r="H22" s="70" t="s">
        <v>53</v>
      </c>
      <c r="I22" s="70">
        <v>40</v>
      </c>
      <c r="J22" s="70">
        <v>2</v>
      </c>
      <c r="K22" s="70" t="s">
        <v>2831</v>
      </c>
      <c r="L22" s="70" t="s">
        <v>2853</v>
      </c>
      <c r="M22" s="71" t="str">
        <f t="shared" si="0"/>
        <v>BLANK</v>
      </c>
      <c r="N22" s="71" t="str">
        <f t="shared" si="1"/>
        <v>BLANK</v>
      </c>
      <c r="O22" s="71" t="str">
        <f t="shared" si="2"/>
        <v>BLANK</v>
      </c>
      <c r="P22" s="71" t="str">
        <f t="shared" si="3"/>
        <v>BLANK</v>
      </c>
    </row>
    <row r="23" spans="1:16" x14ac:dyDescent="0.75">
      <c r="A23" s="70" t="str">
        <f>CONCATENATE('Search Tool'!$B$6,'Search Tool'!$F$6,H23)</f>
        <v>EAL Level 3 advanced Diploma (Al size 1.25)DE</v>
      </c>
      <c r="B23" s="70" t="b">
        <f t="shared" si="4"/>
        <v>0</v>
      </c>
      <c r="C23" s="70">
        <f t="shared" si="7"/>
        <v>0</v>
      </c>
      <c r="D23" s="70" t="str">
        <f t="shared" si="5"/>
        <v>FALSE0</v>
      </c>
      <c r="E23" s="70" t="str">
        <f t="shared" si="6"/>
        <v>A Levels DoubleApplied GCE Double AwardDE</v>
      </c>
      <c r="F23" s="70" t="s">
        <v>2844</v>
      </c>
      <c r="G23" s="70" t="s">
        <v>44</v>
      </c>
      <c r="H23" s="70" t="s">
        <v>54</v>
      </c>
      <c r="I23" s="70">
        <v>30</v>
      </c>
      <c r="J23" s="70">
        <v>2</v>
      </c>
      <c r="K23" s="70" t="s">
        <v>2831</v>
      </c>
      <c r="L23" s="70" t="s">
        <v>2854</v>
      </c>
      <c r="M23" s="71" t="str">
        <f t="shared" si="0"/>
        <v>BLANK</v>
      </c>
      <c r="N23" s="71" t="str">
        <f t="shared" si="1"/>
        <v>BLANK</v>
      </c>
      <c r="O23" s="71" t="str">
        <f t="shared" si="2"/>
        <v>BLANK</v>
      </c>
      <c r="P23" s="71" t="str">
        <f t="shared" si="3"/>
        <v>BLANK</v>
      </c>
    </row>
    <row r="24" spans="1:16" x14ac:dyDescent="0.75">
      <c r="A24" s="70" t="str">
        <f>CONCATENATE('Search Tool'!$B$6,'Search Tool'!$F$6,H24)</f>
        <v>EAL Level 3 advanced Diploma (Al size 1.25)EE</v>
      </c>
      <c r="B24" s="70" t="b">
        <f t="shared" si="4"/>
        <v>0</v>
      </c>
      <c r="C24" s="70">
        <f t="shared" si="7"/>
        <v>0</v>
      </c>
      <c r="D24" s="70" t="str">
        <f t="shared" si="5"/>
        <v>FALSE0</v>
      </c>
      <c r="E24" s="70" t="str">
        <f t="shared" si="6"/>
        <v>A Levels DoubleApplied GCE Double AwardEE</v>
      </c>
      <c r="F24" s="70" t="s">
        <v>2844</v>
      </c>
      <c r="G24" s="70" t="s">
        <v>44</v>
      </c>
      <c r="H24" s="70" t="s">
        <v>55</v>
      </c>
      <c r="I24" s="70">
        <v>20</v>
      </c>
      <c r="J24" s="70">
        <v>2</v>
      </c>
      <c r="K24" s="70" t="s">
        <v>2831</v>
      </c>
      <c r="L24" s="70" t="s">
        <v>2855</v>
      </c>
      <c r="M24" s="71" t="str">
        <f t="shared" si="0"/>
        <v>BLANK</v>
      </c>
      <c r="N24" s="71" t="str">
        <f t="shared" si="1"/>
        <v>BLANK</v>
      </c>
      <c r="O24" s="71" t="str">
        <f t="shared" si="2"/>
        <v>BLANK</v>
      </c>
      <c r="P24" s="71" t="str">
        <f t="shared" si="3"/>
        <v>BLANK</v>
      </c>
    </row>
    <row r="25" spans="1:16" x14ac:dyDescent="0.75">
      <c r="A25" s="70" t="str">
        <f>CONCATENATE('Search Tool'!$B$6,'Search Tool'!$F$6,H25)</f>
        <v>EAL Level 3 advanced Diploma (Al size 1.25)A</v>
      </c>
      <c r="B25" s="70" t="b">
        <f t="shared" si="4"/>
        <v>0</v>
      </c>
      <c r="C25" s="70">
        <f t="shared" si="7"/>
        <v>0</v>
      </c>
      <c r="D25" s="70" t="str">
        <f t="shared" si="5"/>
        <v>FALSE0</v>
      </c>
      <c r="E25" s="70" t="str">
        <f t="shared" si="6"/>
        <v>AS LevelsApplied GCE AS LevelA</v>
      </c>
      <c r="F25" s="70" t="s">
        <v>7</v>
      </c>
      <c r="G25" s="70" t="s">
        <v>56</v>
      </c>
      <c r="H25" s="70" t="s">
        <v>39</v>
      </c>
      <c r="I25" s="70">
        <v>25</v>
      </c>
      <c r="J25" s="70">
        <v>0.5</v>
      </c>
      <c r="K25" s="70" t="s">
        <v>2831</v>
      </c>
      <c r="L25" s="70" t="s">
        <v>2856</v>
      </c>
      <c r="M25" s="71" t="str">
        <f t="shared" si="0"/>
        <v>BLANK</v>
      </c>
      <c r="N25" s="71" t="str">
        <f t="shared" si="1"/>
        <v>BLANK</v>
      </c>
      <c r="O25" s="71" t="str">
        <f t="shared" si="2"/>
        <v>BLANK</v>
      </c>
      <c r="P25" s="71" t="str">
        <f t="shared" si="3"/>
        <v>BLANK</v>
      </c>
    </row>
    <row r="26" spans="1:16" x14ac:dyDescent="0.75">
      <c r="A26" s="70" t="str">
        <f>CONCATENATE('Search Tool'!$B$6,'Search Tool'!$F$6,H26)</f>
        <v>EAL Level 3 advanced Diploma (Al size 1.25)B</v>
      </c>
      <c r="B26" s="70" t="b">
        <f t="shared" si="4"/>
        <v>0</v>
      </c>
      <c r="C26" s="70">
        <f t="shared" si="7"/>
        <v>0</v>
      </c>
      <c r="D26" s="70" t="str">
        <f t="shared" si="5"/>
        <v>FALSE0</v>
      </c>
      <c r="E26" s="70" t="str">
        <f t="shared" si="6"/>
        <v>AS LevelsApplied GCE AS LevelB</v>
      </c>
      <c r="F26" s="70" t="s">
        <v>7</v>
      </c>
      <c r="G26" s="70" t="s">
        <v>56</v>
      </c>
      <c r="H26" s="70" t="s">
        <v>40</v>
      </c>
      <c r="I26" s="70">
        <v>20</v>
      </c>
      <c r="J26" s="70">
        <v>0.5</v>
      </c>
      <c r="K26" s="70" t="s">
        <v>2831</v>
      </c>
      <c r="L26" s="70" t="s">
        <v>2857</v>
      </c>
      <c r="M26" s="71" t="str">
        <f t="shared" si="0"/>
        <v>BLANK</v>
      </c>
      <c r="N26" s="71" t="str">
        <f t="shared" si="1"/>
        <v>BLANK</v>
      </c>
      <c r="O26" s="71" t="str">
        <f t="shared" si="2"/>
        <v>BLANK</v>
      </c>
      <c r="P26" s="71" t="str">
        <f t="shared" si="3"/>
        <v>BLANK</v>
      </c>
    </row>
    <row r="27" spans="1:16" x14ac:dyDescent="0.75">
      <c r="A27" s="70" t="str">
        <f>CONCATENATE('Search Tool'!$B$6,'Search Tool'!$F$6,H27)</f>
        <v>EAL Level 3 advanced Diploma (Al size 1.25)C</v>
      </c>
      <c r="B27" s="70" t="b">
        <f t="shared" si="4"/>
        <v>0</v>
      </c>
      <c r="C27" s="70">
        <f t="shared" si="7"/>
        <v>0</v>
      </c>
      <c r="D27" s="70" t="str">
        <f t="shared" si="5"/>
        <v>FALSE0</v>
      </c>
      <c r="E27" s="70" t="str">
        <f t="shared" si="6"/>
        <v>AS LevelsApplied GCE AS LevelC</v>
      </c>
      <c r="F27" s="70" t="s">
        <v>7</v>
      </c>
      <c r="G27" s="70" t="s">
        <v>56</v>
      </c>
      <c r="H27" s="70" t="s">
        <v>41</v>
      </c>
      <c r="I27" s="70">
        <v>15</v>
      </c>
      <c r="J27" s="70">
        <v>0.5</v>
      </c>
      <c r="K27" s="70" t="s">
        <v>2831</v>
      </c>
      <c r="L27" s="70" t="s">
        <v>2858</v>
      </c>
      <c r="M27" s="71" t="str">
        <f t="shared" si="0"/>
        <v>BLANK</v>
      </c>
      <c r="N27" s="71" t="str">
        <f t="shared" si="1"/>
        <v>BLANK</v>
      </c>
      <c r="O27" s="71" t="str">
        <f t="shared" si="2"/>
        <v>BLANK</v>
      </c>
      <c r="P27" s="71" t="str">
        <f t="shared" si="3"/>
        <v>BLANK</v>
      </c>
    </row>
    <row r="28" spans="1:16" x14ac:dyDescent="0.75">
      <c r="A28" s="70" t="str">
        <f>CONCATENATE('Search Tool'!$B$6,'Search Tool'!$F$6,H28)</f>
        <v>EAL Level 3 advanced Diploma (Al size 1.25)D</v>
      </c>
      <c r="B28" s="70" t="b">
        <f t="shared" si="4"/>
        <v>0</v>
      </c>
      <c r="C28" s="70">
        <f t="shared" si="7"/>
        <v>0</v>
      </c>
      <c r="D28" s="70" t="str">
        <f t="shared" si="5"/>
        <v>FALSE0</v>
      </c>
      <c r="E28" s="70" t="str">
        <f t="shared" si="6"/>
        <v>AS LevelsApplied GCE AS LevelD</v>
      </c>
      <c r="F28" s="70" t="s">
        <v>7</v>
      </c>
      <c r="G28" s="70" t="s">
        <v>56</v>
      </c>
      <c r="H28" s="70" t="s">
        <v>42</v>
      </c>
      <c r="I28" s="70">
        <v>10</v>
      </c>
      <c r="J28" s="70">
        <v>0.5</v>
      </c>
      <c r="K28" s="70" t="s">
        <v>2831</v>
      </c>
      <c r="L28" s="70" t="s">
        <v>2859</v>
      </c>
      <c r="M28" s="71" t="str">
        <f t="shared" si="0"/>
        <v>BLANK</v>
      </c>
      <c r="N28" s="71" t="str">
        <f t="shared" si="1"/>
        <v>BLANK</v>
      </c>
      <c r="O28" s="71" t="str">
        <f t="shared" si="2"/>
        <v>BLANK</v>
      </c>
      <c r="P28" s="71" t="str">
        <f t="shared" si="3"/>
        <v>BLANK</v>
      </c>
    </row>
    <row r="29" spans="1:16" x14ac:dyDescent="0.75">
      <c r="A29" s="70" t="str">
        <f>CONCATENATE('Search Tool'!$B$6,'Search Tool'!$F$6,H29)</f>
        <v>EAL Level 3 advanced Diploma (Al size 1.25)E</v>
      </c>
      <c r="B29" s="70" t="b">
        <f t="shared" si="4"/>
        <v>0</v>
      </c>
      <c r="C29" s="70">
        <f t="shared" si="7"/>
        <v>0</v>
      </c>
      <c r="D29" s="70" t="str">
        <f t="shared" si="5"/>
        <v>FALSE0</v>
      </c>
      <c r="E29" s="70" t="str">
        <f t="shared" si="6"/>
        <v>AS LevelsApplied GCE AS LevelE</v>
      </c>
      <c r="F29" s="70" t="s">
        <v>7</v>
      </c>
      <c r="G29" s="70" t="s">
        <v>56</v>
      </c>
      <c r="H29" s="70" t="s">
        <v>43</v>
      </c>
      <c r="I29" s="70">
        <v>5</v>
      </c>
      <c r="J29" s="70">
        <v>0.5</v>
      </c>
      <c r="K29" s="70" t="s">
        <v>2831</v>
      </c>
      <c r="L29" s="70" t="s">
        <v>2860</v>
      </c>
      <c r="M29" s="71" t="str">
        <f t="shared" si="0"/>
        <v>BLANK</v>
      </c>
      <c r="N29" s="71" t="str">
        <f t="shared" si="1"/>
        <v>BLANK</v>
      </c>
      <c r="O29" s="71" t="str">
        <f t="shared" si="2"/>
        <v>BLANK</v>
      </c>
      <c r="P29" s="71" t="str">
        <f t="shared" si="3"/>
        <v>BLANK</v>
      </c>
    </row>
    <row r="30" spans="1:16" x14ac:dyDescent="0.75">
      <c r="A30" s="70" t="str">
        <f>CONCATENATE('Search Tool'!$B$6,'Search Tool'!$F$6,H30)</f>
        <v>EAL Level 3 advanced Diploma (Al size 1.25)A</v>
      </c>
      <c r="B30" s="70" t="b">
        <f t="shared" si="4"/>
        <v>0</v>
      </c>
      <c r="C30" s="70">
        <f t="shared" si="7"/>
        <v>0</v>
      </c>
      <c r="D30" s="70" t="str">
        <f t="shared" si="5"/>
        <v>FALSE0</v>
      </c>
      <c r="E30" s="70" t="str">
        <f t="shared" si="6"/>
        <v>AS LevelsGCE AS LevelA</v>
      </c>
      <c r="F30" s="70" t="s">
        <v>7</v>
      </c>
      <c r="G30" s="70" t="s">
        <v>57</v>
      </c>
      <c r="H30" s="70" t="s">
        <v>39</v>
      </c>
      <c r="I30" s="70">
        <v>25</v>
      </c>
      <c r="J30" s="70">
        <v>0.5</v>
      </c>
      <c r="K30" s="70" t="s">
        <v>2831</v>
      </c>
      <c r="L30" s="70" t="s">
        <v>2861</v>
      </c>
      <c r="M30" s="71" t="str">
        <f t="shared" si="0"/>
        <v>BLANK</v>
      </c>
      <c r="N30" s="71" t="str">
        <f t="shared" si="1"/>
        <v>BLANK</v>
      </c>
      <c r="O30" s="71" t="str">
        <f t="shared" si="2"/>
        <v>BLANK</v>
      </c>
      <c r="P30" s="71" t="str">
        <f t="shared" si="3"/>
        <v>BLANK</v>
      </c>
    </row>
    <row r="31" spans="1:16" x14ac:dyDescent="0.75">
      <c r="A31" s="70" t="str">
        <f>CONCATENATE('Search Tool'!$B$6,'Search Tool'!$F$6,H31)</f>
        <v>EAL Level 3 advanced Diploma (Al size 1.25)B</v>
      </c>
      <c r="B31" s="70" t="b">
        <f t="shared" si="4"/>
        <v>0</v>
      </c>
      <c r="C31" s="70">
        <f t="shared" si="7"/>
        <v>0</v>
      </c>
      <c r="D31" s="70" t="str">
        <f t="shared" si="5"/>
        <v>FALSE0</v>
      </c>
      <c r="E31" s="70" t="str">
        <f t="shared" si="6"/>
        <v>AS LevelsGCE AS LevelB</v>
      </c>
      <c r="F31" s="70" t="s">
        <v>7</v>
      </c>
      <c r="G31" s="70" t="s">
        <v>57</v>
      </c>
      <c r="H31" s="70" t="s">
        <v>40</v>
      </c>
      <c r="I31" s="70">
        <v>20</v>
      </c>
      <c r="J31" s="70">
        <v>0.5</v>
      </c>
      <c r="K31" s="70" t="s">
        <v>2831</v>
      </c>
      <c r="L31" s="70" t="s">
        <v>2862</v>
      </c>
      <c r="M31" s="71" t="str">
        <f t="shared" si="0"/>
        <v>BLANK</v>
      </c>
      <c r="N31" s="71" t="str">
        <f t="shared" si="1"/>
        <v>BLANK</v>
      </c>
      <c r="O31" s="71" t="str">
        <f t="shared" si="2"/>
        <v>BLANK</v>
      </c>
      <c r="P31" s="71" t="str">
        <f t="shared" si="3"/>
        <v>BLANK</v>
      </c>
    </row>
    <row r="32" spans="1:16" x14ac:dyDescent="0.75">
      <c r="A32" s="70" t="str">
        <f>CONCATENATE('Search Tool'!$B$6,'Search Tool'!$F$6,H32)</f>
        <v>EAL Level 3 advanced Diploma (Al size 1.25)C</v>
      </c>
      <c r="B32" s="70" t="b">
        <f t="shared" si="4"/>
        <v>0</v>
      </c>
      <c r="C32" s="70">
        <f t="shared" si="7"/>
        <v>0</v>
      </c>
      <c r="D32" s="70" t="str">
        <f t="shared" si="5"/>
        <v>FALSE0</v>
      </c>
      <c r="E32" s="70" t="str">
        <f t="shared" si="6"/>
        <v>AS LevelsGCE AS LevelC</v>
      </c>
      <c r="F32" s="70" t="s">
        <v>7</v>
      </c>
      <c r="G32" s="70" t="s">
        <v>57</v>
      </c>
      <c r="H32" s="70" t="s">
        <v>41</v>
      </c>
      <c r="I32" s="70">
        <v>15</v>
      </c>
      <c r="J32" s="70">
        <v>0.5</v>
      </c>
      <c r="K32" s="70" t="s">
        <v>2831</v>
      </c>
      <c r="L32" s="70" t="s">
        <v>2863</v>
      </c>
      <c r="M32" s="71" t="str">
        <f t="shared" si="0"/>
        <v>BLANK</v>
      </c>
      <c r="N32" s="71" t="str">
        <f t="shared" si="1"/>
        <v>BLANK</v>
      </c>
      <c r="O32" s="71" t="str">
        <f t="shared" si="2"/>
        <v>BLANK</v>
      </c>
      <c r="P32" s="71" t="str">
        <f t="shared" si="3"/>
        <v>BLANK</v>
      </c>
    </row>
    <row r="33" spans="1:16" x14ac:dyDescent="0.75">
      <c r="A33" s="70" t="str">
        <f>CONCATENATE('Search Tool'!$B$6,'Search Tool'!$F$6,H33)</f>
        <v>EAL Level 3 advanced Diploma (Al size 1.25)D</v>
      </c>
      <c r="B33" s="70" t="b">
        <f t="shared" si="4"/>
        <v>0</v>
      </c>
      <c r="C33" s="70">
        <f t="shared" si="7"/>
        <v>0</v>
      </c>
      <c r="D33" s="70" t="str">
        <f t="shared" si="5"/>
        <v>FALSE0</v>
      </c>
      <c r="E33" s="70" t="str">
        <f t="shared" si="6"/>
        <v>AS LevelsGCE AS LevelD</v>
      </c>
      <c r="F33" s="70" t="s">
        <v>7</v>
      </c>
      <c r="G33" s="70" t="s">
        <v>57</v>
      </c>
      <c r="H33" s="70" t="s">
        <v>42</v>
      </c>
      <c r="I33" s="70">
        <v>10</v>
      </c>
      <c r="J33" s="70">
        <v>0.5</v>
      </c>
      <c r="K33" s="70" t="s">
        <v>2831</v>
      </c>
      <c r="L33" s="70" t="s">
        <v>2864</v>
      </c>
      <c r="M33" s="71" t="str">
        <f t="shared" si="0"/>
        <v>BLANK</v>
      </c>
      <c r="N33" s="71" t="str">
        <f t="shared" si="1"/>
        <v>BLANK</v>
      </c>
      <c r="O33" s="71" t="str">
        <f t="shared" si="2"/>
        <v>BLANK</v>
      </c>
      <c r="P33" s="71" t="str">
        <f t="shared" si="3"/>
        <v>BLANK</v>
      </c>
    </row>
    <row r="34" spans="1:16" x14ac:dyDescent="0.75">
      <c r="A34" s="70" t="str">
        <f>CONCATENATE('Search Tool'!$B$6,'Search Tool'!$F$6,H34)</f>
        <v>EAL Level 3 advanced Diploma (Al size 1.25)E</v>
      </c>
      <c r="B34" s="70" t="b">
        <f t="shared" si="4"/>
        <v>0</v>
      </c>
      <c r="C34" s="70">
        <f t="shared" si="7"/>
        <v>0</v>
      </c>
      <c r="D34" s="70" t="str">
        <f t="shared" si="5"/>
        <v>FALSE0</v>
      </c>
      <c r="E34" s="70" t="str">
        <f t="shared" si="6"/>
        <v>AS LevelsGCE AS LevelE</v>
      </c>
      <c r="F34" s="70" t="s">
        <v>7</v>
      </c>
      <c r="G34" s="70" t="s">
        <v>57</v>
      </c>
      <c r="H34" s="70" t="s">
        <v>43</v>
      </c>
      <c r="I34" s="70">
        <v>5</v>
      </c>
      <c r="J34" s="70">
        <v>0.5</v>
      </c>
      <c r="K34" s="70" t="s">
        <v>2831</v>
      </c>
      <c r="L34" s="70" t="s">
        <v>2865</v>
      </c>
      <c r="M34" s="71" t="str">
        <f t="shared" si="0"/>
        <v>BLANK</v>
      </c>
      <c r="N34" s="71" t="str">
        <f t="shared" si="1"/>
        <v>BLANK</v>
      </c>
      <c r="O34" s="71" t="str">
        <f t="shared" si="2"/>
        <v>BLANK</v>
      </c>
      <c r="P34" s="71" t="str">
        <f t="shared" si="3"/>
        <v>BLANK</v>
      </c>
    </row>
    <row r="35" spans="1:16" x14ac:dyDescent="0.75">
      <c r="A35" s="70" t="str">
        <f>CONCATENATE('Search Tool'!$B$6,'Search Tool'!$F$6,H35)</f>
        <v>EAL Level 3 advanced Diploma (Al size 1.25)AA</v>
      </c>
      <c r="B35" s="70" t="b">
        <f t="shared" si="4"/>
        <v>0</v>
      </c>
      <c r="C35" s="70">
        <f t="shared" si="7"/>
        <v>0</v>
      </c>
      <c r="D35" s="70" t="str">
        <f t="shared" si="5"/>
        <v>FALSE0</v>
      </c>
      <c r="E35" s="70" t="str">
        <f t="shared" si="6"/>
        <v>AS Levels Double Applied GCE AS Level (Double Award)AA</v>
      </c>
      <c r="F35" s="70" t="s">
        <v>2866</v>
      </c>
      <c r="G35" s="70" t="s">
        <v>58</v>
      </c>
      <c r="H35" s="70" t="s">
        <v>47</v>
      </c>
      <c r="I35" s="70">
        <v>50</v>
      </c>
      <c r="J35" s="70">
        <v>1</v>
      </c>
      <c r="K35" s="70" t="s">
        <v>2831</v>
      </c>
      <c r="L35" s="70" t="s">
        <v>2867</v>
      </c>
      <c r="M35" s="71" t="str">
        <f t="shared" si="0"/>
        <v>BLANK</v>
      </c>
      <c r="N35" s="71" t="str">
        <f t="shared" si="1"/>
        <v>BLANK</v>
      </c>
      <c r="O35" s="71" t="str">
        <f t="shared" si="2"/>
        <v>BLANK</v>
      </c>
      <c r="P35" s="71" t="str">
        <f t="shared" si="3"/>
        <v>BLANK</v>
      </c>
    </row>
    <row r="36" spans="1:16" x14ac:dyDescent="0.75">
      <c r="A36" s="70" t="str">
        <f>CONCATENATE('Search Tool'!$B$6,'Search Tool'!$F$6,H36)</f>
        <v>EAL Level 3 advanced Diploma (Al size 1.25)AB</v>
      </c>
      <c r="B36" s="70" t="b">
        <f t="shared" si="4"/>
        <v>0</v>
      </c>
      <c r="C36" s="70">
        <f t="shared" si="7"/>
        <v>0</v>
      </c>
      <c r="D36" s="70" t="str">
        <f t="shared" si="5"/>
        <v>FALSE0</v>
      </c>
      <c r="E36" s="70" t="str">
        <f t="shared" si="6"/>
        <v>AS Levels Double Applied GCE AS Level (Double Award)AB</v>
      </c>
      <c r="F36" s="70" t="s">
        <v>2866</v>
      </c>
      <c r="G36" s="70" t="s">
        <v>58</v>
      </c>
      <c r="H36" s="70" t="s">
        <v>48</v>
      </c>
      <c r="I36" s="70">
        <v>45</v>
      </c>
      <c r="J36" s="70">
        <v>1</v>
      </c>
      <c r="K36" s="70" t="s">
        <v>2831</v>
      </c>
      <c r="L36" s="70" t="s">
        <v>2868</v>
      </c>
      <c r="M36" s="71" t="str">
        <f t="shared" si="0"/>
        <v>BLANK</v>
      </c>
      <c r="N36" s="71" t="str">
        <f t="shared" si="1"/>
        <v>BLANK</v>
      </c>
      <c r="O36" s="71" t="str">
        <f t="shared" si="2"/>
        <v>BLANK</v>
      </c>
      <c r="P36" s="71" t="str">
        <f t="shared" si="3"/>
        <v>BLANK</v>
      </c>
    </row>
    <row r="37" spans="1:16" x14ac:dyDescent="0.75">
      <c r="A37" s="70" t="str">
        <f>CONCATENATE('Search Tool'!$B$6,'Search Tool'!$F$6,H37)</f>
        <v>EAL Level 3 advanced Diploma (Al size 1.25)BB</v>
      </c>
      <c r="B37" s="70" t="b">
        <f t="shared" si="4"/>
        <v>0</v>
      </c>
      <c r="C37" s="70">
        <f t="shared" si="7"/>
        <v>0</v>
      </c>
      <c r="D37" s="70" t="str">
        <f t="shared" si="5"/>
        <v>FALSE0</v>
      </c>
      <c r="E37" s="70" t="str">
        <f t="shared" si="6"/>
        <v>AS Levels Double Applied GCE AS Level (Double Award)BB</v>
      </c>
      <c r="F37" s="70" t="s">
        <v>2866</v>
      </c>
      <c r="G37" s="70" t="s">
        <v>58</v>
      </c>
      <c r="H37" s="70" t="s">
        <v>49</v>
      </c>
      <c r="I37" s="70">
        <v>40</v>
      </c>
      <c r="J37" s="70">
        <v>1</v>
      </c>
      <c r="K37" s="70" t="s">
        <v>2831</v>
      </c>
      <c r="L37" s="70" t="s">
        <v>2869</v>
      </c>
      <c r="M37" s="71" t="str">
        <f t="shared" si="0"/>
        <v>BLANK</v>
      </c>
      <c r="N37" s="71" t="str">
        <f t="shared" si="1"/>
        <v>BLANK</v>
      </c>
      <c r="O37" s="71" t="str">
        <f t="shared" si="2"/>
        <v>BLANK</v>
      </c>
      <c r="P37" s="71" t="str">
        <f t="shared" si="3"/>
        <v>BLANK</v>
      </c>
    </row>
    <row r="38" spans="1:16" x14ac:dyDescent="0.75">
      <c r="A38" s="70" t="str">
        <f>CONCATENATE('Search Tool'!$B$6,'Search Tool'!$F$6,H38)</f>
        <v>EAL Level 3 advanced Diploma (Al size 1.25)BC</v>
      </c>
      <c r="B38" s="70" t="b">
        <f t="shared" si="4"/>
        <v>0</v>
      </c>
      <c r="C38" s="70">
        <f t="shared" si="7"/>
        <v>0</v>
      </c>
      <c r="D38" s="70" t="str">
        <f t="shared" si="5"/>
        <v>FALSE0</v>
      </c>
      <c r="E38" s="70" t="str">
        <f t="shared" si="6"/>
        <v>AS Levels Double Applied GCE AS Level (Double Award)BC</v>
      </c>
      <c r="F38" s="70" t="s">
        <v>2866</v>
      </c>
      <c r="G38" s="70" t="s">
        <v>58</v>
      </c>
      <c r="H38" s="70" t="s">
        <v>50</v>
      </c>
      <c r="I38" s="70">
        <v>35</v>
      </c>
      <c r="J38" s="70">
        <v>1</v>
      </c>
      <c r="K38" s="70" t="s">
        <v>2831</v>
      </c>
      <c r="L38" s="70" t="s">
        <v>2870</v>
      </c>
      <c r="M38" s="71" t="str">
        <f t="shared" si="0"/>
        <v>BLANK</v>
      </c>
      <c r="N38" s="71" t="str">
        <f t="shared" si="1"/>
        <v>BLANK</v>
      </c>
      <c r="O38" s="71" t="str">
        <f t="shared" si="2"/>
        <v>BLANK</v>
      </c>
      <c r="P38" s="71" t="str">
        <f t="shared" si="3"/>
        <v>BLANK</v>
      </c>
    </row>
    <row r="39" spans="1:16" x14ac:dyDescent="0.75">
      <c r="A39" s="70" t="str">
        <f>CONCATENATE('Search Tool'!$B$6,'Search Tool'!$F$6,H39)</f>
        <v>EAL Level 3 advanced Diploma (Al size 1.25)CC</v>
      </c>
      <c r="B39" s="70" t="b">
        <f t="shared" si="4"/>
        <v>0</v>
      </c>
      <c r="C39" s="70">
        <f t="shared" si="7"/>
        <v>0</v>
      </c>
      <c r="D39" s="70" t="str">
        <f t="shared" si="5"/>
        <v>FALSE0</v>
      </c>
      <c r="E39" s="70" t="str">
        <f t="shared" si="6"/>
        <v>AS Levels Double Applied GCE AS Level (Double Award)CC</v>
      </c>
      <c r="F39" s="70" t="s">
        <v>2866</v>
      </c>
      <c r="G39" s="70" t="s">
        <v>58</v>
      </c>
      <c r="H39" s="70" t="s">
        <v>51</v>
      </c>
      <c r="I39" s="70">
        <v>30</v>
      </c>
      <c r="J39" s="70">
        <v>1</v>
      </c>
      <c r="K39" s="70" t="s">
        <v>2831</v>
      </c>
      <c r="L39" s="70" t="s">
        <v>2871</v>
      </c>
      <c r="M39" s="71" t="str">
        <f t="shared" si="0"/>
        <v>BLANK</v>
      </c>
      <c r="N39" s="71" t="str">
        <f t="shared" si="1"/>
        <v>BLANK</v>
      </c>
      <c r="O39" s="71" t="str">
        <f t="shared" si="2"/>
        <v>BLANK</v>
      </c>
      <c r="P39" s="71" t="str">
        <f t="shared" si="3"/>
        <v>BLANK</v>
      </c>
    </row>
    <row r="40" spans="1:16" x14ac:dyDescent="0.75">
      <c r="A40" s="70" t="str">
        <f>CONCATENATE('Search Tool'!$B$6,'Search Tool'!$F$6,H40)</f>
        <v>EAL Level 3 advanced Diploma (Al size 1.25)CD</v>
      </c>
      <c r="B40" s="70" t="b">
        <f t="shared" si="4"/>
        <v>0</v>
      </c>
      <c r="C40" s="70">
        <f t="shared" si="7"/>
        <v>0</v>
      </c>
      <c r="D40" s="70" t="str">
        <f t="shared" si="5"/>
        <v>FALSE0</v>
      </c>
      <c r="E40" s="70" t="str">
        <f t="shared" si="6"/>
        <v>AS Levels Double Applied GCE AS Level (Double Award)CD</v>
      </c>
      <c r="F40" s="70" t="s">
        <v>2866</v>
      </c>
      <c r="G40" s="70" t="s">
        <v>58</v>
      </c>
      <c r="H40" s="70" t="s">
        <v>52</v>
      </c>
      <c r="I40" s="70">
        <v>25</v>
      </c>
      <c r="J40" s="70">
        <v>1</v>
      </c>
      <c r="K40" s="70" t="s">
        <v>2831</v>
      </c>
      <c r="L40" s="70" t="s">
        <v>2872</v>
      </c>
      <c r="M40" s="71" t="str">
        <f t="shared" si="0"/>
        <v>BLANK</v>
      </c>
      <c r="N40" s="71" t="str">
        <f t="shared" si="1"/>
        <v>BLANK</v>
      </c>
      <c r="O40" s="71" t="str">
        <f t="shared" si="2"/>
        <v>BLANK</v>
      </c>
      <c r="P40" s="71" t="str">
        <f t="shared" si="3"/>
        <v>BLANK</v>
      </c>
    </row>
    <row r="41" spans="1:16" x14ac:dyDescent="0.75">
      <c r="A41" s="70" t="str">
        <f>CONCATENATE('Search Tool'!$B$6,'Search Tool'!$F$6,H41)</f>
        <v>EAL Level 3 advanced Diploma (Al size 1.25)DD</v>
      </c>
      <c r="B41" s="70" t="b">
        <f t="shared" si="4"/>
        <v>0</v>
      </c>
      <c r="C41" s="70">
        <f t="shared" si="7"/>
        <v>0</v>
      </c>
      <c r="D41" s="70" t="str">
        <f t="shared" si="5"/>
        <v>FALSE0</v>
      </c>
      <c r="E41" s="70" t="str">
        <f t="shared" si="6"/>
        <v>AS Levels Double Applied GCE AS Level (Double Award)DD</v>
      </c>
      <c r="F41" s="70" t="s">
        <v>2866</v>
      </c>
      <c r="G41" s="70" t="s">
        <v>58</v>
      </c>
      <c r="H41" s="70" t="s">
        <v>53</v>
      </c>
      <c r="I41" s="70">
        <v>20</v>
      </c>
      <c r="J41" s="70">
        <v>1</v>
      </c>
      <c r="K41" s="70" t="s">
        <v>2831</v>
      </c>
      <c r="L41" s="70" t="s">
        <v>2873</v>
      </c>
      <c r="M41" s="71" t="str">
        <f t="shared" si="0"/>
        <v>BLANK</v>
      </c>
      <c r="N41" s="71" t="str">
        <f t="shared" si="1"/>
        <v>BLANK</v>
      </c>
      <c r="O41" s="71" t="str">
        <f t="shared" si="2"/>
        <v>BLANK</v>
      </c>
      <c r="P41" s="71" t="str">
        <f t="shared" si="3"/>
        <v>BLANK</v>
      </c>
    </row>
    <row r="42" spans="1:16" x14ac:dyDescent="0.75">
      <c r="A42" s="70" t="str">
        <f>CONCATENATE('Search Tool'!$B$6,'Search Tool'!$F$6,H42)</f>
        <v>EAL Level 3 advanced Diploma (Al size 1.25)DE</v>
      </c>
      <c r="B42" s="70" t="b">
        <f t="shared" si="4"/>
        <v>0</v>
      </c>
      <c r="C42" s="70">
        <f t="shared" si="7"/>
        <v>0</v>
      </c>
      <c r="D42" s="70" t="str">
        <f t="shared" si="5"/>
        <v>FALSE0</v>
      </c>
      <c r="E42" s="70" t="str">
        <f t="shared" si="6"/>
        <v>AS Levels Double Applied GCE AS Level (Double Award)DE</v>
      </c>
      <c r="F42" s="70" t="s">
        <v>2866</v>
      </c>
      <c r="G42" s="70" t="s">
        <v>58</v>
      </c>
      <c r="H42" s="70" t="s">
        <v>54</v>
      </c>
      <c r="I42" s="70">
        <v>15</v>
      </c>
      <c r="J42" s="70">
        <v>1</v>
      </c>
      <c r="K42" s="70" t="s">
        <v>2831</v>
      </c>
      <c r="L42" s="70" t="s">
        <v>2874</v>
      </c>
      <c r="M42" s="71" t="str">
        <f t="shared" si="0"/>
        <v>BLANK</v>
      </c>
      <c r="N42" s="71" t="str">
        <f t="shared" si="1"/>
        <v>BLANK</v>
      </c>
      <c r="O42" s="71" t="str">
        <f t="shared" si="2"/>
        <v>BLANK</v>
      </c>
      <c r="P42" s="71" t="str">
        <f t="shared" si="3"/>
        <v>BLANK</v>
      </c>
    </row>
    <row r="43" spans="1:16" x14ac:dyDescent="0.75">
      <c r="A43" s="70" t="str">
        <f>CONCATENATE('Search Tool'!$B$6,'Search Tool'!$F$6,H43)</f>
        <v>EAL Level 3 advanced Diploma (Al size 1.25)EE</v>
      </c>
      <c r="B43" s="70" t="b">
        <f t="shared" si="4"/>
        <v>0</v>
      </c>
      <c r="C43" s="70">
        <f t="shared" si="7"/>
        <v>0</v>
      </c>
      <c r="D43" s="70" t="str">
        <f t="shared" si="5"/>
        <v>FALSE0</v>
      </c>
      <c r="E43" s="70" t="str">
        <f t="shared" si="6"/>
        <v>AS Levels Double Applied GCE AS Level (Double Award)EE</v>
      </c>
      <c r="F43" s="70" t="s">
        <v>2866</v>
      </c>
      <c r="G43" s="70" t="s">
        <v>58</v>
      </c>
      <c r="H43" s="70" t="s">
        <v>55</v>
      </c>
      <c r="I43" s="70">
        <v>10</v>
      </c>
      <c r="J43" s="70">
        <v>1</v>
      </c>
      <c r="K43" s="70" t="s">
        <v>2831</v>
      </c>
      <c r="L43" s="70" t="s">
        <v>2875</v>
      </c>
      <c r="M43" s="71" t="str">
        <f t="shared" si="0"/>
        <v>BLANK</v>
      </c>
      <c r="N43" s="71" t="str">
        <f t="shared" si="1"/>
        <v>BLANK</v>
      </c>
      <c r="O43" s="71" t="str">
        <f t="shared" si="2"/>
        <v>BLANK</v>
      </c>
      <c r="P43" s="71" t="str">
        <f t="shared" si="3"/>
        <v>BLANK</v>
      </c>
    </row>
    <row r="44" spans="1:16" x14ac:dyDescent="0.75">
      <c r="A44" s="70" t="str">
        <f>CONCATENATE('Search Tool'!$B$6,'Search Tool'!$F$6,H44)</f>
        <v>EAL Level 3 advanced Diploma (Al size 1.25)A*A</v>
      </c>
      <c r="B44" s="70" t="b">
        <f t="shared" si="4"/>
        <v>0</v>
      </c>
      <c r="C44" s="70">
        <f t="shared" si="7"/>
        <v>0</v>
      </c>
      <c r="D44" s="70" t="str">
        <f t="shared" si="5"/>
        <v>FALSE0</v>
      </c>
      <c r="E44" s="70" t="str">
        <f t="shared" si="6"/>
        <v>A Level AS Level CombinedApplied GCE A Level/AS Level CombinedA*A</v>
      </c>
      <c r="F44" s="70" t="s">
        <v>11</v>
      </c>
      <c r="G44" s="70" t="s">
        <v>59</v>
      </c>
      <c r="H44" s="70" t="s">
        <v>46</v>
      </c>
      <c r="I44" s="70">
        <v>85</v>
      </c>
      <c r="J44" s="70">
        <v>1.5</v>
      </c>
      <c r="K44" s="70" t="s">
        <v>2831</v>
      </c>
      <c r="L44" s="70" t="s">
        <v>2876</v>
      </c>
      <c r="M44" s="71" t="str">
        <f t="shared" si="0"/>
        <v>BLANK</v>
      </c>
      <c r="N44" s="71" t="str">
        <f t="shared" si="1"/>
        <v>BLANK</v>
      </c>
      <c r="O44" s="71" t="str">
        <f t="shared" si="2"/>
        <v>BLANK</v>
      </c>
      <c r="P44" s="71" t="str">
        <f t="shared" si="3"/>
        <v>BLANK</v>
      </c>
    </row>
    <row r="45" spans="1:16" x14ac:dyDescent="0.75">
      <c r="A45" s="70" t="str">
        <f>CONCATENATE('Search Tool'!$B$6,'Search Tool'!$F$6,H45)</f>
        <v>EAL Level 3 advanced Diploma (Al size 1.25)AA</v>
      </c>
      <c r="B45" s="70" t="b">
        <f t="shared" si="4"/>
        <v>0</v>
      </c>
      <c r="C45" s="70">
        <f t="shared" si="7"/>
        <v>0</v>
      </c>
      <c r="D45" s="70" t="str">
        <f t="shared" si="5"/>
        <v>FALSE0</v>
      </c>
      <c r="E45" s="70" t="str">
        <f t="shared" si="6"/>
        <v>A Level AS Level CombinedApplied GCE A Level/AS Level CombinedAA</v>
      </c>
      <c r="F45" s="70" t="s">
        <v>11</v>
      </c>
      <c r="G45" s="70" t="s">
        <v>59</v>
      </c>
      <c r="H45" s="70" t="s">
        <v>47</v>
      </c>
      <c r="I45" s="70">
        <v>75</v>
      </c>
      <c r="J45" s="70">
        <v>1.5</v>
      </c>
      <c r="K45" s="70" t="s">
        <v>2831</v>
      </c>
      <c r="L45" s="70" t="s">
        <v>2877</v>
      </c>
      <c r="M45" s="71" t="str">
        <f t="shared" si="0"/>
        <v>BLANK</v>
      </c>
      <c r="N45" s="71" t="str">
        <f t="shared" si="1"/>
        <v>BLANK</v>
      </c>
      <c r="O45" s="71" t="str">
        <f t="shared" si="2"/>
        <v>BLANK</v>
      </c>
      <c r="P45" s="71" t="str">
        <f t="shared" si="3"/>
        <v>BLANK</v>
      </c>
    </row>
    <row r="46" spans="1:16" x14ac:dyDescent="0.75">
      <c r="A46" s="70" t="str">
        <f>CONCATENATE('Search Tool'!$B$6,'Search Tool'!$F$6,H46)</f>
        <v>EAL Level 3 advanced Diploma (Al size 1.25)AB</v>
      </c>
      <c r="B46" s="70" t="b">
        <f t="shared" si="4"/>
        <v>0</v>
      </c>
      <c r="C46" s="70">
        <f t="shared" si="7"/>
        <v>0</v>
      </c>
      <c r="D46" s="70" t="str">
        <f t="shared" si="5"/>
        <v>FALSE0</v>
      </c>
      <c r="E46" s="70" t="str">
        <f t="shared" si="6"/>
        <v>A Level AS Level CombinedApplied GCE A Level/AS Level CombinedAB</v>
      </c>
      <c r="F46" s="70" t="s">
        <v>11</v>
      </c>
      <c r="G46" s="70" t="s">
        <v>59</v>
      </c>
      <c r="H46" s="70" t="s">
        <v>48</v>
      </c>
      <c r="I46" s="70">
        <v>67.5</v>
      </c>
      <c r="J46" s="70">
        <v>1.5</v>
      </c>
      <c r="K46" s="70" t="s">
        <v>2831</v>
      </c>
      <c r="L46" s="70" t="s">
        <v>2878</v>
      </c>
      <c r="M46" s="71" t="str">
        <f t="shared" si="0"/>
        <v>BLANK</v>
      </c>
      <c r="N46" s="71" t="str">
        <f t="shared" si="1"/>
        <v>BLANK</v>
      </c>
      <c r="O46" s="71" t="str">
        <f t="shared" si="2"/>
        <v>BLANK</v>
      </c>
      <c r="P46" s="71" t="str">
        <f t="shared" si="3"/>
        <v>BLANK</v>
      </c>
    </row>
    <row r="47" spans="1:16" x14ac:dyDescent="0.75">
      <c r="A47" s="70" t="str">
        <f>CONCATENATE('Search Tool'!$B$6,'Search Tool'!$F$6,H47)</f>
        <v>EAL Level 3 advanced Diploma (Al size 1.25)BB</v>
      </c>
      <c r="B47" s="70" t="b">
        <f t="shared" si="4"/>
        <v>0</v>
      </c>
      <c r="C47" s="70">
        <f t="shared" si="7"/>
        <v>0</v>
      </c>
      <c r="D47" s="70" t="str">
        <f t="shared" si="5"/>
        <v>FALSE0</v>
      </c>
      <c r="E47" s="70" t="str">
        <f t="shared" si="6"/>
        <v>A Level AS Level CombinedApplied GCE A Level/AS Level CombinedBB</v>
      </c>
      <c r="F47" s="70" t="s">
        <v>11</v>
      </c>
      <c r="G47" s="70" t="s">
        <v>59</v>
      </c>
      <c r="H47" s="70" t="s">
        <v>49</v>
      </c>
      <c r="I47" s="70">
        <v>60</v>
      </c>
      <c r="J47" s="70">
        <v>1.5</v>
      </c>
      <c r="K47" s="70" t="s">
        <v>2831</v>
      </c>
      <c r="L47" s="70" t="s">
        <v>2879</v>
      </c>
      <c r="M47" s="71" t="str">
        <f t="shared" si="0"/>
        <v>BLANK</v>
      </c>
      <c r="N47" s="71" t="str">
        <f t="shared" si="1"/>
        <v>BLANK</v>
      </c>
      <c r="O47" s="71" t="str">
        <f t="shared" si="2"/>
        <v>BLANK</v>
      </c>
      <c r="P47" s="71" t="str">
        <f t="shared" si="3"/>
        <v>BLANK</v>
      </c>
    </row>
    <row r="48" spans="1:16" x14ac:dyDescent="0.75">
      <c r="A48" s="70" t="str">
        <f>CONCATENATE('Search Tool'!$B$6,'Search Tool'!$F$6,H48)</f>
        <v>EAL Level 3 advanced Diploma (Al size 1.25)BC</v>
      </c>
      <c r="B48" s="70" t="b">
        <f t="shared" si="4"/>
        <v>0</v>
      </c>
      <c r="C48" s="70">
        <f t="shared" si="7"/>
        <v>0</v>
      </c>
      <c r="D48" s="70" t="str">
        <f t="shared" si="5"/>
        <v>FALSE0</v>
      </c>
      <c r="E48" s="70" t="str">
        <f t="shared" si="6"/>
        <v>A Level AS Level CombinedApplied GCE A Level/AS Level CombinedBC</v>
      </c>
      <c r="F48" s="70" t="s">
        <v>11</v>
      </c>
      <c r="G48" s="70" t="s">
        <v>59</v>
      </c>
      <c r="H48" s="70" t="s">
        <v>50</v>
      </c>
      <c r="I48" s="70">
        <v>52.5</v>
      </c>
      <c r="J48" s="70">
        <v>1.5</v>
      </c>
      <c r="K48" s="70" t="s">
        <v>2831</v>
      </c>
      <c r="L48" s="70" t="s">
        <v>2880</v>
      </c>
      <c r="M48" s="71" t="str">
        <f t="shared" si="0"/>
        <v>BLANK</v>
      </c>
      <c r="N48" s="71" t="str">
        <f t="shared" si="1"/>
        <v>BLANK</v>
      </c>
      <c r="O48" s="71" t="str">
        <f t="shared" si="2"/>
        <v>BLANK</v>
      </c>
      <c r="P48" s="71" t="str">
        <f t="shared" si="3"/>
        <v>BLANK</v>
      </c>
    </row>
    <row r="49" spans="1:16" x14ac:dyDescent="0.75">
      <c r="A49" s="70" t="str">
        <f>CONCATENATE('Search Tool'!$B$6,'Search Tool'!$F$6,H49)</f>
        <v>EAL Level 3 advanced Diploma (Al size 1.25)CC</v>
      </c>
      <c r="B49" s="70" t="b">
        <f t="shared" si="4"/>
        <v>0</v>
      </c>
      <c r="C49" s="70">
        <f t="shared" si="7"/>
        <v>0</v>
      </c>
      <c r="D49" s="70" t="str">
        <f t="shared" si="5"/>
        <v>FALSE0</v>
      </c>
      <c r="E49" s="70" t="str">
        <f t="shared" si="6"/>
        <v>A Level AS Level CombinedApplied GCE A Level/AS Level CombinedCC</v>
      </c>
      <c r="F49" s="70" t="s">
        <v>11</v>
      </c>
      <c r="G49" s="70" t="s">
        <v>59</v>
      </c>
      <c r="H49" s="70" t="s">
        <v>51</v>
      </c>
      <c r="I49" s="70">
        <v>45</v>
      </c>
      <c r="J49" s="70">
        <v>1.5</v>
      </c>
      <c r="K49" s="70" t="s">
        <v>2831</v>
      </c>
      <c r="L49" s="70" t="s">
        <v>2881</v>
      </c>
      <c r="M49" s="71" t="str">
        <f t="shared" si="0"/>
        <v>BLANK</v>
      </c>
      <c r="N49" s="71" t="str">
        <f t="shared" si="1"/>
        <v>BLANK</v>
      </c>
      <c r="O49" s="71" t="str">
        <f t="shared" si="2"/>
        <v>BLANK</v>
      </c>
      <c r="P49" s="71" t="str">
        <f t="shared" si="3"/>
        <v>BLANK</v>
      </c>
    </row>
    <row r="50" spans="1:16" x14ac:dyDescent="0.75">
      <c r="A50" s="70" t="str">
        <f>CONCATENATE('Search Tool'!$B$6,'Search Tool'!$F$6,H50)</f>
        <v>EAL Level 3 advanced Diploma (Al size 1.25)CD</v>
      </c>
      <c r="B50" s="70" t="b">
        <f t="shared" si="4"/>
        <v>0</v>
      </c>
      <c r="C50" s="70">
        <f t="shared" si="7"/>
        <v>0</v>
      </c>
      <c r="D50" s="70" t="str">
        <f t="shared" si="5"/>
        <v>FALSE0</v>
      </c>
      <c r="E50" s="70" t="str">
        <f t="shared" si="6"/>
        <v>A Level AS Level CombinedApplied GCE A Level/AS Level CombinedCD</v>
      </c>
      <c r="F50" s="70" t="s">
        <v>11</v>
      </c>
      <c r="G50" s="70" t="s">
        <v>59</v>
      </c>
      <c r="H50" s="70" t="s">
        <v>52</v>
      </c>
      <c r="I50" s="70">
        <v>37.5</v>
      </c>
      <c r="J50" s="70">
        <v>1.5</v>
      </c>
      <c r="K50" s="70" t="s">
        <v>2831</v>
      </c>
      <c r="L50" s="70" t="s">
        <v>2882</v>
      </c>
      <c r="M50" s="71" t="str">
        <f t="shared" si="0"/>
        <v>BLANK</v>
      </c>
      <c r="N50" s="71" t="str">
        <f t="shared" si="1"/>
        <v>BLANK</v>
      </c>
      <c r="O50" s="71" t="str">
        <f t="shared" si="2"/>
        <v>BLANK</v>
      </c>
      <c r="P50" s="71" t="str">
        <f t="shared" si="3"/>
        <v>BLANK</v>
      </c>
    </row>
    <row r="51" spans="1:16" x14ac:dyDescent="0.75">
      <c r="A51" s="70" t="str">
        <f>CONCATENATE('Search Tool'!$B$6,'Search Tool'!$F$6,H51)</f>
        <v>EAL Level 3 advanced Diploma (Al size 1.25)DD</v>
      </c>
      <c r="B51" s="70" t="b">
        <f t="shared" si="4"/>
        <v>0</v>
      </c>
      <c r="C51" s="70">
        <f t="shared" si="7"/>
        <v>0</v>
      </c>
      <c r="D51" s="70" t="str">
        <f t="shared" si="5"/>
        <v>FALSE0</v>
      </c>
      <c r="E51" s="70" t="str">
        <f t="shared" si="6"/>
        <v>A Level AS Level CombinedApplied GCE A Level/AS Level CombinedDD</v>
      </c>
      <c r="F51" s="70" t="s">
        <v>11</v>
      </c>
      <c r="G51" s="70" t="s">
        <v>59</v>
      </c>
      <c r="H51" s="70" t="s">
        <v>53</v>
      </c>
      <c r="I51" s="70">
        <v>30</v>
      </c>
      <c r="J51" s="70">
        <v>1.5</v>
      </c>
      <c r="K51" s="70" t="s">
        <v>2831</v>
      </c>
      <c r="L51" s="70" t="s">
        <v>2883</v>
      </c>
      <c r="M51" s="71" t="str">
        <f t="shared" si="0"/>
        <v>BLANK</v>
      </c>
      <c r="N51" s="71" t="str">
        <f t="shared" si="1"/>
        <v>BLANK</v>
      </c>
      <c r="O51" s="71" t="str">
        <f t="shared" si="2"/>
        <v>BLANK</v>
      </c>
      <c r="P51" s="71" t="str">
        <f t="shared" si="3"/>
        <v>BLANK</v>
      </c>
    </row>
    <row r="52" spans="1:16" x14ac:dyDescent="0.75">
      <c r="A52" s="70" t="str">
        <f>CONCATENATE('Search Tool'!$B$6,'Search Tool'!$F$6,H52)</f>
        <v>EAL Level 3 advanced Diploma (Al size 1.25)DE</v>
      </c>
      <c r="B52" s="70" t="b">
        <f t="shared" si="4"/>
        <v>0</v>
      </c>
      <c r="C52" s="70">
        <f t="shared" si="7"/>
        <v>0</v>
      </c>
      <c r="D52" s="70" t="str">
        <f t="shared" si="5"/>
        <v>FALSE0</v>
      </c>
      <c r="E52" s="70" t="str">
        <f t="shared" si="6"/>
        <v>A Level AS Level CombinedApplied GCE A Level/AS Level CombinedDE</v>
      </c>
      <c r="F52" s="70" t="s">
        <v>11</v>
      </c>
      <c r="G52" s="70" t="s">
        <v>59</v>
      </c>
      <c r="H52" s="70" t="s">
        <v>54</v>
      </c>
      <c r="I52" s="70">
        <v>22.5</v>
      </c>
      <c r="J52" s="70">
        <v>1.5</v>
      </c>
      <c r="K52" s="70" t="s">
        <v>2831</v>
      </c>
      <c r="L52" s="70" t="s">
        <v>2884</v>
      </c>
      <c r="M52" s="71" t="str">
        <f t="shared" si="0"/>
        <v>BLANK</v>
      </c>
      <c r="N52" s="71" t="str">
        <f t="shared" si="1"/>
        <v>BLANK</v>
      </c>
      <c r="O52" s="71" t="str">
        <f t="shared" si="2"/>
        <v>BLANK</v>
      </c>
      <c r="P52" s="71" t="str">
        <f t="shared" si="3"/>
        <v>BLANK</v>
      </c>
    </row>
    <row r="53" spans="1:16" x14ac:dyDescent="0.75">
      <c r="A53" s="70" t="str">
        <f>CONCATENATE('Search Tool'!$B$6,'Search Tool'!$F$6,H53)</f>
        <v>EAL Level 3 advanced Diploma (Al size 1.25)EE</v>
      </c>
      <c r="B53" s="70" t="b">
        <f t="shared" si="4"/>
        <v>0</v>
      </c>
      <c r="C53" s="70">
        <f t="shared" si="7"/>
        <v>0</v>
      </c>
      <c r="D53" s="70" t="str">
        <f t="shared" si="5"/>
        <v>FALSE0</v>
      </c>
      <c r="E53" s="70" t="str">
        <f t="shared" si="6"/>
        <v>A Level AS Level CombinedApplied GCE A Level/AS Level CombinedEE</v>
      </c>
      <c r="F53" s="70" t="s">
        <v>11</v>
      </c>
      <c r="G53" s="70" t="s">
        <v>59</v>
      </c>
      <c r="H53" s="70" t="s">
        <v>55</v>
      </c>
      <c r="I53" s="70">
        <v>15</v>
      </c>
      <c r="J53" s="70">
        <v>1.5</v>
      </c>
      <c r="K53" s="70" t="s">
        <v>2831</v>
      </c>
      <c r="L53" s="70" t="s">
        <v>2885</v>
      </c>
      <c r="M53" s="71" t="str">
        <f t="shared" si="0"/>
        <v>BLANK</v>
      </c>
      <c r="N53" s="71" t="str">
        <f t="shared" si="1"/>
        <v>BLANK</v>
      </c>
      <c r="O53" s="71" t="str">
        <f t="shared" si="2"/>
        <v>BLANK</v>
      </c>
      <c r="P53" s="71" t="str">
        <f t="shared" si="3"/>
        <v>BLANK</v>
      </c>
    </row>
    <row r="54" spans="1:16" x14ac:dyDescent="0.75">
      <c r="A54" s="70" t="str">
        <f>CONCATENATE('Search Tool'!$B$6,'Search Tool'!$F$6,H54)</f>
        <v>EAL Level 3 advanced Diploma (Al size 1.25)Distinction</v>
      </c>
      <c r="B54" s="70" t="b">
        <f t="shared" si="4"/>
        <v>0</v>
      </c>
      <c r="C54" s="70">
        <f t="shared" si="7"/>
        <v>0</v>
      </c>
      <c r="D54" s="70" t="str">
        <f t="shared" si="5"/>
        <v>FALSE0</v>
      </c>
      <c r="E54" s="70" t="str">
        <f t="shared" si="6"/>
        <v>Advanced Extension AwardAdvanced Extension AwardDistinction</v>
      </c>
      <c r="F54" s="70" t="s">
        <v>13</v>
      </c>
      <c r="G54" s="70" t="s">
        <v>13</v>
      </c>
      <c r="H54" s="70" t="s">
        <v>60</v>
      </c>
      <c r="I54" s="70">
        <v>9</v>
      </c>
      <c r="J54" s="70">
        <v>0</v>
      </c>
      <c r="K54" s="70" t="s">
        <v>2831</v>
      </c>
      <c r="L54" s="70" t="s">
        <v>2886</v>
      </c>
      <c r="M54" s="71" t="str">
        <f t="shared" si="0"/>
        <v>BLANK</v>
      </c>
      <c r="N54" s="71" t="str">
        <f t="shared" si="1"/>
        <v>BLANK</v>
      </c>
      <c r="O54" s="71" t="str">
        <f t="shared" si="2"/>
        <v>BLANK</v>
      </c>
      <c r="P54" s="71" t="str">
        <f t="shared" si="3"/>
        <v>BLANK</v>
      </c>
    </row>
    <row r="55" spans="1:16" x14ac:dyDescent="0.75">
      <c r="A55" s="70" t="str">
        <f>CONCATENATE('Search Tool'!$B$6,'Search Tool'!$F$6,H55)</f>
        <v>EAL Level 3 advanced Diploma (Al size 1.25)Merit</v>
      </c>
      <c r="B55" s="70" t="b">
        <f t="shared" si="4"/>
        <v>0</v>
      </c>
      <c r="C55" s="70">
        <f t="shared" si="7"/>
        <v>0</v>
      </c>
      <c r="D55" s="70" t="str">
        <f t="shared" si="5"/>
        <v>FALSE0</v>
      </c>
      <c r="E55" s="70" t="str">
        <f t="shared" si="6"/>
        <v>Advanced Extension AwardAdvanced Extension AwardMerit</v>
      </c>
      <c r="F55" s="70" t="s">
        <v>13</v>
      </c>
      <c r="G55" s="70" t="s">
        <v>13</v>
      </c>
      <c r="H55" s="70" t="s">
        <v>61</v>
      </c>
      <c r="I55" s="72">
        <v>7.7</v>
      </c>
      <c r="J55" s="70">
        <v>0</v>
      </c>
      <c r="K55" s="70" t="s">
        <v>2831</v>
      </c>
      <c r="L55" s="70" t="s">
        <v>2887</v>
      </c>
      <c r="M55" s="71" t="str">
        <f t="shared" si="0"/>
        <v>BLANK</v>
      </c>
      <c r="N55" s="71" t="str">
        <f t="shared" si="1"/>
        <v>BLANK</v>
      </c>
      <c r="O55" s="71" t="str">
        <f t="shared" si="2"/>
        <v>BLANK</v>
      </c>
      <c r="P55" s="71" t="str">
        <f t="shared" si="3"/>
        <v>BLANK</v>
      </c>
    </row>
    <row r="56" spans="1:16" x14ac:dyDescent="0.75">
      <c r="A56" s="70" t="str">
        <f>CONCATENATE('Search Tool'!$B$6,'Search Tool'!$F$6,H56)</f>
        <v>EAL Level 3 advanced Diploma (Al size 1.25)Distinction*</v>
      </c>
      <c r="B56" s="70" t="b">
        <f t="shared" si="4"/>
        <v>0</v>
      </c>
      <c r="C56" s="70">
        <f t="shared" si="7"/>
        <v>0</v>
      </c>
      <c r="D56" s="70" t="str">
        <f t="shared" si="5"/>
        <v>FALSE0</v>
      </c>
      <c r="E56" s="70" t="str">
        <f t="shared" si="6"/>
        <v>BTEC AwardsPearson BTEC Level 3 National Subsidiary AwardDistinction*</v>
      </c>
      <c r="F56" s="70" t="s">
        <v>15</v>
      </c>
      <c r="G56" s="70" t="s">
        <v>1358</v>
      </c>
      <c r="H56" s="70" t="s">
        <v>73</v>
      </c>
      <c r="I56" s="70">
        <v>25</v>
      </c>
      <c r="J56" s="70">
        <v>0.5</v>
      </c>
      <c r="K56" s="70" t="s">
        <v>2831</v>
      </c>
      <c r="L56" s="70" t="s">
        <v>2888</v>
      </c>
      <c r="M56" s="71" t="str">
        <f t="shared" si="0"/>
        <v>BLANK</v>
      </c>
      <c r="N56" s="71" t="str">
        <f t="shared" si="1"/>
        <v>BLANK</v>
      </c>
      <c r="O56" s="71" t="str">
        <f t="shared" si="2"/>
        <v>BLANK</v>
      </c>
      <c r="P56" s="71" t="str">
        <f t="shared" si="3"/>
        <v>BLANK</v>
      </c>
    </row>
    <row r="57" spans="1:16" x14ac:dyDescent="0.75">
      <c r="A57" s="70" t="str">
        <f>CONCATENATE('Search Tool'!$B$6,'Search Tool'!$F$6,H57)</f>
        <v>EAL Level 3 advanced Diploma (Al size 1.25)Distinction</v>
      </c>
      <c r="B57" s="70" t="b">
        <f t="shared" si="4"/>
        <v>0</v>
      </c>
      <c r="C57" s="70">
        <f t="shared" si="7"/>
        <v>0</v>
      </c>
      <c r="D57" s="70" t="str">
        <f t="shared" si="5"/>
        <v>FALSE0</v>
      </c>
      <c r="E57" s="70" t="str">
        <f t="shared" si="6"/>
        <v>BTEC AwardsPearson BTEC Level 3 National Subsidiary AwardDistinction</v>
      </c>
      <c r="F57" s="70" t="s">
        <v>15</v>
      </c>
      <c r="G57" s="70" t="s">
        <v>1358</v>
      </c>
      <c r="H57" s="70" t="s">
        <v>60</v>
      </c>
      <c r="I57" s="70">
        <v>17.5</v>
      </c>
      <c r="J57" s="70">
        <v>0.5</v>
      </c>
      <c r="K57" s="70" t="s">
        <v>2831</v>
      </c>
      <c r="L57" s="70" t="s">
        <v>2889</v>
      </c>
      <c r="M57" s="71" t="str">
        <f t="shared" si="0"/>
        <v>BLANK</v>
      </c>
      <c r="N57" s="71" t="str">
        <f t="shared" si="1"/>
        <v>BLANK</v>
      </c>
      <c r="O57" s="71" t="str">
        <f t="shared" si="2"/>
        <v>BLANK</v>
      </c>
      <c r="P57" s="71" t="str">
        <f t="shared" si="3"/>
        <v>BLANK</v>
      </c>
    </row>
    <row r="58" spans="1:16" x14ac:dyDescent="0.75">
      <c r="A58" s="70" t="str">
        <f>CONCATENATE('Search Tool'!$B$6,'Search Tool'!$F$6,H58)</f>
        <v>EAL Level 3 advanced Diploma (Al size 1.25)Merit</v>
      </c>
      <c r="B58" s="70" t="b">
        <f t="shared" si="4"/>
        <v>0</v>
      </c>
      <c r="C58" s="70">
        <f t="shared" si="7"/>
        <v>0</v>
      </c>
      <c r="D58" s="70" t="str">
        <f t="shared" si="5"/>
        <v>FALSE0</v>
      </c>
      <c r="E58" s="70" t="str">
        <f t="shared" si="6"/>
        <v>BTEC AwardsPearson BTEC Level 3 National Subsidiary AwardMerit</v>
      </c>
      <c r="F58" s="70" t="s">
        <v>15</v>
      </c>
      <c r="G58" s="70" t="s">
        <v>1358</v>
      </c>
      <c r="H58" s="70" t="s">
        <v>61</v>
      </c>
      <c r="I58" s="70">
        <v>12.5</v>
      </c>
      <c r="J58" s="70">
        <v>0.5</v>
      </c>
      <c r="K58" s="70" t="s">
        <v>2831</v>
      </c>
      <c r="L58" s="70" t="s">
        <v>2890</v>
      </c>
      <c r="M58" s="71" t="str">
        <f t="shared" si="0"/>
        <v>BLANK</v>
      </c>
      <c r="N58" s="71" t="str">
        <f t="shared" si="1"/>
        <v>BLANK</v>
      </c>
      <c r="O58" s="71" t="str">
        <f t="shared" si="2"/>
        <v>BLANK</v>
      </c>
      <c r="P58" s="71" t="str">
        <f t="shared" si="3"/>
        <v>BLANK</v>
      </c>
    </row>
    <row r="59" spans="1:16" x14ac:dyDescent="0.75">
      <c r="A59" s="70" t="str">
        <f>CONCATENATE('Search Tool'!$B$6,'Search Tool'!$F$6,H59)</f>
        <v>EAL Level 3 advanced Diploma (Al size 1.25)Pass</v>
      </c>
      <c r="B59" s="70" t="b">
        <f t="shared" si="4"/>
        <v>0</v>
      </c>
      <c r="C59" s="70">
        <f t="shared" si="7"/>
        <v>0</v>
      </c>
      <c r="D59" s="70" t="str">
        <f t="shared" si="5"/>
        <v>FALSE0</v>
      </c>
      <c r="E59" s="70" t="str">
        <f t="shared" si="6"/>
        <v>BTEC AwardsPearson BTEC Level 3 National Subsidiary AwardPass</v>
      </c>
      <c r="F59" s="70" t="s">
        <v>15</v>
      </c>
      <c r="G59" s="70" t="s">
        <v>1358</v>
      </c>
      <c r="H59" s="70" t="s">
        <v>74</v>
      </c>
      <c r="I59" s="70">
        <v>7.5</v>
      </c>
      <c r="J59" s="70">
        <v>0.5</v>
      </c>
      <c r="K59" s="70" t="s">
        <v>2831</v>
      </c>
      <c r="L59" s="70" t="s">
        <v>2891</v>
      </c>
      <c r="M59" s="71" t="str">
        <f t="shared" si="0"/>
        <v>BLANK</v>
      </c>
      <c r="N59" s="71" t="str">
        <f t="shared" si="1"/>
        <v>BLANK</v>
      </c>
      <c r="O59" s="71" t="str">
        <f t="shared" si="2"/>
        <v>BLANK</v>
      </c>
      <c r="P59" s="71" t="str">
        <f t="shared" si="3"/>
        <v>BLANK</v>
      </c>
    </row>
    <row r="60" spans="1:16" x14ac:dyDescent="0.75">
      <c r="A60" s="70" t="str">
        <f>CONCATENATE('Search Tool'!$B$6,'Search Tool'!$F$6,H60)</f>
        <v>EAL Level 3 advanced Diploma (Al size 1.25)L2 Distinction* Distinction*</v>
      </c>
      <c r="B60" s="70" t="b">
        <f t="shared" si="4"/>
        <v>0</v>
      </c>
      <c r="C60" s="70">
        <f t="shared" si="7"/>
        <v>0</v>
      </c>
      <c r="D60" s="70" t="str">
        <f t="shared" si="5"/>
        <v>FALSE0</v>
      </c>
      <c r="E60" s="70" t="str">
        <f t="shared" si="6"/>
        <v>BTEC CertificatesPearson BTEC Level 1/2 CertificateL2 Distinction* Distinction*</v>
      </c>
      <c r="F60" s="70" t="s">
        <v>17</v>
      </c>
      <c r="G60" s="70" t="s">
        <v>2727</v>
      </c>
      <c r="H60" s="70" t="s">
        <v>2728</v>
      </c>
      <c r="I60" s="70">
        <v>32</v>
      </c>
      <c r="J60" s="70">
        <v>4</v>
      </c>
      <c r="K60" s="70" t="s">
        <v>2892</v>
      </c>
      <c r="L60" s="70" t="s">
        <v>2893</v>
      </c>
      <c r="M60" s="71" t="str">
        <f t="shared" si="0"/>
        <v>BLANK</v>
      </c>
      <c r="N60" s="71" t="str">
        <f t="shared" si="1"/>
        <v>BLANK</v>
      </c>
      <c r="O60" s="71" t="str">
        <f t="shared" si="2"/>
        <v>BLANK</v>
      </c>
      <c r="P60" s="71" t="str">
        <f t="shared" si="3"/>
        <v>BLANK</v>
      </c>
    </row>
    <row r="61" spans="1:16" x14ac:dyDescent="0.75">
      <c r="A61" s="70" t="str">
        <f>CONCATENATE('Search Tool'!$B$6,'Search Tool'!$F$6,H61)</f>
        <v>EAL Level 3 advanced Diploma (Al size 1.25)L2 Distinction* Distinction</v>
      </c>
      <c r="B61" s="70" t="b">
        <f t="shared" si="4"/>
        <v>0</v>
      </c>
      <c r="C61" s="70">
        <f t="shared" si="7"/>
        <v>0</v>
      </c>
      <c r="D61" s="70" t="str">
        <f t="shared" si="5"/>
        <v>FALSE0</v>
      </c>
      <c r="E61" s="70" t="str">
        <f t="shared" si="6"/>
        <v>BTEC CertificatesPearson BTEC Level 1/2 CertificateL2 Distinction* Distinction</v>
      </c>
      <c r="F61" s="70" t="s">
        <v>17</v>
      </c>
      <c r="G61" s="70" t="s">
        <v>2727</v>
      </c>
      <c r="H61" s="70" t="s">
        <v>2729</v>
      </c>
      <c r="I61" s="70">
        <v>30</v>
      </c>
      <c r="J61" s="70">
        <v>4</v>
      </c>
      <c r="K61" s="70" t="s">
        <v>2892</v>
      </c>
      <c r="L61" s="70" t="s">
        <v>2894</v>
      </c>
      <c r="M61" s="71" t="str">
        <f t="shared" si="0"/>
        <v>BLANK</v>
      </c>
      <c r="N61" s="71" t="str">
        <f t="shared" si="1"/>
        <v>BLANK</v>
      </c>
      <c r="O61" s="71" t="str">
        <f t="shared" si="2"/>
        <v>BLANK</v>
      </c>
      <c r="P61" s="71" t="str">
        <f t="shared" si="3"/>
        <v>BLANK</v>
      </c>
    </row>
    <row r="62" spans="1:16" x14ac:dyDescent="0.75">
      <c r="A62" s="70" t="str">
        <f>CONCATENATE('Search Tool'!$B$6,'Search Tool'!$F$6,H62)</f>
        <v>EAL Level 3 advanced Diploma (Al size 1.25)L2 Distinction Distinction</v>
      </c>
      <c r="B62" s="70" t="b">
        <f t="shared" si="4"/>
        <v>0</v>
      </c>
      <c r="C62" s="70">
        <f t="shared" si="7"/>
        <v>0</v>
      </c>
      <c r="D62" s="70" t="str">
        <f t="shared" si="5"/>
        <v>FALSE0</v>
      </c>
      <c r="E62" s="70" t="str">
        <f t="shared" si="6"/>
        <v>BTEC CertificatesPearson BTEC Level 1/2 CertificateL2 Distinction Distinction</v>
      </c>
      <c r="F62" s="70" t="s">
        <v>17</v>
      </c>
      <c r="G62" s="70" t="s">
        <v>2727</v>
      </c>
      <c r="H62" s="70" t="s">
        <v>2730</v>
      </c>
      <c r="I62" s="70">
        <v>28</v>
      </c>
      <c r="J62" s="70">
        <v>4</v>
      </c>
      <c r="K62" s="70" t="s">
        <v>2892</v>
      </c>
      <c r="L62" s="70" t="s">
        <v>2895</v>
      </c>
      <c r="M62" s="71" t="str">
        <f t="shared" si="0"/>
        <v>BLANK</v>
      </c>
      <c r="N62" s="71" t="str">
        <f t="shared" si="1"/>
        <v>BLANK</v>
      </c>
      <c r="O62" s="71" t="str">
        <f t="shared" si="2"/>
        <v>BLANK</v>
      </c>
      <c r="P62" s="71" t="str">
        <f t="shared" si="3"/>
        <v>BLANK</v>
      </c>
    </row>
    <row r="63" spans="1:16" x14ac:dyDescent="0.75">
      <c r="A63" s="70" t="str">
        <f>CONCATENATE('Search Tool'!$B$6,'Search Tool'!$F$6,H63)</f>
        <v>EAL Level 3 advanced Diploma (Al size 1.25)L2 Distinction Merit</v>
      </c>
      <c r="B63" s="70" t="b">
        <f t="shared" si="4"/>
        <v>0</v>
      </c>
      <c r="C63" s="70">
        <f t="shared" si="7"/>
        <v>0</v>
      </c>
      <c r="D63" s="70" t="str">
        <f t="shared" si="5"/>
        <v>FALSE0</v>
      </c>
      <c r="E63" s="70" t="str">
        <f t="shared" si="6"/>
        <v>BTEC CertificatesPearson BTEC Level 1/2 CertificateL2 Distinction Merit</v>
      </c>
      <c r="F63" s="70" t="s">
        <v>17</v>
      </c>
      <c r="G63" s="70" t="s">
        <v>2727</v>
      </c>
      <c r="H63" s="70" t="s">
        <v>2731</v>
      </c>
      <c r="I63" s="70">
        <v>26</v>
      </c>
      <c r="J63" s="70">
        <v>4</v>
      </c>
      <c r="K63" s="70" t="s">
        <v>2892</v>
      </c>
      <c r="L63" s="70" t="s">
        <v>2896</v>
      </c>
      <c r="M63" s="71" t="str">
        <f t="shared" si="0"/>
        <v>BLANK</v>
      </c>
      <c r="N63" s="71" t="str">
        <f t="shared" si="1"/>
        <v>BLANK</v>
      </c>
      <c r="O63" s="71" t="str">
        <f t="shared" si="2"/>
        <v>BLANK</v>
      </c>
      <c r="P63" s="71" t="str">
        <f t="shared" si="3"/>
        <v>BLANK</v>
      </c>
    </row>
    <row r="64" spans="1:16" x14ac:dyDescent="0.75">
      <c r="A64" s="70" t="str">
        <f>CONCATENATE('Search Tool'!$B$6,'Search Tool'!$F$6,H64)</f>
        <v>EAL Level 3 advanced Diploma (Al size 1.25)L2 Merit Merit</v>
      </c>
      <c r="B64" s="70" t="b">
        <f t="shared" si="4"/>
        <v>0</v>
      </c>
      <c r="C64" s="70">
        <f t="shared" si="7"/>
        <v>0</v>
      </c>
      <c r="D64" s="70" t="str">
        <f t="shared" si="5"/>
        <v>FALSE0</v>
      </c>
      <c r="E64" s="70" t="str">
        <f t="shared" si="6"/>
        <v>BTEC CertificatesPearson BTEC Level 1/2 CertificateL2 Merit Merit</v>
      </c>
      <c r="F64" s="70" t="s">
        <v>17</v>
      </c>
      <c r="G64" s="70" t="s">
        <v>2727</v>
      </c>
      <c r="H64" s="70" t="s">
        <v>2732</v>
      </c>
      <c r="I64" s="70">
        <v>24</v>
      </c>
      <c r="J64" s="70">
        <v>4</v>
      </c>
      <c r="K64" s="70" t="s">
        <v>2892</v>
      </c>
      <c r="L64" s="70" t="s">
        <v>2897</v>
      </c>
      <c r="M64" s="71" t="str">
        <f t="shared" si="0"/>
        <v>BLANK</v>
      </c>
      <c r="N64" s="71" t="str">
        <f t="shared" si="1"/>
        <v>BLANK</v>
      </c>
      <c r="O64" s="71" t="str">
        <f t="shared" si="2"/>
        <v>BLANK</v>
      </c>
      <c r="P64" s="71" t="str">
        <f t="shared" si="3"/>
        <v>BLANK</v>
      </c>
    </row>
    <row r="65" spans="1:16" x14ac:dyDescent="0.75">
      <c r="A65" s="70" t="str">
        <f>CONCATENATE('Search Tool'!$B$6,'Search Tool'!$F$6,H65)</f>
        <v>EAL Level 3 advanced Diploma (Al size 1.25)L2 Merit Pass</v>
      </c>
      <c r="B65" s="70" t="b">
        <f t="shared" si="4"/>
        <v>0</v>
      </c>
      <c r="C65" s="70">
        <f t="shared" si="7"/>
        <v>0</v>
      </c>
      <c r="D65" s="70" t="str">
        <f t="shared" si="5"/>
        <v>FALSE0</v>
      </c>
      <c r="E65" s="70" t="str">
        <f t="shared" si="6"/>
        <v>BTEC CertificatesPearson BTEC Level 1/2 CertificateL2 Merit Pass</v>
      </c>
      <c r="F65" s="70" t="s">
        <v>17</v>
      </c>
      <c r="G65" s="70" t="s">
        <v>2727</v>
      </c>
      <c r="H65" s="70" t="s">
        <v>2733</v>
      </c>
      <c r="I65" s="70">
        <v>22</v>
      </c>
      <c r="J65" s="70">
        <v>4</v>
      </c>
      <c r="K65" s="70" t="s">
        <v>2892</v>
      </c>
      <c r="L65" s="70" t="s">
        <v>2898</v>
      </c>
      <c r="M65" s="71" t="str">
        <f t="shared" si="0"/>
        <v>BLANK</v>
      </c>
      <c r="N65" s="71" t="str">
        <f t="shared" si="1"/>
        <v>BLANK</v>
      </c>
      <c r="O65" s="71" t="str">
        <f t="shared" si="2"/>
        <v>BLANK</v>
      </c>
      <c r="P65" s="71" t="str">
        <f t="shared" si="3"/>
        <v>BLANK</v>
      </c>
    </row>
    <row r="66" spans="1:16" x14ac:dyDescent="0.75">
      <c r="A66" s="70" t="str">
        <f>CONCATENATE('Search Tool'!$B$6,'Search Tool'!$F$6,H66)</f>
        <v>EAL Level 3 advanced Diploma (Al size 1.25)L2 Pass Pass</v>
      </c>
      <c r="B66" s="70" t="b">
        <f t="shared" si="4"/>
        <v>0</v>
      </c>
      <c r="C66" s="70">
        <f t="shared" si="7"/>
        <v>0</v>
      </c>
      <c r="D66" s="70" t="str">
        <f t="shared" si="5"/>
        <v>FALSE0</v>
      </c>
      <c r="E66" s="70" t="str">
        <f t="shared" si="6"/>
        <v>BTEC CertificatesPearson BTEC Level 1/2 CertificateL2 Pass Pass</v>
      </c>
      <c r="F66" s="70" t="s">
        <v>17</v>
      </c>
      <c r="G66" s="70" t="s">
        <v>2727</v>
      </c>
      <c r="H66" s="70" t="s">
        <v>2735</v>
      </c>
      <c r="I66" s="70">
        <v>20</v>
      </c>
      <c r="J66" s="70">
        <v>4</v>
      </c>
      <c r="K66" s="70" t="s">
        <v>2892</v>
      </c>
      <c r="L66" s="70" t="s">
        <v>2899</v>
      </c>
      <c r="M66" s="71" t="str">
        <f t="shared" ref="M66:M129" si="8">IFERROR(VLOOKUP($L66,$D$2:$J$809,5,FALSE),"BLANK")</f>
        <v>BLANK</v>
      </c>
      <c r="N66" s="71" t="str">
        <f t="shared" ref="N66:N129" si="9">IFERROR(VLOOKUP($L66,$D$2:$J$809,6,FALSE),"BLANK")</f>
        <v>BLANK</v>
      </c>
      <c r="O66" s="71" t="str">
        <f t="shared" ref="O66:O129" si="10">IFERROR(VLOOKUP($L66,$D$2:$J$809,7,FALSE),"BLANK")</f>
        <v>BLANK</v>
      </c>
      <c r="P66" s="71" t="str">
        <f t="shared" ref="P66:P129" si="11">IFERROR(VLOOKUP($L66,$D$2:$K$809,8,FALSE),"BLANK")</f>
        <v>BLANK</v>
      </c>
    </row>
    <row r="67" spans="1:16" x14ac:dyDescent="0.75">
      <c r="A67" s="70" t="str">
        <f>CONCATENATE('Search Tool'!$B$6,'Search Tool'!$F$6,H67)</f>
        <v>EAL Level 3 advanced Diploma (Al size 1.25)L1 Pass</v>
      </c>
      <c r="B67" s="70" t="b">
        <f t="shared" ref="B67:B101" si="12">A67=E67</f>
        <v>0</v>
      </c>
      <c r="C67" s="70">
        <f t="shared" si="7"/>
        <v>0</v>
      </c>
      <c r="D67" s="70" t="str">
        <f t="shared" ref="D67:D101" si="13">CONCATENATE(B67,C67)</f>
        <v>FALSE0</v>
      </c>
      <c r="E67" s="70" t="str">
        <f t="shared" ref="E67:E118" si="14">CONCATENATE(F67,G67,H67)</f>
        <v>BTEC CertificatesPearson BTEC Level 1/2 CertificateL1 Pass</v>
      </c>
      <c r="F67" s="70" t="s">
        <v>17</v>
      </c>
      <c r="G67" s="70" t="s">
        <v>2727</v>
      </c>
      <c r="H67" s="70" t="s">
        <v>2734</v>
      </c>
      <c r="I67" s="70">
        <v>10</v>
      </c>
      <c r="J67" s="70">
        <v>4</v>
      </c>
      <c r="K67" s="70" t="s">
        <v>2892</v>
      </c>
      <c r="L67" s="70" t="s">
        <v>2900</v>
      </c>
      <c r="M67" s="71" t="str">
        <f t="shared" si="8"/>
        <v>BLANK</v>
      </c>
      <c r="N67" s="71" t="str">
        <f t="shared" si="9"/>
        <v>BLANK</v>
      </c>
      <c r="O67" s="71" t="str">
        <f t="shared" si="10"/>
        <v>BLANK</v>
      </c>
      <c r="P67" s="71" t="str">
        <f t="shared" si="11"/>
        <v>BLANK</v>
      </c>
    </row>
    <row r="68" spans="1:16" x14ac:dyDescent="0.75">
      <c r="A68" s="70" t="str">
        <f>CONCATENATE('Search Tool'!$B$6,'Search Tool'!$F$6,H68)</f>
        <v>EAL Level 3 advanced Diploma (Al size 1.25)Distinction*</v>
      </c>
      <c r="B68" s="70" t="b">
        <f t="shared" si="12"/>
        <v>0</v>
      </c>
      <c r="C68" s="70">
        <f t="shared" ref="C68:C101" si="15">IF(B68=TRUE,1+C67,0)</f>
        <v>0</v>
      </c>
      <c r="D68" s="70" t="str">
        <f t="shared" si="13"/>
        <v>FALSE0</v>
      </c>
      <c r="E68" s="70" t="str">
        <f t="shared" si="14"/>
        <v>BTEC CertificatesPearson BTEC Level 2 CertificateDistinction*</v>
      </c>
      <c r="F68" s="70" t="s">
        <v>17</v>
      </c>
      <c r="G68" s="70" t="s">
        <v>2724</v>
      </c>
      <c r="H68" s="70" t="s">
        <v>73</v>
      </c>
      <c r="I68" s="70">
        <v>16</v>
      </c>
      <c r="J68" s="70">
        <v>2</v>
      </c>
      <c r="K68" s="70" t="s">
        <v>2892</v>
      </c>
      <c r="L68" s="70" t="s">
        <v>2901</v>
      </c>
      <c r="M68" s="71" t="str">
        <f t="shared" si="8"/>
        <v>BLANK</v>
      </c>
      <c r="N68" s="71" t="str">
        <f t="shared" si="9"/>
        <v>BLANK</v>
      </c>
      <c r="O68" s="71" t="str">
        <f t="shared" si="10"/>
        <v>BLANK</v>
      </c>
      <c r="P68" s="71" t="str">
        <f t="shared" si="11"/>
        <v>BLANK</v>
      </c>
    </row>
    <row r="69" spans="1:16" x14ac:dyDescent="0.75">
      <c r="A69" s="70" t="str">
        <f>CONCATENATE('Search Tool'!$B$6,'Search Tool'!$F$6,H69)</f>
        <v>EAL Level 3 advanced Diploma (Al size 1.25)Distinction</v>
      </c>
      <c r="B69" s="70" t="b">
        <f t="shared" si="12"/>
        <v>0</v>
      </c>
      <c r="C69" s="70">
        <f t="shared" si="15"/>
        <v>0</v>
      </c>
      <c r="D69" s="70" t="str">
        <f t="shared" si="13"/>
        <v>FALSE0</v>
      </c>
      <c r="E69" s="70" t="str">
        <f t="shared" si="14"/>
        <v>BTEC CertificatesPearson BTEC Level 2 CertificateDistinction</v>
      </c>
      <c r="F69" s="70" t="s">
        <v>17</v>
      </c>
      <c r="G69" s="70" t="s">
        <v>2724</v>
      </c>
      <c r="H69" s="70" t="s">
        <v>60</v>
      </c>
      <c r="I69" s="70">
        <v>14</v>
      </c>
      <c r="J69" s="70">
        <v>2</v>
      </c>
      <c r="K69" s="70" t="s">
        <v>2892</v>
      </c>
      <c r="L69" s="70" t="s">
        <v>2902</v>
      </c>
      <c r="M69" s="71" t="str">
        <f t="shared" si="8"/>
        <v>BLANK</v>
      </c>
      <c r="N69" s="71" t="str">
        <f t="shared" si="9"/>
        <v>BLANK</v>
      </c>
      <c r="O69" s="71" t="str">
        <f t="shared" si="10"/>
        <v>BLANK</v>
      </c>
      <c r="P69" s="71" t="str">
        <f t="shared" si="11"/>
        <v>BLANK</v>
      </c>
    </row>
    <row r="70" spans="1:16" x14ac:dyDescent="0.75">
      <c r="A70" s="70" t="str">
        <f>CONCATENATE('Search Tool'!$B$6,'Search Tool'!$F$6,H70)</f>
        <v>EAL Level 3 advanced Diploma (Al size 1.25)Merit</v>
      </c>
      <c r="B70" s="70" t="b">
        <f t="shared" si="12"/>
        <v>0</v>
      </c>
      <c r="C70" s="70">
        <f t="shared" si="15"/>
        <v>0</v>
      </c>
      <c r="D70" s="70" t="str">
        <f t="shared" si="13"/>
        <v>FALSE0</v>
      </c>
      <c r="E70" s="70" t="str">
        <f t="shared" si="14"/>
        <v>BTEC CertificatesPearson BTEC Level 2 CertificateMerit</v>
      </c>
      <c r="F70" s="70" t="s">
        <v>17</v>
      </c>
      <c r="G70" s="70" t="s">
        <v>2724</v>
      </c>
      <c r="H70" s="70" t="s">
        <v>61</v>
      </c>
      <c r="I70" s="70">
        <v>12</v>
      </c>
      <c r="J70" s="70">
        <v>2</v>
      </c>
      <c r="K70" s="70" t="s">
        <v>2892</v>
      </c>
      <c r="L70" s="70" t="s">
        <v>2903</v>
      </c>
      <c r="M70" s="71" t="str">
        <f t="shared" si="8"/>
        <v>BLANK</v>
      </c>
      <c r="N70" s="71" t="str">
        <f t="shared" si="9"/>
        <v>BLANK</v>
      </c>
      <c r="O70" s="71" t="str">
        <f t="shared" si="10"/>
        <v>BLANK</v>
      </c>
      <c r="P70" s="71" t="str">
        <f t="shared" si="11"/>
        <v>BLANK</v>
      </c>
    </row>
    <row r="71" spans="1:16" x14ac:dyDescent="0.75">
      <c r="A71" s="70" t="str">
        <f>CONCATENATE('Search Tool'!$B$6,'Search Tool'!$F$6,H71)</f>
        <v>EAL Level 3 advanced Diploma (Al size 1.25)Pass</v>
      </c>
      <c r="B71" s="70" t="b">
        <f t="shared" si="12"/>
        <v>0</v>
      </c>
      <c r="C71" s="70">
        <f t="shared" si="15"/>
        <v>0</v>
      </c>
      <c r="D71" s="70" t="str">
        <f t="shared" si="13"/>
        <v>FALSE0</v>
      </c>
      <c r="E71" s="70" t="str">
        <f t="shared" si="14"/>
        <v>BTEC CertificatesPearson BTEC Level 2 CertificatePass</v>
      </c>
      <c r="F71" s="70" t="s">
        <v>17</v>
      </c>
      <c r="G71" s="70" t="s">
        <v>2724</v>
      </c>
      <c r="H71" s="70" t="s">
        <v>74</v>
      </c>
      <c r="I71" s="70">
        <v>10</v>
      </c>
      <c r="J71" s="70">
        <v>2</v>
      </c>
      <c r="K71" s="70" t="s">
        <v>2892</v>
      </c>
      <c r="L71" s="70" t="s">
        <v>2904</v>
      </c>
      <c r="M71" s="71" t="str">
        <f t="shared" si="8"/>
        <v>BLANK</v>
      </c>
      <c r="N71" s="71" t="str">
        <f t="shared" si="9"/>
        <v>BLANK</v>
      </c>
      <c r="O71" s="71" t="str">
        <f t="shared" si="10"/>
        <v>BLANK</v>
      </c>
      <c r="P71" s="71" t="str">
        <f t="shared" si="11"/>
        <v>BLANK</v>
      </c>
    </row>
    <row r="72" spans="1:16" x14ac:dyDescent="0.75">
      <c r="A72" s="70" t="str">
        <f>CONCATENATE('Search Tool'!$B$6,'Search Tool'!$F$6,H72)</f>
        <v>EAL Level 3 advanced Diploma (Al size 1.25)Distinction*</v>
      </c>
      <c r="B72" s="70" t="b">
        <f t="shared" si="12"/>
        <v>0</v>
      </c>
      <c r="C72" s="70">
        <f t="shared" si="15"/>
        <v>0</v>
      </c>
      <c r="D72" s="70" t="str">
        <f t="shared" si="13"/>
        <v>FALSE0</v>
      </c>
      <c r="E72" s="70" t="str">
        <f t="shared" si="14"/>
        <v>BTEC CertificatesPearson BTEC Level 3 CertificateDistinction*</v>
      </c>
      <c r="F72" s="70" t="s">
        <v>17</v>
      </c>
      <c r="G72" s="70" t="s">
        <v>1361</v>
      </c>
      <c r="H72" s="70" t="s">
        <v>73</v>
      </c>
      <c r="I72" s="70">
        <v>25</v>
      </c>
      <c r="J72" s="70">
        <v>0.5</v>
      </c>
      <c r="K72" s="70" t="s">
        <v>2831</v>
      </c>
      <c r="L72" s="70" t="s">
        <v>2905</v>
      </c>
      <c r="M72" s="71" t="str">
        <f t="shared" si="8"/>
        <v>BLANK</v>
      </c>
      <c r="N72" s="71" t="str">
        <f t="shared" si="9"/>
        <v>BLANK</v>
      </c>
      <c r="O72" s="71" t="str">
        <f t="shared" si="10"/>
        <v>BLANK</v>
      </c>
      <c r="P72" s="71" t="str">
        <f t="shared" si="11"/>
        <v>BLANK</v>
      </c>
    </row>
    <row r="73" spans="1:16" x14ac:dyDescent="0.75">
      <c r="A73" s="70" t="str">
        <f>CONCATENATE('Search Tool'!$B$6,'Search Tool'!$F$6,H73)</f>
        <v>EAL Level 3 advanced Diploma (Al size 1.25)Distinction</v>
      </c>
      <c r="B73" s="70" t="b">
        <f t="shared" si="12"/>
        <v>0</v>
      </c>
      <c r="C73" s="70">
        <f t="shared" si="15"/>
        <v>0</v>
      </c>
      <c r="D73" s="70" t="str">
        <f t="shared" si="13"/>
        <v>FALSE0</v>
      </c>
      <c r="E73" s="70" t="str">
        <f t="shared" si="14"/>
        <v>BTEC CertificatesPearson BTEC Level 3 CertificateDistinction</v>
      </c>
      <c r="F73" s="70" t="s">
        <v>17</v>
      </c>
      <c r="G73" s="70" t="s">
        <v>1361</v>
      </c>
      <c r="H73" s="70" t="s">
        <v>60</v>
      </c>
      <c r="I73" s="70">
        <v>17.5</v>
      </c>
      <c r="J73" s="70">
        <v>0.5</v>
      </c>
      <c r="K73" s="70" t="s">
        <v>2831</v>
      </c>
      <c r="L73" s="70" t="s">
        <v>2906</v>
      </c>
      <c r="M73" s="71" t="str">
        <f t="shared" si="8"/>
        <v>BLANK</v>
      </c>
      <c r="N73" s="71" t="str">
        <f t="shared" si="9"/>
        <v>BLANK</v>
      </c>
      <c r="O73" s="71" t="str">
        <f t="shared" si="10"/>
        <v>BLANK</v>
      </c>
      <c r="P73" s="71" t="str">
        <f t="shared" si="11"/>
        <v>BLANK</v>
      </c>
    </row>
    <row r="74" spans="1:16" x14ac:dyDescent="0.75">
      <c r="A74" s="70" t="str">
        <f>CONCATENATE('Search Tool'!$B$6,'Search Tool'!$F$6,H74)</f>
        <v>EAL Level 3 advanced Diploma (Al size 1.25)Merit</v>
      </c>
      <c r="B74" s="70" t="b">
        <f t="shared" si="12"/>
        <v>0</v>
      </c>
      <c r="C74" s="70">
        <f t="shared" si="15"/>
        <v>0</v>
      </c>
      <c r="D74" s="70" t="str">
        <f t="shared" si="13"/>
        <v>FALSE0</v>
      </c>
      <c r="E74" s="70" t="str">
        <f t="shared" si="14"/>
        <v>BTEC CertificatesPearson BTEC Level 3 CertificateMerit</v>
      </c>
      <c r="F74" s="70" t="s">
        <v>17</v>
      </c>
      <c r="G74" s="70" t="s">
        <v>1361</v>
      </c>
      <c r="H74" s="70" t="s">
        <v>61</v>
      </c>
      <c r="I74" s="70">
        <v>12.5</v>
      </c>
      <c r="J74" s="70">
        <v>0.5</v>
      </c>
      <c r="K74" s="70" t="s">
        <v>2831</v>
      </c>
      <c r="L74" s="70" t="s">
        <v>2907</v>
      </c>
      <c r="M74" s="71" t="str">
        <f t="shared" si="8"/>
        <v>BLANK</v>
      </c>
      <c r="N74" s="71" t="str">
        <f t="shared" si="9"/>
        <v>BLANK</v>
      </c>
      <c r="O74" s="71" t="str">
        <f t="shared" si="10"/>
        <v>BLANK</v>
      </c>
      <c r="P74" s="71" t="str">
        <f t="shared" si="11"/>
        <v>BLANK</v>
      </c>
    </row>
    <row r="75" spans="1:16" x14ac:dyDescent="0.75">
      <c r="A75" s="70" t="str">
        <f>CONCATENATE('Search Tool'!$B$6,'Search Tool'!$F$6,H75)</f>
        <v>EAL Level 3 advanced Diploma (Al size 1.25)Pass</v>
      </c>
      <c r="B75" s="70" t="b">
        <f t="shared" si="12"/>
        <v>0</v>
      </c>
      <c r="C75" s="70">
        <f t="shared" si="15"/>
        <v>0</v>
      </c>
      <c r="D75" s="70" t="str">
        <f t="shared" si="13"/>
        <v>FALSE0</v>
      </c>
      <c r="E75" s="70" t="str">
        <f t="shared" si="14"/>
        <v>BTEC CertificatesPearson BTEC Level 3 CertificatePass</v>
      </c>
      <c r="F75" s="70" t="s">
        <v>17</v>
      </c>
      <c r="G75" s="70" t="s">
        <v>1361</v>
      </c>
      <c r="H75" s="70" t="s">
        <v>74</v>
      </c>
      <c r="I75" s="70">
        <v>7.5</v>
      </c>
      <c r="J75" s="70">
        <v>0.5</v>
      </c>
      <c r="K75" s="70" t="s">
        <v>2831</v>
      </c>
      <c r="L75" s="70" t="s">
        <v>2908</v>
      </c>
      <c r="M75" s="71" t="str">
        <f t="shared" si="8"/>
        <v>BLANK</v>
      </c>
      <c r="N75" s="71" t="str">
        <f t="shared" si="9"/>
        <v>BLANK</v>
      </c>
      <c r="O75" s="71" t="str">
        <f t="shared" si="10"/>
        <v>BLANK</v>
      </c>
      <c r="P75" s="71" t="str">
        <f t="shared" si="11"/>
        <v>BLANK</v>
      </c>
    </row>
    <row r="76" spans="1:16" x14ac:dyDescent="0.75">
      <c r="A76" s="70" t="str">
        <f>CONCATENATE('Search Tool'!$B$6,'Search Tool'!$F$6,H76)</f>
        <v>EAL Level 3 advanced Diploma (Al size 1.25)Distinction* Distinction*</v>
      </c>
      <c r="B76" s="70" t="b">
        <f t="shared" si="12"/>
        <v>0</v>
      </c>
      <c r="C76" s="70">
        <f t="shared" si="15"/>
        <v>0</v>
      </c>
      <c r="D76" s="70" t="str">
        <f t="shared" si="13"/>
        <v>FALSE0</v>
      </c>
      <c r="E76" s="70" t="str">
        <f t="shared" si="14"/>
        <v>BTEC CertificatesPearson BTEC Level 3 Certificate (D*D*-PP)Distinction* Distinction*</v>
      </c>
      <c r="F76" s="70" t="s">
        <v>17</v>
      </c>
      <c r="G76" s="70" t="s">
        <v>2909</v>
      </c>
      <c r="H76" s="70" t="s">
        <v>77</v>
      </c>
      <c r="I76" s="70">
        <v>100</v>
      </c>
      <c r="J76" s="70">
        <v>2</v>
      </c>
      <c r="K76" s="70" t="s">
        <v>2831</v>
      </c>
      <c r="L76" s="70" t="s">
        <v>2910</v>
      </c>
      <c r="M76" s="71" t="str">
        <f t="shared" si="8"/>
        <v>BLANK</v>
      </c>
      <c r="N76" s="71" t="str">
        <f t="shared" si="9"/>
        <v>BLANK</v>
      </c>
      <c r="O76" s="71" t="str">
        <f t="shared" si="10"/>
        <v>BLANK</v>
      </c>
      <c r="P76" s="71" t="str">
        <f t="shared" si="11"/>
        <v>BLANK</v>
      </c>
    </row>
    <row r="77" spans="1:16" x14ac:dyDescent="0.75">
      <c r="A77" s="70" t="str">
        <f>CONCATENATE('Search Tool'!$B$6,'Search Tool'!$F$6,H77)</f>
        <v>EAL Level 3 advanced Diploma (Al size 1.25)Distinction* Distinction</v>
      </c>
      <c r="B77" s="70" t="b">
        <f t="shared" si="12"/>
        <v>0</v>
      </c>
      <c r="C77" s="70">
        <f t="shared" si="15"/>
        <v>0</v>
      </c>
      <c r="D77" s="70" t="str">
        <f t="shared" si="13"/>
        <v>FALSE0</v>
      </c>
      <c r="E77" s="70" t="str">
        <f t="shared" si="14"/>
        <v>BTEC CertificatesPearson BTEC Level 3 Certificate (D*D*-PP)Distinction* Distinction</v>
      </c>
      <c r="F77" s="70" t="s">
        <v>17</v>
      </c>
      <c r="G77" s="70" t="s">
        <v>2909</v>
      </c>
      <c r="H77" s="70" t="s">
        <v>78</v>
      </c>
      <c r="I77" s="70">
        <v>85</v>
      </c>
      <c r="J77" s="70">
        <v>2</v>
      </c>
      <c r="K77" s="70" t="s">
        <v>2831</v>
      </c>
      <c r="L77" s="70" t="s">
        <v>2911</v>
      </c>
      <c r="M77" s="71" t="str">
        <f t="shared" si="8"/>
        <v>BLANK</v>
      </c>
      <c r="N77" s="71" t="str">
        <f t="shared" si="9"/>
        <v>BLANK</v>
      </c>
      <c r="O77" s="71" t="str">
        <f t="shared" si="10"/>
        <v>BLANK</v>
      </c>
      <c r="P77" s="71" t="str">
        <f t="shared" si="11"/>
        <v>BLANK</v>
      </c>
    </row>
    <row r="78" spans="1:16" x14ac:dyDescent="0.75">
      <c r="A78" s="70" t="str">
        <f>CONCATENATE('Search Tool'!$B$6,'Search Tool'!$F$6,H78)</f>
        <v>EAL Level 3 advanced Diploma (Al size 1.25)Distinction Distinction</v>
      </c>
      <c r="B78" s="70" t="b">
        <f t="shared" si="12"/>
        <v>0</v>
      </c>
      <c r="C78" s="70">
        <f t="shared" si="15"/>
        <v>0</v>
      </c>
      <c r="D78" s="70" t="str">
        <f t="shared" si="13"/>
        <v>FALSE0</v>
      </c>
      <c r="E78" s="70" t="str">
        <f t="shared" si="14"/>
        <v>BTEC CertificatesPearson BTEC Level 3 Certificate (D*D*-PP)Distinction Distinction</v>
      </c>
      <c r="F78" s="70" t="s">
        <v>17</v>
      </c>
      <c r="G78" s="70" t="s">
        <v>2909</v>
      </c>
      <c r="H78" s="70" t="s">
        <v>79</v>
      </c>
      <c r="I78" s="70">
        <v>70</v>
      </c>
      <c r="J78" s="70">
        <v>2</v>
      </c>
      <c r="K78" s="70" t="s">
        <v>2831</v>
      </c>
      <c r="L78" s="70" t="s">
        <v>2912</v>
      </c>
      <c r="M78" s="71" t="str">
        <f t="shared" si="8"/>
        <v>BLANK</v>
      </c>
      <c r="N78" s="71" t="str">
        <f t="shared" si="9"/>
        <v>BLANK</v>
      </c>
      <c r="O78" s="71" t="str">
        <f t="shared" si="10"/>
        <v>BLANK</v>
      </c>
      <c r="P78" s="71" t="str">
        <f t="shared" si="11"/>
        <v>BLANK</v>
      </c>
    </row>
    <row r="79" spans="1:16" x14ac:dyDescent="0.75">
      <c r="A79" s="70" t="str">
        <f>CONCATENATE('Search Tool'!$B$6,'Search Tool'!$F$6,H79)</f>
        <v>EAL Level 3 advanced Diploma (Al size 1.25)Distinction Merit</v>
      </c>
      <c r="B79" s="70" t="b">
        <f t="shared" si="12"/>
        <v>0</v>
      </c>
      <c r="C79" s="70">
        <f t="shared" si="15"/>
        <v>0</v>
      </c>
      <c r="D79" s="70" t="str">
        <f t="shared" si="13"/>
        <v>FALSE0</v>
      </c>
      <c r="E79" s="70" t="str">
        <f t="shared" si="14"/>
        <v>BTEC CertificatesPearson BTEC Level 3 Certificate (D*D*-PP)Distinction Merit</v>
      </c>
      <c r="F79" s="70" t="s">
        <v>17</v>
      </c>
      <c r="G79" s="70" t="s">
        <v>2909</v>
      </c>
      <c r="H79" s="70" t="s">
        <v>80</v>
      </c>
      <c r="I79" s="70">
        <v>60</v>
      </c>
      <c r="J79" s="70">
        <v>2</v>
      </c>
      <c r="K79" s="70" t="s">
        <v>2831</v>
      </c>
      <c r="L79" s="70" t="s">
        <v>2913</v>
      </c>
      <c r="M79" s="71" t="str">
        <f t="shared" si="8"/>
        <v>BLANK</v>
      </c>
      <c r="N79" s="71" t="str">
        <f t="shared" si="9"/>
        <v>BLANK</v>
      </c>
      <c r="O79" s="71" t="str">
        <f t="shared" si="10"/>
        <v>BLANK</v>
      </c>
      <c r="P79" s="71" t="str">
        <f t="shared" si="11"/>
        <v>BLANK</v>
      </c>
    </row>
    <row r="80" spans="1:16" x14ac:dyDescent="0.75">
      <c r="A80" s="70" t="str">
        <f>CONCATENATE('Search Tool'!$B$6,'Search Tool'!$F$6,H80)</f>
        <v>EAL Level 3 advanced Diploma (Al size 1.25)Merit Merit</v>
      </c>
      <c r="B80" s="70" t="b">
        <f t="shared" si="12"/>
        <v>0</v>
      </c>
      <c r="C80" s="70">
        <f t="shared" si="15"/>
        <v>0</v>
      </c>
      <c r="D80" s="70" t="str">
        <f t="shared" si="13"/>
        <v>FALSE0</v>
      </c>
      <c r="E80" s="70" t="str">
        <f t="shared" si="14"/>
        <v>BTEC CertificatesPearson BTEC Level 3 Certificate (D*D*-PP)Merit Merit</v>
      </c>
      <c r="F80" s="70" t="s">
        <v>17</v>
      </c>
      <c r="G80" s="70" t="s">
        <v>2909</v>
      </c>
      <c r="H80" s="70" t="s">
        <v>81</v>
      </c>
      <c r="I80" s="70">
        <v>50</v>
      </c>
      <c r="J80" s="70">
        <v>2</v>
      </c>
      <c r="K80" s="70" t="s">
        <v>2831</v>
      </c>
      <c r="L80" s="70" t="s">
        <v>2914</v>
      </c>
      <c r="M80" s="71" t="str">
        <f t="shared" si="8"/>
        <v>BLANK</v>
      </c>
      <c r="N80" s="71" t="str">
        <f t="shared" si="9"/>
        <v>BLANK</v>
      </c>
      <c r="O80" s="71" t="str">
        <f t="shared" si="10"/>
        <v>BLANK</v>
      </c>
      <c r="P80" s="71" t="str">
        <f t="shared" si="11"/>
        <v>BLANK</v>
      </c>
    </row>
    <row r="81" spans="1:16" x14ac:dyDescent="0.75">
      <c r="A81" s="70" t="str">
        <f>CONCATENATE('Search Tool'!$B$6,'Search Tool'!$F$6,H81)</f>
        <v>EAL Level 3 advanced Diploma (Al size 1.25)Merit Pass</v>
      </c>
      <c r="B81" s="70" t="b">
        <f t="shared" si="12"/>
        <v>0</v>
      </c>
      <c r="C81" s="70">
        <f t="shared" si="15"/>
        <v>0</v>
      </c>
      <c r="D81" s="70" t="str">
        <f t="shared" si="13"/>
        <v>FALSE0</v>
      </c>
      <c r="E81" s="70" t="str">
        <f t="shared" si="14"/>
        <v>BTEC CertificatesPearson BTEC Level 3 Certificate (D*D*-PP)Merit Pass</v>
      </c>
      <c r="F81" s="70" t="s">
        <v>17</v>
      </c>
      <c r="G81" s="70" t="s">
        <v>2909</v>
      </c>
      <c r="H81" s="70" t="s">
        <v>82</v>
      </c>
      <c r="I81" s="70">
        <v>40</v>
      </c>
      <c r="J81" s="70">
        <v>2</v>
      </c>
      <c r="K81" s="70" t="s">
        <v>2831</v>
      </c>
      <c r="L81" s="70" t="s">
        <v>2915</v>
      </c>
      <c r="M81" s="71" t="str">
        <f t="shared" si="8"/>
        <v>BLANK</v>
      </c>
      <c r="N81" s="71" t="str">
        <f t="shared" si="9"/>
        <v>BLANK</v>
      </c>
      <c r="O81" s="71" t="str">
        <f t="shared" si="10"/>
        <v>BLANK</v>
      </c>
      <c r="P81" s="71" t="str">
        <f t="shared" si="11"/>
        <v>BLANK</v>
      </c>
    </row>
    <row r="82" spans="1:16" x14ac:dyDescent="0.75">
      <c r="A82" s="70" t="str">
        <f>CONCATENATE('Search Tool'!$B$6,'Search Tool'!$F$6,H82)</f>
        <v>EAL Level 3 advanced Diploma (Al size 1.25)Pass Pass</v>
      </c>
      <c r="B82" s="70" t="b">
        <f t="shared" si="12"/>
        <v>0</v>
      </c>
      <c r="C82" s="70">
        <f t="shared" si="15"/>
        <v>0</v>
      </c>
      <c r="D82" s="70" t="str">
        <f t="shared" si="13"/>
        <v>FALSE0</v>
      </c>
      <c r="E82" s="70" t="str">
        <f t="shared" si="14"/>
        <v>BTEC CertificatesPearson BTEC Level 3 Certificate (D*D*-PP)Pass Pass</v>
      </c>
      <c r="F82" s="70" t="s">
        <v>17</v>
      </c>
      <c r="G82" s="70" t="s">
        <v>2909</v>
      </c>
      <c r="H82" s="70" t="s">
        <v>83</v>
      </c>
      <c r="I82" s="70">
        <v>30</v>
      </c>
      <c r="J82" s="70">
        <v>2</v>
      </c>
      <c r="K82" s="70" t="s">
        <v>2831</v>
      </c>
      <c r="L82" s="70" t="s">
        <v>2916</v>
      </c>
      <c r="M82" s="71" t="str">
        <f t="shared" si="8"/>
        <v>BLANK</v>
      </c>
      <c r="N82" s="71" t="str">
        <f t="shared" si="9"/>
        <v>BLANK</v>
      </c>
      <c r="O82" s="71" t="str">
        <f t="shared" si="10"/>
        <v>BLANK</v>
      </c>
      <c r="P82" s="71" t="str">
        <f t="shared" si="11"/>
        <v>BLANK</v>
      </c>
    </row>
    <row r="83" spans="1:16" x14ac:dyDescent="0.75">
      <c r="A83" s="70" t="str">
        <f>CONCATENATE('Search Tool'!$B$6,'Search Tool'!$F$6,H83)</f>
        <v>EAL Level 3 advanced Diploma (Al size 1.25)L2 Distinction* Distinction*</v>
      </c>
      <c r="B83" s="70" t="b">
        <f t="shared" si="12"/>
        <v>0</v>
      </c>
      <c r="C83" s="70">
        <f t="shared" si="15"/>
        <v>0</v>
      </c>
      <c r="D83" s="70" t="str">
        <f t="shared" si="13"/>
        <v>FALSE0</v>
      </c>
      <c r="E83" s="70" t="str">
        <f t="shared" si="14"/>
        <v>BTEC DiplomasPearson BTEC Level 1/2 DiplomaL2 Distinction* Distinction*</v>
      </c>
      <c r="F83" s="70" t="s">
        <v>18</v>
      </c>
      <c r="G83" s="70" t="s">
        <v>2726</v>
      </c>
      <c r="H83" s="70" t="s">
        <v>2728</v>
      </c>
      <c r="I83" s="70">
        <v>40</v>
      </c>
      <c r="J83" s="70">
        <v>5</v>
      </c>
      <c r="K83" s="70" t="s">
        <v>2892</v>
      </c>
      <c r="L83" s="70" t="s">
        <v>2917</v>
      </c>
      <c r="M83" s="71" t="str">
        <f t="shared" si="8"/>
        <v>BLANK</v>
      </c>
      <c r="N83" s="71" t="str">
        <f t="shared" si="9"/>
        <v>BLANK</v>
      </c>
      <c r="O83" s="71" t="str">
        <f t="shared" si="10"/>
        <v>BLANK</v>
      </c>
      <c r="P83" s="71" t="str">
        <f t="shared" si="11"/>
        <v>BLANK</v>
      </c>
    </row>
    <row r="84" spans="1:16" x14ac:dyDescent="0.75">
      <c r="A84" s="70" t="str">
        <f>CONCATENATE('Search Tool'!$B$6,'Search Tool'!$F$6,H84)</f>
        <v>EAL Level 3 advanced Diploma (Al size 1.25)L2 Distinction* Distinction</v>
      </c>
      <c r="B84" s="70" t="b">
        <f t="shared" si="12"/>
        <v>0</v>
      </c>
      <c r="C84" s="70">
        <f t="shared" si="15"/>
        <v>0</v>
      </c>
      <c r="D84" s="70" t="str">
        <f t="shared" si="13"/>
        <v>FALSE0</v>
      </c>
      <c r="E84" s="70" t="str">
        <f t="shared" si="14"/>
        <v>BTEC DiplomasPearson BTEC Level 1/2 DiplomaL2 Distinction* Distinction</v>
      </c>
      <c r="F84" s="70" t="s">
        <v>18</v>
      </c>
      <c r="G84" s="70" t="s">
        <v>2726</v>
      </c>
      <c r="H84" s="70" t="s">
        <v>2729</v>
      </c>
      <c r="I84" s="70">
        <v>37.5</v>
      </c>
      <c r="J84" s="70">
        <v>5</v>
      </c>
      <c r="K84" s="70" t="s">
        <v>2892</v>
      </c>
      <c r="L84" s="70" t="s">
        <v>2918</v>
      </c>
      <c r="M84" s="71" t="str">
        <f t="shared" si="8"/>
        <v>BLANK</v>
      </c>
      <c r="N84" s="71" t="str">
        <f t="shared" si="9"/>
        <v>BLANK</v>
      </c>
      <c r="O84" s="71" t="str">
        <f t="shared" si="10"/>
        <v>BLANK</v>
      </c>
      <c r="P84" s="71" t="str">
        <f t="shared" si="11"/>
        <v>BLANK</v>
      </c>
    </row>
    <row r="85" spans="1:16" x14ac:dyDescent="0.75">
      <c r="A85" s="70" t="str">
        <f>CONCATENATE('Search Tool'!$B$6,'Search Tool'!$F$6,H85)</f>
        <v>EAL Level 3 advanced Diploma (Al size 1.25)L2 Distinction Distinction</v>
      </c>
      <c r="B85" s="70" t="b">
        <f t="shared" si="12"/>
        <v>0</v>
      </c>
      <c r="C85" s="70">
        <f t="shared" si="15"/>
        <v>0</v>
      </c>
      <c r="D85" s="70" t="str">
        <f t="shared" si="13"/>
        <v>FALSE0</v>
      </c>
      <c r="E85" s="70" t="str">
        <f t="shared" si="14"/>
        <v>BTEC DiplomasPearson BTEC Level 1/2 DiplomaL2 Distinction Distinction</v>
      </c>
      <c r="F85" s="70" t="s">
        <v>18</v>
      </c>
      <c r="G85" s="70" t="s">
        <v>2726</v>
      </c>
      <c r="H85" s="70" t="s">
        <v>2730</v>
      </c>
      <c r="I85" s="70">
        <v>35</v>
      </c>
      <c r="J85" s="70">
        <v>5</v>
      </c>
      <c r="K85" s="70" t="s">
        <v>2892</v>
      </c>
      <c r="L85" s="70" t="s">
        <v>2919</v>
      </c>
      <c r="M85" s="71" t="str">
        <f t="shared" si="8"/>
        <v>BLANK</v>
      </c>
      <c r="N85" s="71" t="str">
        <f t="shared" si="9"/>
        <v>BLANK</v>
      </c>
      <c r="O85" s="71" t="str">
        <f t="shared" si="10"/>
        <v>BLANK</v>
      </c>
      <c r="P85" s="71" t="str">
        <f t="shared" si="11"/>
        <v>BLANK</v>
      </c>
    </row>
    <row r="86" spans="1:16" x14ac:dyDescent="0.75">
      <c r="A86" s="70" t="str">
        <f>CONCATENATE('Search Tool'!$B$6,'Search Tool'!$F$6,H86)</f>
        <v>EAL Level 3 advanced Diploma (Al size 1.25)L2 Distinction Merit</v>
      </c>
      <c r="B86" s="70" t="b">
        <f t="shared" si="12"/>
        <v>0</v>
      </c>
      <c r="C86" s="70">
        <f t="shared" si="15"/>
        <v>0</v>
      </c>
      <c r="D86" s="70" t="str">
        <f t="shared" si="13"/>
        <v>FALSE0</v>
      </c>
      <c r="E86" s="70" t="str">
        <f t="shared" si="14"/>
        <v>BTEC DiplomasPearson BTEC Level 1/2 DiplomaL2 Distinction Merit</v>
      </c>
      <c r="F86" s="70" t="s">
        <v>18</v>
      </c>
      <c r="G86" s="70" t="s">
        <v>2726</v>
      </c>
      <c r="H86" s="70" t="s">
        <v>2731</v>
      </c>
      <c r="I86" s="70">
        <v>32.5</v>
      </c>
      <c r="J86" s="70">
        <v>5</v>
      </c>
      <c r="K86" s="70" t="s">
        <v>2892</v>
      </c>
      <c r="L86" s="70" t="s">
        <v>2920</v>
      </c>
      <c r="M86" s="71" t="str">
        <f t="shared" si="8"/>
        <v>BLANK</v>
      </c>
      <c r="N86" s="71" t="str">
        <f t="shared" si="9"/>
        <v>BLANK</v>
      </c>
      <c r="O86" s="71" t="str">
        <f t="shared" si="10"/>
        <v>BLANK</v>
      </c>
      <c r="P86" s="71" t="str">
        <f t="shared" si="11"/>
        <v>BLANK</v>
      </c>
    </row>
    <row r="87" spans="1:16" x14ac:dyDescent="0.75">
      <c r="A87" s="70" t="str">
        <f>CONCATENATE('Search Tool'!$B$6,'Search Tool'!$F$6,H87)</f>
        <v>EAL Level 3 advanced Diploma (Al size 1.25)L2 Merit Merit</v>
      </c>
      <c r="B87" s="70" t="b">
        <f t="shared" si="12"/>
        <v>0</v>
      </c>
      <c r="C87" s="70">
        <f t="shared" si="15"/>
        <v>0</v>
      </c>
      <c r="D87" s="70" t="str">
        <f t="shared" si="13"/>
        <v>FALSE0</v>
      </c>
      <c r="E87" s="70" t="str">
        <f t="shared" si="14"/>
        <v>BTEC DiplomasPearson BTEC Level 1/2 DiplomaL2 Merit Merit</v>
      </c>
      <c r="F87" s="70" t="s">
        <v>18</v>
      </c>
      <c r="G87" s="70" t="s">
        <v>2726</v>
      </c>
      <c r="H87" s="70" t="s">
        <v>2732</v>
      </c>
      <c r="I87" s="70">
        <v>30</v>
      </c>
      <c r="J87" s="70">
        <v>5</v>
      </c>
      <c r="K87" s="70" t="s">
        <v>2892</v>
      </c>
      <c r="L87" s="70" t="s">
        <v>2921</v>
      </c>
      <c r="M87" s="71" t="str">
        <f t="shared" si="8"/>
        <v>BLANK</v>
      </c>
      <c r="N87" s="71" t="str">
        <f t="shared" si="9"/>
        <v>BLANK</v>
      </c>
      <c r="O87" s="71" t="str">
        <f t="shared" si="10"/>
        <v>BLANK</v>
      </c>
      <c r="P87" s="71" t="str">
        <f t="shared" si="11"/>
        <v>BLANK</v>
      </c>
    </row>
    <row r="88" spans="1:16" x14ac:dyDescent="0.75">
      <c r="A88" s="70" t="str">
        <f>CONCATENATE('Search Tool'!$B$6,'Search Tool'!$F$6,H88)</f>
        <v>EAL Level 3 advanced Diploma (Al size 1.25)L2 Merit Pass</v>
      </c>
      <c r="B88" s="70" t="b">
        <f t="shared" si="12"/>
        <v>0</v>
      </c>
      <c r="C88" s="70">
        <f t="shared" si="15"/>
        <v>0</v>
      </c>
      <c r="D88" s="70" t="str">
        <f t="shared" si="13"/>
        <v>FALSE0</v>
      </c>
      <c r="E88" s="70" t="str">
        <f t="shared" si="14"/>
        <v>BTEC DiplomasPearson BTEC Level 1/2 DiplomaL2 Merit Pass</v>
      </c>
      <c r="F88" s="70" t="s">
        <v>18</v>
      </c>
      <c r="G88" s="70" t="s">
        <v>2726</v>
      </c>
      <c r="H88" s="70" t="s">
        <v>2733</v>
      </c>
      <c r="I88" s="70">
        <v>27.5</v>
      </c>
      <c r="J88" s="70">
        <v>5</v>
      </c>
      <c r="K88" s="70" t="s">
        <v>2892</v>
      </c>
      <c r="L88" s="70" t="s">
        <v>2922</v>
      </c>
      <c r="M88" s="71" t="str">
        <f t="shared" si="8"/>
        <v>BLANK</v>
      </c>
      <c r="N88" s="71" t="str">
        <f t="shared" si="9"/>
        <v>BLANK</v>
      </c>
      <c r="O88" s="71" t="str">
        <f t="shared" si="10"/>
        <v>BLANK</v>
      </c>
      <c r="P88" s="71" t="str">
        <f t="shared" si="11"/>
        <v>BLANK</v>
      </c>
    </row>
    <row r="89" spans="1:16" x14ac:dyDescent="0.75">
      <c r="A89" s="70" t="str">
        <f>CONCATENATE('Search Tool'!$B$6,'Search Tool'!$F$6,H89)</f>
        <v>EAL Level 3 advanced Diploma (Al size 1.25)L2 Pass Pass</v>
      </c>
      <c r="B89" s="70" t="b">
        <f t="shared" si="12"/>
        <v>0</v>
      </c>
      <c r="C89" s="70">
        <f t="shared" si="15"/>
        <v>0</v>
      </c>
      <c r="D89" s="70" t="str">
        <f t="shared" si="13"/>
        <v>FALSE0</v>
      </c>
      <c r="E89" s="70" t="str">
        <f t="shared" si="14"/>
        <v>BTEC DiplomasPearson BTEC Level 1/2 DiplomaL2 Pass Pass</v>
      </c>
      <c r="F89" s="70" t="s">
        <v>18</v>
      </c>
      <c r="G89" s="70" t="s">
        <v>2726</v>
      </c>
      <c r="H89" s="70" t="s">
        <v>2735</v>
      </c>
      <c r="I89" s="70">
        <v>25</v>
      </c>
      <c r="J89" s="70">
        <v>5</v>
      </c>
      <c r="K89" s="70" t="s">
        <v>2892</v>
      </c>
      <c r="L89" s="70" t="s">
        <v>2923</v>
      </c>
      <c r="M89" s="71" t="str">
        <f t="shared" si="8"/>
        <v>BLANK</v>
      </c>
      <c r="N89" s="71" t="str">
        <f t="shared" si="9"/>
        <v>BLANK</v>
      </c>
      <c r="O89" s="71" t="str">
        <f t="shared" si="10"/>
        <v>BLANK</v>
      </c>
      <c r="P89" s="71" t="str">
        <f t="shared" si="11"/>
        <v>BLANK</v>
      </c>
    </row>
    <row r="90" spans="1:16" x14ac:dyDescent="0.75">
      <c r="A90" s="70" t="str">
        <f>CONCATENATE('Search Tool'!$B$6,'Search Tool'!$F$6,H90)</f>
        <v>EAL Level 3 advanced Diploma (Al size 1.25)L1 Pass</v>
      </c>
      <c r="B90" s="70" t="b">
        <f t="shared" si="12"/>
        <v>0</v>
      </c>
      <c r="C90" s="70">
        <f t="shared" si="15"/>
        <v>0</v>
      </c>
      <c r="D90" s="70" t="str">
        <f t="shared" si="13"/>
        <v>FALSE0</v>
      </c>
      <c r="E90" s="70" t="str">
        <f t="shared" si="14"/>
        <v>BTEC DiplomasPearson BTEC Level 1/2 DiplomaL1 Pass</v>
      </c>
      <c r="F90" s="70" t="s">
        <v>18</v>
      </c>
      <c r="G90" s="70" t="s">
        <v>2726</v>
      </c>
      <c r="H90" s="70" t="s">
        <v>2734</v>
      </c>
      <c r="I90" s="70">
        <v>12.5</v>
      </c>
      <c r="J90" s="70">
        <v>5</v>
      </c>
      <c r="K90" s="70" t="s">
        <v>2892</v>
      </c>
      <c r="L90" s="70" t="s">
        <v>2924</v>
      </c>
      <c r="M90" s="71" t="str">
        <f t="shared" si="8"/>
        <v>BLANK</v>
      </c>
      <c r="N90" s="71" t="str">
        <f t="shared" si="9"/>
        <v>BLANK</v>
      </c>
      <c r="O90" s="71" t="str">
        <f t="shared" si="10"/>
        <v>BLANK</v>
      </c>
      <c r="P90" s="71" t="str">
        <f t="shared" si="11"/>
        <v>BLANK</v>
      </c>
    </row>
    <row r="91" spans="1:16" x14ac:dyDescent="0.75">
      <c r="A91" s="70" t="str">
        <f>CONCATENATE('Search Tool'!$B$6,'Search Tool'!$F$6,H91)</f>
        <v>EAL Level 3 advanced Diploma (Al size 1.25)Distinction*</v>
      </c>
      <c r="B91" s="70" t="b">
        <f t="shared" si="12"/>
        <v>0</v>
      </c>
      <c r="C91" s="70">
        <f t="shared" si="15"/>
        <v>0</v>
      </c>
      <c r="D91" s="70" t="str">
        <f t="shared" si="13"/>
        <v>FALSE0</v>
      </c>
      <c r="E91" s="70" t="str">
        <f t="shared" si="14"/>
        <v>BTEC DiplomasPearson BTEC Level 2 DiplomaDistinction*</v>
      </c>
      <c r="F91" s="70" t="s">
        <v>18</v>
      </c>
      <c r="G91" s="70" t="s">
        <v>2725</v>
      </c>
      <c r="H91" s="70" t="s">
        <v>73</v>
      </c>
      <c r="I91" s="70">
        <v>32</v>
      </c>
      <c r="J91" s="70">
        <v>4</v>
      </c>
      <c r="K91" s="70" t="s">
        <v>2892</v>
      </c>
      <c r="L91" s="70" t="s">
        <v>2925</v>
      </c>
      <c r="M91" s="71" t="str">
        <f t="shared" si="8"/>
        <v>BLANK</v>
      </c>
      <c r="N91" s="71" t="str">
        <f t="shared" si="9"/>
        <v>BLANK</v>
      </c>
      <c r="O91" s="71" t="str">
        <f t="shared" si="10"/>
        <v>BLANK</v>
      </c>
      <c r="P91" s="71" t="str">
        <f t="shared" si="11"/>
        <v>BLANK</v>
      </c>
    </row>
    <row r="92" spans="1:16" x14ac:dyDescent="0.75">
      <c r="A92" s="70" t="str">
        <f>CONCATENATE('Search Tool'!$B$6,'Search Tool'!$F$6,H92)</f>
        <v>EAL Level 3 advanced Diploma (Al size 1.25)Distinction</v>
      </c>
      <c r="B92" s="70" t="b">
        <f t="shared" si="12"/>
        <v>0</v>
      </c>
      <c r="C92" s="70">
        <f t="shared" si="15"/>
        <v>0</v>
      </c>
      <c r="D92" s="70" t="str">
        <f t="shared" si="13"/>
        <v>FALSE0</v>
      </c>
      <c r="E92" s="70" t="str">
        <f t="shared" si="14"/>
        <v>BTEC DiplomasPearson BTEC Level 2 DiplomaDistinction</v>
      </c>
      <c r="F92" s="70" t="s">
        <v>18</v>
      </c>
      <c r="G92" s="70" t="s">
        <v>2725</v>
      </c>
      <c r="H92" s="70" t="s">
        <v>60</v>
      </c>
      <c r="I92" s="70">
        <v>28</v>
      </c>
      <c r="J92" s="70">
        <v>4</v>
      </c>
      <c r="K92" s="70" t="s">
        <v>2892</v>
      </c>
      <c r="L92" s="70" t="s">
        <v>2926</v>
      </c>
      <c r="M92" s="71" t="str">
        <f t="shared" si="8"/>
        <v>BLANK</v>
      </c>
      <c r="N92" s="71" t="str">
        <f t="shared" si="9"/>
        <v>BLANK</v>
      </c>
      <c r="O92" s="71" t="str">
        <f t="shared" si="10"/>
        <v>BLANK</v>
      </c>
      <c r="P92" s="71" t="str">
        <f t="shared" si="11"/>
        <v>BLANK</v>
      </c>
    </row>
    <row r="93" spans="1:16" x14ac:dyDescent="0.75">
      <c r="A93" s="70" t="str">
        <f>CONCATENATE('Search Tool'!$B$6,'Search Tool'!$F$6,H93)</f>
        <v>EAL Level 3 advanced Diploma (Al size 1.25)Merit</v>
      </c>
      <c r="B93" s="70" t="b">
        <f t="shared" si="12"/>
        <v>0</v>
      </c>
      <c r="C93" s="70">
        <f t="shared" si="15"/>
        <v>0</v>
      </c>
      <c r="D93" s="70" t="str">
        <f t="shared" si="13"/>
        <v>FALSE0</v>
      </c>
      <c r="E93" s="70" t="str">
        <f t="shared" si="14"/>
        <v>BTEC DiplomasPearson BTEC Level 2 DiplomaMerit</v>
      </c>
      <c r="F93" s="70" t="s">
        <v>18</v>
      </c>
      <c r="G93" s="70" t="s">
        <v>2725</v>
      </c>
      <c r="H93" s="70" t="s">
        <v>61</v>
      </c>
      <c r="I93" s="70">
        <v>24</v>
      </c>
      <c r="J93" s="70">
        <v>4</v>
      </c>
      <c r="K93" s="70" t="s">
        <v>2892</v>
      </c>
      <c r="L93" s="70" t="s">
        <v>2927</v>
      </c>
      <c r="M93" s="71" t="str">
        <f t="shared" si="8"/>
        <v>BLANK</v>
      </c>
      <c r="N93" s="71" t="str">
        <f t="shared" si="9"/>
        <v>BLANK</v>
      </c>
      <c r="O93" s="71" t="str">
        <f t="shared" si="10"/>
        <v>BLANK</v>
      </c>
      <c r="P93" s="71" t="str">
        <f t="shared" si="11"/>
        <v>BLANK</v>
      </c>
    </row>
    <row r="94" spans="1:16" x14ac:dyDescent="0.75">
      <c r="A94" s="70" t="str">
        <f>CONCATENATE('Search Tool'!$B$6,'Search Tool'!$F$6,H94)</f>
        <v>EAL Level 3 advanced Diploma (Al size 1.25)Pass</v>
      </c>
      <c r="B94" s="70" t="b">
        <f t="shared" si="12"/>
        <v>0</v>
      </c>
      <c r="C94" s="70">
        <f t="shared" si="15"/>
        <v>0</v>
      </c>
      <c r="D94" s="70" t="str">
        <f t="shared" si="13"/>
        <v>FALSE0</v>
      </c>
      <c r="E94" s="70" t="str">
        <f t="shared" si="14"/>
        <v>BTEC DiplomasPearson BTEC Level 2 DiplomaPass</v>
      </c>
      <c r="F94" s="70" t="s">
        <v>18</v>
      </c>
      <c r="G94" s="70" t="s">
        <v>2725</v>
      </c>
      <c r="H94" s="70" t="s">
        <v>74</v>
      </c>
      <c r="I94" s="70">
        <v>20</v>
      </c>
      <c r="J94" s="70">
        <v>4</v>
      </c>
      <c r="K94" s="70" t="s">
        <v>2892</v>
      </c>
      <c r="L94" s="70" t="s">
        <v>2928</v>
      </c>
      <c r="M94" s="71" t="str">
        <f t="shared" si="8"/>
        <v>BLANK</v>
      </c>
      <c r="N94" s="71" t="str">
        <f t="shared" si="9"/>
        <v>BLANK</v>
      </c>
      <c r="O94" s="71" t="str">
        <f t="shared" si="10"/>
        <v>BLANK</v>
      </c>
      <c r="P94" s="71" t="str">
        <f t="shared" si="11"/>
        <v>BLANK</v>
      </c>
    </row>
    <row r="95" spans="1:16" x14ac:dyDescent="0.75">
      <c r="A95" s="70" t="str">
        <f>CONCATENATE('Search Tool'!$B$6,'Search Tool'!$F$6,H95)</f>
        <v>EAL Level 3 advanced Diploma (Al size 1.25)Pass</v>
      </c>
      <c r="B95" s="70" t="b">
        <f t="shared" si="12"/>
        <v>0</v>
      </c>
      <c r="C95" s="70">
        <f t="shared" si="15"/>
        <v>0</v>
      </c>
      <c r="D95" s="70" t="str">
        <f t="shared" si="13"/>
        <v>FALSE0</v>
      </c>
      <c r="E95" s="70" t="str">
        <f t="shared" si="14"/>
        <v>BTEC DiplomasPearson BTEC Level 3 Diploma (Pass Only, AL size 0.75)Pass</v>
      </c>
      <c r="F95" s="70" t="s">
        <v>18</v>
      </c>
      <c r="G95" s="70" t="s">
        <v>2929</v>
      </c>
      <c r="H95" s="70" t="s">
        <v>74</v>
      </c>
      <c r="I95" s="70">
        <v>22.5</v>
      </c>
      <c r="J95" s="70">
        <v>0.75</v>
      </c>
      <c r="K95" s="70" t="s">
        <v>2831</v>
      </c>
      <c r="L95" s="70" t="s">
        <v>2930</v>
      </c>
      <c r="M95" s="71" t="str">
        <f t="shared" si="8"/>
        <v>BLANK</v>
      </c>
      <c r="N95" s="71" t="str">
        <f t="shared" si="9"/>
        <v>BLANK</v>
      </c>
      <c r="O95" s="71" t="str">
        <f t="shared" si="10"/>
        <v>BLANK</v>
      </c>
      <c r="P95" s="71" t="str">
        <f t="shared" si="11"/>
        <v>BLANK</v>
      </c>
    </row>
    <row r="96" spans="1:16" x14ac:dyDescent="0.75">
      <c r="A96" s="70" t="str">
        <f>CONCATENATE('Search Tool'!$B$6,'Search Tool'!$F$6,H96)</f>
        <v>EAL Level 3 advanced Diploma (Al size 1.25)Pass</v>
      </c>
      <c r="B96" s="70" t="b">
        <f t="shared" si="12"/>
        <v>0</v>
      </c>
      <c r="C96" s="70">
        <f t="shared" si="15"/>
        <v>0</v>
      </c>
      <c r="D96" s="70" t="str">
        <f t="shared" si="13"/>
        <v>FALSE0</v>
      </c>
      <c r="E96" s="70" t="str">
        <f t="shared" si="14"/>
        <v>BTEC DiplomasPearson BTEC Level 3 Diploma (Pass Only, AL size 1)Pass</v>
      </c>
      <c r="F96" s="70" t="s">
        <v>18</v>
      </c>
      <c r="G96" s="70" t="s">
        <v>2931</v>
      </c>
      <c r="H96" s="70" t="s">
        <v>74</v>
      </c>
      <c r="I96" s="70">
        <v>30</v>
      </c>
      <c r="J96" s="70">
        <v>1</v>
      </c>
      <c r="K96" s="70" t="s">
        <v>2831</v>
      </c>
      <c r="L96" s="70" t="s">
        <v>2932</v>
      </c>
      <c r="M96" s="71" t="str">
        <f t="shared" si="8"/>
        <v>BLANK</v>
      </c>
      <c r="N96" s="71" t="str">
        <f t="shared" si="9"/>
        <v>BLANK</v>
      </c>
      <c r="O96" s="71" t="str">
        <f t="shared" si="10"/>
        <v>BLANK</v>
      </c>
      <c r="P96" s="71" t="str">
        <f t="shared" si="11"/>
        <v>BLANK</v>
      </c>
    </row>
    <row r="97" spans="1:16" x14ac:dyDescent="0.75">
      <c r="A97" s="70" t="str">
        <f>CONCATENATE('Search Tool'!$B$6,'Search Tool'!$F$6,H97)</f>
        <v>EAL Level 3 advanced Diploma (Al size 1.25)Pass</v>
      </c>
      <c r="B97" s="70" t="b">
        <f t="shared" si="12"/>
        <v>0</v>
      </c>
      <c r="C97" s="70">
        <f t="shared" si="15"/>
        <v>0</v>
      </c>
      <c r="D97" s="70" t="str">
        <f t="shared" si="13"/>
        <v>FALSE0</v>
      </c>
      <c r="E97" s="70" t="str">
        <f t="shared" si="14"/>
        <v>BTEC DiplomasPearson BTEC Level 3 Diploma (Pass Only, AL size 1.75)Pass</v>
      </c>
      <c r="F97" s="70" t="s">
        <v>18</v>
      </c>
      <c r="G97" s="70" t="s">
        <v>2933</v>
      </c>
      <c r="H97" s="70" t="s">
        <v>74</v>
      </c>
      <c r="I97" s="70">
        <v>52.5</v>
      </c>
      <c r="J97" s="70">
        <v>1.75</v>
      </c>
      <c r="K97" s="70" t="s">
        <v>2831</v>
      </c>
      <c r="L97" s="70" t="s">
        <v>2934</v>
      </c>
      <c r="M97" s="71" t="str">
        <f t="shared" si="8"/>
        <v>BLANK</v>
      </c>
      <c r="N97" s="71" t="str">
        <f t="shared" si="9"/>
        <v>BLANK</v>
      </c>
      <c r="O97" s="71" t="str">
        <f t="shared" si="10"/>
        <v>BLANK</v>
      </c>
      <c r="P97" s="71" t="str">
        <f t="shared" si="11"/>
        <v>BLANK</v>
      </c>
    </row>
    <row r="98" spans="1:16" x14ac:dyDescent="0.75">
      <c r="A98" s="70" t="str">
        <f>CONCATENATE('Search Tool'!$B$6,'Search Tool'!$F$6,H98)</f>
        <v>EAL Level 3 advanced Diploma (Al size 1.25)Distinction</v>
      </c>
      <c r="B98" s="70" t="b">
        <f t="shared" si="12"/>
        <v>0</v>
      </c>
      <c r="C98" s="70">
        <f t="shared" si="15"/>
        <v>0</v>
      </c>
      <c r="D98" s="70" t="str">
        <f t="shared" si="13"/>
        <v>FALSE0</v>
      </c>
      <c r="E98" s="70" t="str">
        <f t="shared" si="14"/>
        <v>BTEC DiplomasPearson BTEC Level 3 Diploma (D-P)Distinction</v>
      </c>
      <c r="F98" s="70" t="s">
        <v>18</v>
      </c>
      <c r="G98" s="70" t="s">
        <v>2935</v>
      </c>
      <c r="H98" s="70" t="s">
        <v>60</v>
      </c>
      <c r="I98" s="70">
        <v>100</v>
      </c>
      <c r="J98" s="70">
        <v>2</v>
      </c>
      <c r="K98" s="70" t="s">
        <v>2831</v>
      </c>
      <c r="L98" s="70" t="s">
        <v>2936</v>
      </c>
      <c r="M98" s="71" t="str">
        <f t="shared" si="8"/>
        <v>BLANK</v>
      </c>
      <c r="N98" s="71" t="str">
        <f t="shared" si="9"/>
        <v>BLANK</v>
      </c>
      <c r="O98" s="71" t="str">
        <f t="shared" si="10"/>
        <v>BLANK</v>
      </c>
      <c r="P98" s="71" t="str">
        <f t="shared" si="11"/>
        <v>BLANK</v>
      </c>
    </row>
    <row r="99" spans="1:16" x14ac:dyDescent="0.75">
      <c r="A99" s="70" t="str">
        <f>CONCATENATE('Search Tool'!$B$6,'Search Tool'!$F$6,H99)</f>
        <v>EAL Level 3 advanced Diploma (Al size 1.25)Merit</v>
      </c>
      <c r="B99" s="70" t="b">
        <f t="shared" si="12"/>
        <v>0</v>
      </c>
      <c r="C99" s="70">
        <f t="shared" si="15"/>
        <v>0</v>
      </c>
      <c r="D99" s="70" t="str">
        <f t="shared" si="13"/>
        <v>FALSE0</v>
      </c>
      <c r="E99" s="70" t="str">
        <f t="shared" si="14"/>
        <v>BTEC DiplomasPearson BTEC Level 3 Diploma (D-P)Merit</v>
      </c>
      <c r="F99" s="70" t="s">
        <v>18</v>
      </c>
      <c r="G99" s="70" t="s">
        <v>2935</v>
      </c>
      <c r="H99" s="70" t="s">
        <v>61</v>
      </c>
      <c r="I99" s="70">
        <v>70</v>
      </c>
      <c r="J99" s="70">
        <v>2</v>
      </c>
      <c r="K99" s="70" t="s">
        <v>2831</v>
      </c>
      <c r="L99" s="70" t="s">
        <v>2937</v>
      </c>
      <c r="M99" s="71" t="str">
        <f t="shared" si="8"/>
        <v>BLANK</v>
      </c>
      <c r="N99" s="71" t="str">
        <f t="shared" si="9"/>
        <v>BLANK</v>
      </c>
      <c r="O99" s="71" t="str">
        <f t="shared" si="10"/>
        <v>BLANK</v>
      </c>
      <c r="P99" s="71" t="str">
        <f t="shared" si="11"/>
        <v>BLANK</v>
      </c>
    </row>
    <row r="100" spans="1:16" x14ac:dyDescent="0.75">
      <c r="A100" s="70" t="str">
        <f>CONCATENATE('Search Tool'!$B$6,'Search Tool'!$F$6,H100)</f>
        <v>EAL Level 3 advanced Diploma (Al size 1.25)Pass</v>
      </c>
      <c r="B100" s="70" t="b">
        <f t="shared" si="12"/>
        <v>0</v>
      </c>
      <c r="C100" s="70">
        <f t="shared" si="15"/>
        <v>0</v>
      </c>
      <c r="D100" s="70" t="str">
        <f t="shared" si="13"/>
        <v>FALSE0</v>
      </c>
      <c r="E100" s="70" t="str">
        <f t="shared" si="14"/>
        <v>BTEC DiplomasPearson BTEC Level 3 Diploma (D-P)Pass</v>
      </c>
      <c r="F100" s="70" t="s">
        <v>18</v>
      </c>
      <c r="G100" s="70" t="s">
        <v>2935</v>
      </c>
      <c r="H100" s="70" t="s">
        <v>74</v>
      </c>
      <c r="I100" s="70">
        <v>30</v>
      </c>
      <c r="J100" s="70">
        <v>2</v>
      </c>
      <c r="K100" s="70" t="s">
        <v>2831</v>
      </c>
      <c r="L100" s="70" t="s">
        <v>2938</v>
      </c>
      <c r="M100" s="71" t="str">
        <f t="shared" si="8"/>
        <v>BLANK</v>
      </c>
      <c r="N100" s="71" t="str">
        <f t="shared" si="9"/>
        <v>BLANK</v>
      </c>
      <c r="O100" s="71" t="str">
        <f t="shared" si="10"/>
        <v>BLANK</v>
      </c>
      <c r="P100" s="71" t="str">
        <f t="shared" si="11"/>
        <v>BLANK</v>
      </c>
    </row>
    <row r="101" spans="1:16" x14ac:dyDescent="0.75">
      <c r="A101" s="70" t="str">
        <f>CONCATENATE('Search Tool'!$B$6,'Search Tool'!$F$6,H101)</f>
        <v>EAL Level 3 advanced Diploma (Al size 1.25)Distinction*</v>
      </c>
      <c r="B101" s="70" t="b">
        <f t="shared" si="12"/>
        <v>0</v>
      </c>
      <c r="C101" s="70">
        <f t="shared" si="15"/>
        <v>0</v>
      </c>
      <c r="D101" s="70" t="str">
        <f t="shared" si="13"/>
        <v>FALSE0</v>
      </c>
      <c r="E101" s="70" t="str">
        <f t="shared" si="14"/>
        <v>BTEC DiplomasPearson BTEC Level 3 Diploma (D*-P, AL size 1)Distinction*</v>
      </c>
      <c r="F101" s="70" t="s">
        <v>18</v>
      </c>
      <c r="G101" s="70" t="s">
        <v>2939</v>
      </c>
      <c r="H101" s="70" t="s">
        <v>73</v>
      </c>
      <c r="I101" s="70">
        <v>50</v>
      </c>
      <c r="J101" s="70">
        <v>1</v>
      </c>
      <c r="K101" s="70" t="s">
        <v>2831</v>
      </c>
      <c r="L101" s="70" t="s">
        <v>2940</v>
      </c>
      <c r="M101" s="71" t="str">
        <f t="shared" si="8"/>
        <v>BLANK</v>
      </c>
      <c r="N101" s="71" t="str">
        <f t="shared" si="9"/>
        <v>BLANK</v>
      </c>
      <c r="O101" s="71" t="str">
        <f t="shared" si="10"/>
        <v>BLANK</v>
      </c>
      <c r="P101" s="71" t="str">
        <f t="shared" si="11"/>
        <v>BLANK</v>
      </c>
    </row>
    <row r="102" spans="1:16" x14ac:dyDescent="0.75">
      <c r="A102" s="70" t="str">
        <f>CONCATENATE('Search Tool'!$B$6,'Search Tool'!$F$6,H102)</f>
        <v>EAL Level 3 advanced Diploma (Al size 1.25)Distinction</v>
      </c>
      <c r="B102" s="70" t="b">
        <f t="shared" ref="B102:B109" si="16">A102=E102</f>
        <v>0</v>
      </c>
      <c r="C102" s="70">
        <f t="shared" ref="C102:C109" si="17">IF(B102=TRUE,1+C101,0)</f>
        <v>0</v>
      </c>
      <c r="D102" s="70" t="str">
        <f t="shared" ref="D102:D109" si="18">CONCATENATE(B102,C102)</f>
        <v>FALSE0</v>
      </c>
      <c r="E102" s="70" t="str">
        <f t="shared" si="14"/>
        <v>BTEC DiplomasPearson BTEC Level 3 Diploma (D*-P, AL size 1)Distinction</v>
      </c>
      <c r="F102" s="70" t="s">
        <v>18</v>
      </c>
      <c r="G102" s="70" t="s">
        <v>2939</v>
      </c>
      <c r="H102" s="70" t="s">
        <v>60</v>
      </c>
      <c r="I102" s="70">
        <v>35</v>
      </c>
      <c r="J102" s="70">
        <v>1</v>
      </c>
      <c r="K102" s="70" t="s">
        <v>2831</v>
      </c>
      <c r="L102" s="70" t="s">
        <v>2941</v>
      </c>
      <c r="M102" s="71" t="str">
        <f t="shared" si="8"/>
        <v>BLANK</v>
      </c>
      <c r="N102" s="71" t="str">
        <f t="shared" si="9"/>
        <v>BLANK</v>
      </c>
      <c r="O102" s="71" t="str">
        <f t="shared" si="10"/>
        <v>BLANK</v>
      </c>
      <c r="P102" s="71" t="str">
        <f t="shared" si="11"/>
        <v>BLANK</v>
      </c>
    </row>
    <row r="103" spans="1:16" x14ac:dyDescent="0.75">
      <c r="A103" s="70" t="str">
        <f>CONCATENATE('Search Tool'!$B$6,'Search Tool'!$F$6,H103)</f>
        <v>EAL Level 3 advanced Diploma (Al size 1.25)Merit</v>
      </c>
      <c r="B103" s="70" t="b">
        <f t="shared" si="16"/>
        <v>0</v>
      </c>
      <c r="C103" s="70">
        <f t="shared" si="17"/>
        <v>0</v>
      </c>
      <c r="D103" s="70" t="str">
        <f t="shared" si="18"/>
        <v>FALSE0</v>
      </c>
      <c r="E103" s="70" t="str">
        <f t="shared" si="14"/>
        <v>BTEC DiplomasPearson BTEC Level 3 Diploma (D*-P, AL size 1)Merit</v>
      </c>
      <c r="F103" s="70" t="s">
        <v>18</v>
      </c>
      <c r="G103" s="70" t="s">
        <v>2939</v>
      </c>
      <c r="H103" s="70" t="s">
        <v>61</v>
      </c>
      <c r="I103" s="70">
        <v>25</v>
      </c>
      <c r="J103" s="70">
        <v>1</v>
      </c>
      <c r="K103" s="70" t="s">
        <v>2831</v>
      </c>
      <c r="L103" s="70" t="s">
        <v>2942</v>
      </c>
      <c r="M103" s="71" t="str">
        <f t="shared" si="8"/>
        <v>BLANK</v>
      </c>
      <c r="N103" s="71" t="str">
        <f t="shared" si="9"/>
        <v>BLANK</v>
      </c>
      <c r="O103" s="71" t="str">
        <f t="shared" si="10"/>
        <v>BLANK</v>
      </c>
      <c r="P103" s="71" t="str">
        <f t="shared" si="11"/>
        <v>BLANK</v>
      </c>
    </row>
    <row r="104" spans="1:16" x14ac:dyDescent="0.75">
      <c r="A104" s="70" t="str">
        <f>CONCATENATE('Search Tool'!$B$6,'Search Tool'!$F$6,H104)</f>
        <v>EAL Level 3 advanced Diploma (Al size 1.25)Pass</v>
      </c>
      <c r="B104" s="70" t="b">
        <f t="shared" si="16"/>
        <v>0</v>
      </c>
      <c r="C104" s="70">
        <f t="shared" si="17"/>
        <v>0</v>
      </c>
      <c r="D104" s="70" t="str">
        <f t="shared" si="18"/>
        <v>FALSE0</v>
      </c>
      <c r="E104" s="70" t="str">
        <f t="shared" si="14"/>
        <v>BTEC DiplomasPearson BTEC Level 3 Diploma (D*-P, AL size 1)Pass</v>
      </c>
      <c r="F104" s="70" t="s">
        <v>18</v>
      </c>
      <c r="G104" s="70" t="s">
        <v>2939</v>
      </c>
      <c r="H104" s="70" t="s">
        <v>74</v>
      </c>
      <c r="I104" s="70">
        <v>15</v>
      </c>
      <c r="J104" s="70">
        <v>1</v>
      </c>
      <c r="K104" s="70" t="s">
        <v>2831</v>
      </c>
      <c r="L104" s="70" t="s">
        <v>2943</v>
      </c>
      <c r="M104" s="71" t="str">
        <f t="shared" si="8"/>
        <v>BLANK</v>
      </c>
      <c r="N104" s="71" t="str">
        <f t="shared" si="9"/>
        <v>BLANK</v>
      </c>
      <c r="O104" s="71" t="str">
        <f t="shared" si="10"/>
        <v>BLANK</v>
      </c>
      <c r="P104" s="71" t="str">
        <f t="shared" si="11"/>
        <v>BLANK</v>
      </c>
    </row>
    <row r="105" spans="1:16" x14ac:dyDescent="0.75">
      <c r="A105" s="70" t="str">
        <f>CONCATENATE('Search Tool'!$B$6,'Search Tool'!$F$6,H105)</f>
        <v>EAL Level 3 advanced Diploma (Al size 1.25)Distinction* Distinction*</v>
      </c>
      <c r="B105" s="70" t="b">
        <f t="shared" si="16"/>
        <v>0</v>
      </c>
      <c r="C105" s="70">
        <f t="shared" si="17"/>
        <v>0</v>
      </c>
      <c r="D105" s="70" t="str">
        <f t="shared" si="18"/>
        <v>FALSE0</v>
      </c>
      <c r="E105" s="70" t="str">
        <f t="shared" si="14"/>
        <v>BTEC DiplomasPearson BTEC Level 3 90-Credit Diploma (AL size 1.5)Distinction* Distinction*</v>
      </c>
      <c r="F105" s="70" t="s">
        <v>18</v>
      </c>
      <c r="G105" s="70" t="s">
        <v>2948</v>
      </c>
      <c r="H105" s="70" t="s">
        <v>77</v>
      </c>
      <c r="I105" s="70">
        <v>75</v>
      </c>
      <c r="J105" s="70">
        <v>1.5</v>
      </c>
      <c r="K105" s="70" t="s">
        <v>2831</v>
      </c>
      <c r="L105" s="70" t="s">
        <v>2944</v>
      </c>
      <c r="M105" s="71" t="str">
        <f t="shared" si="8"/>
        <v>BLANK</v>
      </c>
      <c r="N105" s="71" t="str">
        <f t="shared" si="9"/>
        <v>BLANK</v>
      </c>
      <c r="O105" s="71" t="str">
        <f t="shared" si="10"/>
        <v>BLANK</v>
      </c>
      <c r="P105" s="71" t="str">
        <f t="shared" si="11"/>
        <v>BLANK</v>
      </c>
    </row>
    <row r="106" spans="1:16" x14ac:dyDescent="0.75">
      <c r="A106" s="70" t="str">
        <f>CONCATENATE('Search Tool'!$B$6,'Search Tool'!$F$6,H106)</f>
        <v>EAL Level 3 advanced Diploma (Al size 1.25)Distinction* Distinction</v>
      </c>
      <c r="B106" s="70" t="b">
        <f t="shared" si="16"/>
        <v>0</v>
      </c>
      <c r="C106" s="70">
        <f t="shared" si="17"/>
        <v>0</v>
      </c>
      <c r="D106" s="70" t="str">
        <f t="shared" si="18"/>
        <v>FALSE0</v>
      </c>
      <c r="E106" s="70" t="str">
        <f t="shared" si="14"/>
        <v>BTEC DiplomasPearson BTEC Level 3 90-Credit Diploma (AL size 1.5)Distinction* Distinction</v>
      </c>
      <c r="F106" s="70" t="s">
        <v>18</v>
      </c>
      <c r="G106" s="70" t="s">
        <v>2948</v>
      </c>
      <c r="H106" s="70" t="s">
        <v>78</v>
      </c>
      <c r="I106" s="70">
        <v>63.75</v>
      </c>
      <c r="J106" s="70">
        <v>1.5</v>
      </c>
      <c r="K106" s="70" t="s">
        <v>2831</v>
      </c>
      <c r="L106" s="70" t="s">
        <v>2945</v>
      </c>
      <c r="M106" s="71" t="str">
        <f t="shared" si="8"/>
        <v>BLANK</v>
      </c>
      <c r="N106" s="71" t="str">
        <f t="shared" si="9"/>
        <v>BLANK</v>
      </c>
      <c r="O106" s="71" t="str">
        <f t="shared" si="10"/>
        <v>BLANK</v>
      </c>
      <c r="P106" s="71" t="str">
        <f t="shared" si="11"/>
        <v>BLANK</v>
      </c>
    </row>
    <row r="107" spans="1:16" x14ac:dyDescent="0.75">
      <c r="A107" s="70" t="str">
        <f>CONCATENATE('Search Tool'!$B$6,'Search Tool'!$F$6,H107)</f>
        <v>EAL Level 3 advanced Diploma (Al size 1.25)Distinction Distinction</v>
      </c>
      <c r="B107" s="70" t="b">
        <f t="shared" si="16"/>
        <v>0</v>
      </c>
      <c r="C107" s="70">
        <f t="shared" si="17"/>
        <v>0</v>
      </c>
      <c r="D107" s="70" t="str">
        <f t="shared" si="18"/>
        <v>FALSE0</v>
      </c>
      <c r="E107" s="70" t="str">
        <f t="shared" si="14"/>
        <v>BTEC DiplomasPearson BTEC Level 3 90-Credit Diploma (AL size 1.5)Distinction Distinction</v>
      </c>
      <c r="F107" s="70" t="s">
        <v>18</v>
      </c>
      <c r="G107" s="70" t="s">
        <v>2948</v>
      </c>
      <c r="H107" s="70" t="s">
        <v>79</v>
      </c>
      <c r="I107" s="70">
        <v>52.5</v>
      </c>
      <c r="J107" s="70">
        <v>1.5</v>
      </c>
      <c r="K107" s="70" t="s">
        <v>2831</v>
      </c>
      <c r="L107" s="70" t="s">
        <v>2946</v>
      </c>
      <c r="M107" s="71" t="str">
        <f t="shared" si="8"/>
        <v>BLANK</v>
      </c>
      <c r="N107" s="71" t="str">
        <f t="shared" si="9"/>
        <v>BLANK</v>
      </c>
      <c r="O107" s="71" t="str">
        <f t="shared" si="10"/>
        <v>BLANK</v>
      </c>
      <c r="P107" s="71" t="str">
        <f t="shared" si="11"/>
        <v>BLANK</v>
      </c>
    </row>
    <row r="108" spans="1:16" x14ac:dyDescent="0.75">
      <c r="A108" s="70" t="str">
        <f>CONCATENATE('Search Tool'!$B$6,'Search Tool'!$F$6,H108)</f>
        <v>EAL Level 3 advanced Diploma (Al size 1.25)Distinction Merit</v>
      </c>
      <c r="B108" s="70" t="b">
        <f t="shared" si="16"/>
        <v>0</v>
      </c>
      <c r="C108" s="70">
        <f t="shared" si="17"/>
        <v>0</v>
      </c>
      <c r="D108" s="70" t="str">
        <f t="shared" si="18"/>
        <v>FALSE0</v>
      </c>
      <c r="E108" s="70" t="str">
        <f t="shared" si="14"/>
        <v>BTEC DiplomasPearson BTEC Level 3 90-Credit Diploma (AL size 1.5)Distinction Merit</v>
      </c>
      <c r="F108" s="70" t="s">
        <v>18</v>
      </c>
      <c r="G108" s="70" t="s">
        <v>2948</v>
      </c>
      <c r="H108" s="70" t="s">
        <v>80</v>
      </c>
      <c r="I108" s="70">
        <v>45</v>
      </c>
      <c r="J108" s="70">
        <v>1.5</v>
      </c>
      <c r="K108" s="70" t="s">
        <v>2831</v>
      </c>
      <c r="L108" s="70" t="s">
        <v>2947</v>
      </c>
      <c r="M108" s="71" t="str">
        <f t="shared" si="8"/>
        <v>BLANK</v>
      </c>
      <c r="N108" s="71" t="str">
        <f t="shared" si="9"/>
        <v>BLANK</v>
      </c>
      <c r="O108" s="71" t="str">
        <f t="shared" si="10"/>
        <v>BLANK</v>
      </c>
      <c r="P108" s="71" t="str">
        <f t="shared" si="11"/>
        <v>BLANK</v>
      </c>
    </row>
    <row r="109" spans="1:16" x14ac:dyDescent="0.75">
      <c r="A109" s="70" t="str">
        <f>CONCATENATE('Search Tool'!$B$6,'Search Tool'!$F$6,H109)</f>
        <v>EAL Level 3 advanced Diploma (Al size 1.25)Merit Merit</v>
      </c>
      <c r="B109" s="70" t="b">
        <f t="shared" si="16"/>
        <v>0</v>
      </c>
      <c r="C109" s="70">
        <f t="shared" si="17"/>
        <v>0</v>
      </c>
      <c r="D109" s="70" t="str">
        <f t="shared" si="18"/>
        <v>FALSE0</v>
      </c>
      <c r="E109" s="70" t="str">
        <f t="shared" si="14"/>
        <v>BTEC DiplomasPearson BTEC Level 3 90-Credit Diploma (AL size 1.5)Merit Merit</v>
      </c>
      <c r="F109" s="70" t="s">
        <v>18</v>
      </c>
      <c r="G109" s="70" t="s">
        <v>2948</v>
      </c>
      <c r="H109" s="70" t="s">
        <v>81</v>
      </c>
      <c r="I109" s="70">
        <v>37.5</v>
      </c>
      <c r="J109" s="70">
        <v>1.5</v>
      </c>
      <c r="K109" s="70" t="s">
        <v>2831</v>
      </c>
      <c r="L109" s="70" t="s">
        <v>2949</v>
      </c>
      <c r="M109" s="71" t="str">
        <f t="shared" si="8"/>
        <v>BLANK</v>
      </c>
      <c r="N109" s="71" t="str">
        <f t="shared" si="9"/>
        <v>BLANK</v>
      </c>
      <c r="O109" s="71" t="str">
        <f t="shared" si="10"/>
        <v>BLANK</v>
      </c>
      <c r="P109" s="71" t="str">
        <f t="shared" si="11"/>
        <v>BLANK</v>
      </c>
    </row>
    <row r="110" spans="1:16" x14ac:dyDescent="0.75">
      <c r="A110" s="70" t="str">
        <f>CONCATENATE('Search Tool'!$B$6,'Search Tool'!$F$6,H110)</f>
        <v>EAL Level 3 advanced Diploma (Al size 1.25)Merit Pass</v>
      </c>
      <c r="B110" s="70" t="b">
        <f t="shared" ref="B110:B117" si="19">A110=E110</f>
        <v>0</v>
      </c>
      <c r="C110" s="70">
        <f t="shared" ref="C110:C117" si="20">IF(B110=TRUE,1+C109,0)</f>
        <v>0</v>
      </c>
      <c r="D110" s="70" t="str">
        <f t="shared" ref="D110:D166" si="21">CONCATENATE(B110,C110)</f>
        <v>FALSE0</v>
      </c>
      <c r="E110" s="70" t="str">
        <f t="shared" si="14"/>
        <v>BTEC DiplomasPearson BTEC Level 3 90-Credit Diploma (AL size 1.5)Merit Pass</v>
      </c>
      <c r="F110" s="70" t="s">
        <v>18</v>
      </c>
      <c r="G110" s="70" t="s">
        <v>2948</v>
      </c>
      <c r="H110" s="70" t="s">
        <v>82</v>
      </c>
      <c r="I110" s="70">
        <v>30</v>
      </c>
      <c r="J110" s="70">
        <v>1.5</v>
      </c>
      <c r="K110" s="70" t="s">
        <v>2831</v>
      </c>
      <c r="L110" s="70" t="s">
        <v>2950</v>
      </c>
      <c r="M110" s="71" t="str">
        <f t="shared" si="8"/>
        <v>BLANK</v>
      </c>
      <c r="N110" s="71" t="str">
        <f t="shared" si="9"/>
        <v>BLANK</v>
      </c>
      <c r="O110" s="71" t="str">
        <f t="shared" si="10"/>
        <v>BLANK</v>
      </c>
      <c r="P110" s="71" t="str">
        <f t="shared" si="11"/>
        <v>BLANK</v>
      </c>
    </row>
    <row r="111" spans="1:16" x14ac:dyDescent="0.75">
      <c r="A111" s="70" t="str">
        <f>CONCATENATE('Search Tool'!$B$6,'Search Tool'!$F$6,H111)</f>
        <v>EAL Level 3 advanced Diploma (Al size 1.25)Pass Pass</v>
      </c>
      <c r="B111" s="70" t="b">
        <f t="shared" si="19"/>
        <v>0</v>
      </c>
      <c r="C111" s="70">
        <f t="shared" si="20"/>
        <v>0</v>
      </c>
      <c r="D111" s="70" t="str">
        <f t="shared" si="21"/>
        <v>FALSE0</v>
      </c>
      <c r="E111" s="70" t="str">
        <f t="shared" si="14"/>
        <v>BTEC DiplomasPearson BTEC Level 3 90-Credit Diploma (AL size 1.5)Pass Pass</v>
      </c>
      <c r="F111" s="70" t="s">
        <v>18</v>
      </c>
      <c r="G111" s="70" t="s">
        <v>2948</v>
      </c>
      <c r="H111" s="70" t="s">
        <v>83</v>
      </c>
      <c r="I111" s="70">
        <v>22.5</v>
      </c>
      <c r="J111" s="70">
        <v>1.5</v>
      </c>
      <c r="K111" s="70" t="s">
        <v>2831</v>
      </c>
      <c r="L111" s="70" t="s">
        <v>2951</v>
      </c>
      <c r="M111" s="71" t="str">
        <f t="shared" si="8"/>
        <v>BLANK</v>
      </c>
      <c r="N111" s="71" t="str">
        <f t="shared" si="9"/>
        <v>BLANK</v>
      </c>
      <c r="O111" s="71" t="str">
        <f t="shared" si="10"/>
        <v>BLANK</v>
      </c>
      <c r="P111" s="71" t="str">
        <f t="shared" si="11"/>
        <v>BLANK</v>
      </c>
    </row>
    <row r="112" spans="1:16" x14ac:dyDescent="0.75">
      <c r="A112" s="70" t="str">
        <f>CONCATENATE('Search Tool'!$B$6,'Search Tool'!$F$6,H112)</f>
        <v>EAL Level 3 advanced Diploma (Al size 1.25)Distinction* Distinction*</v>
      </c>
      <c r="B112" s="70" t="b">
        <f t="shared" si="19"/>
        <v>0</v>
      </c>
      <c r="C112" s="70">
        <f t="shared" si="20"/>
        <v>0</v>
      </c>
      <c r="D112" s="70" t="str">
        <f t="shared" si="21"/>
        <v>FALSE0</v>
      </c>
      <c r="E112" s="70" t="str">
        <f t="shared" si="14"/>
        <v>BTEC DiplomasPearson BTEC Level 3 Diploma (D*D*-PP, AL size 2)Distinction* Distinction*</v>
      </c>
      <c r="F112" s="70" t="s">
        <v>18</v>
      </c>
      <c r="G112" s="70" t="s">
        <v>2963</v>
      </c>
      <c r="H112" s="70" t="s">
        <v>77</v>
      </c>
      <c r="I112" s="70">
        <v>100</v>
      </c>
      <c r="J112" s="70">
        <v>2</v>
      </c>
      <c r="K112" s="70" t="s">
        <v>2831</v>
      </c>
      <c r="L112" s="70" t="s">
        <v>2952</v>
      </c>
      <c r="M112" s="71" t="str">
        <f t="shared" si="8"/>
        <v>BLANK</v>
      </c>
      <c r="N112" s="71" t="str">
        <f t="shared" si="9"/>
        <v>BLANK</v>
      </c>
      <c r="O112" s="71" t="str">
        <f t="shared" si="10"/>
        <v>BLANK</v>
      </c>
      <c r="P112" s="71" t="str">
        <f t="shared" si="11"/>
        <v>BLANK</v>
      </c>
    </row>
    <row r="113" spans="1:16" x14ac:dyDescent="0.75">
      <c r="A113" s="70" t="str">
        <f>CONCATENATE('Search Tool'!$B$6,'Search Tool'!$F$6,H113)</f>
        <v>EAL Level 3 advanced Diploma (Al size 1.25)Distinction* Distinction</v>
      </c>
      <c r="B113" s="70" t="b">
        <f t="shared" si="19"/>
        <v>0</v>
      </c>
      <c r="C113" s="70">
        <f t="shared" si="20"/>
        <v>0</v>
      </c>
      <c r="D113" s="70" t="str">
        <f t="shared" si="21"/>
        <v>FALSE0</v>
      </c>
      <c r="E113" s="70" t="str">
        <f t="shared" si="14"/>
        <v>BTEC DiplomasPearson BTEC Level 3 Diploma (D*D*-PP, AL size 2)Distinction* Distinction</v>
      </c>
      <c r="F113" s="70" t="s">
        <v>18</v>
      </c>
      <c r="G113" s="70" t="s">
        <v>2963</v>
      </c>
      <c r="H113" s="70" t="s">
        <v>78</v>
      </c>
      <c r="I113" s="70">
        <v>85</v>
      </c>
      <c r="J113" s="70">
        <v>2</v>
      </c>
      <c r="K113" s="70" t="s">
        <v>2831</v>
      </c>
      <c r="L113" s="70" t="s">
        <v>2953</v>
      </c>
      <c r="M113" s="71" t="str">
        <f t="shared" si="8"/>
        <v>BLANK</v>
      </c>
      <c r="N113" s="71" t="str">
        <f t="shared" si="9"/>
        <v>BLANK</v>
      </c>
      <c r="O113" s="71" t="str">
        <f t="shared" si="10"/>
        <v>BLANK</v>
      </c>
      <c r="P113" s="71" t="str">
        <f t="shared" si="11"/>
        <v>BLANK</v>
      </c>
    </row>
    <row r="114" spans="1:16" x14ac:dyDescent="0.75">
      <c r="A114" s="70" t="str">
        <f>CONCATENATE('Search Tool'!$B$6,'Search Tool'!$F$6,H114)</f>
        <v>EAL Level 3 advanced Diploma (Al size 1.25)Distinction Distinction</v>
      </c>
      <c r="B114" s="70" t="b">
        <f t="shared" si="19"/>
        <v>0</v>
      </c>
      <c r="C114" s="70">
        <f t="shared" si="20"/>
        <v>0</v>
      </c>
      <c r="D114" s="70" t="str">
        <f t="shared" si="21"/>
        <v>FALSE0</v>
      </c>
      <c r="E114" s="70" t="str">
        <f t="shared" si="14"/>
        <v>BTEC DiplomasPearson BTEC Level 3 Diploma (D*D*-PP, AL size 2)Distinction Distinction</v>
      </c>
      <c r="F114" s="70" t="s">
        <v>18</v>
      </c>
      <c r="G114" s="70" t="s">
        <v>2963</v>
      </c>
      <c r="H114" s="70" t="s">
        <v>79</v>
      </c>
      <c r="I114" s="70">
        <v>70</v>
      </c>
      <c r="J114" s="70">
        <v>2</v>
      </c>
      <c r="K114" s="70" t="s">
        <v>2831</v>
      </c>
      <c r="L114" s="70" t="s">
        <v>2954</v>
      </c>
      <c r="M114" s="71" t="str">
        <f t="shared" si="8"/>
        <v>BLANK</v>
      </c>
      <c r="N114" s="71" t="str">
        <f t="shared" si="9"/>
        <v>BLANK</v>
      </c>
      <c r="O114" s="71" t="str">
        <f t="shared" si="10"/>
        <v>BLANK</v>
      </c>
      <c r="P114" s="71" t="str">
        <f t="shared" si="11"/>
        <v>BLANK</v>
      </c>
    </row>
    <row r="115" spans="1:16" x14ac:dyDescent="0.75">
      <c r="A115" s="70" t="str">
        <f>CONCATENATE('Search Tool'!$B$6,'Search Tool'!$F$6,H115)</f>
        <v>EAL Level 3 advanced Diploma (Al size 1.25)Distinction Merit</v>
      </c>
      <c r="B115" s="70" t="b">
        <f t="shared" si="19"/>
        <v>0</v>
      </c>
      <c r="C115" s="70">
        <f t="shared" si="20"/>
        <v>0</v>
      </c>
      <c r="D115" s="70" t="str">
        <f t="shared" si="21"/>
        <v>FALSE0</v>
      </c>
      <c r="E115" s="70" t="str">
        <f t="shared" si="14"/>
        <v>BTEC DiplomasPearson BTEC Level 3 Diploma (D*D*-PP, AL size 2)Distinction Merit</v>
      </c>
      <c r="F115" s="70" t="s">
        <v>18</v>
      </c>
      <c r="G115" s="70" t="s">
        <v>2963</v>
      </c>
      <c r="H115" s="70" t="s">
        <v>80</v>
      </c>
      <c r="I115" s="70">
        <v>60</v>
      </c>
      <c r="J115" s="70">
        <v>2</v>
      </c>
      <c r="K115" s="70" t="s">
        <v>2831</v>
      </c>
      <c r="L115" s="70" t="s">
        <v>2955</v>
      </c>
      <c r="M115" s="71" t="str">
        <f t="shared" si="8"/>
        <v>BLANK</v>
      </c>
      <c r="N115" s="71" t="str">
        <f t="shared" si="9"/>
        <v>BLANK</v>
      </c>
      <c r="O115" s="71" t="str">
        <f t="shared" si="10"/>
        <v>BLANK</v>
      </c>
      <c r="P115" s="71" t="str">
        <f t="shared" si="11"/>
        <v>BLANK</v>
      </c>
    </row>
    <row r="116" spans="1:16" x14ac:dyDescent="0.75">
      <c r="A116" s="70" t="str">
        <f>CONCATENATE('Search Tool'!$B$6,'Search Tool'!$F$6,H116)</f>
        <v>EAL Level 3 advanced Diploma (Al size 1.25)Merit Merit</v>
      </c>
      <c r="B116" s="70" t="b">
        <f t="shared" si="19"/>
        <v>0</v>
      </c>
      <c r="C116" s="70">
        <f t="shared" si="20"/>
        <v>0</v>
      </c>
      <c r="D116" s="70" t="str">
        <f t="shared" si="21"/>
        <v>FALSE0</v>
      </c>
      <c r="E116" s="70" t="str">
        <f t="shared" si="14"/>
        <v>BTEC DiplomasPearson BTEC Level 3 Diploma (D*D*-PP, AL size 2)Merit Merit</v>
      </c>
      <c r="F116" s="70" t="s">
        <v>18</v>
      </c>
      <c r="G116" s="70" t="s">
        <v>2963</v>
      </c>
      <c r="H116" s="70" t="s">
        <v>81</v>
      </c>
      <c r="I116" s="70">
        <v>50</v>
      </c>
      <c r="J116" s="70">
        <v>2</v>
      </c>
      <c r="K116" s="70" t="s">
        <v>2831</v>
      </c>
      <c r="L116" s="70" t="s">
        <v>2956</v>
      </c>
      <c r="M116" s="71" t="str">
        <f t="shared" si="8"/>
        <v>BLANK</v>
      </c>
      <c r="N116" s="71" t="str">
        <f t="shared" si="9"/>
        <v>BLANK</v>
      </c>
      <c r="O116" s="71" t="str">
        <f t="shared" si="10"/>
        <v>BLANK</v>
      </c>
      <c r="P116" s="71" t="str">
        <f t="shared" si="11"/>
        <v>BLANK</v>
      </c>
    </row>
    <row r="117" spans="1:16" x14ac:dyDescent="0.75">
      <c r="A117" s="70" t="str">
        <f>CONCATENATE('Search Tool'!$B$6,'Search Tool'!$F$6,H117)</f>
        <v>EAL Level 3 advanced Diploma (Al size 1.25)Merit Pass</v>
      </c>
      <c r="B117" s="70" t="b">
        <f t="shared" si="19"/>
        <v>0</v>
      </c>
      <c r="C117" s="70">
        <f t="shared" si="20"/>
        <v>0</v>
      </c>
      <c r="D117" s="70" t="str">
        <f t="shared" si="21"/>
        <v>FALSE0</v>
      </c>
      <c r="E117" s="70" t="str">
        <f t="shared" si="14"/>
        <v>BTEC DiplomasPearson BTEC Level 3 Diploma (D*D*-PP, AL size 2)Merit Pass</v>
      </c>
      <c r="F117" s="70" t="s">
        <v>18</v>
      </c>
      <c r="G117" s="70" t="s">
        <v>2963</v>
      </c>
      <c r="H117" s="70" t="s">
        <v>82</v>
      </c>
      <c r="I117" s="70">
        <v>40</v>
      </c>
      <c r="J117" s="70">
        <v>2</v>
      </c>
      <c r="K117" s="70" t="s">
        <v>2831</v>
      </c>
      <c r="L117" s="70" t="s">
        <v>2957</v>
      </c>
      <c r="M117" s="71" t="str">
        <f t="shared" si="8"/>
        <v>BLANK</v>
      </c>
      <c r="N117" s="71" t="str">
        <f t="shared" si="9"/>
        <v>BLANK</v>
      </c>
      <c r="O117" s="71" t="str">
        <f t="shared" si="10"/>
        <v>BLANK</v>
      </c>
      <c r="P117" s="71" t="str">
        <f t="shared" si="11"/>
        <v>BLANK</v>
      </c>
    </row>
    <row r="118" spans="1:16" x14ac:dyDescent="0.75">
      <c r="A118" s="70" t="str">
        <f>CONCATENATE('Search Tool'!$B$6,'Search Tool'!$F$6,H118)</f>
        <v>EAL Level 3 advanced Diploma (Al size 1.25)Pass Pass</v>
      </c>
      <c r="B118" s="70" t="b">
        <f t="shared" ref="B118:B181" si="22">A118=E118</f>
        <v>0</v>
      </c>
      <c r="C118" s="70">
        <f t="shared" ref="C118:C181" si="23">IF(B118=TRUE,1+C117,0)</f>
        <v>0</v>
      </c>
      <c r="D118" s="70" t="str">
        <f t="shared" si="21"/>
        <v>FALSE0</v>
      </c>
      <c r="E118" s="70" t="str">
        <f t="shared" si="14"/>
        <v>BTEC DiplomasPearson BTEC Level 3 Diploma (D*D*-PP, AL size 2)Pass Pass</v>
      </c>
      <c r="F118" s="70" t="s">
        <v>18</v>
      </c>
      <c r="G118" s="70" t="s">
        <v>2963</v>
      </c>
      <c r="H118" s="70" t="s">
        <v>83</v>
      </c>
      <c r="I118" s="70">
        <v>30</v>
      </c>
      <c r="J118" s="70">
        <v>2</v>
      </c>
      <c r="K118" s="70" t="s">
        <v>2831</v>
      </c>
      <c r="L118" s="70" t="s">
        <v>2958</v>
      </c>
      <c r="M118" s="71" t="str">
        <f t="shared" si="8"/>
        <v>BLANK</v>
      </c>
      <c r="N118" s="71" t="str">
        <f t="shared" si="9"/>
        <v>BLANK</v>
      </c>
      <c r="O118" s="71" t="str">
        <f t="shared" si="10"/>
        <v>BLANK</v>
      </c>
      <c r="P118" s="71" t="str">
        <f t="shared" si="11"/>
        <v>BLANK</v>
      </c>
    </row>
    <row r="119" spans="1:16" x14ac:dyDescent="0.75">
      <c r="A119" s="70" t="str">
        <f>CONCATENATE('Search Tool'!$B$6,'Search Tool'!$F$6,H119)</f>
        <v>EAL Level 3 advanced Diploma (Al size 1.25)Distinction* Distinction* Distinction*</v>
      </c>
      <c r="B119" s="70" t="b">
        <f t="shared" si="22"/>
        <v>0</v>
      </c>
      <c r="C119" s="70">
        <f t="shared" si="23"/>
        <v>0</v>
      </c>
      <c r="D119" s="70" t="str">
        <f t="shared" si="21"/>
        <v>FALSE0</v>
      </c>
      <c r="E119" s="70" t="str">
        <f t="shared" ref="E119:E176" si="24">CONCATENATE(F119,G119,H119)</f>
        <v>BTEC DiplomasPearson BTEC Level 3 Diploma (D*D*D*-PPP, AL size 3)Distinction* Distinction* Distinction*</v>
      </c>
      <c r="F119" s="70" t="s">
        <v>18</v>
      </c>
      <c r="G119" s="70" t="s">
        <v>2978</v>
      </c>
      <c r="H119" s="70" t="s">
        <v>86</v>
      </c>
      <c r="I119" s="70">
        <v>150</v>
      </c>
      <c r="J119" s="70">
        <v>3</v>
      </c>
      <c r="K119" s="70" t="s">
        <v>2831</v>
      </c>
      <c r="L119" s="70" t="s">
        <v>2959</v>
      </c>
      <c r="M119" s="71" t="str">
        <f t="shared" si="8"/>
        <v>BLANK</v>
      </c>
      <c r="N119" s="71" t="str">
        <f t="shared" si="9"/>
        <v>BLANK</v>
      </c>
      <c r="O119" s="71" t="str">
        <f t="shared" si="10"/>
        <v>BLANK</v>
      </c>
      <c r="P119" s="71" t="str">
        <f t="shared" si="11"/>
        <v>BLANK</v>
      </c>
    </row>
    <row r="120" spans="1:16" x14ac:dyDescent="0.75">
      <c r="A120" s="70" t="str">
        <f>CONCATENATE('Search Tool'!$B$6,'Search Tool'!$F$6,H120)</f>
        <v>EAL Level 3 advanced Diploma (Al size 1.25)Distinction* Distinction* Distinction</v>
      </c>
      <c r="B120" s="70" t="b">
        <f t="shared" si="22"/>
        <v>0</v>
      </c>
      <c r="C120" s="70">
        <f t="shared" si="23"/>
        <v>0</v>
      </c>
      <c r="D120" s="70" t="str">
        <f t="shared" si="21"/>
        <v>FALSE0</v>
      </c>
      <c r="E120" s="70" t="str">
        <f t="shared" si="24"/>
        <v>BTEC DiplomasPearson BTEC Level 3 Diploma (D*D*D*-PPP, AL size 3)Distinction* Distinction* Distinction</v>
      </c>
      <c r="F120" s="70" t="s">
        <v>18</v>
      </c>
      <c r="G120" s="70" t="s">
        <v>2978</v>
      </c>
      <c r="H120" s="70" t="s">
        <v>1576</v>
      </c>
      <c r="I120" s="70">
        <v>135</v>
      </c>
      <c r="J120" s="70">
        <v>3</v>
      </c>
      <c r="K120" s="70" t="s">
        <v>2831</v>
      </c>
      <c r="L120" s="70" t="s">
        <v>2960</v>
      </c>
      <c r="M120" s="71" t="str">
        <f t="shared" si="8"/>
        <v>BLANK</v>
      </c>
      <c r="N120" s="71" t="str">
        <f t="shared" si="9"/>
        <v>BLANK</v>
      </c>
      <c r="O120" s="71" t="str">
        <f t="shared" si="10"/>
        <v>BLANK</v>
      </c>
      <c r="P120" s="71" t="str">
        <f t="shared" si="11"/>
        <v>BLANK</v>
      </c>
    </row>
    <row r="121" spans="1:16" x14ac:dyDescent="0.75">
      <c r="A121" s="70" t="str">
        <f>CONCATENATE('Search Tool'!$B$6,'Search Tool'!$F$6,H121)</f>
        <v>EAL Level 3 advanced Diploma (Al size 1.25)Distinction* Distinction Distinction</v>
      </c>
      <c r="B121" s="70" t="b">
        <f t="shared" si="22"/>
        <v>0</v>
      </c>
      <c r="C121" s="70">
        <f t="shared" si="23"/>
        <v>0</v>
      </c>
      <c r="D121" s="70" t="str">
        <f t="shared" si="21"/>
        <v>FALSE0</v>
      </c>
      <c r="E121" s="70" t="str">
        <f t="shared" si="24"/>
        <v>BTEC DiplomasPearson BTEC Level 3 Diploma (D*D*D*-PPP, AL size 3)Distinction* Distinction Distinction</v>
      </c>
      <c r="F121" s="70" t="s">
        <v>18</v>
      </c>
      <c r="G121" s="70" t="s">
        <v>2978</v>
      </c>
      <c r="H121" s="70" t="s">
        <v>1579</v>
      </c>
      <c r="I121" s="70">
        <v>120</v>
      </c>
      <c r="J121" s="70">
        <v>3</v>
      </c>
      <c r="K121" s="70" t="s">
        <v>2831</v>
      </c>
      <c r="L121" s="70" t="s">
        <v>2961</v>
      </c>
      <c r="M121" s="71" t="str">
        <f t="shared" si="8"/>
        <v>BLANK</v>
      </c>
      <c r="N121" s="71" t="str">
        <f t="shared" si="9"/>
        <v>BLANK</v>
      </c>
      <c r="O121" s="71" t="str">
        <f t="shared" si="10"/>
        <v>BLANK</v>
      </c>
      <c r="P121" s="71" t="str">
        <f t="shared" si="11"/>
        <v>BLANK</v>
      </c>
    </row>
    <row r="122" spans="1:16" x14ac:dyDescent="0.75">
      <c r="A122" s="70" t="str">
        <f>CONCATENATE('Search Tool'!$B$6,'Search Tool'!$F$6,H122)</f>
        <v>EAL Level 3 advanced Diploma (Al size 1.25)Distinction Distinction Distinction</v>
      </c>
      <c r="B122" s="70" t="b">
        <f t="shared" si="22"/>
        <v>0</v>
      </c>
      <c r="C122" s="70">
        <f t="shared" si="23"/>
        <v>0</v>
      </c>
      <c r="D122" s="70" t="str">
        <f t="shared" si="21"/>
        <v>FALSE0</v>
      </c>
      <c r="E122" s="70" t="str">
        <f t="shared" si="24"/>
        <v>BTEC DiplomasPearson BTEC Level 3 Diploma (D*D*D*-PPP, AL size 3)Distinction Distinction Distinction</v>
      </c>
      <c r="F122" s="70" t="s">
        <v>18</v>
      </c>
      <c r="G122" s="70" t="s">
        <v>2978</v>
      </c>
      <c r="H122" s="70" t="s">
        <v>89</v>
      </c>
      <c r="I122" s="70">
        <v>105</v>
      </c>
      <c r="J122" s="70">
        <v>3</v>
      </c>
      <c r="K122" s="70" t="s">
        <v>2831</v>
      </c>
      <c r="L122" s="70" t="s">
        <v>2962</v>
      </c>
      <c r="M122" s="71" t="str">
        <f t="shared" si="8"/>
        <v>BLANK</v>
      </c>
      <c r="N122" s="71" t="str">
        <f t="shared" si="9"/>
        <v>BLANK</v>
      </c>
      <c r="O122" s="71" t="str">
        <f t="shared" si="10"/>
        <v>BLANK</v>
      </c>
      <c r="P122" s="71" t="str">
        <f t="shared" si="11"/>
        <v>BLANK</v>
      </c>
    </row>
    <row r="123" spans="1:16" x14ac:dyDescent="0.75">
      <c r="A123" s="70" t="str">
        <f>CONCATENATE('Search Tool'!$B$6,'Search Tool'!$F$6,H123)</f>
        <v>EAL Level 3 advanced Diploma (Al size 1.25)Distinction Distinction Merit</v>
      </c>
      <c r="B123" s="70" t="b">
        <f t="shared" si="22"/>
        <v>0</v>
      </c>
      <c r="C123" s="70">
        <f t="shared" si="23"/>
        <v>0</v>
      </c>
      <c r="D123" s="70" t="str">
        <f t="shared" si="21"/>
        <v>FALSE0</v>
      </c>
      <c r="E123" s="70" t="str">
        <f t="shared" si="24"/>
        <v>BTEC DiplomasPearson BTEC Level 3 Diploma (D*D*D*-PPP, AL size 3)Distinction Distinction Merit</v>
      </c>
      <c r="F123" s="70" t="s">
        <v>18</v>
      </c>
      <c r="G123" s="70" t="s">
        <v>2978</v>
      </c>
      <c r="H123" s="70" t="s">
        <v>1583</v>
      </c>
      <c r="I123" s="70">
        <v>95</v>
      </c>
      <c r="J123" s="70">
        <v>3</v>
      </c>
      <c r="K123" s="70" t="s">
        <v>2831</v>
      </c>
      <c r="L123" s="70" t="s">
        <v>2964</v>
      </c>
      <c r="M123" s="71" t="str">
        <f t="shared" si="8"/>
        <v>BLANK</v>
      </c>
      <c r="N123" s="71" t="str">
        <f t="shared" si="9"/>
        <v>BLANK</v>
      </c>
      <c r="O123" s="71" t="str">
        <f t="shared" si="10"/>
        <v>BLANK</v>
      </c>
      <c r="P123" s="71" t="str">
        <f t="shared" si="11"/>
        <v>BLANK</v>
      </c>
    </row>
    <row r="124" spans="1:16" x14ac:dyDescent="0.75">
      <c r="A124" s="70" t="str">
        <f>CONCATENATE('Search Tool'!$B$6,'Search Tool'!$F$6,H124)</f>
        <v>EAL Level 3 advanced Diploma (Al size 1.25)Distinction Merit Merit</v>
      </c>
      <c r="B124" s="70" t="b">
        <f t="shared" si="22"/>
        <v>0</v>
      </c>
      <c r="C124" s="70">
        <f t="shared" si="23"/>
        <v>0</v>
      </c>
      <c r="D124" s="70" t="str">
        <f t="shared" si="21"/>
        <v>FALSE0</v>
      </c>
      <c r="E124" s="70" t="str">
        <f t="shared" si="24"/>
        <v>BTEC DiplomasPearson BTEC Level 3 Diploma (D*D*D*-PPP, AL size 3)Distinction Merit Merit</v>
      </c>
      <c r="F124" s="70" t="s">
        <v>18</v>
      </c>
      <c r="G124" s="70" t="s">
        <v>2978</v>
      </c>
      <c r="H124" s="70" t="s">
        <v>1586</v>
      </c>
      <c r="I124" s="70">
        <v>85</v>
      </c>
      <c r="J124" s="70">
        <v>3</v>
      </c>
      <c r="K124" s="70" t="s">
        <v>2831</v>
      </c>
      <c r="L124" s="70" t="s">
        <v>2965</v>
      </c>
      <c r="M124" s="71" t="str">
        <f t="shared" si="8"/>
        <v>BLANK</v>
      </c>
      <c r="N124" s="71" t="str">
        <f t="shared" si="9"/>
        <v>BLANK</v>
      </c>
      <c r="O124" s="71" t="str">
        <f t="shared" si="10"/>
        <v>BLANK</v>
      </c>
      <c r="P124" s="71" t="str">
        <f t="shared" si="11"/>
        <v>BLANK</v>
      </c>
    </row>
    <row r="125" spans="1:16" x14ac:dyDescent="0.75">
      <c r="A125" s="70" t="str">
        <f>CONCATENATE('Search Tool'!$B$6,'Search Tool'!$F$6,H125)</f>
        <v>EAL Level 3 advanced Diploma (Al size 1.25)Merit Merit Merit</v>
      </c>
      <c r="B125" s="70" t="b">
        <f t="shared" si="22"/>
        <v>0</v>
      </c>
      <c r="C125" s="70">
        <f t="shared" si="23"/>
        <v>0</v>
      </c>
      <c r="D125" s="70" t="str">
        <f t="shared" si="21"/>
        <v>FALSE0</v>
      </c>
      <c r="E125" s="70" t="str">
        <f t="shared" si="24"/>
        <v>BTEC DiplomasPearson BTEC Level 3 Diploma (D*D*D*-PPP, AL size 3)Merit Merit Merit</v>
      </c>
      <c r="F125" s="70" t="s">
        <v>18</v>
      </c>
      <c r="G125" s="70" t="s">
        <v>2978</v>
      </c>
      <c r="H125" s="70" t="s">
        <v>92</v>
      </c>
      <c r="I125" s="70">
        <v>75</v>
      </c>
      <c r="J125" s="70">
        <v>3</v>
      </c>
      <c r="K125" s="70" t="s">
        <v>2831</v>
      </c>
      <c r="L125" s="70" t="s">
        <v>2966</v>
      </c>
      <c r="M125" s="71" t="str">
        <f t="shared" si="8"/>
        <v>BLANK</v>
      </c>
      <c r="N125" s="71" t="str">
        <f t="shared" si="9"/>
        <v>BLANK</v>
      </c>
      <c r="O125" s="71" t="str">
        <f t="shared" si="10"/>
        <v>BLANK</v>
      </c>
      <c r="P125" s="71" t="str">
        <f t="shared" si="11"/>
        <v>BLANK</v>
      </c>
    </row>
    <row r="126" spans="1:16" x14ac:dyDescent="0.75">
      <c r="A126" s="70" t="str">
        <f>CONCATENATE('Search Tool'!$B$6,'Search Tool'!$F$6,H126)</f>
        <v>EAL Level 3 advanced Diploma (Al size 1.25)Merit Merit Pass</v>
      </c>
      <c r="B126" s="70" t="b">
        <f t="shared" si="22"/>
        <v>0</v>
      </c>
      <c r="C126" s="70">
        <f t="shared" si="23"/>
        <v>0</v>
      </c>
      <c r="D126" s="70" t="str">
        <f t="shared" si="21"/>
        <v>FALSE0</v>
      </c>
      <c r="E126" s="70" t="str">
        <f t="shared" si="24"/>
        <v>BTEC DiplomasPearson BTEC Level 3 Diploma (D*D*D*-PPP, AL size 3)Merit Merit Pass</v>
      </c>
      <c r="F126" s="70" t="s">
        <v>18</v>
      </c>
      <c r="G126" s="70" t="s">
        <v>2978</v>
      </c>
      <c r="H126" s="70" t="s">
        <v>1591</v>
      </c>
      <c r="I126" s="70">
        <v>65</v>
      </c>
      <c r="J126" s="70">
        <v>3</v>
      </c>
      <c r="K126" s="70" t="s">
        <v>2831</v>
      </c>
      <c r="L126" s="70" t="s">
        <v>2967</v>
      </c>
      <c r="M126" s="71" t="str">
        <f t="shared" si="8"/>
        <v>BLANK</v>
      </c>
      <c r="N126" s="71" t="str">
        <f t="shared" si="9"/>
        <v>BLANK</v>
      </c>
      <c r="O126" s="71" t="str">
        <f t="shared" si="10"/>
        <v>BLANK</v>
      </c>
      <c r="P126" s="71" t="str">
        <f t="shared" si="11"/>
        <v>BLANK</v>
      </c>
    </row>
    <row r="127" spans="1:16" x14ac:dyDescent="0.75">
      <c r="A127" s="70" t="str">
        <f>CONCATENATE('Search Tool'!$B$6,'Search Tool'!$F$6,H127)</f>
        <v>EAL Level 3 advanced Diploma (Al size 1.25)Merit Pass Pass</v>
      </c>
      <c r="B127" s="70" t="b">
        <f t="shared" si="22"/>
        <v>0</v>
      </c>
      <c r="C127" s="70">
        <f t="shared" si="23"/>
        <v>0</v>
      </c>
      <c r="D127" s="70" t="str">
        <f t="shared" si="21"/>
        <v>FALSE0</v>
      </c>
      <c r="E127" s="70" t="str">
        <f t="shared" si="24"/>
        <v>BTEC DiplomasPearson BTEC Level 3 Diploma (D*D*D*-PPP, AL size 3)Merit Pass Pass</v>
      </c>
      <c r="F127" s="70" t="s">
        <v>18</v>
      </c>
      <c r="G127" s="70" t="s">
        <v>2978</v>
      </c>
      <c r="H127" s="70" t="s">
        <v>1593</v>
      </c>
      <c r="I127" s="70">
        <v>55</v>
      </c>
      <c r="J127" s="70">
        <v>3</v>
      </c>
      <c r="K127" s="70" t="s">
        <v>2831</v>
      </c>
      <c r="L127" s="70" t="s">
        <v>2968</v>
      </c>
      <c r="M127" s="71" t="str">
        <f t="shared" si="8"/>
        <v>BLANK</v>
      </c>
      <c r="N127" s="71" t="str">
        <f t="shared" si="9"/>
        <v>BLANK</v>
      </c>
      <c r="O127" s="71" t="str">
        <f t="shared" si="10"/>
        <v>BLANK</v>
      </c>
      <c r="P127" s="71" t="str">
        <f t="shared" si="11"/>
        <v>BLANK</v>
      </c>
    </row>
    <row r="128" spans="1:16" x14ac:dyDescent="0.75">
      <c r="A128" s="70" t="str">
        <f>CONCATENATE('Search Tool'!$B$6,'Search Tool'!$F$6,H128)</f>
        <v>EAL Level 3 advanced Diploma (Al size 1.25)Pass Pass Pass</v>
      </c>
      <c r="B128" s="70" t="b">
        <f t="shared" si="22"/>
        <v>0</v>
      </c>
      <c r="C128" s="70">
        <f t="shared" si="23"/>
        <v>0</v>
      </c>
      <c r="D128" s="70" t="str">
        <f t="shared" si="21"/>
        <v>FALSE0</v>
      </c>
      <c r="E128" s="70" t="str">
        <f t="shared" si="24"/>
        <v>BTEC DiplomasPearson BTEC Level 3 Diploma (D*D*D*-PPP, AL size 3)Pass Pass Pass</v>
      </c>
      <c r="F128" s="70" t="s">
        <v>18</v>
      </c>
      <c r="G128" s="70" t="s">
        <v>2978</v>
      </c>
      <c r="H128" s="70" t="s">
        <v>95</v>
      </c>
      <c r="I128" s="70">
        <v>45</v>
      </c>
      <c r="J128" s="70">
        <v>3</v>
      </c>
      <c r="K128" s="70" t="s">
        <v>2831</v>
      </c>
      <c r="L128" s="70" t="s">
        <v>2969</v>
      </c>
      <c r="M128" s="71" t="str">
        <f t="shared" si="8"/>
        <v>BLANK</v>
      </c>
      <c r="N128" s="71" t="str">
        <f t="shared" si="9"/>
        <v>BLANK</v>
      </c>
      <c r="O128" s="71" t="str">
        <f t="shared" si="10"/>
        <v>BLANK</v>
      </c>
      <c r="P128" s="71" t="str">
        <f t="shared" si="11"/>
        <v>BLANK</v>
      </c>
    </row>
    <row r="129" spans="1:16" x14ac:dyDescent="0.75">
      <c r="A129" s="70" t="str">
        <f>CONCATENATE('Search Tool'!$B$6,'Search Tool'!$F$6,H129)</f>
        <v>EAL Level 3 advanced Diploma (Al size 1.25)Distinction* Distinction* Distinction*</v>
      </c>
      <c r="B129" s="70" t="b">
        <f t="shared" si="22"/>
        <v>0</v>
      </c>
      <c r="C129" s="70">
        <f t="shared" si="23"/>
        <v>0</v>
      </c>
      <c r="D129" s="70" t="str">
        <f t="shared" si="21"/>
        <v>FALSE0</v>
      </c>
      <c r="E129" s="70" t="str">
        <f t="shared" si="24"/>
        <v>BTEC DiplomasPearson BTEC Level 3 Diploma (D*D*D*-PPP, AL size 3.25)Distinction* Distinction* Distinction*</v>
      </c>
      <c r="F129" s="70" t="s">
        <v>18</v>
      </c>
      <c r="G129" s="70" t="s">
        <v>2989</v>
      </c>
      <c r="H129" s="70" t="s">
        <v>86</v>
      </c>
      <c r="I129" s="70">
        <v>162.5</v>
      </c>
      <c r="J129" s="70">
        <v>3.25</v>
      </c>
      <c r="K129" s="70" t="s">
        <v>2831</v>
      </c>
      <c r="L129" s="70" t="s">
        <v>2970</v>
      </c>
      <c r="M129" s="71" t="str">
        <f t="shared" si="8"/>
        <v>BLANK</v>
      </c>
      <c r="N129" s="71" t="str">
        <f t="shared" si="9"/>
        <v>BLANK</v>
      </c>
      <c r="O129" s="71" t="str">
        <f t="shared" si="10"/>
        <v>BLANK</v>
      </c>
      <c r="P129" s="71" t="str">
        <f t="shared" si="11"/>
        <v>BLANK</v>
      </c>
    </row>
    <row r="130" spans="1:16" x14ac:dyDescent="0.75">
      <c r="A130" s="70" t="str">
        <f>CONCATENATE('Search Tool'!$B$6,'Search Tool'!$F$6,H130)</f>
        <v>EAL Level 3 advanced Diploma (Al size 1.25)Distinction* Distinction* Distinction</v>
      </c>
      <c r="B130" s="70" t="b">
        <f t="shared" si="22"/>
        <v>0</v>
      </c>
      <c r="C130" s="70">
        <f t="shared" si="23"/>
        <v>0</v>
      </c>
      <c r="D130" s="70" t="str">
        <f t="shared" si="21"/>
        <v>FALSE0</v>
      </c>
      <c r="E130" s="70" t="str">
        <f t="shared" si="24"/>
        <v>BTEC DiplomasPearson BTEC Level 3 Diploma (D*D*D*-PPP, AL size 3.25)Distinction* Distinction* Distinction</v>
      </c>
      <c r="F130" s="70" t="s">
        <v>18</v>
      </c>
      <c r="G130" s="70" t="s">
        <v>2989</v>
      </c>
      <c r="H130" s="70" t="s">
        <v>1576</v>
      </c>
      <c r="I130" s="70">
        <v>146.25</v>
      </c>
      <c r="J130" s="70">
        <v>3.25</v>
      </c>
      <c r="K130" s="70" t="s">
        <v>2831</v>
      </c>
      <c r="L130" s="70" t="s">
        <v>2971</v>
      </c>
      <c r="M130" s="71" t="str">
        <f t="shared" ref="M130:M193" si="25">IFERROR(VLOOKUP($L130,$D$2:$J$809,5,FALSE),"BLANK")</f>
        <v>BLANK</v>
      </c>
      <c r="N130" s="71" t="str">
        <f t="shared" ref="N130:N193" si="26">IFERROR(VLOOKUP($L130,$D$2:$J$809,6,FALSE),"BLANK")</f>
        <v>BLANK</v>
      </c>
      <c r="O130" s="71" t="str">
        <f t="shared" ref="O130:O193" si="27">IFERROR(VLOOKUP($L130,$D$2:$J$809,7,FALSE),"BLANK")</f>
        <v>BLANK</v>
      </c>
      <c r="P130" s="71" t="str">
        <f t="shared" ref="P130:P193" si="28">IFERROR(VLOOKUP($L130,$D$2:$K$809,8,FALSE),"BLANK")</f>
        <v>BLANK</v>
      </c>
    </row>
    <row r="131" spans="1:16" x14ac:dyDescent="0.75">
      <c r="A131" s="70" t="str">
        <f>CONCATENATE('Search Tool'!$B$6,'Search Tool'!$F$6,H131)</f>
        <v>EAL Level 3 advanced Diploma (Al size 1.25)Distinction* Distinction Distinction</v>
      </c>
      <c r="B131" s="70" t="b">
        <f t="shared" si="22"/>
        <v>0</v>
      </c>
      <c r="C131" s="70">
        <f t="shared" si="23"/>
        <v>0</v>
      </c>
      <c r="D131" s="70" t="str">
        <f t="shared" si="21"/>
        <v>FALSE0</v>
      </c>
      <c r="E131" s="70" t="str">
        <f t="shared" si="24"/>
        <v>BTEC DiplomasPearson BTEC Level 3 Diploma (D*D*D*-PPP, AL size 3.25)Distinction* Distinction Distinction</v>
      </c>
      <c r="F131" s="70" t="s">
        <v>18</v>
      </c>
      <c r="G131" s="70" t="s">
        <v>2989</v>
      </c>
      <c r="H131" s="70" t="s">
        <v>1579</v>
      </c>
      <c r="I131" s="70">
        <v>130</v>
      </c>
      <c r="J131" s="70">
        <v>3.25</v>
      </c>
      <c r="K131" s="70" t="s">
        <v>2831</v>
      </c>
      <c r="L131" s="70" t="s">
        <v>2972</v>
      </c>
      <c r="M131" s="71" t="str">
        <f t="shared" si="25"/>
        <v>BLANK</v>
      </c>
      <c r="N131" s="71" t="str">
        <f t="shared" si="26"/>
        <v>BLANK</v>
      </c>
      <c r="O131" s="71" t="str">
        <f t="shared" si="27"/>
        <v>BLANK</v>
      </c>
      <c r="P131" s="71" t="str">
        <f t="shared" si="28"/>
        <v>BLANK</v>
      </c>
    </row>
    <row r="132" spans="1:16" x14ac:dyDescent="0.75">
      <c r="A132" s="70" t="str">
        <f>CONCATENATE('Search Tool'!$B$6,'Search Tool'!$F$6,H132)</f>
        <v>EAL Level 3 advanced Diploma (Al size 1.25)Distinction Distinction Distinction</v>
      </c>
      <c r="B132" s="70" t="b">
        <f t="shared" si="22"/>
        <v>0</v>
      </c>
      <c r="C132" s="70">
        <f t="shared" si="23"/>
        <v>0</v>
      </c>
      <c r="D132" s="70" t="str">
        <f t="shared" si="21"/>
        <v>FALSE0</v>
      </c>
      <c r="E132" s="70" t="str">
        <f t="shared" si="24"/>
        <v>BTEC DiplomasPearson BTEC Level 3 Diploma (D*D*D*-PPP, AL size 3.25)Distinction Distinction Distinction</v>
      </c>
      <c r="F132" s="70" t="s">
        <v>18</v>
      </c>
      <c r="G132" s="70" t="s">
        <v>2989</v>
      </c>
      <c r="H132" s="70" t="s">
        <v>89</v>
      </c>
      <c r="I132" s="70">
        <v>113.75</v>
      </c>
      <c r="J132" s="70">
        <v>3.25</v>
      </c>
      <c r="K132" s="70" t="s">
        <v>2831</v>
      </c>
      <c r="L132" s="70" t="s">
        <v>2973</v>
      </c>
      <c r="M132" s="71" t="str">
        <f t="shared" si="25"/>
        <v>BLANK</v>
      </c>
      <c r="N132" s="71" t="str">
        <f t="shared" si="26"/>
        <v>BLANK</v>
      </c>
      <c r="O132" s="71" t="str">
        <f t="shared" si="27"/>
        <v>BLANK</v>
      </c>
      <c r="P132" s="71" t="str">
        <f t="shared" si="28"/>
        <v>BLANK</v>
      </c>
    </row>
    <row r="133" spans="1:16" x14ac:dyDescent="0.75">
      <c r="A133" s="70" t="str">
        <f>CONCATENATE('Search Tool'!$B$6,'Search Tool'!$F$6,H133)</f>
        <v>EAL Level 3 advanced Diploma (Al size 1.25)Distinction Distinction Merit</v>
      </c>
      <c r="B133" s="70" t="b">
        <f t="shared" si="22"/>
        <v>0</v>
      </c>
      <c r="C133" s="70">
        <f t="shared" si="23"/>
        <v>0</v>
      </c>
      <c r="D133" s="70" t="str">
        <f t="shared" si="21"/>
        <v>FALSE0</v>
      </c>
      <c r="E133" s="70" t="str">
        <f t="shared" si="24"/>
        <v>BTEC DiplomasPearson BTEC Level 3 Diploma (D*D*D*-PPP, AL size 3.25)Distinction Distinction Merit</v>
      </c>
      <c r="F133" s="70" t="s">
        <v>18</v>
      </c>
      <c r="G133" s="70" t="s">
        <v>2989</v>
      </c>
      <c r="H133" s="70" t="s">
        <v>1583</v>
      </c>
      <c r="I133" s="70">
        <v>102.92</v>
      </c>
      <c r="J133" s="70">
        <v>3.25</v>
      </c>
      <c r="K133" s="70" t="s">
        <v>2831</v>
      </c>
      <c r="L133" s="70" t="s">
        <v>2974</v>
      </c>
      <c r="M133" s="71" t="str">
        <f t="shared" si="25"/>
        <v>BLANK</v>
      </c>
      <c r="N133" s="71" t="str">
        <f t="shared" si="26"/>
        <v>BLANK</v>
      </c>
      <c r="O133" s="71" t="str">
        <f t="shared" si="27"/>
        <v>BLANK</v>
      </c>
      <c r="P133" s="71" t="str">
        <f t="shared" si="28"/>
        <v>BLANK</v>
      </c>
    </row>
    <row r="134" spans="1:16" x14ac:dyDescent="0.75">
      <c r="A134" s="70" t="str">
        <f>CONCATENATE('Search Tool'!$B$6,'Search Tool'!$F$6,H134)</f>
        <v>EAL Level 3 advanced Diploma (Al size 1.25)Distinction Merit Merit</v>
      </c>
      <c r="B134" s="70" t="b">
        <f t="shared" si="22"/>
        <v>0</v>
      </c>
      <c r="C134" s="70">
        <f t="shared" si="23"/>
        <v>0</v>
      </c>
      <c r="D134" s="70" t="str">
        <f t="shared" si="21"/>
        <v>FALSE0</v>
      </c>
      <c r="E134" s="70" t="str">
        <f t="shared" si="24"/>
        <v>BTEC DiplomasPearson BTEC Level 3 Diploma (D*D*D*-PPP, AL size 3.25)Distinction Merit Merit</v>
      </c>
      <c r="F134" s="70" t="s">
        <v>18</v>
      </c>
      <c r="G134" s="70" t="s">
        <v>2989</v>
      </c>
      <c r="H134" s="70" t="s">
        <v>1586</v>
      </c>
      <c r="I134" s="70">
        <v>92.08</v>
      </c>
      <c r="J134" s="70">
        <v>3.25</v>
      </c>
      <c r="K134" s="70" t="s">
        <v>2831</v>
      </c>
      <c r="L134" s="70" t="s">
        <v>2975</v>
      </c>
      <c r="M134" s="71" t="str">
        <f t="shared" si="25"/>
        <v>BLANK</v>
      </c>
      <c r="N134" s="71" t="str">
        <f t="shared" si="26"/>
        <v>BLANK</v>
      </c>
      <c r="O134" s="71" t="str">
        <f t="shared" si="27"/>
        <v>BLANK</v>
      </c>
      <c r="P134" s="71" t="str">
        <f t="shared" si="28"/>
        <v>BLANK</v>
      </c>
    </row>
    <row r="135" spans="1:16" x14ac:dyDescent="0.75">
      <c r="A135" s="70" t="str">
        <f>CONCATENATE('Search Tool'!$B$6,'Search Tool'!$F$6,H135)</f>
        <v>EAL Level 3 advanced Diploma (Al size 1.25)Merit Merit Merit</v>
      </c>
      <c r="B135" s="70" t="b">
        <f t="shared" si="22"/>
        <v>0</v>
      </c>
      <c r="C135" s="70">
        <f t="shared" si="23"/>
        <v>0</v>
      </c>
      <c r="D135" s="70" t="str">
        <f t="shared" si="21"/>
        <v>FALSE0</v>
      </c>
      <c r="E135" s="70" t="str">
        <f t="shared" si="24"/>
        <v>BTEC DiplomasPearson BTEC Level 3 Diploma (D*D*D*-PPP, AL size 3.25)Merit Merit Merit</v>
      </c>
      <c r="F135" s="70" t="s">
        <v>18</v>
      </c>
      <c r="G135" s="70" t="s">
        <v>2989</v>
      </c>
      <c r="H135" s="70" t="s">
        <v>92</v>
      </c>
      <c r="I135" s="70">
        <v>81.25</v>
      </c>
      <c r="J135" s="70">
        <v>3.25</v>
      </c>
      <c r="K135" s="70" t="s">
        <v>2831</v>
      </c>
      <c r="L135" s="70" t="s">
        <v>2976</v>
      </c>
      <c r="M135" s="71" t="str">
        <f t="shared" si="25"/>
        <v>BLANK</v>
      </c>
      <c r="N135" s="71" t="str">
        <f t="shared" si="26"/>
        <v>BLANK</v>
      </c>
      <c r="O135" s="71" t="str">
        <f t="shared" si="27"/>
        <v>BLANK</v>
      </c>
      <c r="P135" s="71" t="str">
        <f t="shared" si="28"/>
        <v>BLANK</v>
      </c>
    </row>
    <row r="136" spans="1:16" x14ac:dyDescent="0.75">
      <c r="A136" s="70" t="str">
        <f>CONCATENATE('Search Tool'!$B$6,'Search Tool'!$F$6,H136)</f>
        <v>EAL Level 3 advanced Diploma (Al size 1.25)Merit Merit Pass</v>
      </c>
      <c r="B136" s="70" t="b">
        <f t="shared" si="22"/>
        <v>0</v>
      </c>
      <c r="C136" s="70">
        <f t="shared" si="23"/>
        <v>0</v>
      </c>
      <c r="D136" s="70" t="str">
        <f t="shared" si="21"/>
        <v>FALSE0</v>
      </c>
      <c r="E136" s="70" t="str">
        <f t="shared" si="24"/>
        <v>BTEC DiplomasPearson BTEC Level 3 Diploma (D*D*D*-PPP, AL size 3.25)Merit Merit Pass</v>
      </c>
      <c r="F136" s="70" t="s">
        <v>18</v>
      </c>
      <c r="G136" s="70" t="s">
        <v>2989</v>
      </c>
      <c r="H136" s="70" t="s">
        <v>1591</v>
      </c>
      <c r="I136" s="70">
        <v>70.42</v>
      </c>
      <c r="J136" s="70">
        <v>3.25</v>
      </c>
      <c r="K136" s="70" t="s">
        <v>2831</v>
      </c>
      <c r="L136" s="70" t="s">
        <v>2977</v>
      </c>
      <c r="M136" s="71" t="str">
        <f t="shared" si="25"/>
        <v>BLANK</v>
      </c>
      <c r="N136" s="71" t="str">
        <f t="shared" si="26"/>
        <v>BLANK</v>
      </c>
      <c r="O136" s="71" t="str">
        <f t="shared" si="27"/>
        <v>BLANK</v>
      </c>
      <c r="P136" s="71" t="str">
        <f t="shared" si="28"/>
        <v>BLANK</v>
      </c>
    </row>
    <row r="137" spans="1:16" x14ac:dyDescent="0.75">
      <c r="A137" s="70" t="str">
        <f>CONCATENATE('Search Tool'!$B$6,'Search Tool'!$F$6,H137)</f>
        <v>EAL Level 3 advanced Diploma (Al size 1.25)Merit Pass Pass</v>
      </c>
      <c r="B137" s="70" t="b">
        <f t="shared" si="22"/>
        <v>0</v>
      </c>
      <c r="C137" s="70">
        <f t="shared" si="23"/>
        <v>0</v>
      </c>
      <c r="D137" s="70" t="str">
        <f t="shared" si="21"/>
        <v>FALSE0</v>
      </c>
      <c r="E137" s="70" t="str">
        <f t="shared" si="24"/>
        <v>BTEC DiplomasPearson BTEC Level 3 Diploma (D*D*D*-PPP, AL size 3.25)Merit Pass Pass</v>
      </c>
      <c r="F137" s="70" t="s">
        <v>18</v>
      </c>
      <c r="G137" s="70" t="s">
        <v>2989</v>
      </c>
      <c r="H137" s="70" t="s">
        <v>1593</v>
      </c>
      <c r="I137" s="70">
        <v>59.58</v>
      </c>
      <c r="J137" s="70">
        <v>3.25</v>
      </c>
      <c r="K137" s="70" t="s">
        <v>2831</v>
      </c>
      <c r="L137" s="70" t="s">
        <v>2979</v>
      </c>
      <c r="M137" s="71" t="str">
        <f t="shared" si="25"/>
        <v>BLANK</v>
      </c>
      <c r="N137" s="71" t="str">
        <f t="shared" si="26"/>
        <v>BLANK</v>
      </c>
      <c r="O137" s="71" t="str">
        <f t="shared" si="27"/>
        <v>BLANK</v>
      </c>
      <c r="P137" s="71" t="str">
        <f t="shared" si="28"/>
        <v>BLANK</v>
      </c>
    </row>
    <row r="138" spans="1:16" x14ac:dyDescent="0.75">
      <c r="A138" s="70" t="str">
        <f>CONCATENATE('Search Tool'!$B$6,'Search Tool'!$F$6,H138)</f>
        <v>EAL Level 3 advanced Diploma (Al size 1.25)Pass Pass Pass</v>
      </c>
      <c r="B138" s="70" t="b">
        <f t="shared" si="22"/>
        <v>0</v>
      </c>
      <c r="C138" s="70">
        <f t="shared" si="23"/>
        <v>0</v>
      </c>
      <c r="D138" s="70" t="str">
        <f t="shared" si="21"/>
        <v>FALSE0</v>
      </c>
      <c r="E138" s="70" t="str">
        <f t="shared" si="24"/>
        <v>BTEC DiplomasPearson BTEC Level 3 Diploma (D*D*D*-PPP, AL size 3.25)Pass Pass Pass</v>
      </c>
      <c r="F138" s="70" t="s">
        <v>18</v>
      </c>
      <c r="G138" s="70" t="s">
        <v>2989</v>
      </c>
      <c r="H138" s="70" t="s">
        <v>95</v>
      </c>
      <c r="I138" s="70">
        <v>48.75</v>
      </c>
      <c r="J138" s="70">
        <v>3.25</v>
      </c>
      <c r="K138" s="70" t="s">
        <v>2831</v>
      </c>
      <c r="L138" s="70" t="s">
        <v>2980</v>
      </c>
      <c r="M138" s="71" t="str">
        <f t="shared" si="25"/>
        <v>BLANK</v>
      </c>
      <c r="N138" s="71" t="str">
        <f t="shared" si="26"/>
        <v>BLANK</v>
      </c>
      <c r="O138" s="71" t="str">
        <f t="shared" si="27"/>
        <v>BLANK</v>
      </c>
      <c r="P138" s="71" t="str">
        <f t="shared" si="28"/>
        <v>BLANK</v>
      </c>
    </row>
    <row r="139" spans="1:16" x14ac:dyDescent="0.75">
      <c r="A139" s="70" t="str">
        <f>CONCATENATE('Search Tool'!$B$6,'Search Tool'!$F$6,H139)</f>
        <v>EAL Level 3 advanced Diploma (Al size 1.25)A</v>
      </c>
      <c r="B139" s="70" t="b">
        <f t="shared" si="22"/>
        <v>0</v>
      </c>
      <c r="C139" s="70">
        <f t="shared" si="23"/>
        <v>0</v>
      </c>
      <c r="D139" s="70" t="str">
        <f t="shared" si="21"/>
        <v>FALSE0</v>
      </c>
      <c r="E139" s="70" t="str">
        <f t="shared" si="24"/>
        <v>Core MathsCore Maths (Level 3)A</v>
      </c>
      <c r="F139" s="70" t="s">
        <v>19</v>
      </c>
      <c r="G139" s="70" t="s">
        <v>62</v>
      </c>
      <c r="H139" s="70" t="s">
        <v>39</v>
      </c>
      <c r="I139" s="70">
        <v>25</v>
      </c>
      <c r="J139" s="70">
        <v>0.5</v>
      </c>
      <c r="K139" s="70" t="s">
        <v>2831</v>
      </c>
      <c r="L139" s="70" t="s">
        <v>2981</v>
      </c>
      <c r="M139" s="71" t="str">
        <f t="shared" si="25"/>
        <v>BLANK</v>
      </c>
      <c r="N139" s="71" t="str">
        <f t="shared" si="26"/>
        <v>BLANK</v>
      </c>
      <c r="O139" s="71" t="str">
        <f t="shared" si="27"/>
        <v>BLANK</v>
      </c>
      <c r="P139" s="71" t="str">
        <f t="shared" si="28"/>
        <v>BLANK</v>
      </c>
    </row>
    <row r="140" spans="1:16" x14ac:dyDescent="0.75">
      <c r="A140" s="70" t="str">
        <f>CONCATENATE('Search Tool'!$B$6,'Search Tool'!$F$6,H140)</f>
        <v>EAL Level 3 advanced Diploma (Al size 1.25)B</v>
      </c>
      <c r="B140" s="70" t="b">
        <f t="shared" si="22"/>
        <v>0</v>
      </c>
      <c r="C140" s="70">
        <f t="shared" si="23"/>
        <v>0</v>
      </c>
      <c r="D140" s="70" t="str">
        <f t="shared" si="21"/>
        <v>FALSE0</v>
      </c>
      <c r="E140" s="70" t="str">
        <f t="shared" si="24"/>
        <v>Core MathsCore Maths (Level 3)B</v>
      </c>
      <c r="F140" s="70" t="s">
        <v>19</v>
      </c>
      <c r="G140" s="70" t="s">
        <v>62</v>
      </c>
      <c r="H140" s="70" t="s">
        <v>40</v>
      </c>
      <c r="I140" s="70">
        <v>20</v>
      </c>
      <c r="J140" s="70">
        <v>0.5</v>
      </c>
      <c r="K140" s="70" t="s">
        <v>2831</v>
      </c>
      <c r="L140" s="70" t="s">
        <v>2982</v>
      </c>
      <c r="M140" s="71" t="str">
        <f t="shared" si="25"/>
        <v>BLANK</v>
      </c>
      <c r="N140" s="71" t="str">
        <f t="shared" si="26"/>
        <v>BLANK</v>
      </c>
      <c r="O140" s="71" t="str">
        <f t="shared" si="27"/>
        <v>BLANK</v>
      </c>
      <c r="P140" s="71" t="str">
        <f t="shared" si="28"/>
        <v>BLANK</v>
      </c>
    </row>
    <row r="141" spans="1:16" x14ac:dyDescent="0.75">
      <c r="A141" s="70" t="str">
        <f>CONCATENATE('Search Tool'!$B$6,'Search Tool'!$F$6,H141)</f>
        <v>EAL Level 3 advanced Diploma (Al size 1.25)C</v>
      </c>
      <c r="B141" s="70" t="b">
        <f t="shared" si="22"/>
        <v>0</v>
      </c>
      <c r="C141" s="70">
        <f t="shared" si="23"/>
        <v>0</v>
      </c>
      <c r="D141" s="70" t="str">
        <f t="shared" si="21"/>
        <v>FALSE0</v>
      </c>
      <c r="E141" s="70" t="str">
        <f t="shared" si="24"/>
        <v>Core MathsCore Maths (Level 3)C</v>
      </c>
      <c r="F141" s="70" t="s">
        <v>19</v>
      </c>
      <c r="G141" s="70" t="s">
        <v>62</v>
      </c>
      <c r="H141" s="70" t="s">
        <v>41</v>
      </c>
      <c r="I141" s="70">
        <v>15</v>
      </c>
      <c r="J141" s="70">
        <v>0.5</v>
      </c>
      <c r="K141" s="70" t="s">
        <v>2831</v>
      </c>
      <c r="L141" s="70" t="s">
        <v>2983</v>
      </c>
      <c r="M141" s="71" t="str">
        <f t="shared" si="25"/>
        <v>BLANK</v>
      </c>
      <c r="N141" s="71" t="str">
        <f t="shared" si="26"/>
        <v>BLANK</v>
      </c>
      <c r="O141" s="71" t="str">
        <f t="shared" si="27"/>
        <v>BLANK</v>
      </c>
      <c r="P141" s="71" t="str">
        <f t="shared" si="28"/>
        <v>BLANK</v>
      </c>
    </row>
    <row r="142" spans="1:16" x14ac:dyDescent="0.75">
      <c r="A142" s="70" t="str">
        <f>CONCATENATE('Search Tool'!$B$6,'Search Tool'!$F$6,H142)</f>
        <v>EAL Level 3 advanced Diploma (Al size 1.25)D</v>
      </c>
      <c r="B142" s="70" t="b">
        <f t="shared" si="22"/>
        <v>0</v>
      </c>
      <c r="C142" s="70">
        <f t="shared" si="23"/>
        <v>0</v>
      </c>
      <c r="D142" s="70" t="str">
        <f t="shared" si="21"/>
        <v>FALSE0</v>
      </c>
      <c r="E142" s="70" t="str">
        <f t="shared" si="24"/>
        <v>Core MathsCore Maths (Level 3)D</v>
      </c>
      <c r="F142" s="70" t="s">
        <v>19</v>
      </c>
      <c r="G142" s="70" t="s">
        <v>62</v>
      </c>
      <c r="H142" s="70" t="s">
        <v>42</v>
      </c>
      <c r="I142" s="70">
        <v>10</v>
      </c>
      <c r="J142" s="70">
        <v>0.5</v>
      </c>
      <c r="K142" s="70" t="s">
        <v>2831</v>
      </c>
      <c r="L142" s="70" t="s">
        <v>2984</v>
      </c>
      <c r="M142" s="71" t="str">
        <f t="shared" si="25"/>
        <v>BLANK</v>
      </c>
      <c r="N142" s="71" t="str">
        <f t="shared" si="26"/>
        <v>BLANK</v>
      </c>
      <c r="O142" s="71" t="str">
        <f t="shared" si="27"/>
        <v>BLANK</v>
      </c>
      <c r="P142" s="71" t="str">
        <f t="shared" si="28"/>
        <v>BLANK</v>
      </c>
    </row>
    <row r="143" spans="1:16" x14ac:dyDescent="0.75">
      <c r="A143" s="70" t="str">
        <f>CONCATENATE('Search Tool'!$B$6,'Search Tool'!$F$6,H143)</f>
        <v>EAL Level 3 advanced Diploma (Al size 1.25)E</v>
      </c>
      <c r="B143" s="70" t="b">
        <f t="shared" si="22"/>
        <v>0</v>
      </c>
      <c r="C143" s="70">
        <f t="shared" si="23"/>
        <v>0</v>
      </c>
      <c r="D143" s="70" t="str">
        <f t="shared" si="21"/>
        <v>FALSE0</v>
      </c>
      <c r="E143" s="70" t="str">
        <f t="shared" si="24"/>
        <v>Core MathsCore Maths (Level 3)E</v>
      </c>
      <c r="F143" s="70" t="s">
        <v>19</v>
      </c>
      <c r="G143" s="70" t="s">
        <v>62</v>
      </c>
      <c r="H143" s="70" t="s">
        <v>43</v>
      </c>
      <c r="I143" s="70">
        <v>5</v>
      </c>
      <c r="J143" s="70">
        <v>0.5</v>
      </c>
      <c r="K143" s="70" t="s">
        <v>2831</v>
      </c>
      <c r="L143" s="70" t="s">
        <v>2985</v>
      </c>
      <c r="M143" s="71" t="str">
        <f t="shared" si="25"/>
        <v>BLANK</v>
      </c>
      <c r="N143" s="71" t="str">
        <f t="shared" si="26"/>
        <v>BLANK</v>
      </c>
      <c r="O143" s="71" t="str">
        <f t="shared" si="27"/>
        <v>BLANK</v>
      </c>
      <c r="P143" s="71" t="str">
        <f t="shared" si="28"/>
        <v>BLANK</v>
      </c>
    </row>
    <row r="144" spans="1:16" x14ac:dyDescent="0.75">
      <c r="A144" s="70" t="str">
        <f>CONCATENATE('Search Tool'!$B$6,'Search Tool'!$F$6,H144)</f>
        <v>EAL Level 3 advanced Diploma (Al size 1.25)A*</v>
      </c>
      <c r="B144" s="70" t="b">
        <f t="shared" si="22"/>
        <v>0</v>
      </c>
      <c r="C144" s="70">
        <f t="shared" si="23"/>
        <v>0</v>
      </c>
      <c r="D144" s="70" t="str">
        <f t="shared" si="21"/>
        <v>FALSE0</v>
      </c>
      <c r="E144" s="70" t="str">
        <f t="shared" si="24"/>
        <v>Extended ProjectExtended ProjectA*</v>
      </c>
      <c r="F144" s="70" t="s">
        <v>21</v>
      </c>
      <c r="G144" s="70" t="s">
        <v>21</v>
      </c>
      <c r="H144" s="70" t="s">
        <v>37</v>
      </c>
      <c r="I144" s="70">
        <v>18</v>
      </c>
      <c r="J144" s="70">
        <v>0.3</v>
      </c>
      <c r="K144" s="70" t="s">
        <v>2831</v>
      </c>
      <c r="L144" s="70" t="s">
        <v>2986</v>
      </c>
      <c r="M144" s="71" t="str">
        <f t="shared" si="25"/>
        <v>BLANK</v>
      </c>
      <c r="N144" s="71" t="str">
        <f t="shared" si="26"/>
        <v>BLANK</v>
      </c>
      <c r="O144" s="71" t="str">
        <f t="shared" si="27"/>
        <v>BLANK</v>
      </c>
      <c r="P144" s="71" t="str">
        <f t="shared" si="28"/>
        <v>BLANK</v>
      </c>
    </row>
    <row r="145" spans="1:16" x14ac:dyDescent="0.75">
      <c r="A145" s="70" t="str">
        <f>CONCATENATE('Search Tool'!$B$6,'Search Tool'!$F$6,H145)</f>
        <v>EAL Level 3 advanced Diploma (Al size 1.25)A</v>
      </c>
      <c r="B145" s="70" t="b">
        <f t="shared" si="22"/>
        <v>0</v>
      </c>
      <c r="C145" s="70">
        <f t="shared" si="23"/>
        <v>0</v>
      </c>
      <c r="D145" s="70" t="str">
        <f t="shared" si="21"/>
        <v>FALSE0</v>
      </c>
      <c r="E145" s="70" t="str">
        <f t="shared" si="24"/>
        <v>Extended ProjectExtended ProjectA</v>
      </c>
      <c r="F145" s="70" t="s">
        <v>21</v>
      </c>
      <c r="G145" s="70" t="s">
        <v>21</v>
      </c>
      <c r="H145" s="70" t="s">
        <v>39</v>
      </c>
      <c r="I145" s="70">
        <v>15</v>
      </c>
      <c r="J145" s="70">
        <v>0.3</v>
      </c>
      <c r="K145" s="70" t="s">
        <v>2831</v>
      </c>
      <c r="L145" s="70" t="s">
        <v>2987</v>
      </c>
      <c r="M145" s="71" t="str">
        <f t="shared" si="25"/>
        <v>BLANK</v>
      </c>
      <c r="N145" s="71" t="str">
        <f t="shared" si="26"/>
        <v>BLANK</v>
      </c>
      <c r="O145" s="71" t="str">
        <f t="shared" si="27"/>
        <v>BLANK</v>
      </c>
      <c r="P145" s="71" t="str">
        <f t="shared" si="28"/>
        <v>BLANK</v>
      </c>
    </row>
    <row r="146" spans="1:16" x14ac:dyDescent="0.75">
      <c r="A146" s="70" t="str">
        <f>CONCATENATE('Search Tool'!$B$6,'Search Tool'!$F$6,H146)</f>
        <v>EAL Level 3 advanced Diploma (Al size 1.25)B</v>
      </c>
      <c r="B146" s="70" t="b">
        <f t="shared" si="22"/>
        <v>0</v>
      </c>
      <c r="C146" s="70">
        <f t="shared" si="23"/>
        <v>0</v>
      </c>
      <c r="D146" s="70" t="str">
        <f t="shared" si="21"/>
        <v>FALSE0</v>
      </c>
      <c r="E146" s="70" t="str">
        <f t="shared" si="24"/>
        <v>Extended ProjectExtended ProjectB</v>
      </c>
      <c r="F146" s="70" t="s">
        <v>21</v>
      </c>
      <c r="G146" s="70" t="s">
        <v>21</v>
      </c>
      <c r="H146" s="70" t="s">
        <v>40</v>
      </c>
      <c r="I146" s="70">
        <v>12</v>
      </c>
      <c r="J146" s="70">
        <v>0.3</v>
      </c>
      <c r="K146" s="70" t="s">
        <v>2831</v>
      </c>
      <c r="L146" s="70" t="s">
        <v>2988</v>
      </c>
      <c r="M146" s="71" t="str">
        <f t="shared" si="25"/>
        <v>BLANK</v>
      </c>
      <c r="N146" s="71" t="str">
        <f t="shared" si="26"/>
        <v>BLANK</v>
      </c>
      <c r="O146" s="71" t="str">
        <f t="shared" si="27"/>
        <v>BLANK</v>
      </c>
      <c r="P146" s="71" t="str">
        <f t="shared" si="28"/>
        <v>BLANK</v>
      </c>
    </row>
    <row r="147" spans="1:16" x14ac:dyDescent="0.75">
      <c r="A147" s="70" t="str">
        <f>CONCATENATE('Search Tool'!$B$6,'Search Tool'!$F$6,H147)</f>
        <v>EAL Level 3 advanced Diploma (Al size 1.25)C</v>
      </c>
      <c r="B147" s="70" t="b">
        <f t="shared" si="22"/>
        <v>0</v>
      </c>
      <c r="C147" s="70">
        <f t="shared" si="23"/>
        <v>0</v>
      </c>
      <c r="D147" s="70" t="str">
        <f t="shared" si="21"/>
        <v>FALSE0</v>
      </c>
      <c r="E147" s="70" t="str">
        <f t="shared" si="24"/>
        <v>Extended ProjectExtended ProjectC</v>
      </c>
      <c r="F147" s="70" t="s">
        <v>21</v>
      </c>
      <c r="G147" s="70" t="s">
        <v>21</v>
      </c>
      <c r="H147" s="70" t="s">
        <v>41</v>
      </c>
      <c r="I147" s="70">
        <v>9</v>
      </c>
      <c r="J147" s="70">
        <v>0.3</v>
      </c>
      <c r="K147" s="70" t="s">
        <v>2831</v>
      </c>
      <c r="L147" s="70" t="s">
        <v>2990</v>
      </c>
      <c r="M147" s="71" t="str">
        <f t="shared" si="25"/>
        <v>BLANK</v>
      </c>
      <c r="N147" s="71" t="str">
        <f t="shared" si="26"/>
        <v>BLANK</v>
      </c>
      <c r="O147" s="71" t="str">
        <f t="shared" si="27"/>
        <v>BLANK</v>
      </c>
      <c r="P147" s="71" t="str">
        <f t="shared" si="28"/>
        <v>BLANK</v>
      </c>
    </row>
    <row r="148" spans="1:16" x14ac:dyDescent="0.75">
      <c r="A148" s="70" t="str">
        <f>CONCATENATE('Search Tool'!$B$6,'Search Tool'!$F$6,H148)</f>
        <v>EAL Level 3 advanced Diploma (Al size 1.25)D</v>
      </c>
      <c r="B148" s="70" t="b">
        <f t="shared" si="22"/>
        <v>0</v>
      </c>
      <c r="C148" s="70">
        <f t="shared" si="23"/>
        <v>0</v>
      </c>
      <c r="D148" s="70" t="str">
        <f t="shared" si="21"/>
        <v>FALSE0</v>
      </c>
      <c r="E148" s="70" t="str">
        <f t="shared" si="24"/>
        <v>Extended ProjectExtended ProjectD</v>
      </c>
      <c r="F148" s="70" t="s">
        <v>21</v>
      </c>
      <c r="G148" s="70" t="s">
        <v>21</v>
      </c>
      <c r="H148" s="70" t="s">
        <v>42</v>
      </c>
      <c r="I148" s="70">
        <v>6</v>
      </c>
      <c r="J148" s="70">
        <v>0.3</v>
      </c>
      <c r="K148" s="70" t="s">
        <v>2831</v>
      </c>
      <c r="L148" s="70" t="s">
        <v>2991</v>
      </c>
      <c r="M148" s="71" t="str">
        <f t="shared" si="25"/>
        <v>BLANK</v>
      </c>
      <c r="N148" s="71" t="str">
        <f t="shared" si="26"/>
        <v>BLANK</v>
      </c>
      <c r="O148" s="71" t="str">
        <f t="shared" si="27"/>
        <v>BLANK</v>
      </c>
      <c r="P148" s="71" t="str">
        <f t="shared" si="28"/>
        <v>BLANK</v>
      </c>
    </row>
    <row r="149" spans="1:16" x14ac:dyDescent="0.75">
      <c r="A149" s="70" t="str">
        <f>CONCATENATE('Search Tool'!$B$6,'Search Tool'!$F$6,H149)</f>
        <v>EAL Level 3 advanced Diploma (Al size 1.25)E</v>
      </c>
      <c r="B149" s="70" t="b">
        <f t="shared" si="22"/>
        <v>0</v>
      </c>
      <c r="C149" s="70">
        <f t="shared" si="23"/>
        <v>0</v>
      </c>
      <c r="D149" s="70" t="str">
        <f t="shared" si="21"/>
        <v>FALSE0</v>
      </c>
      <c r="E149" s="70" t="str">
        <f t="shared" si="24"/>
        <v>Extended ProjectExtended ProjectE</v>
      </c>
      <c r="F149" s="70" t="s">
        <v>21</v>
      </c>
      <c r="G149" s="70" t="s">
        <v>21</v>
      </c>
      <c r="H149" s="70" t="s">
        <v>43</v>
      </c>
      <c r="I149" s="70">
        <v>3</v>
      </c>
      <c r="J149" s="70">
        <v>0.3</v>
      </c>
      <c r="K149" s="70" t="s">
        <v>2831</v>
      </c>
      <c r="L149" s="70" t="s">
        <v>2992</v>
      </c>
      <c r="M149" s="71" t="str">
        <f t="shared" si="25"/>
        <v>BLANK</v>
      </c>
      <c r="N149" s="71" t="str">
        <f t="shared" si="26"/>
        <v>BLANK</v>
      </c>
      <c r="O149" s="71" t="str">
        <f t="shared" si="27"/>
        <v>BLANK</v>
      </c>
      <c r="P149" s="71" t="str">
        <f t="shared" si="28"/>
        <v>BLANK</v>
      </c>
    </row>
    <row r="150" spans="1:16" x14ac:dyDescent="0.75">
      <c r="A150" s="70" t="str">
        <f>CONCATENATE('Search Tool'!$B$6,'Search Tool'!$F$6,H150)</f>
        <v>EAL Level 3 advanced Diploma (Al size 1.25)A</v>
      </c>
      <c r="B150" s="70" t="b">
        <f t="shared" si="22"/>
        <v>0</v>
      </c>
      <c r="C150" s="70">
        <f t="shared" si="23"/>
        <v>0</v>
      </c>
      <c r="D150" s="70" t="str">
        <f t="shared" si="21"/>
        <v>FALSE0</v>
      </c>
      <c r="E150" s="70" t="str">
        <f t="shared" si="24"/>
        <v>Free Standing MathematicsFree Standing Mathematics (Level 3)A</v>
      </c>
      <c r="F150" s="70" t="s">
        <v>2806</v>
      </c>
      <c r="G150" s="70" t="s">
        <v>63</v>
      </c>
      <c r="H150" s="70" t="s">
        <v>39</v>
      </c>
      <c r="I150" s="70">
        <v>8.1999999999999993</v>
      </c>
      <c r="J150" s="70">
        <v>0.17</v>
      </c>
      <c r="K150" s="70" t="s">
        <v>2831</v>
      </c>
      <c r="L150" s="70" t="s">
        <v>2993</v>
      </c>
      <c r="M150" s="71" t="str">
        <f t="shared" si="25"/>
        <v>BLANK</v>
      </c>
      <c r="N150" s="71" t="str">
        <f t="shared" si="26"/>
        <v>BLANK</v>
      </c>
      <c r="O150" s="71" t="str">
        <f t="shared" si="27"/>
        <v>BLANK</v>
      </c>
      <c r="P150" s="71" t="str">
        <f t="shared" si="28"/>
        <v>BLANK</v>
      </c>
    </row>
    <row r="151" spans="1:16" x14ac:dyDescent="0.75">
      <c r="A151" s="70" t="str">
        <f>CONCATENATE('Search Tool'!$B$6,'Search Tool'!$F$6,H151)</f>
        <v>EAL Level 3 advanced Diploma (Al size 1.25)B</v>
      </c>
      <c r="B151" s="70" t="b">
        <f t="shared" si="22"/>
        <v>0</v>
      </c>
      <c r="C151" s="70">
        <f t="shared" si="23"/>
        <v>0</v>
      </c>
      <c r="D151" s="70" t="str">
        <f t="shared" si="21"/>
        <v>FALSE0</v>
      </c>
      <c r="E151" s="70" t="str">
        <f t="shared" si="24"/>
        <v>Free Standing MathematicsFree Standing Mathematics (Level 3)B</v>
      </c>
      <c r="F151" s="70" t="s">
        <v>2806</v>
      </c>
      <c r="G151" s="70" t="s">
        <v>63</v>
      </c>
      <c r="H151" s="70" t="s">
        <v>40</v>
      </c>
      <c r="I151" s="70">
        <v>6.53</v>
      </c>
      <c r="J151" s="70">
        <v>0.17</v>
      </c>
      <c r="K151" s="70" t="s">
        <v>2831</v>
      </c>
      <c r="L151" s="70" t="s">
        <v>2994</v>
      </c>
      <c r="M151" s="71" t="str">
        <f t="shared" si="25"/>
        <v>BLANK</v>
      </c>
      <c r="N151" s="71" t="str">
        <f t="shared" si="26"/>
        <v>BLANK</v>
      </c>
      <c r="O151" s="71" t="str">
        <f t="shared" si="27"/>
        <v>BLANK</v>
      </c>
      <c r="P151" s="71" t="str">
        <f t="shared" si="28"/>
        <v>BLANK</v>
      </c>
    </row>
    <row r="152" spans="1:16" x14ac:dyDescent="0.75">
      <c r="A152" s="70" t="str">
        <f>CONCATENATE('Search Tool'!$B$6,'Search Tool'!$F$6,H152)</f>
        <v>EAL Level 3 advanced Diploma (Al size 1.25)C</v>
      </c>
      <c r="B152" s="70" t="b">
        <f t="shared" si="22"/>
        <v>0</v>
      </c>
      <c r="C152" s="70">
        <f t="shared" si="23"/>
        <v>0</v>
      </c>
      <c r="D152" s="70" t="str">
        <f t="shared" si="21"/>
        <v>FALSE0</v>
      </c>
      <c r="E152" s="70" t="str">
        <f t="shared" si="24"/>
        <v>Free Standing MathematicsFree Standing Mathematics (Level 3)C</v>
      </c>
      <c r="F152" s="70" t="s">
        <v>2806</v>
      </c>
      <c r="G152" s="70" t="s">
        <v>63</v>
      </c>
      <c r="H152" s="70" t="s">
        <v>41</v>
      </c>
      <c r="I152" s="70">
        <v>4.87</v>
      </c>
      <c r="J152" s="70">
        <v>0.17</v>
      </c>
      <c r="K152" s="70" t="s">
        <v>2831</v>
      </c>
      <c r="L152" s="70" t="s">
        <v>2995</v>
      </c>
      <c r="M152" s="71" t="str">
        <f t="shared" si="25"/>
        <v>BLANK</v>
      </c>
      <c r="N152" s="71" t="str">
        <f t="shared" si="26"/>
        <v>BLANK</v>
      </c>
      <c r="O152" s="71" t="str">
        <f t="shared" si="27"/>
        <v>BLANK</v>
      </c>
      <c r="P152" s="71" t="str">
        <f t="shared" si="28"/>
        <v>BLANK</v>
      </c>
    </row>
    <row r="153" spans="1:16" x14ac:dyDescent="0.75">
      <c r="A153" s="70" t="str">
        <f>CONCATENATE('Search Tool'!$B$6,'Search Tool'!$F$6,H153)</f>
        <v>EAL Level 3 advanced Diploma (Al size 1.25)D</v>
      </c>
      <c r="B153" s="70" t="b">
        <f t="shared" si="22"/>
        <v>0</v>
      </c>
      <c r="C153" s="70">
        <f t="shared" si="23"/>
        <v>0</v>
      </c>
      <c r="D153" s="70" t="str">
        <f t="shared" si="21"/>
        <v>FALSE0</v>
      </c>
      <c r="E153" s="70" t="str">
        <f t="shared" si="24"/>
        <v>Free Standing MathematicsFree Standing Mathematics (Level 3)D</v>
      </c>
      <c r="F153" s="70" t="s">
        <v>2806</v>
      </c>
      <c r="G153" s="70" t="s">
        <v>63</v>
      </c>
      <c r="H153" s="70" t="s">
        <v>42</v>
      </c>
      <c r="I153" s="70">
        <v>3.2</v>
      </c>
      <c r="J153" s="70">
        <v>0.17</v>
      </c>
      <c r="K153" s="70" t="s">
        <v>2831</v>
      </c>
      <c r="L153" s="70" t="s">
        <v>2996</v>
      </c>
      <c r="M153" s="71" t="str">
        <f t="shared" si="25"/>
        <v>BLANK</v>
      </c>
      <c r="N153" s="71" t="str">
        <f t="shared" si="26"/>
        <v>BLANK</v>
      </c>
      <c r="O153" s="71" t="str">
        <f t="shared" si="27"/>
        <v>BLANK</v>
      </c>
      <c r="P153" s="71" t="str">
        <f t="shared" si="28"/>
        <v>BLANK</v>
      </c>
    </row>
    <row r="154" spans="1:16" x14ac:dyDescent="0.75">
      <c r="A154" s="70" t="str">
        <f>CONCATENATE('Search Tool'!$B$6,'Search Tool'!$F$6,H154)</f>
        <v>EAL Level 3 advanced Diploma (Al size 1.25)E</v>
      </c>
      <c r="B154" s="70" t="b">
        <f t="shared" si="22"/>
        <v>0</v>
      </c>
      <c r="C154" s="70">
        <f t="shared" si="23"/>
        <v>0</v>
      </c>
      <c r="D154" s="70" t="str">
        <f t="shared" si="21"/>
        <v>FALSE0</v>
      </c>
      <c r="E154" s="70" t="str">
        <f t="shared" si="24"/>
        <v>Free Standing MathematicsFree Standing Mathematics (Level 3)E</v>
      </c>
      <c r="F154" s="70" t="s">
        <v>2806</v>
      </c>
      <c r="G154" s="70" t="s">
        <v>63</v>
      </c>
      <c r="H154" s="70" t="s">
        <v>43</v>
      </c>
      <c r="I154" s="70">
        <v>1.53</v>
      </c>
      <c r="J154" s="70">
        <v>0.17</v>
      </c>
      <c r="K154" s="70" t="s">
        <v>2831</v>
      </c>
      <c r="L154" s="70" t="s">
        <v>2997</v>
      </c>
      <c r="M154" s="71" t="str">
        <f t="shared" si="25"/>
        <v>BLANK</v>
      </c>
      <c r="N154" s="71" t="str">
        <f t="shared" si="26"/>
        <v>BLANK</v>
      </c>
      <c r="O154" s="71" t="str">
        <f t="shared" si="27"/>
        <v>BLANK</v>
      </c>
      <c r="P154" s="71" t="str">
        <f t="shared" si="28"/>
        <v>BLANK</v>
      </c>
    </row>
    <row r="155" spans="1:16" x14ac:dyDescent="0.75">
      <c r="A155" s="70" t="str">
        <f>CONCATENATE('Search Tool'!$B$6,'Search Tool'!$F$6,H155)</f>
        <v>EAL Level 3 advanced Diploma (Al size 1.25)45</v>
      </c>
      <c r="B155" s="70" t="b">
        <f t="shared" si="22"/>
        <v>0</v>
      </c>
      <c r="C155" s="70">
        <f t="shared" si="23"/>
        <v>0</v>
      </c>
      <c r="D155" s="70" t="str">
        <f t="shared" si="21"/>
        <v>FALSE0</v>
      </c>
      <c r="E155" s="70" t="str">
        <f t="shared" si="24"/>
        <v>International BaccalaureateInternational Baccalaureate45</v>
      </c>
      <c r="F155" s="70" t="s">
        <v>24</v>
      </c>
      <c r="G155" s="70" t="s">
        <v>24</v>
      </c>
      <c r="H155" s="70">
        <v>45</v>
      </c>
      <c r="I155" s="70">
        <v>300</v>
      </c>
      <c r="J155" s="70">
        <v>5</v>
      </c>
      <c r="K155" s="70" t="s">
        <v>2831</v>
      </c>
      <c r="L155" s="70" t="s">
        <v>2998</v>
      </c>
      <c r="M155" s="71" t="str">
        <f t="shared" si="25"/>
        <v>BLANK</v>
      </c>
      <c r="N155" s="71" t="str">
        <f t="shared" si="26"/>
        <v>BLANK</v>
      </c>
      <c r="O155" s="71" t="str">
        <f t="shared" si="27"/>
        <v>BLANK</v>
      </c>
      <c r="P155" s="71" t="str">
        <f t="shared" si="28"/>
        <v>BLANK</v>
      </c>
    </row>
    <row r="156" spans="1:16" x14ac:dyDescent="0.75">
      <c r="A156" s="70" t="str">
        <f>CONCATENATE('Search Tool'!$B$6,'Search Tool'!$F$6,H156)</f>
        <v>EAL Level 3 advanced Diploma (Al size 1.25)44</v>
      </c>
      <c r="B156" s="70" t="b">
        <f t="shared" si="22"/>
        <v>0</v>
      </c>
      <c r="C156" s="70">
        <f t="shared" si="23"/>
        <v>0</v>
      </c>
      <c r="D156" s="70" t="str">
        <f t="shared" si="21"/>
        <v>FALSE0</v>
      </c>
      <c r="E156" s="70" t="str">
        <f t="shared" si="24"/>
        <v>International BaccalaureateInternational Baccalaureate44</v>
      </c>
      <c r="F156" s="70" t="s">
        <v>24</v>
      </c>
      <c r="G156" s="70" t="s">
        <v>24</v>
      </c>
      <c r="H156" s="70">
        <v>44</v>
      </c>
      <c r="I156" s="70">
        <v>290.5</v>
      </c>
      <c r="J156" s="70">
        <v>5</v>
      </c>
      <c r="K156" s="70" t="s">
        <v>2831</v>
      </c>
      <c r="L156" s="70" t="s">
        <v>2999</v>
      </c>
      <c r="M156" s="71" t="str">
        <f t="shared" si="25"/>
        <v>BLANK</v>
      </c>
      <c r="N156" s="71" t="str">
        <f t="shared" si="26"/>
        <v>BLANK</v>
      </c>
      <c r="O156" s="71" t="str">
        <f t="shared" si="27"/>
        <v>BLANK</v>
      </c>
      <c r="P156" s="71" t="str">
        <f t="shared" si="28"/>
        <v>BLANK</v>
      </c>
    </row>
    <row r="157" spans="1:16" x14ac:dyDescent="0.75">
      <c r="A157" s="70" t="str">
        <f>CONCATENATE('Search Tool'!$B$6,'Search Tool'!$F$6,H157)</f>
        <v>EAL Level 3 advanced Diploma (Al size 1.25)43</v>
      </c>
      <c r="B157" s="70" t="b">
        <f t="shared" si="22"/>
        <v>0</v>
      </c>
      <c r="C157" s="70">
        <f t="shared" si="23"/>
        <v>0</v>
      </c>
      <c r="D157" s="70" t="str">
        <f t="shared" si="21"/>
        <v>FALSE0</v>
      </c>
      <c r="E157" s="70" t="str">
        <f t="shared" si="24"/>
        <v>International BaccalaureateInternational Baccalaureate43</v>
      </c>
      <c r="F157" s="70" t="s">
        <v>24</v>
      </c>
      <c r="G157" s="70" t="s">
        <v>24</v>
      </c>
      <c r="H157" s="70">
        <v>43</v>
      </c>
      <c r="I157" s="70">
        <v>281</v>
      </c>
      <c r="J157" s="70">
        <v>5</v>
      </c>
      <c r="K157" s="70" t="s">
        <v>2831</v>
      </c>
      <c r="L157" s="70" t="s">
        <v>3000</v>
      </c>
      <c r="M157" s="71" t="str">
        <f t="shared" si="25"/>
        <v>BLANK</v>
      </c>
      <c r="N157" s="71" t="str">
        <f t="shared" si="26"/>
        <v>BLANK</v>
      </c>
      <c r="O157" s="71" t="str">
        <f t="shared" si="27"/>
        <v>BLANK</v>
      </c>
      <c r="P157" s="71" t="str">
        <f t="shared" si="28"/>
        <v>BLANK</v>
      </c>
    </row>
    <row r="158" spans="1:16" x14ac:dyDescent="0.75">
      <c r="A158" s="70" t="str">
        <f>CONCATENATE('Search Tool'!$B$6,'Search Tool'!$F$6,H158)</f>
        <v>EAL Level 3 advanced Diploma (Al size 1.25)42</v>
      </c>
      <c r="B158" s="70" t="b">
        <f t="shared" si="22"/>
        <v>0</v>
      </c>
      <c r="C158" s="70">
        <f t="shared" si="23"/>
        <v>0</v>
      </c>
      <c r="D158" s="70" t="str">
        <f t="shared" si="21"/>
        <v>FALSE0</v>
      </c>
      <c r="E158" s="70" t="str">
        <f t="shared" si="24"/>
        <v>International BaccalaureateInternational Baccalaureate42</v>
      </c>
      <c r="F158" s="70" t="s">
        <v>24</v>
      </c>
      <c r="G158" s="70" t="s">
        <v>24</v>
      </c>
      <c r="H158" s="70">
        <v>42</v>
      </c>
      <c r="I158" s="70">
        <v>271.5</v>
      </c>
      <c r="J158" s="70">
        <v>5</v>
      </c>
      <c r="K158" s="70" t="s">
        <v>2831</v>
      </c>
      <c r="L158" s="70" t="s">
        <v>3001</v>
      </c>
      <c r="M158" s="71" t="str">
        <f t="shared" si="25"/>
        <v>BLANK</v>
      </c>
      <c r="N158" s="71" t="str">
        <f t="shared" si="26"/>
        <v>BLANK</v>
      </c>
      <c r="O158" s="71" t="str">
        <f t="shared" si="27"/>
        <v>BLANK</v>
      </c>
      <c r="P158" s="71" t="str">
        <f t="shared" si="28"/>
        <v>BLANK</v>
      </c>
    </row>
    <row r="159" spans="1:16" x14ac:dyDescent="0.75">
      <c r="A159" s="70" t="str">
        <f>CONCATENATE('Search Tool'!$B$6,'Search Tool'!$F$6,H159)</f>
        <v>EAL Level 3 advanced Diploma (Al size 1.25)41</v>
      </c>
      <c r="B159" s="70" t="b">
        <f t="shared" si="22"/>
        <v>0</v>
      </c>
      <c r="C159" s="70">
        <f t="shared" si="23"/>
        <v>0</v>
      </c>
      <c r="D159" s="70" t="str">
        <f t="shared" si="21"/>
        <v>FALSE0</v>
      </c>
      <c r="E159" s="70" t="str">
        <f t="shared" si="24"/>
        <v>International BaccalaureateInternational Baccalaureate41</v>
      </c>
      <c r="F159" s="70" t="s">
        <v>24</v>
      </c>
      <c r="G159" s="70" t="s">
        <v>24</v>
      </c>
      <c r="H159" s="70">
        <v>41</v>
      </c>
      <c r="I159" s="70">
        <v>262</v>
      </c>
      <c r="J159" s="70">
        <v>5</v>
      </c>
      <c r="K159" s="70" t="s">
        <v>2831</v>
      </c>
      <c r="L159" s="70" t="s">
        <v>3002</v>
      </c>
      <c r="M159" s="71" t="str">
        <f t="shared" si="25"/>
        <v>BLANK</v>
      </c>
      <c r="N159" s="71" t="str">
        <f t="shared" si="26"/>
        <v>BLANK</v>
      </c>
      <c r="O159" s="71" t="str">
        <f t="shared" si="27"/>
        <v>BLANK</v>
      </c>
      <c r="P159" s="71" t="str">
        <f t="shared" si="28"/>
        <v>BLANK</v>
      </c>
    </row>
    <row r="160" spans="1:16" x14ac:dyDescent="0.75">
      <c r="A160" s="70" t="str">
        <f>CONCATENATE('Search Tool'!$B$6,'Search Tool'!$F$6,H160)</f>
        <v>EAL Level 3 advanced Diploma (Al size 1.25)40</v>
      </c>
      <c r="B160" s="70" t="b">
        <f t="shared" si="22"/>
        <v>0</v>
      </c>
      <c r="C160" s="70">
        <f t="shared" si="23"/>
        <v>0</v>
      </c>
      <c r="D160" s="70" t="str">
        <f t="shared" si="21"/>
        <v>FALSE0</v>
      </c>
      <c r="E160" s="70" t="str">
        <f t="shared" si="24"/>
        <v>International BaccalaureateInternational Baccalaureate40</v>
      </c>
      <c r="F160" s="70" t="s">
        <v>24</v>
      </c>
      <c r="G160" s="70" t="s">
        <v>24</v>
      </c>
      <c r="H160" s="70">
        <v>40</v>
      </c>
      <c r="I160" s="70">
        <v>252.5</v>
      </c>
      <c r="J160" s="70">
        <v>5</v>
      </c>
      <c r="K160" s="70" t="s">
        <v>2831</v>
      </c>
      <c r="L160" s="70" t="s">
        <v>3003</v>
      </c>
      <c r="M160" s="71" t="str">
        <f t="shared" si="25"/>
        <v>BLANK</v>
      </c>
      <c r="N160" s="71" t="str">
        <f t="shared" si="26"/>
        <v>BLANK</v>
      </c>
      <c r="O160" s="71" t="str">
        <f t="shared" si="27"/>
        <v>BLANK</v>
      </c>
      <c r="P160" s="71" t="str">
        <f t="shared" si="28"/>
        <v>BLANK</v>
      </c>
    </row>
    <row r="161" spans="1:16" x14ac:dyDescent="0.75">
      <c r="A161" s="70" t="str">
        <f>CONCATENATE('Search Tool'!$B$6,'Search Tool'!$F$6,H161)</f>
        <v>EAL Level 3 advanced Diploma (Al size 1.25)39</v>
      </c>
      <c r="B161" s="70" t="b">
        <f t="shared" si="22"/>
        <v>0</v>
      </c>
      <c r="C161" s="70">
        <f t="shared" si="23"/>
        <v>0</v>
      </c>
      <c r="D161" s="70" t="str">
        <f t="shared" si="21"/>
        <v>FALSE0</v>
      </c>
      <c r="E161" s="70" t="str">
        <f t="shared" si="24"/>
        <v>International BaccalaureateInternational Baccalaureate39</v>
      </c>
      <c r="F161" s="70" t="s">
        <v>24</v>
      </c>
      <c r="G161" s="70" t="s">
        <v>24</v>
      </c>
      <c r="H161" s="70">
        <v>39</v>
      </c>
      <c r="I161" s="70">
        <v>243</v>
      </c>
      <c r="J161" s="70">
        <v>5</v>
      </c>
      <c r="K161" s="70" t="s">
        <v>2831</v>
      </c>
      <c r="L161" s="70" t="s">
        <v>3004</v>
      </c>
      <c r="M161" s="71" t="str">
        <f t="shared" si="25"/>
        <v>BLANK</v>
      </c>
      <c r="N161" s="71" t="str">
        <f t="shared" si="26"/>
        <v>BLANK</v>
      </c>
      <c r="O161" s="71" t="str">
        <f t="shared" si="27"/>
        <v>BLANK</v>
      </c>
      <c r="P161" s="71" t="str">
        <f t="shared" si="28"/>
        <v>BLANK</v>
      </c>
    </row>
    <row r="162" spans="1:16" x14ac:dyDescent="0.75">
      <c r="A162" s="70" t="str">
        <f>CONCATENATE('Search Tool'!$B$6,'Search Tool'!$F$6,H162)</f>
        <v>EAL Level 3 advanced Diploma (Al size 1.25)38</v>
      </c>
      <c r="B162" s="70" t="b">
        <f t="shared" si="22"/>
        <v>0</v>
      </c>
      <c r="C162" s="70">
        <f t="shared" si="23"/>
        <v>0</v>
      </c>
      <c r="D162" s="70" t="str">
        <f t="shared" si="21"/>
        <v>FALSE0</v>
      </c>
      <c r="E162" s="70" t="str">
        <f t="shared" si="24"/>
        <v>International BaccalaureateInternational Baccalaureate38</v>
      </c>
      <c r="F162" s="70" t="s">
        <v>24</v>
      </c>
      <c r="G162" s="70" t="s">
        <v>24</v>
      </c>
      <c r="H162" s="70">
        <v>38</v>
      </c>
      <c r="I162" s="70">
        <v>233.5</v>
      </c>
      <c r="J162" s="70">
        <v>5</v>
      </c>
      <c r="K162" s="70" t="s">
        <v>2831</v>
      </c>
      <c r="L162" s="70" t="s">
        <v>3005</v>
      </c>
      <c r="M162" s="71" t="str">
        <f t="shared" si="25"/>
        <v>BLANK</v>
      </c>
      <c r="N162" s="71" t="str">
        <f t="shared" si="26"/>
        <v>BLANK</v>
      </c>
      <c r="O162" s="71" t="str">
        <f t="shared" si="27"/>
        <v>BLANK</v>
      </c>
      <c r="P162" s="71" t="str">
        <f t="shared" si="28"/>
        <v>BLANK</v>
      </c>
    </row>
    <row r="163" spans="1:16" x14ac:dyDescent="0.75">
      <c r="A163" s="70" t="str">
        <f>CONCATENATE('Search Tool'!$B$6,'Search Tool'!$F$6,H163)</f>
        <v>EAL Level 3 advanced Diploma (Al size 1.25)37</v>
      </c>
      <c r="B163" s="70" t="b">
        <f t="shared" si="22"/>
        <v>0</v>
      </c>
      <c r="C163" s="70">
        <f t="shared" si="23"/>
        <v>0</v>
      </c>
      <c r="D163" s="70" t="str">
        <f t="shared" si="21"/>
        <v>FALSE0</v>
      </c>
      <c r="E163" s="70" t="str">
        <f t="shared" si="24"/>
        <v>International BaccalaureateInternational Baccalaureate37</v>
      </c>
      <c r="F163" s="70" t="s">
        <v>24</v>
      </c>
      <c r="G163" s="70" t="s">
        <v>24</v>
      </c>
      <c r="H163" s="70">
        <v>37</v>
      </c>
      <c r="I163" s="70">
        <v>224</v>
      </c>
      <c r="J163" s="70">
        <v>5</v>
      </c>
      <c r="K163" s="70" t="s">
        <v>2831</v>
      </c>
      <c r="L163" s="70" t="s">
        <v>3006</v>
      </c>
      <c r="M163" s="71" t="str">
        <f t="shared" si="25"/>
        <v>BLANK</v>
      </c>
      <c r="N163" s="71" t="str">
        <f t="shared" si="26"/>
        <v>BLANK</v>
      </c>
      <c r="O163" s="71" t="str">
        <f t="shared" si="27"/>
        <v>BLANK</v>
      </c>
      <c r="P163" s="71" t="str">
        <f t="shared" si="28"/>
        <v>BLANK</v>
      </c>
    </row>
    <row r="164" spans="1:16" x14ac:dyDescent="0.75">
      <c r="A164" s="70" t="str">
        <f>CONCATENATE('Search Tool'!$B$6,'Search Tool'!$F$6,H164)</f>
        <v>EAL Level 3 advanced Diploma (Al size 1.25)36</v>
      </c>
      <c r="B164" s="70" t="b">
        <f t="shared" si="22"/>
        <v>0</v>
      </c>
      <c r="C164" s="70">
        <f t="shared" si="23"/>
        <v>0</v>
      </c>
      <c r="D164" s="70" t="str">
        <f t="shared" si="21"/>
        <v>FALSE0</v>
      </c>
      <c r="E164" s="70" t="str">
        <f t="shared" si="24"/>
        <v>International BaccalaureateInternational Baccalaureate36</v>
      </c>
      <c r="F164" s="70" t="s">
        <v>24</v>
      </c>
      <c r="G164" s="70" t="s">
        <v>24</v>
      </c>
      <c r="H164" s="70">
        <v>36</v>
      </c>
      <c r="I164" s="70">
        <v>214.5</v>
      </c>
      <c r="J164" s="70">
        <v>5</v>
      </c>
      <c r="K164" s="70" t="s">
        <v>2831</v>
      </c>
      <c r="L164" s="70" t="s">
        <v>3007</v>
      </c>
      <c r="M164" s="71" t="str">
        <f t="shared" si="25"/>
        <v>BLANK</v>
      </c>
      <c r="N164" s="71" t="str">
        <f t="shared" si="26"/>
        <v>BLANK</v>
      </c>
      <c r="O164" s="71" t="str">
        <f t="shared" si="27"/>
        <v>BLANK</v>
      </c>
      <c r="P164" s="71" t="str">
        <f t="shared" si="28"/>
        <v>BLANK</v>
      </c>
    </row>
    <row r="165" spans="1:16" x14ac:dyDescent="0.75">
      <c r="A165" s="70" t="str">
        <f>CONCATENATE('Search Tool'!$B$6,'Search Tool'!$F$6,H165)</f>
        <v>EAL Level 3 advanced Diploma (Al size 1.25)35</v>
      </c>
      <c r="B165" s="70" t="b">
        <f t="shared" si="22"/>
        <v>0</v>
      </c>
      <c r="C165" s="70">
        <f t="shared" si="23"/>
        <v>0</v>
      </c>
      <c r="D165" s="70" t="str">
        <f t="shared" si="21"/>
        <v>FALSE0</v>
      </c>
      <c r="E165" s="70" t="str">
        <f t="shared" si="24"/>
        <v>International BaccalaureateInternational Baccalaureate35</v>
      </c>
      <c r="F165" s="70" t="s">
        <v>24</v>
      </c>
      <c r="G165" s="70" t="s">
        <v>24</v>
      </c>
      <c r="H165" s="70">
        <v>35</v>
      </c>
      <c r="I165" s="70">
        <v>205</v>
      </c>
      <c r="J165" s="70">
        <v>5</v>
      </c>
      <c r="K165" s="70" t="s">
        <v>2831</v>
      </c>
      <c r="L165" s="70" t="s">
        <v>3008</v>
      </c>
      <c r="M165" s="71" t="str">
        <f t="shared" si="25"/>
        <v>BLANK</v>
      </c>
      <c r="N165" s="71" t="str">
        <f t="shared" si="26"/>
        <v>BLANK</v>
      </c>
      <c r="O165" s="71" t="str">
        <f t="shared" si="27"/>
        <v>BLANK</v>
      </c>
      <c r="P165" s="71" t="str">
        <f t="shared" si="28"/>
        <v>BLANK</v>
      </c>
    </row>
    <row r="166" spans="1:16" x14ac:dyDescent="0.75">
      <c r="A166" s="70" t="str">
        <f>CONCATENATE('Search Tool'!$B$6,'Search Tool'!$F$6,H166)</f>
        <v>EAL Level 3 advanced Diploma (Al size 1.25)34</v>
      </c>
      <c r="B166" s="70" t="b">
        <f t="shared" si="22"/>
        <v>0</v>
      </c>
      <c r="C166" s="70">
        <f t="shared" si="23"/>
        <v>0</v>
      </c>
      <c r="D166" s="70" t="str">
        <f t="shared" si="21"/>
        <v>FALSE0</v>
      </c>
      <c r="E166" s="70" t="str">
        <f t="shared" si="24"/>
        <v>International BaccalaureateInternational Baccalaureate34</v>
      </c>
      <c r="F166" s="70" t="s">
        <v>24</v>
      </c>
      <c r="G166" s="70" t="s">
        <v>24</v>
      </c>
      <c r="H166" s="70">
        <v>34</v>
      </c>
      <c r="I166" s="70">
        <v>195.5</v>
      </c>
      <c r="J166" s="70">
        <v>5</v>
      </c>
      <c r="K166" s="70" t="s">
        <v>2831</v>
      </c>
      <c r="L166" s="70" t="s">
        <v>3009</v>
      </c>
      <c r="M166" s="71" t="str">
        <f t="shared" si="25"/>
        <v>BLANK</v>
      </c>
      <c r="N166" s="71" t="str">
        <f t="shared" si="26"/>
        <v>BLANK</v>
      </c>
      <c r="O166" s="71" t="str">
        <f t="shared" si="27"/>
        <v>BLANK</v>
      </c>
      <c r="P166" s="71" t="str">
        <f t="shared" si="28"/>
        <v>BLANK</v>
      </c>
    </row>
    <row r="167" spans="1:16" x14ac:dyDescent="0.75">
      <c r="A167" s="70" t="str">
        <f>CONCATENATE('Search Tool'!$B$6,'Search Tool'!$F$6,H167)</f>
        <v>EAL Level 3 advanced Diploma (Al size 1.25)33</v>
      </c>
      <c r="B167" s="70" t="b">
        <f t="shared" si="22"/>
        <v>0</v>
      </c>
      <c r="C167" s="70">
        <f t="shared" si="23"/>
        <v>0</v>
      </c>
      <c r="D167" s="70" t="str">
        <f t="shared" ref="D167:D230" si="29">CONCATENATE(B167,C167)</f>
        <v>FALSE0</v>
      </c>
      <c r="E167" s="70" t="str">
        <f t="shared" si="24"/>
        <v>International BaccalaureateInternational Baccalaureate33</v>
      </c>
      <c r="F167" s="70" t="s">
        <v>24</v>
      </c>
      <c r="G167" s="70" t="s">
        <v>24</v>
      </c>
      <c r="H167" s="70">
        <v>33</v>
      </c>
      <c r="I167" s="70">
        <v>186</v>
      </c>
      <c r="J167" s="70">
        <v>5</v>
      </c>
      <c r="K167" s="70" t="s">
        <v>2831</v>
      </c>
      <c r="L167" s="70" t="s">
        <v>3010</v>
      </c>
      <c r="M167" s="71" t="str">
        <f t="shared" si="25"/>
        <v>BLANK</v>
      </c>
      <c r="N167" s="71" t="str">
        <f t="shared" si="26"/>
        <v>BLANK</v>
      </c>
      <c r="O167" s="71" t="str">
        <f t="shared" si="27"/>
        <v>BLANK</v>
      </c>
      <c r="P167" s="71" t="str">
        <f t="shared" si="28"/>
        <v>BLANK</v>
      </c>
    </row>
    <row r="168" spans="1:16" x14ac:dyDescent="0.75">
      <c r="A168" s="70" t="str">
        <f>CONCATENATE('Search Tool'!$B$6,'Search Tool'!$F$6,H168)</f>
        <v>EAL Level 3 advanced Diploma (Al size 1.25)32</v>
      </c>
      <c r="B168" s="70" t="b">
        <f t="shared" si="22"/>
        <v>0</v>
      </c>
      <c r="C168" s="70">
        <f t="shared" si="23"/>
        <v>0</v>
      </c>
      <c r="D168" s="70" t="str">
        <f t="shared" si="29"/>
        <v>FALSE0</v>
      </c>
      <c r="E168" s="70" t="str">
        <f t="shared" si="24"/>
        <v>International BaccalaureateInternational Baccalaureate32</v>
      </c>
      <c r="F168" s="70" t="s">
        <v>24</v>
      </c>
      <c r="G168" s="70" t="s">
        <v>24</v>
      </c>
      <c r="H168" s="70">
        <v>32</v>
      </c>
      <c r="I168" s="70">
        <v>176.5</v>
      </c>
      <c r="J168" s="70">
        <v>5</v>
      </c>
      <c r="K168" s="70" t="s">
        <v>2831</v>
      </c>
      <c r="L168" s="70" t="s">
        <v>3011</v>
      </c>
      <c r="M168" s="71" t="str">
        <f t="shared" si="25"/>
        <v>BLANK</v>
      </c>
      <c r="N168" s="71" t="str">
        <f t="shared" si="26"/>
        <v>BLANK</v>
      </c>
      <c r="O168" s="71" t="str">
        <f t="shared" si="27"/>
        <v>BLANK</v>
      </c>
      <c r="P168" s="71" t="str">
        <f t="shared" si="28"/>
        <v>BLANK</v>
      </c>
    </row>
    <row r="169" spans="1:16" x14ac:dyDescent="0.75">
      <c r="A169" s="70" t="str">
        <f>CONCATENATE('Search Tool'!$B$6,'Search Tool'!$F$6,H169)</f>
        <v>EAL Level 3 advanced Diploma (Al size 1.25)31</v>
      </c>
      <c r="B169" s="70" t="b">
        <f t="shared" si="22"/>
        <v>0</v>
      </c>
      <c r="C169" s="70">
        <f t="shared" si="23"/>
        <v>0</v>
      </c>
      <c r="D169" s="70" t="str">
        <f t="shared" si="29"/>
        <v>FALSE0</v>
      </c>
      <c r="E169" s="70" t="str">
        <f t="shared" si="24"/>
        <v>International BaccalaureateInternational Baccalaureate31</v>
      </c>
      <c r="F169" s="70" t="s">
        <v>24</v>
      </c>
      <c r="G169" s="70" t="s">
        <v>24</v>
      </c>
      <c r="H169" s="70">
        <v>31</v>
      </c>
      <c r="I169" s="70">
        <v>167</v>
      </c>
      <c r="J169" s="70">
        <v>5</v>
      </c>
      <c r="K169" s="70" t="s">
        <v>2831</v>
      </c>
      <c r="L169" s="70" t="s">
        <v>3012</v>
      </c>
      <c r="M169" s="71" t="str">
        <f t="shared" si="25"/>
        <v>BLANK</v>
      </c>
      <c r="N169" s="71" t="str">
        <f t="shared" si="26"/>
        <v>BLANK</v>
      </c>
      <c r="O169" s="71" t="str">
        <f t="shared" si="27"/>
        <v>BLANK</v>
      </c>
      <c r="P169" s="71" t="str">
        <f t="shared" si="28"/>
        <v>BLANK</v>
      </c>
    </row>
    <row r="170" spans="1:16" x14ac:dyDescent="0.75">
      <c r="A170" s="70" t="str">
        <f>CONCATENATE('Search Tool'!$B$6,'Search Tool'!$F$6,H170)</f>
        <v>EAL Level 3 advanced Diploma (Al size 1.25)30</v>
      </c>
      <c r="B170" s="70" t="b">
        <f t="shared" si="22"/>
        <v>0</v>
      </c>
      <c r="C170" s="70">
        <f t="shared" si="23"/>
        <v>0</v>
      </c>
      <c r="D170" s="70" t="str">
        <f t="shared" si="29"/>
        <v>FALSE0</v>
      </c>
      <c r="E170" s="70" t="str">
        <f t="shared" si="24"/>
        <v>International BaccalaureateInternational Baccalaureate30</v>
      </c>
      <c r="F170" s="70" t="s">
        <v>24</v>
      </c>
      <c r="G170" s="70" t="s">
        <v>24</v>
      </c>
      <c r="H170" s="70">
        <v>30</v>
      </c>
      <c r="I170" s="70">
        <v>157.5</v>
      </c>
      <c r="J170" s="70">
        <v>5</v>
      </c>
      <c r="K170" s="70" t="s">
        <v>2831</v>
      </c>
      <c r="L170" s="70" t="s">
        <v>3013</v>
      </c>
      <c r="M170" s="71" t="str">
        <f t="shared" si="25"/>
        <v>BLANK</v>
      </c>
      <c r="N170" s="71" t="str">
        <f t="shared" si="26"/>
        <v>BLANK</v>
      </c>
      <c r="O170" s="71" t="str">
        <f t="shared" si="27"/>
        <v>BLANK</v>
      </c>
      <c r="P170" s="71" t="str">
        <f t="shared" si="28"/>
        <v>BLANK</v>
      </c>
    </row>
    <row r="171" spans="1:16" x14ac:dyDescent="0.75">
      <c r="A171" s="70" t="str">
        <f>CONCATENATE('Search Tool'!$B$6,'Search Tool'!$F$6,H171)</f>
        <v>EAL Level 3 advanced Diploma (Al size 1.25)29</v>
      </c>
      <c r="B171" s="70" t="b">
        <f t="shared" si="22"/>
        <v>0</v>
      </c>
      <c r="C171" s="70">
        <f t="shared" si="23"/>
        <v>0</v>
      </c>
      <c r="D171" s="70" t="str">
        <f t="shared" si="29"/>
        <v>FALSE0</v>
      </c>
      <c r="E171" s="70" t="str">
        <f t="shared" si="24"/>
        <v>International BaccalaureateInternational Baccalaureate29</v>
      </c>
      <c r="F171" s="70" t="s">
        <v>24</v>
      </c>
      <c r="G171" s="70" t="s">
        <v>24</v>
      </c>
      <c r="H171" s="70">
        <v>29</v>
      </c>
      <c r="I171" s="70">
        <v>148</v>
      </c>
      <c r="J171" s="70">
        <v>5</v>
      </c>
      <c r="K171" s="70" t="s">
        <v>2831</v>
      </c>
      <c r="L171" s="70" t="s">
        <v>3014</v>
      </c>
      <c r="M171" s="71" t="str">
        <f t="shared" si="25"/>
        <v>BLANK</v>
      </c>
      <c r="N171" s="71" t="str">
        <f t="shared" si="26"/>
        <v>BLANK</v>
      </c>
      <c r="O171" s="71" t="str">
        <f t="shared" si="27"/>
        <v>BLANK</v>
      </c>
      <c r="P171" s="71" t="str">
        <f t="shared" si="28"/>
        <v>BLANK</v>
      </c>
    </row>
    <row r="172" spans="1:16" x14ac:dyDescent="0.75">
      <c r="A172" s="70" t="str">
        <f>CONCATENATE('Search Tool'!$B$6,'Search Tool'!$F$6,H172)</f>
        <v>EAL Level 3 advanced Diploma (Al size 1.25)28</v>
      </c>
      <c r="B172" s="70" t="b">
        <f t="shared" si="22"/>
        <v>0</v>
      </c>
      <c r="C172" s="70">
        <f t="shared" si="23"/>
        <v>0</v>
      </c>
      <c r="D172" s="70" t="str">
        <f t="shared" si="29"/>
        <v>FALSE0</v>
      </c>
      <c r="E172" s="70" t="str">
        <f t="shared" si="24"/>
        <v>International BaccalaureateInternational Baccalaureate28</v>
      </c>
      <c r="F172" s="70" t="s">
        <v>24</v>
      </c>
      <c r="G172" s="70" t="s">
        <v>24</v>
      </c>
      <c r="H172" s="70">
        <v>28</v>
      </c>
      <c r="I172" s="70">
        <v>138.5</v>
      </c>
      <c r="J172" s="70">
        <v>5</v>
      </c>
      <c r="K172" s="70" t="s">
        <v>2831</v>
      </c>
      <c r="L172" s="70" t="s">
        <v>3015</v>
      </c>
      <c r="M172" s="71" t="str">
        <f t="shared" si="25"/>
        <v>BLANK</v>
      </c>
      <c r="N172" s="71" t="str">
        <f t="shared" si="26"/>
        <v>BLANK</v>
      </c>
      <c r="O172" s="71" t="str">
        <f t="shared" si="27"/>
        <v>BLANK</v>
      </c>
      <c r="P172" s="71" t="str">
        <f t="shared" si="28"/>
        <v>BLANK</v>
      </c>
    </row>
    <row r="173" spans="1:16" x14ac:dyDescent="0.75">
      <c r="A173" s="70" t="str">
        <f>CONCATENATE('Search Tool'!$B$6,'Search Tool'!$F$6,H173)</f>
        <v>EAL Level 3 advanced Diploma (Al size 1.25)27</v>
      </c>
      <c r="B173" s="70" t="b">
        <f t="shared" si="22"/>
        <v>0</v>
      </c>
      <c r="C173" s="70">
        <f t="shared" si="23"/>
        <v>0</v>
      </c>
      <c r="D173" s="70" t="str">
        <f t="shared" si="29"/>
        <v>FALSE0</v>
      </c>
      <c r="E173" s="70" t="str">
        <f t="shared" si="24"/>
        <v>International BaccalaureateInternational Baccalaureate27</v>
      </c>
      <c r="F173" s="70" t="s">
        <v>24</v>
      </c>
      <c r="G173" s="70" t="s">
        <v>24</v>
      </c>
      <c r="H173" s="70">
        <v>27</v>
      </c>
      <c r="I173" s="70">
        <v>129</v>
      </c>
      <c r="J173" s="70">
        <v>5</v>
      </c>
      <c r="K173" s="70" t="s">
        <v>2831</v>
      </c>
      <c r="L173" s="70" t="s">
        <v>3016</v>
      </c>
      <c r="M173" s="71" t="str">
        <f t="shared" si="25"/>
        <v>BLANK</v>
      </c>
      <c r="N173" s="71" t="str">
        <f t="shared" si="26"/>
        <v>BLANK</v>
      </c>
      <c r="O173" s="71" t="str">
        <f t="shared" si="27"/>
        <v>BLANK</v>
      </c>
      <c r="P173" s="71" t="str">
        <f t="shared" si="28"/>
        <v>BLANK</v>
      </c>
    </row>
    <row r="174" spans="1:16" x14ac:dyDescent="0.75">
      <c r="A174" s="70" t="str">
        <f>CONCATENATE('Search Tool'!$B$6,'Search Tool'!$F$6,H174)</f>
        <v>EAL Level 3 advanced Diploma (Al size 1.25)26</v>
      </c>
      <c r="B174" s="70" t="b">
        <f t="shared" si="22"/>
        <v>0</v>
      </c>
      <c r="C174" s="70">
        <f t="shared" si="23"/>
        <v>0</v>
      </c>
      <c r="D174" s="70" t="str">
        <f t="shared" si="29"/>
        <v>FALSE0</v>
      </c>
      <c r="E174" s="70" t="str">
        <f t="shared" si="24"/>
        <v>International BaccalaureateInternational Baccalaureate26</v>
      </c>
      <c r="F174" s="70" t="s">
        <v>24</v>
      </c>
      <c r="G174" s="70" t="s">
        <v>24</v>
      </c>
      <c r="H174" s="70">
        <v>26</v>
      </c>
      <c r="I174" s="70">
        <v>119.5</v>
      </c>
      <c r="J174" s="70">
        <v>5</v>
      </c>
      <c r="K174" s="70" t="s">
        <v>2831</v>
      </c>
      <c r="L174" s="70" t="s">
        <v>3017</v>
      </c>
      <c r="M174" s="71" t="str">
        <f t="shared" si="25"/>
        <v>BLANK</v>
      </c>
      <c r="N174" s="71" t="str">
        <f t="shared" si="26"/>
        <v>BLANK</v>
      </c>
      <c r="O174" s="71" t="str">
        <f t="shared" si="27"/>
        <v>BLANK</v>
      </c>
      <c r="P174" s="71" t="str">
        <f t="shared" si="28"/>
        <v>BLANK</v>
      </c>
    </row>
    <row r="175" spans="1:16" x14ac:dyDescent="0.75">
      <c r="A175" s="70" t="str">
        <f>CONCATENATE('Search Tool'!$B$6,'Search Tool'!$F$6,H175)</f>
        <v>EAL Level 3 advanced Diploma (Al size 1.25)25</v>
      </c>
      <c r="B175" s="70" t="b">
        <f t="shared" si="22"/>
        <v>0</v>
      </c>
      <c r="C175" s="70">
        <f t="shared" si="23"/>
        <v>0</v>
      </c>
      <c r="D175" s="70" t="str">
        <f t="shared" si="29"/>
        <v>FALSE0</v>
      </c>
      <c r="E175" s="70" t="str">
        <f t="shared" si="24"/>
        <v>International BaccalaureateInternational Baccalaureate25</v>
      </c>
      <c r="F175" s="70" t="s">
        <v>24</v>
      </c>
      <c r="G175" s="70" t="s">
        <v>24</v>
      </c>
      <c r="H175" s="70">
        <v>25</v>
      </c>
      <c r="I175" s="70">
        <v>110</v>
      </c>
      <c r="J175" s="70">
        <v>5</v>
      </c>
      <c r="K175" s="70" t="s">
        <v>2831</v>
      </c>
      <c r="L175" s="70" t="s">
        <v>3018</v>
      </c>
      <c r="M175" s="71" t="str">
        <f t="shared" si="25"/>
        <v>BLANK</v>
      </c>
      <c r="N175" s="71" t="str">
        <f t="shared" si="26"/>
        <v>BLANK</v>
      </c>
      <c r="O175" s="71" t="str">
        <f t="shared" si="27"/>
        <v>BLANK</v>
      </c>
      <c r="P175" s="71" t="str">
        <f t="shared" si="28"/>
        <v>BLANK</v>
      </c>
    </row>
    <row r="176" spans="1:16" x14ac:dyDescent="0.75">
      <c r="A176" s="70" t="str">
        <f>CONCATENATE('Search Tool'!$B$6,'Search Tool'!$F$6,H176)</f>
        <v>EAL Level 3 advanced Diploma (Al size 1.25)24</v>
      </c>
      <c r="B176" s="70" t="b">
        <f t="shared" si="22"/>
        <v>0</v>
      </c>
      <c r="C176" s="70">
        <f t="shared" si="23"/>
        <v>0</v>
      </c>
      <c r="D176" s="70" t="str">
        <f t="shared" si="29"/>
        <v>FALSE0</v>
      </c>
      <c r="E176" s="70" t="str">
        <f t="shared" si="24"/>
        <v>International BaccalaureateInternational Baccalaureate24</v>
      </c>
      <c r="F176" s="70" t="s">
        <v>24</v>
      </c>
      <c r="G176" s="70" t="s">
        <v>24</v>
      </c>
      <c r="H176" s="70">
        <v>24</v>
      </c>
      <c r="I176" s="70">
        <v>100.5</v>
      </c>
      <c r="J176" s="70">
        <v>5</v>
      </c>
      <c r="K176" s="70" t="s">
        <v>2831</v>
      </c>
      <c r="L176" s="70" t="s">
        <v>3019</v>
      </c>
      <c r="M176" s="71" t="str">
        <f t="shared" si="25"/>
        <v>BLANK</v>
      </c>
      <c r="N176" s="71" t="str">
        <f t="shared" si="26"/>
        <v>BLANK</v>
      </c>
      <c r="O176" s="71" t="str">
        <f t="shared" si="27"/>
        <v>BLANK</v>
      </c>
      <c r="P176" s="71" t="str">
        <f t="shared" si="28"/>
        <v>BLANK</v>
      </c>
    </row>
    <row r="177" spans="1:16" x14ac:dyDescent="0.75">
      <c r="A177" s="70" t="str">
        <f>CONCATENATE('Search Tool'!$B$6,'Search Tool'!$F$6,H177)</f>
        <v>EAL Level 3 advanced Diploma (Al size 1.25)Awarded</v>
      </c>
      <c r="B177" s="70" t="b">
        <f t="shared" si="22"/>
        <v>0</v>
      </c>
      <c r="C177" s="70">
        <f t="shared" si="23"/>
        <v>0</v>
      </c>
      <c r="D177" s="70" t="str">
        <f t="shared" si="29"/>
        <v>FALSE0</v>
      </c>
      <c r="E177" s="70" t="str">
        <f t="shared" ref="E177:E240" si="30">CONCATENATE(F177,G177,H177)</f>
        <v>International BaccalaureateInternational Baccalaureate Combined CertificateAwarded</v>
      </c>
      <c r="F177" s="70" t="s">
        <v>24</v>
      </c>
      <c r="G177" s="70" t="s">
        <v>64</v>
      </c>
      <c r="H177" s="70" t="s">
        <v>65</v>
      </c>
      <c r="I177" s="70">
        <v>0</v>
      </c>
      <c r="J177" s="70">
        <v>0</v>
      </c>
      <c r="K177" s="70" t="s">
        <v>2831</v>
      </c>
      <c r="L177" s="70" t="s">
        <v>3020</v>
      </c>
      <c r="M177" s="71" t="str">
        <f t="shared" si="25"/>
        <v>BLANK</v>
      </c>
      <c r="N177" s="71" t="str">
        <f t="shared" si="26"/>
        <v>BLANK</v>
      </c>
      <c r="O177" s="71" t="str">
        <f t="shared" si="27"/>
        <v>BLANK</v>
      </c>
      <c r="P177" s="71" t="str">
        <f t="shared" si="28"/>
        <v>BLANK</v>
      </c>
    </row>
    <row r="178" spans="1:16" x14ac:dyDescent="0.75">
      <c r="A178" s="70" t="str">
        <f>CONCATENATE('Search Tool'!$B$6,'Search Tool'!$F$6,H178)</f>
        <v>EAL Level 3 advanced Diploma (Al size 1.25)Awarded</v>
      </c>
      <c r="B178" s="70" t="b">
        <f t="shared" si="22"/>
        <v>0</v>
      </c>
      <c r="C178" s="70">
        <f t="shared" si="23"/>
        <v>0</v>
      </c>
      <c r="D178" s="70" t="str">
        <f t="shared" si="29"/>
        <v>FALSE0</v>
      </c>
      <c r="E178" s="70" t="str">
        <f t="shared" si="30"/>
        <v>International BaccalaureateInternational Baccalaureate Career-related ProgrammeAwarded</v>
      </c>
      <c r="F178" s="70" t="s">
        <v>24</v>
      </c>
      <c r="G178" s="70" t="s">
        <v>1698</v>
      </c>
      <c r="H178" s="70" t="s">
        <v>65</v>
      </c>
      <c r="I178" s="70">
        <v>0</v>
      </c>
      <c r="J178" s="70">
        <v>0</v>
      </c>
      <c r="K178" s="70" t="s">
        <v>2831</v>
      </c>
      <c r="L178" s="70" t="s">
        <v>3021</v>
      </c>
      <c r="M178" s="71" t="str">
        <f t="shared" si="25"/>
        <v>BLANK</v>
      </c>
      <c r="N178" s="71" t="str">
        <f t="shared" si="26"/>
        <v>BLANK</v>
      </c>
      <c r="O178" s="71" t="str">
        <f t="shared" si="27"/>
        <v>BLANK</v>
      </c>
      <c r="P178" s="71" t="str">
        <f t="shared" si="28"/>
        <v>BLANK</v>
      </c>
    </row>
    <row r="179" spans="1:16" x14ac:dyDescent="0.75">
      <c r="A179" s="70" t="str">
        <f>CONCATENATE('Search Tool'!$B$6,'Search Tool'!$F$6,H179)</f>
        <v>EAL Level 3 advanced Diploma (Al size 1.25)7</v>
      </c>
      <c r="B179" s="70" t="b">
        <f t="shared" si="22"/>
        <v>0</v>
      </c>
      <c r="C179" s="70">
        <f t="shared" si="23"/>
        <v>0</v>
      </c>
      <c r="D179" s="70" t="str">
        <f t="shared" si="29"/>
        <v>FALSE0</v>
      </c>
      <c r="E179" s="70" t="str">
        <f t="shared" si="30"/>
        <v>International BaccalaureateIBO Standard Level Component7</v>
      </c>
      <c r="F179" s="70" t="s">
        <v>24</v>
      </c>
      <c r="G179" s="70" t="s">
        <v>67</v>
      </c>
      <c r="H179" s="70">
        <v>7</v>
      </c>
      <c r="I179" s="70">
        <v>25</v>
      </c>
      <c r="J179" s="70">
        <v>0.5</v>
      </c>
      <c r="K179" s="70" t="s">
        <v>2831</v>
      </c>
      <c r="L179" s="70" t="s">
        <v>3022</v>
      </c>
      <c r="M179" s="71" t="str">
        <f t="shared" si="25"/>
        <v>BLANK</v>
      </c>
      <c r="N179" s="71" t="str">
        <f t="shared" si="26"/>
        <v>BLANK</v>
      </c>
      <c r="O179" s="71" t="str">
        <f t="shared" si="27"/>
        <v>BLANK</v>
      </c>
      <c r="P179" s="71" t="str">
        <f t="shared" si="28"/>
        <v>BLANK</v>
      </c>
    </row>
    <row r="180" spans="1:16" x14ac:dyDescent="0.75">
      <c r="A180" s="70" t="str">
        <f>CONCATENATE('Search Tool'!$B$6,'Search Tool'!$F$6,H180)</f>
        <v>EAL Level 3 advanced Diploma (Al size 1.25)6</v>
      </c>
      <c r="B180" s="70" t="b">
        <f t="shared" si="22"/>
        <v>0</v>
      </c>
      <c r="C180" s="70">
        <f t="shared" si="23"/>
        <v>0</v>
      </c>
      <c r="D180" s="70" t="str">
        <f t="shared" si="29"/>
        <v>FALSE0</v>
      </c>
      <c r="E180" s="70" t="str">
        <f t="shared" si="30"/>
        <v>International BaccalaureateIBO Standard Level Component6</v>
      </c>
      <c r="F180" s="70" t="s">
        <v>24</v>
      </c>
      <c r="G180" s="70" t="s">
        <v>67</v>
      </c>
      <c r="H180" s="70">
        <v>6</v>
      </c>
      <c r="I180" s="70">
        <v>20</v>
      </c>
      <c r="J180" s="70">
        <v>0.5</v>
      </c>
      <c r="K180" s="70" t="s">
        <v>2831</v>
      </c>
      <c r="L180" s="70" t="s">
        <v>3023</v>
      </c>
      <c r="M180" s="71" t="str">
        <f t="shared" si="25"/>
        <v>BLANK</v>
      </c>
      <c r="N180" s="71" t="str">
        <f t="shared" si="26"/>
        <v>BLANK</v>
      </c>
      <c r="O180" s="71" t="str">
        <f t="shared" si="27"/>
        <v>BLANK</v>
      </c>
      <c r="P180" s="71" t="str">
        <f t="shared" si="28"/>
        <v>BLANK</v>
      </c>
    </row>
    <row r="181" spans="1:16" x14ac:dyDescent="0.75">
      <c r="A181" s="70" t="str">
        <f>CONCATENATE('Search Tool'!$B$6,'Search Tool'!$F$6,H181)</f>
        <v>EAL Level 3 advanced Diploma (Al size 1.25)5</v>
      </c>
      <c r="B181" s="70" t="b">
        <f t="shared" si="22"/>
        <v>0</v>
      </c>
      <c r="C181" s="70">
        <f t="shared" si="23"/>
        <v>0</v>
      </c>
      <c r="D181" s="70" t="str">
        <f t="shared" si="29"/>
        <v>FALSE0</v>
      </c>
      <c r="E181" s="70" t="str">
        <f t="shared" si="30"/>
        <v>International BaccalaureateIBO Standard Level Component5</v>
      </c>
      <c r="F181" s="70" t="s">
        <v>24</v>
      </c>
      <c r="G181" s="70" t="s">
        <v>67</v>
      </c>
      <c r="H181" s="70">
        <v>5</v>
      </c>
      <c r="I181" s="70">
        <v>15</v>
      </c>
      <c r="J181" s="70">
        <v>0.5</v>
      </c>
      <c r="K181" s="70" t="s">
        <v>2831</v>
      </c>
      <c r="L181" s="70" t="s">
        <v>3024</v>
      </c>
      <c r="M181" s="71" t="str">
        <f t="shared" si="25"/>
        <v>BLANK</v>
      </c>
      <c r="N181" s="71" t="str">
        <f t="shared" si="26"/>
        <v>BLANK</v>
      </c>
      <c r="O181" s="71" t="str">
        <f t="shared" si="27"/>
        <v>BLANK</v>
      </c>
      <c r="P181" s="71" t="str">
        <f t="shared" si="28"/>
        <v>BLANK</v>
      </c>
    </row>
    <row r="182" spans="1:16" x14ac:dyDescent="0.75">
      <c r="A182" s="70" t="str">
        <f>CONCATENATE('Search Tool'!$B$6,'Search Tool'!$F$6,H182)</f>
        <v>EAL Level 3 advanced Diploma (Al size 1.25)4</v>
      </c>
      <c r="B182" s="70" t="b">
        <f t="shared" ref="B182:B245" si="31">A182=E182</f>
        <v>0</v>
      </c>
      <c r="C182" s="70">
        <f t="shared" ref="C182:C245" si="32">IF(B182=TRUE,1+C181,0)</f>
        <v>0</v>
      </c>
      <c r="D182" s="70" t="str">
        <f t="shared" si="29"/>
        <v>FALSE0</v>
      </c>
      <c r="E182" s="70" t="str">
        <f t="shared" si="30"/>
        <v>International BaccalaureateIBO Standard Level Component4</v>
      </c>
      <c r="F182" s="70" t="s">
        <v>24</v>
      </c>
      <c r="G182" s="70" t="s">
        <v>67</v>
      </c>
      <c r="H182" s="70">
        <v>4</v>
      </c>
      <c r="I182" s="70">
        <v>10</v>
      </c>
      <c r="J182" s="70">
        <v>0.5</v>
      </c>
      <c r="K182" s="70" t="s">
        <v>2831</v>
      </c>
      <c r="L182" s="70" t="s">
        <v>3025</v>
      </c>
      <c r="M182" s="71" t="str">
        <f t="shared" si="25"/>
        <v>BLANK</v>
      </c>
      <c r="N182" s="71" t="str">
        <f t="shared" si="26"/>
        <v>BLANK</v>
      </c>
      <c r="O182" s="71" t="str">
        <f t="shared" si="27"/>
        <v>BLANK</v>
      </c>
      <c r="P182" s="71" t="str">
        <f t="shared" si="28"/>
        <v>BLANK</v>
      </c>
    </row>
    <row r="183" spans="1:16" x14ac:dyDescent="0.75">
      <c r="A183" s="70" t="str">
        <f>CONCATENATE('Search Tool'!$B$6,'Search Tool'!$F$6,H183)</f>
        <v>EAL Level 3 advanced Diploma (Al size 1.25)3</v>
      </c>
      <c r="B183" s="70" t="b">
        <f t="shared" si="31"/>
        <v>0</v>
      </c>
      <c r="C183" s="70">
        <f t="shared" si="32"/>
        <v>0</v>
      </c>
      <c r="D183" s="70" t="str">
        <f t="shared" si="29"/>
        <v>FALSE0</v>
      </c>
      <c r="E183" s="70" t="str">
        <f t="shared" si="30"/>
        <v>International BaccalaureateIBO Standard Level Component3</v>
      </c>
      <c r="F183" s="70" t="s">
        <v>24</v>
      </c>
      <c r="G183" s="70" t="s">
        <v>67</v>
      </c>
      <c r="H183" s="70">
        <v>3</v>
      </c>
      <c r="I183" s="70">
        <v>5</v>
      </c>
      <c r="J183" s="70">
        <v>0.5</v>
      </c>
      <c r="K183" s="70" t="s">
        <v>2831</v>
      </c>
      <c r="L183" s="70" t="s">
        <v>3026</v>
      </c>
      <c r="M183" s="71" t="str">
        <f t="shared" si="25"/>
        <v>BLANK</v>
      </c>
      <c r="N183" s="71" t="str">
        <f t="shared" si="26"/>
        <v>BLANK</v>
      </c>
      <c r="O183" s="71" t="str">
        <f t="shared" si="27"/>
        <v>BLANK</v>
      </c>
      <c r="P183" s="71" t="str">
        <f t="shared" si="28"/>
        <v>BLANK</v>
      </c>
    </row>
    <row r="184" spans="1:16" x14ac:dyDescent="0.75">
      <c r="A184" s="70" t="str">
        <f>CONCATENATE('Search Tool'!$B$6,'Search Tool'!$F$6,H184)</f>
        <v>EAL Level 3 advanced Diploma (Al size 1.25)7</v>
      </c>
      <c r="B184" s="70" t="b">
        <f t="shared" si="31"/>
        <v>0</v>
      </c>
      <c r="C184" s="70">
        <f t="shared" si="32"/>
        <v>0</v>
      </c>
      <c r="D184" s="70" t="str">
        <f t="shared" si="29"/>
        <v>FALSE0</v>
      </c>
      <c r="E184" s="70" t="str">
        <f t="shared" si="30"/>
        <v>International BaccalaureateIBO Higher Level Component7</v>
      </c>
      <c r="F184" s="70" t="s">
        <v>24</v>
      </c>
      <c r="G184" s="70" t="s">
        <v>68</v>
      </c>
      <c r="H184" s="70">
        <v>7</v>
      </c>
      <c r="I184" s="70">
        <v>60</v>
      </c>
      <c r="J184" s="70">
        <v>1</v>
      </c>
      <c r="K184" s="70" t="s">
        <v>2831</v>
      </c>
      <c r="L184" s="70" t="s">
        <v>3027</v>
      </c>
      <c r="M184" s="71" t="str">
        <f t="shared" si="25"/>
        <v>BLANK</v>
      </c>
      <c r="N184" s="71" t="str">
        <f t="shared" si="26"/>
        <v>BLANK</v>
      </c>
      <c r="O184" s="71" t="str">
        <f t="shared" si="27"/>
        <v>BLANK</v>
      </c>
      <c r="P184" s="71" t="str">
        <f t="shared" si="28"/>
        <v>BLANK</v>
      </c>
    </row>
    <row r="185" spans="1:16" x14ac:dyDescent="0.75">
      <c r="A185" s="70" t="str">
        <f>CONCATENATE('Search Tool'!$B$6,'Search Tool'!$F$6,H185)</f>
        <v>EAL Level 3 advanced Diploma (Al size 1.25)6</v>
      </c>
      <c r="B185" s="70" t="b">
        <f t="shared" si="31"/>
        <v>0</v>
      </c>
      <c r="C185" s="70">
        <f t="shared" si="32"/>
        <v>0</v>
      </c>
      <c r="D185" s="70" t="str">
        <f t="shared" si="29"/>
        <v>FALSE0</v>
      </c>
      <c r="E185" s="70" t="str">
        <f t="shared" si="30"/>
        <v>International BaccalaureateIBO Higher Level Component6</v>
      </c>
      <c r="F185" s="70" t="s">
        <v>24</v>
      </c>
      <c r="G185" s="70" t="s">
        <v>68</v>
      </c>
      <c r="H185" s="70">
        <v>6</v>
      </c>
      <c r="I185" s="70">
        <v>48</v>
      </c>
      <c r="J185" s="70">
        <v>1</v>
      </c>
      <c r="K185" s="70" t="s">
        <v>2831</v>
      </c>
      <c r="L185" s="70" t="s">
        <v>3028</v>
      </c>
      <c r="M185" s="71" t="str">
        <f t="shared" si="25"/>
        <v>BLANK</v>
      </c>
      <c r="N185" s="71" t="str">
        <f t="shared" si="26"/>
        <v>BLANK</v>
      </c>
      <c r="O185" s="71" t="str">
        <f t="shared" si="27"/>
        <v>BLANK</v>
      </c>
      <c r="P185" s="71" t="str">
        <f t="shared" si="28"/>
        <v>BLANK</v>
      </c>
    </row>
    <row r="186" spans="1:16" x14ac:dyDescent="0.75">
      <c r="A186" s="70" t="str">
        <f>CONCATENATE('Search Tool'!$B$6,'Search Tool'!$F$6,H186)</f>
        <v>EAL Level 3 advanced Diploma (Al size 1.25)5</v>
      </c>
      <c r="B186" s="70" t="b">
        <f t="shared" si="31"/>
        <v>0</v>
      </c>
      <c r="C186" s="70">
        <f t="shared" si="32"/>
        <v>0</v>
      </c>
      <c r="D186" s="70" t="str">
        <f t="shared" si="29"/>
        <v>FALSE0</v>
      </c>
      <c r="E186" s="70" t="str">
        <f t="shared" si="30"/>
        <v>International BaccalaureateIBO Higher Level Component5</v>
      </c>
      <c r="F186" s="70" t="s">
        <v>24</v>
      </c>
      <c r="G186" s="70" t="s">
        <v>68</v>
      </c>
      <c r="H186" s="70">
        <v>5</v>
      </c>
      <c r="I186" s="70">
        <v>36</v>
      </c>
      <c r="J186" s="70">
        <v>1</v>
      </c>
      <c r="K186" s="70" t="s">
        <v>2831</v>
      </c>
      <c r="L186" s="70" t="s">
        <v>3029</v>
      </c>
      <c r="M186" s="71" t="str">
        <f t="shared" si="25"/>
        <v>BLANK</v>
      </c>
      <c r="N186" s="71" t="str">
        <f t="shared" si="26"/>
        <v>BLANK</v>
      </c>
      <c r="O186" s="71" t="str">
        <f t="shared" si="27"/>
        <v>BLANK</v>
      </c>
      <c r="P186" s="71" t="str">
        <f t="shared" si="28"/>
        <v>BLANK</v>
      </c>
    </row>
    <row r="187" spans="1:16" x14ac:dyDescent="0.75">
      <c r="A187" s="70" t="str">
        <f>CONCATENATE('Search Tool'!$B$6,'Search Tool'!$F$6,H187)</f>
        <v>EAL Level 3 advanced Diploma (Al size 1.25)4</v>
      </c>
      <c r="B187" s="70" t="b">
        <f t="shared" si="31"/>
        <v>0</v>
      </c>
      <c r="C187" s="70">
        <f t="shared" si="32"/>
        <v>0</v>
      </c>
      <c r="D187" s="70" t="str">
        <f t="shared" si="29"/>
        <v>FALSE0</v>
      </c>
      <c r="E187" s="70" t="str">
        <f t="shared" si="30"/>
        <v>International BaccalaureateIBO Higher Level Component4</v>
      </c>
      <c r="F187" s="70" t="s">
        <v>24</v>
      </c>
      <c r="G187" s="70" t="s">
        <v>68</v>
      </c>
      <c r="H187" s="70">
        <v>4</v>
      </c>
      <c r="I187" s="70">
        <v>24</v>
      </c>
      <c r="J187" s="70">
        <v>1</v>
      </c>
      <c r="K187" s="70" t="s">
        <v>2831</v>
      </c>
      <c r="L187" s="70" t="s">
        <v>3030</v>
      </c>
      <c r="M187" s="71" t="str">
        <f t="shared" si="25"/>
        <v>BLANK</v>
      </c>
      <c r="N187" s="71" t="str">
        <f t="shared" si="26"/>
        <v>BLANK</v>
      </c>
      <c r="O187" s="71" t="str">
        <f t="shared" si="27"/>
        <v>BLANK</v>
      </c>
      <c r="P187" s="71" t="str">
        <f t="shared" si="28"/>
        <v>BLANK</v>
      </c>
    </row>
    <row r="188" spans="1:16" x14ac:dyDescent="0.75">
      <c r="A188" s="70" t="str">
        <f>CONCATENATE('Search Tool'!$B$6,'Search Tool'!$F$6,H188)</f>
        <v>EAL Level 3 advanced Diploma (Al size 1.25)3</v>
      </c>
      <c r="B188" s="70" t="b">
        <f t="shared" si="31"/>
        <v>0</v>
      </c>
      <c r="C188" s="70">
        <f t="shared" si="32"/>
        <v>0</v>
      </c>
      <c r="D188" s="70" t="str">
        <f t="shared" si="29"/>
        <v>FALSE0</v>
      </c>
      <c r="E188" s="70" t="str">
        <f t="shared" si="30"/>
        <v>International BaccalaureateIBO Higher Level Component3</v>
      </c>
      <c r="F188" s="70" t="s">
        <v>24</v>
      </c>
      <c r="G188" s="70" t="s">
        <v>68</v>
      </c>
      <c r="H188" s="70">
        <v>3</v>
      </c>
      <c r="I188" s="70">
        <v>12</v>
      </c>
      <c r="J188" s="70">
        <v>1</v>
      </c>
      <c r="K188" s="70" t="s">
        <v>2831</v>
      </c>
      <c r="L188" s="70" t="s">
        <v>3031</v>
      </c>
      <c r="M188" s="71" t="str">
        <f t="shared" si="25"/>
        <v>BLANK</v>
      </c>
      <c r="N188" s="71" t="str">
        <f t="shared" si="26"/>
        <v>BLANK</v>
      </c>
      <c r="O188" s="71" t="str">
        <f t="shared" si="27"/>
        <v>BLANK</v>
      </c>
      <c r="P188" s="71" t="str">
        <f t="shared" si="28"/>
        <v>BLANK</v>
      </c>
    </row>
    <row r="189" spans="1:16" x14ac:dyDescent="0.75">
      <c r="A189" s="70" t="str">
        <f>CONCATENATE('Search Tool'!$B$6,'Search Tool'!$F$6,H189)</f>
        <v>EAL Level 3 advanced Diploma (Al size 1.25)A</v>
      </c>
      <c r="B189" s="70" t="b">
        <f t="shared" si="31"/>
        <v>0</v>
      </c>
      <c r="C189" s="70">
        <f t="shared" si="32"/>
        <v>0</v>
      </c>
      <c r="D189" s="70" t="str">
        <f t="shared" si="29"/>
        <v>FALSE0</v>
      </c>
      <c r="E189" s="70" t="str">
        <f t="shared" si="30"/>
        <v>International BaccalaureateIBO Extended EssayA</v>
      </c>
      <c r="F189" s="70" t="s">
        <v>24</v>
      </c>
      <c r="G189" s="70" t="s">
        <v>69</v>
      </c>
      <c r="H189" s="70" t="s">
        <v>39</v>
      </c>
      <c r="I189" s="70">
        <v>8</v>
      </c>
      <c r="J189" s="70">
        <v>0.2</v>
      </c>
      <c r="K189" s="70" t="s">
        <v>2831</v>
      </c>
      <c r="L189" s="70" t="s">
        <v>3032</v>
      </c>
      <c r="M189" s="71" t="str">
        <f t="shared" si="25"/>
        <v>BLANK</v>
      </c>
      <c r="N189" s="71" t="str">
        <f t="shared" si="26"/>
        <v>BLANK</v>
      </c>
      <c r="O189" s="71" t="str">
        <f t="shared" si="27"/>
        <v>BLANK</v>
      </c>
      <c r="P189" s="71" t="str">
        <f t="shared" si="28"/>
        <v>BLANK</v>
      </c>
    </row>
    <row r="190" spans="1:16" x14ac:dyDescent="0.75">
      <c r="A190" s="70" t="str">
        <f>CONCATENATE('Search Tool'!$B$6,'Search Tool'!$F$6,H190)</f>
        <v>EAL Level 3 advanced Diploma (Al size 1.25)B</v>
      </c>
      <c r="B190" s="70" t="b">
        <f t="shared" si="31"/>
        <v>0</v>
      </c>
      <c r="C190" s="70">
        <f t="shared" si="32"/>
        <v>0</v>
      </c>
      <c r="D190" s="70" t="str">
        <f t="shared" si="29"/>
        <v>FALSE0</v>
      </c>
      <c r="E190" s="70" t="str">
        <f t="shared" si="30"/>
        <v>International BaccalaureateIBO Extended EssayB</v>
      </c>
      <c r="F190" s="70" t="s">
        <v>24</v>
      </c>
      <c r="G190" s="70" t="s">
        <v>69</v>
      </c>
      <c r="H190" s="70" t="s">
        <v>40</v>
      </c>
      <c r="I190" s="70">
        <v>6</v>
      </c>
      <c r="J190" s="70">
        <v>0.2</v>
      </c>
      <c r="K190" s="70" t="s">
        <v>2831</v>
      </c>
      <c r="L190" s="70" t="s">
        <v>3033</v>
      </c>
      <c r="M190" s="71" t="str">
        <f t="shared" si="25"/>
        <v>BLANK</v>
      </c>
      <c r="N190" s="71" t="str">
        <f t="shared" si="26"/>
        <v>BLANK</v>
      </c>
      <c r="O190" s="71" t="str">
        <f t="shared" si="27"/>
        <v>BLANK</v>
      </c>
      <c r="P190" s="71" t="str">
        <f t="shared" si="28"/>
        <v>BLANK</v>
      </c>
    </row>
    <row r="191" spans="1:16" x14ac:dyDescent="0.75">
      <c r="A191" s="70" t="str">
        <f>CONCATENATE('Search Tool'!$B$6,'Search Tool'!$F$6,H191)</f>
        <v>EAL Level 3 advanced Diploma (Al size 1.25)C</v>
      </c>
      <c r="B191" s="70" t="b">
        <f t="shared" si="31"/>
        <v>0</v>
      </c>
      <c r="C191" s="70">
        <f t="shared" si="32"/>
        <v>0</v>
      </c>
      <c r="D191" s="70" t="str">
        <f t="shared" si="29"/>
        <v>FALSE0</v>
      </c>
      <c r="E191" s="70" t="str">
        <f t="shared" si="30"/>
        <v>International BaccalaureateIBO Extended EssayC</v>
      </c>
      <c r="F191" s="70" t="s">
        <v>24</v>
      </c>
      <c r="G191" s="70" t="s">
        <v>69</v>
      </c>
      <c r="H191" s="70" t="s">
        <v>41</v>
      </c>
      <c r="I191" s="70">
        <v>4</v>
      </c>
      <c r="J191" s="70">
        <v>0.2</v>
      </c>
      <c r="K191" s="70" t="s">
        <v>2831</v>
      </c>
      <c r="L191" s="70" t="s">
        <v>3034</v>
      </c>
      <c r="M191" s="71" t="str">
        <f t="shared" si="25"/>
        <v>BLANK</v>
      </c>
      <c r="N191" s="71" t="str">
        <f t="shared" si="26"/>
        <v>BLANK</v>
      </c>
      <c r="O191" s="71" t="str">
        <f t="shared" si="27"/>
        <v>BLANK</v>
      </c>
      <c r="P191" s="71" t="str">
        <f t="shared" si="28"/>
        <v>BLANK</v>
      </c>
    </row>
    <row r="192" spans="1:16" x14ac:dyDescent="0.75">
      <c r="A192" s="70" t="str">
        <f>CONCATENATE('Search Tool'!$B$6,'Search Tool'!$F$6,H192)</f>
        <v>EAL Level 3 advanced Diploma (Al size 1.25)D</v>
      </c>
      <c r="B192" s="70" t="b">
        <f t="shared" si="31"/>
        <v>0</v>
      </c>
      <c r="C192" s="70">
        <f t="shared" si="32"/>
        <v>0</v>
      </c>
      <c r="D192" s="70" t="str">
        <f t="shared" si="29"/>
        <v>FALSE0</v>
      </c>
      <c r="E192" s="70" t="str">
        <f t="shared" si="30"/>
        <v>International BaccalaureateIBO Extended EssayD</v>
      </c>
      <c r="F192" s="70" t="s">
        <v>24</v>
      </c>
      <c r="G192" s="70" t="s">
        <v>69</v>
      </c>
      <c r="H192" s="70" t="s">
        <v>42</v>
      </c>
      <c r="I192" s="70">
        <v>2</v>
      </c>
      <c r="J192" s="70">
        <v>0.2</v>
      </c>
      <c r="K192" s="70" t="s">
        <v>2831</v>
      </c>
      <c r="L192" s="70" t="s">
        <v>3035</v>
      </c>
      <c r="M192" s="71" t="str">
        <f t="shared" si="25"/>
        <v>BLANK</v>
      </c>
      <c r="N192" s="71" t="str">
        <f t="shared" si="26"/>
        <v>BLANK</v>
      </c>
      <c r="O192" s="71" t="str">
        <f t="shared" si="27"/>
        <v>BLANK</v>
      </c>
      <c r="P192" s="71" t="str">
        <f t="shared" si="28"/>
        <v>BLANK</v>
      </c>
    </row>
    <row r="193" spans="1:16" x14ac:dyDescent="0.75">
      <c r="A193" s="70" t="str">
        <f>CONCATENATE('Search Tool'!$B$6,'Search Tool'!$F$6,H193)</f>
        <v>EAL Level 3 advanced Diploma (Al size 1.25)A</v>
      </c>
      <c r="B193" s="70" t="b">
        <f t="shared" si="31"/>
        <v>0</v>
      </c>
      <c r="C193" s="70">
        <f t="shared" si="32"/>
        <v>0</v>
      </c>
      <c r="D193" s="70" t="str">
        <f t="shared" si="29"/>
        <v>FALSE0</v>
      </c>
      <c r="E193" s="70" t="str">
        <f t="shared" si="30"/>
        <v>International BaccalaureateIBO Reflective ProjectA</v>
      </c>
      <c r="F193" s="70" t="s">
        <v>24</v>
      </c>
      <c r="G193" s="70" t="s">
        <v>70</v>
      </c>
      <c r="H193" s="70" t="s">
        <v>39</v>
      </c>
      <c r="I193" s="70">
        <v>10</v>
      </c>
      <c r="J193" s="70">
        <v>0.2</v>
      </c>
      <c r="K193" s="70" t="s">
        <v>2831</v>
      </c>
      <c r="L193" s="70" t="s">
        <v>3036</v>
      </c>
      <c r="M193" s="71" t="str">
        <f t="shared" si="25"/>
        <v>BLANK</v>
      </c>
      <c r="N193" s="71" t="str">
        <f t="shared" si="26"/>
        <v>BLANK</v>
      </c>
      <c r="O193" s="71" t="str">
        <f t="shared" si="27"/>
        <v>BLANK</v>
      </c>
      <c r="P193" s="71" t="str">
        <f t="shared" si="28"/>
        <v>BLANK</v>
      </c>
    </row>
    <row r="194" spans="1:16" x14ac:dyDescent="0.75">
      <c r="A194" s="70" t="str">
        <f>CONCATENATE('Search Tool'!$B$6,'Search Tool'!$F$6,H194)</f>
        <v>EAL Level 3 advanced Diploma (Al size 1.25)B</v>
      </c>
      <c r="B194" s="70" t="b">
        <f t="shared" si="31"/>
        <v>0</v>
      </c>
      <c r="C194" s="70">
        <f t="shared" si="32"/>
        <v>0</v>
      </c>
      <c r="D194" s="70" t="str">
        <f t="shared" si="29"/>
        <v>FALSE0</v>
      </c>
      <c r="E194" s="70" t="str">
        <f t="shared" si="30"/>
        <v>International BaccalaureateIBO Reflective ProjectB</v>
      </c>
      <c r="F194" s="70" t="s">
        <v>24</v>
      </c>
      <c r="G194" s="70" t="s">
        <v>70</v>
      </c>
      <c r="H194" s="70" t="s">
        <v>40</v>
      </c>
      <c r="I194" s="70">
        <v>8</v>
      </c>
      <c r="J194" s="70">
        <v>0.2</v>
      </c>
      <c r="K194" s="70" t="s">
        <v>2831</v>
      </c>
      <c r="L194" s="70" t="s">
        <v>3037</v>
      </c>
      <c r="M194" s="71" t="str">
        <f t="shared" ref="M194:M257" si="33">IFERROR(VLOOKUP($L194,$D$2:$J$809,5,FALSE),"BLANK")</f>
        <v>BLANK</v>
      </c>
      <c r="N194" s="71" t="str">
        <f t="shared" ref="N194:N257" si="34">IFERROR(VLOOKUP($L194,$D$2:$J$809,6,FALSE),"BLANK")</f>
        <v>BLANK</v>
      </c>
      <c r="O194" s="71" t="str">
        <f t="shared" ref="O194:O257" si="35">IFERROR(VLOOKUP($L194,$D$2:$J$809,7,FALSE),"BLANK")</f>
        <v>BLANK</v>
      </c>
      <c r="P194" s="71" t="str">
        <f t="shared" ref="P194:P257" si="36">IFERROR(VLOOKUP($L194,$D$2:$K$809,8,FALSE),"BLANK")</f>
        <v>BLANK</v>
      </c>
    </row>
    <row r="195" spans="1:16" x14ac:dyDescent="0.75">
      <c r="A195" s="70" t="str">
        <f>CONCATENATE('Search Tool'!$B$6,'Search Tool'!$F$6,H195)</f>
        <v>EAL Level 3 advanced Diploma (Al size 1.25)C</v>
      </c>
      <c r="B195" s="70" t="b">
        <f t="shared" si="31"/>
        <v>0</v>
      </c>
      <c r="C195" s="70">
        <f t="shared" si="32"/>
        <v>0</v>
      </c>
      <c r="D195" s="70" t="str">
        <f t="shared" si="29"/>
        <v>FALSE0</v>
      </c>
      <c r="E195" s="70" t="str">
        <f t="shared" si="30"/>
        <v>International BaccalaureateIBO Reflective ProjectC</v>
      </c>
      <c r="F195" s="70" t="s">
        <v>24</v>
      </c>
      <c r="G195" s="70" t="s">
        <v>70</v>
      </c>
      <c r="H195" s="70" t="s">
        <v>41</v>
      </c>
      <c r="I195" s="70">
        <v>6</v>
      </c>
      <c r="J195" s="70">
        <v>0.2</v>
      </c>
      <c r="K195" s="70" t="s">
        <v>2831</v>
      </c>
      <c r="L195" s="70" t="s">
        <v>3038</v>
      </c>
      <c r="M195" s="71" t="str">
        <f t="shared" si="33"/>
        <v>BLANK</v>
      </c>
      <c r="N195" s="71" t="str">
        <f t="shared" si="34"/>
        <v>BLANK</v>
      </c>
      <c r="O195" s="71" t="str">
        <f t="shared" si="35"/>
        <v>BLANK</v>
      </c>
      <c r="P195" s="71" t="str">
        <f t="shared" si="36"/>
        <v>BLANK</v>
      </c>
    </row>
    <row r="196" spans="1:16" x14ac:dyDescent="0.75">
      <c r="A196" s="70" t="str">
        <f>CONCATENATE('Search Tool'!$B$6,'Search Tool'!$F$6,H196)</f>
        <v>EAL Level 3 advanced Diploma (Al size 1.25)D</v>
      </c>
      <c r="B196" s="70" t="b">
        <f t="shared" si="31"/>
        <v>0</v>
      </c>
      <c r="C196" s="70">
        <f t="shared" si="32"/>
        <v>0</v>
      </c>
      <c r="D196" s="70" t="str">
        <f t="shared" si="29"/>
        <v>FALSE0</v>
      </c>
      <c r="E196" s="70" t="str">
        <f t="shared" si="30"/>
        <v>International BaccalaureateIBO Reflective ProjectD</v>
      </c>
      <c r="F196" s="70" t="s">
        <v>24</v>
      </c>
      <c r="G196" s="70" t="s">
        <v>70</v>
      </c>
      <c r="H196" s="70" t="s">
        <v>42</v>
      </c>
      <c r="I196" s="70">
        <v>4</v>
      </c>
      <c r="J196" s="70">
        <v>0.2</v>
      </c>
      <c r="K196" s="70" t="s">
        <v>2831</v>
      </c>
      <c r="L196" s="70" t="s">
        <v>3039</v>
      </c>
      <c r="M196" s="71" t="str">
        <f t="shared" si="33"/>
        <v>BLANK</v>
      </c>
      <c r="N196" s="71" t="str">
        <f t="shared" si="34"/>
        <v>BLANK</v>
      </c>
      <c r="O196" s="71" t="str">
        <f t="shared" si="35"/>
        <v>BLANK</v>
      </c>
      <c r="P196" s="71" t="str">
        <f t="shared" si="36"/>
        <v>BLANK</v>
      </c>
    </row>
    <row r="197" spans="1:16" x14ac:dyDescent="0.75">
      <c r="A197" s="70" t="str">
        <f>CONCATENATE('Search Tool'!$B$6,'Search Tool'!$F$6,H197)</f>
        <v>EAL Level 3 advanced Diploma (Al size 1.25)E</v>
      </c>
      <c r="B197" s="70" t="b">
        <f t="shared" si="31"/>
        <v>0</v>
      </c>
      <c r="C197" s="70">
        <f t="shared" si="32"/>
        <v>0</v>
      </c>
      <c r="D197" s="70" t="str">
        <f t="shared" si="29"/>
        <v>FALSE0</v>
      </c>
      <c r="E197" s="70" t="str">
        <f t="shared" si="30"/>
        <v>International BaccalaureateIBO Reflective ProjectE</v>
      </c>
      <c r="F197" s="70" t="s">
        <v>24</v>
      </c>
      <c r="G197" s="70" t="s">
        <v>70</v>
      </c>
      <c r="H197" s="70" t="s">
        <v>43</v>
      </c>
      <c r="I197" s="70">
        <v>2</v>
      </c>
      <c r="J197" s="70">
        <v>0.2</v>
      </c>
      <c r="K197" s="70" t="s">
        <v>2831</v>
      </c>
      <c r="L197" s="70" t="s">
        <v>3040</v>
      </c>
      <c r="M197" s="71" t="str">
        <f t="shared" si="33"/>
        <v>BLANK</v>
      </c>
      <c r="N197" s="71" t="str">
        <f t="shared" si="34"/>
        <v>BLANK</v>
      </c>
      <c r="O197" s="71" t="str">
        <f t="shared" si="35"/>
        <v>BLANK</v>
      </c>
      <c r="P197" s="71" t="str">
        <f t="shared" si="36"/>
        <v>BLANK</v>
      </c>
    </row>
    <row r="198" spans="1:16" x14ac:dyDescent="0.75">
      <c r="A198" s="70" t="str">
        <f>CONCATENATE('Search Tool'!$B$6,'Search Tool'!$F$6,H198)</f>
        <v>EAL Level 3 advanced Diploma (Al size 1.25)A</v>
      </c>
      <c r="B198" s="70" t="b">
        <f t="shared" si="31"/>
        <v>0</v>
      </c>
      <c r="C198" s="70">
        <f t="shared" si="32"/>
        <v>0</v>
      </c>
      <c r="D198" s="70" t="str">
        <f t="shared" si="29"/>
        <v>FALSE0</v>
      </c>
      <c r="E198" s="70" t="str">
        <f t="shared" si="30"/>
        <v>International BaccalaureateIBO Theory of KnowledgeA</v>
      </c>
      <c r="F198" s="70" t="s">
        <v>24</v>
      </c>
      <c r="G198" s="70" t="s">
        <v>71</v>
      </c>
      <c r="H198" s="70" t="s">
        <v>39</v>
      </c>
      <c r="I198" s="70">
        <v>12</v>
      </c>
      <c r="J198" s="70">
        <v>0.3</v>
      </c>
      <c r="K198" s="70" t="s">
        <v>2831</v>
      </c>
      <c r="L198" s="70" t="s">
        <v>3041</v>
      </c>
      <c r="M198" s="71" t="str">
        <f t="shared" si="33"/>
        <v>BLANK</v>
      </c>
      <c r="N198" s="71" t="str">
        <f t="shared" si="34"/>
        <v>BLANK</v>
      </c>
      <c r="O198" s="71" t="str">
        <f t="shared" si="35"/>
        <v>BLANK</v>
      </c>
      <c r="P198" s="71" t="str">
        <f t="shared" si="36"/>
        <v>BLANK</v>
      </c>
    </row>
    <row r="199" spans="1:16" x14ac:dyDescent="0.75">
      <c r="A199" s="70" t="str">
        <f>CONCATENATE('Search Tool'!$B$6,'Search Tool'!$F$6,H199)</f>
        <v>EAL Level 3 advanced Diploma (Al size 1.25)B</v>
      </c>
      <c r="B199" s="70" t="b">
        <f t="shared" si="31"/>
        <v>0</v>
      </c>
      <c r="C199" s="70">
        <f t="shared" si="32"/>
        <v>0</v>
      </c>
      <c r="D199" s="70" t="str">
        <f t="shared" si="29"/>
        <v>FALSE0</v>
      </c>
      <c r="E199" s="70" t="str">
        <f t="shared" si="30"/>
        <v>International BaccalaureateIBO Theory of KnowledgeB</v>
      </c>
      <c r="F199" s="70" t="s">
        <v>24</v>
      </c>
      <c r="G199" s="70" t="s">
        <v>71</v>
      </c>
      <c r="H199" s="70" t="s">
        <v>40</v>
      </c>
      <c r="I199" s="70">
        <v>9</v>
      </c>
      <c r="J199" s="70">
        <v>0.3</v>
      </c>
      <c r="K199" s="70" t="s">
        <v>2831</v>
      </c>
      <c r="L199" s="70" t="s">
        <v>3042</v>
      </c>
      <c r="M199" s="71" t="str">
        <f t="shared" si="33"/>
        <v>BLANK</v>
      </c>
      <c r="N199" s="71" t="str">
        <f t="shared" si="34"/>
        <v>BLANK</v>
      </c>
      <c r="O199" s="71" t="str">
        <f t="shared" si="35"/>
        <v>BLANK</v>
      </c>
      <c r="P199" s="71" t="str">
        <f t="shared" si="36"/>
        <v>BLANK</v>
      </c>
    </row>
    <row r="200" spans="1:16" x14ac:dyDescent="0.75">
      <c r="A200" s="70" t="str">
        <f>CONCATENATE('Search Tool'!$B$6,'Search Tool'!$F$6,H200)</f>
        <v>EAL Level 3 advanced Diploma (Al size 1.25)C</v>
      </c>
      <c r="B200" s="70" t="b">
        <f t="shared" si="31"/>
        <v>0</v>
      </c>
      <c r="C200" s="70">
        <f t="shared" si="32"/>
        <v>0</v>
      </c>
      <c r="D200" s="70" t="str">
        <f t="shared" si="29"/>
        <v>FALSE0</v>
      </c>
      <c r="E200" s="70" t="str">
        <f t="shared" si="30"/>
        <v>International BaccalaureateIBO Theory of KnowledgeC</v>
      </c>
      <c r="F200" s="70" t="s">
        <v>24</v>
      </c>
      <c r="G200" s="70" t="s">
        <v>71</v>
      </c>
      <c r="H200" s="70" t="s">
        <v>41</v>
      </c>
      <c r="I200" s="70">
        <v>6</v>
      </c>
      <c r="J200" s="70">
        <v>0.3</v>
      </c>
      <c r="K200" s="70" t="s">
        <v>2831</v>
      </c>
      <c r="L200" s="70" t="s">
        <v>3043</v>
      </c>
      <c r="M200" s="71" t="str">
        <f t="shared" si="33"/>
        <v>BLANK</v>
      </c>
      <c r="N200" s="71" t="str">
        <f t="shared" si="34"/>
        <v>BLANK</v>
      </c>
      <c r="O200" s="71" t="str">
        <f t="shared" si="35"/>
        <v>BLANK</v>
      </c>
      <c r="P200" s="71" t="str">
        <f t="shared" si="36"/>
        <v>BLANK</v>
      </c>
    </row>
    <row r="201" spans="1:16" x14ac:dyDescent="0.75">
      <c r="A201" s="70" t="str">
        <f>CONCATENATE('Search Tool'!$B$6,'Search Tool'!$F$6,H201)</f>
        <v>EAL Level 3 advanced Diploma (Al size 1.25)D</v>
      </c>
      <c r="B201" s="70" t="b">
        <f t="shared" si="31"/>
        <v>0</v>
      </c>
      <c r="C201" s="70">
        <f t="shared" si="32"/>
        <v>0</v>
      </c>
      <c r="D201" s="70" t="str">
        <f t="shared" si="29"/>
        <v>FALSE0</v>
      </c>
      <c r="E201" s="70" t="str">
        <f t="shared" si="30"/>
        <v>International BaccalaureateIBO Theory of KnowledgeD</v>
      </c>
      <c r="F201" s="70" t="s">
        <v>24</v>
      </c>
      <c r="G201" s="70" t="s">
        <v>71</v>
      </c>
      <c r="H201" s="70" t="s">
        <v>42</v>
      </c>
      <c r="I201" s="70">
        <v>3</v>
      </c>
      <c r="J201" s="70">
        <v>0.3</v>
      </c>
      <c r="K201" s="70" t="s">
        <v>2831</v>
      </c>
      <c r="L201" s="70" t="s">
        <v>3044</v>
      </c>
      <c r="M201" s="71" t="str">
        <f t="shared" si="33"/>
        <v>BLANK</v>
      </c>
      <c r="N201" s="71" t="str">
        <f t="shared" si="34"/>
        <v>BLANK</v>
      </c>
      <c r="O201" s="71" t="str">
        <f t="shared" si="35"/>
        <v>BLANK</v>
      </c>
      <c r="P201" s="71" t="str">
        <f t="shared" si="36"/>
        <v>BLANK</v>
      </c>
    </row>
    <row r="202" spans="1:16" x14ac:dyDescent="0.75">
      <c r="A202" s="70" t="str">
        <f>CONCATENATE('Search Tool'!$B$6,'Search Tool'!$F$6,H202)</f>
        <v>EAL Level 3 advanced Diploma (Al size 1.25)Distinction*</v>
      </c>
      <c r="B202" s="70" t="b">
        <f t="shared" si="31"/>
        <v>0</v>
      </c>
      <c r="C202" s="70">
        <f t="shared" si="32"/>
        <v>0</v>
      </c>
      <c r="D202" s="70" t="str">
        <f t="shared" si="29"/>
        <v>FALSE0</v>
      </c>
      <c r="E202" s="70" t="str">
        <f t="shared" si="30"/>
        <v>OCR Cambridge TechnicalsOCR Level 2 Cambridge Technical Extended CertificateDistinction*</v>
      </c>
      <c r="F202" s="70" t="s">
        <v>26</v>
      </c>
      <c r="G202" s="70" t="s">
        <v>2737</v>
      </c>
      <c r="H202" s="70" t="s">
        <v>73</v>
      </c>
      <c r="I202" s="70">
        <v>16</v>
      </c>
      <c r="J202" s="70">
        <v>2</v>
      </c>
      <c r="K202" s="70" t="s">
        <v>2892</v>
      </c>
      <c r="L202" s="70" t="s">
        <v>3045</v>
      </c>
      <c r="M202" s="71" t="str">
        <f t="shared" si="33"/>
        <v>BLANK</v>
      </c>
      <c r="N202" s="71" t="str">
        <f t="shared" si="34"/>
        <v>BLANK</v>
      </c>
      <c r="O202" s="71" t="str">
        <f t="shared" si="35"/>
        <v>BLANK</v>
      </c>
      <c r="P202" s="71" t="str">
        <f t="shared" si="36"/>
        <v>BLANK</v>
      </c>
    </row>
    <row r="203" spans="1:16" x14ac:dyDescent="0.75">
      <c r="A203" s="70" t="str">
        <f>CONCATENATE('Search Tool'!$B$6,'Search Tool'!$F$6,H203)</f>
        <v>EAL Level 3 advanced Diploma (Al size 1.25)Distinction</v>
      </c>
      <c r="B203" s="70" t="b">
        <f t="shared" si="31"/>
        <v>0</v>
      </c>
      <c r="C203" s="70">
        <f t="shared" si="32"/>
        <v>0</v>
      </c>
      <c r="D203" s="70" t="str">
        <f t="shared" si="29"/>
        <v>FALSE0</v>
      </c>
      <c r="E203" s="70" t="str">
        <f t="shared" si="30"/>
        <v>OCR Cambridge TechnicalsOCR Level 2 Cambridge Technical Extended CertificateDistinction</v>
      </c>
      <c r="F203" s="70" t="s">
        <v>26</v>
      </c>
      <c r="G203" s="70" t="s">
        <v>2737</v>
      </c>
      <c r="H203" s="70" t="s">
        <v>60</v>
      </c>
      <c r="I203" s="70">
        <v>14</v>
      </c>
      <c r="J203" s="70">
        <v>2</v>
      </c>
      <c r="K203" s="70" t="s">
        <v>2892</v>
      </c>
      <c r="L203" s="70" t="s">
        <v>3046</v>
      </c>
      <c r="M203" s="71" t="str">
        <f t="shared" si="33"/>
        <v>BLANK</v>
      </c>
      <c r="N203" s="71" t="str">
        <f t="shared" si="34"/>
        <v>BLANK</v>
      </c>
      <c r="O203" s="71" t="str">
        <f t="shared" si="35"/>
        <v>BLANK</v>
      </c>
      <c r="P203" s="71" t="str">
        <f t="shared" si="36"/>
        <v>BLANK</v>
      </c>
    </row>
    <row r="204" spans="1:16" x14ac:dyDescent="0.75">
      <c r="A204" s="70" t="str">
        <f>CONCATENATE('Search Tool'!$B$6,'Search Tool'!$F$6,H204)</f>
        <v>EAL Level 3 advanced Diploma (Al size 1.25)Merit</v>
      </c>
      <c r="B204" s="70" t="b">
        <f t="shared" si="31"/>
        <v>0</v>
      </c>
      <c r="C204" s="70">
        <f t="shared" si="32"/>
        <v>0</v>
      </c>
      <c r="D204" s="70" t="str">
        <f t="shared" si="29"/>
        <v>FALSE0</v>
      </c>
      <c r="E204" s="70" t="str">
        <f t="shared" si="30"/>
        <v>OCR Cambridge TechnicalsOCR Level 2 Cambridge Technical Extended CertificateMerit</v>
      </c>
      <c r="F204" s="70" t="s">
        <v>26</v>
      </c>
      <c r="G204" s="70" t="s">
        <v>2737</v>
      </c>
      <c r="H204" s="70" t="s">
        <v>61</v>
      </c>
      <c r="I204" s="70">
        <v>12</v>
      </c>
      <c r="J204" s="70">
        <v>2</v>
      </c>
      <c r="K204" s="70" t="s">
        <v>2892</v>
      </c>
      <c r="L204" s="70" t="s">
        <v>3047</v>
      </c>
      <c r="M204" s="71" t="str">
        <f t="shared" si="33"/>
        <v>BLANK</v>
      </c>
      <c r="N204" s="71" t="str">
        <f t="shared" si="34"/>
        <v>BLANK</v>
      </c>
      <c r="O204" s="71" t="str">
        <f t="shared" si="35"/>
        <v>BLANK</v>
      </c>
      <c r="P204" s="71" t="str">
        <f t="shared" si="36"/>
        <v>BLANK</v>
      </c>
    </row>
    <row r="205" spans="1:16" x14ac:dyDescent="0.75">
      <c r="A205" s="70" t="str">
        <f>CONCATENATE('Search Tool'!$B$6,'Search Tool'!$F$6,H205)</f>
        <v>EAL Level 3 advanced Diploma (Al size 1.25)Pass</v>
      </c>
      <c r="B205" s="70" t="b">
        <f t="shared" si="31"/>
        <v>0</v>
      </c>
      <c r="C205" s="70">
        <f t="shared" si="32"/>
        <v>0</v>
      </c>
      <c r="D205" s="70" t="str">
        <f t="shared" si="29"/>
        <v>FALSE0</v>
      </c>
      <c r="E205" s="70" t="str">
        <f t="shared" si="30"/>
        <v>OCR Cambridge TechnicalsOCR Level 2 Cambridge Technical Extended CertificatePass</v>
      </c>
      <c r="F205" s="70" t="s">
        <v>26</v>
      </c>
      <c r="G205" s="70" t="s">
        <v>2737</v>
      </c>
      <c r="H205" s="70" t="s">
        <v>74</v>
      </c>
      <c r="I205" s="70">
        <v>10</v>
      </c>
      <c r="J205" s="70">
        <v>2</v>
      </c>
      <c r="K205" s="70" t="s">
        <v>2892</v>
      </c>
      <c r="L205" s="70" t="s">
        <v>3048</v>
      </c>
      <c r="M205" s="71" t="str">
        <f t="shared" si="33"/>
        <v>BLANK</v>
      </c>
      <c r="N205" s="71" t="str">
        <f t="shared" si="34"/>
        <v>BLANK</v>
      </c>
      <c r="O205" s="71" t="str">
        <f t="shared" si="35"/>
        <v>BLANK</v>
      </c>
      <c r="P205" s="71" t="str">
        <f t="shared" si="36"/>
        <v>BLANK</v>
      </c>
    </row>
    <row r="206" spans="1:16" x14ac:dyDescent="0.75">
      <c r="A206" s="70" t="str">
        <f>CONCATENATE('Search Tool'!$B$6,'Search Tool'!$F$6,H206)</f>
        <v>EAL Level 3 advanced Diploma (Al size 1.25)Distinction*</v>
      </c>
      <c r="B206" s="70" t="b">
        <f t="shared" si="31"/>
        <v>0</v>
      </c>
      <c r="C206" s="70">
        <f t="shared" si="32"/>
        <v>0</v>
      </c>
      <c r="D206" s="70" t="str">
        <f t="shared" si="29"/>
        <v>FALSE0</v>
      </c>
      <c r="E206" s="70" t="str">
        <f t="shared" si="30"/>
        <v>OCR Cambridge TechnicalsOCR Level 2 Cambridge Technical DiplomaDistinction*</v>
      </c>
      <c r="F206" s="70" t="s">
        <v>26</v>
      </c>
      <c r="G206" s="70" t="s">
        <v>2736</v>
      </c>
      <c r="H206" s="70" t="s">
        <v>73</v>
      </c>
      <c r="I206" s="70">
        <v>32</v>
      </c>
      <c r="J206" s="70">
        <v>4</v>
      </c>
      <c r="K206" s="70" t="s">
        <v>2892</v>
      </c>
      <c r="L206" s="70" t="s">
        <v>3049</v>
      </c>
      <c r="M206" s="71" t="str">
        <f t="shared" si="33"/>
        <v>BLANK</v>
      </c>
      <c r="N206" s="71" t="str">
        <f t="shared" si="34"/>
        <v>BLANK</v>
      </c>
      <c r="O206" s="71" t="str">
        <f t="shared" si="35"/>
        <v>BLANK</v>
      </c>
      <c r="P206" s="71" t="str">
        <f t="shared" si="36"/>
        <v>BLANK</v>
      </c>
    </row>
    <row r="207" spans="1:16" x14ac:dyDescent="0.75">
      <c r="A207" s="70" t="str">
        <f>CONCATENATE('Search Tool'!$B$6,'Search Tool'!$F$6,H207)</f>
        <v>EAL Level 3 advanced Diploma (Al size 1.25)Distinction</v>
      </c>
      <c r="B207" s="70" t="b">
        <f t="shared" si="31"/>
        <v>0</v>
      </c>
      <c r="C207" s="70">
        <f t="shared" si="32"/>
        <v>0</v>
      </c>
      <c r="D207" s="70" t="str">
        <f t="shared" si="29"/>
        <v>FALSE0</v>
      </c>
      <c r="E207" s="70" t="str">
        <f t="shared" si="30"/>
        <v>OCR Cambridge TechnicalsOCR Level 2 Cambridge Technical DiplomaDistinction</v>
      </c>
      <c r="F207" s="70" t="s">
        <v>26</v>
      </c>
      <c r="G207" s="70" t="s">
        <v>2736</v>
      </c>
      <c r="H207" s="70" t="s">
        <v>60</v>
      </c>
      <c r="I207" s="70">
        <v>28</v>
      </c>
      <c r="J207" s="70">
        <v>4</v>
      </c>
      <c r="K207" s="70" t="s">
        <v>2892</v>
      </c>
      <c r="L207" s="70" t="s">
        <v>3050</v>
      </c>
      <c r="M207" s="71" t="str">
        <f t="shared" si="33"/>
        <v>BLANK</v>
      </c>
      <c r="N207" s="71" t="str">
        <f t="shared" si="34"/>
        <v>BLANK</v>
      </c>
      <c r="O207" s="71" t="str">
        <f t="shared" si="35"/>
        <v>BLANK</v>
      </c>
      <c r="P207" s="71" t="str">
        <f t="shared" si="36"/>
        <v>BLANK</v>
      </c>
    </row>
    <row r="208" spans="1:16" x14ac:dyDescent="0.75">
      <c r="A208" s="70" t="str">
        <f>CONCATENATE('Search Tool'!$B$6,'Search Tool'!$F$6,H208)</f>
        <v>EAL Level 3 advanced Diploma (Al size 1.25)Merit</v>
      </c>
      <c r="B208" s="70" t="b">
        <f t="shared" si="31"/>
        <v>0</v>
      </c>
      <c r="C208" s="70">
        <f t="shared" si="32"/>
        <v>0</v>
      </c>
      <c r="D208" s="70" t="str">
        <f t="shared" si="29"/>
        <v>FALSE0</v>
      </c>
      <c r="E208" s="70" t="str">
        <f t="shared" si="30"/>
        <v>OCR Cambridge TechnicalsOCR Level 2 Cambridge Technical DiplomaMerit</v>
      </c>
      <c r="F208" s="70" t="s">
        <v>26</v>
      </c>
      <c r="G208" s="70" t="s">
        <v>2736</v>
      </c>
      <c r="H208" s="70" t="s">
        <v>61</v>
      </c>
      <c r="I208" s="70">
        <v>24</v>
      </c>
      <c r="J208" s="70">
        <v>4</v>
      </c>
      <c r="K208" s="70" t="s">
        <v>2892</v>
      </c>
      <c r="L208" s="70" t="s">
        <v>3051</v>
      </c>
      <c r="M208" s="71" t="str">
        <f t="shared" si="33"/>
        <v>BLANK</v>
      </c>
      <c r="N208" s="71" t="str">
        <f t="shared" si="34"/>
        <v>BLANK</v>
      </c>
      <c r="O208" s="71" t="str">
        <f t="shared" si="35"/>
        <v>BLANK</v>
      </c>
      <c r="P208" s="71" t="str">
        <f t="shared" si="36"/>
        <v>BLANK</v>
      </c>
    </row>
    <row r="209" spans="1:16" x14ac:dyDescent="0.75">
      <c r="A209" s="70" t="str">
        <f>CONCATENATE('Search Tool'!$B$6,'Search Tool'!$F$6,H209)</f>
        <v>EAL Level 3 advanced Diploma (Al size 1.25)Pass</v>
      </c>
      <c r="B209" s="70" t="b">
        <f t="shared" si="31"/>
        <v>0</v>
      </c>
      <c r="C209" s="70">
        <f t="shared" si="32"/>
        <v>0</v>
      </c>
      <c r="D209" s="70" t="str">
        <f t="shared" si="29"/>
        <v>FALSE0</v>
      </c>
      <c r="E209" s="70" t="str">
        <f t="shared" si="30"/>
        <v>OCR Cambridge TechnicalsOCR Level 2 Cambridge Technical DiplomaPass</v>
      </c>
      <c r="F209" s="70" t="s">
        <v>26</v>
      </c>
      <c r="G209" s="70" t="s">
        <v>2736</v>
      </c>
      <c r="H209" s="70" t="s">
        <v>74</v>
      </c>
      <c r="I209" s="70">
        <v>20</v>
      </c>
      <c r="J209" s="70">
        <v>4</v>
      </c>
      <c r="K209" s="70" t="s">
        <v>2892</v>
      </c>
      <c r="L209" s="70" t="s">
        <v>3052</v>
      </c>
      <c r="M209" s="71" t="str">
        <f t="shared" si="33"/>
        <v>BLANK</v>
      </c>
      <c r="N209" s="71" t="str">
        <f t="shared" si="34"/>
        <v>BLANK</v>
      </c>
      <c r="O209" s="71" t="str">
        <f t="shared" si="35"/>
        <v>BLANK</v>
      </c>
      <c r="P209" s="71" t="str">
        <f t="shared" si="36"/>
        <v>BLANK</v>
      </c>
    </row>
    <row r="210" spans="1:16" x14ac:dyDescent="0.75">
      <c r="A210" s="70" t="str">
        <f>CONCATENATE('Search Tool'!$B$6,'Search Tool'!$F$6,H210)</f>
        <v>EAL Level 3 advanced Diploma (Al size 1.25)Distinction*</v>
      </c>
      <c r="B210" s="70" t="b">
        <f t="shared" si="31"/>
        <v>0</v>
      </c>
      <c r="C210" s="70">
        <f t="shared" si="32"/>
        <v>0</v>
      </c>
      <c r="D210" s="70" t="str">
        <f t="shared" si="29"/>
        <v>FALSE0</v>
      </c>
      <c r="E210" s="70" t="str">
        <f t="shared" si="30"/>
        <v>OCR Cambridge TechnicalsOCR Level 3 Cambridge Technical CertificateDistinction*</v>
      </c>
      <c r="F210" s="70" t="s">
        <v>26</v>
      </c>
      <c r="G210" s="70" t="s">
        <v>72</v>
      </c>
      <c r="H210" s="70" t="s">
        <v>73</v>
      </c>
      <c r="I210" s="70">
        <v>25</v>
      </c>
      <c r="J210" s="70">
        <v>0.5</v>
      </c>
      <c r="K210" s="70" t="s">
        <v>2831</v>
      </c>
      <c r="L210" s="70" t="s">
        <v>3053</v>
      </c>
      <c r="M210" s="71" t="str">
        <f t="shared" si="33"/>
        <v>BLANK</v>
      </c>
      <c r="N210" s="71" t="str">
        <f t="shared" si="34"/>
        <v>BLANK</v>
      </c>
      <c r="O210" s="71" t="str">
        <f t="shared" si="35"/>
        <v>BLANK</v>
      </c>
      <c r="P210" s="71" t="str">
        <f t="shared" si="36"/>
        <v>BLANK</v>
      </c>
    </row>
    <row r="211" spans="1:16" x14ac:dyDescent="0.75">
      <c r="A211" s="70" t="str">
        <f>CONCATENATE('Search Tool'!$B$6,'Search Tool'!$F$6,H211)</f>
        <v>EAL Level 3 advanced Diploma (Al size 1.25)Distinction</v>
      </c>
      <c r="B211" s="70" t="b">
        <f t="shared" si="31"/>
        <v>0</v>
      </c>
      <c r="C211" s="70">
        <f t="shared" si="32"/>
        <v>0</v>
      </c>
      <c r="D211" s="70" t="str">
        <f t="shared" si="29"/>
        <v>FALSE0</v>
      </c>
      <c r="E211" s="70" t="str">
        <f t="shared" si="30"/>
        <v>OCR Cambridge TechnicalsOCR Level 3 Cambridge Technical CertificateDistinction</v>
      </c>
      <c r="F211" s="70" t="s">
        <v>26</v>
      </c>
      <c r="G211" s="70" t="s">
        <v>72</v>
      </c>
      <c r="H211" s="70" t="s">
        <v>60</v>
      </c>
      <c r="I211" s="70">
        <v>17.5</v>
      </c>
      <c r="J211" s="70">
        <v>0.5</v>
      </c>
      <c r="K211" s="70" t="s">
        <v>2831</v>
      </c>
      <c r="L211" s="70" t="s">
        <v>3054</v>
      </c>
      <c r="M211" s="71" t="str">
        <f t="shared" si="33"/>
        <v>BLANK</v>
      </c>
      <c r="N211" s="71" t="str">
        <f t="shared" si="34"/>
        <v>BLANK</v>
      </c>
      <c r="O211" s="71" t="str">
        <f t="shared" si="35"/>
        <v>BLANK</v>
      </c>
      <c r="P211" s="71" t="str">
        <f t="shared" si="36"/>
        <v>BLANK</v>
      </c>
    </row>
    <row r="212" spans="1:16" x14ac:dyDescent="0.75">
      <c r="A212" s="70" t="str">
        <f>CONCATENATE('Search Tool'!$B$6,'Search Tool'!$F$6,H212)</f>
        <v>EAL Level 3 advanced Diploma (Al size 1.25)Merit</v>
      </c>
      <c r="B212" s="70" t="b">
        <f t="shared" si="31"/>
        <v>0</v>
      </c>
      <c r="C212" s="70">
        <f t="shared" si="32"/>
        <v>0</v>
      </c>
      <c r="D212" s="70" t="str">
        <f t="shared" si="29"/>
        <v>FALSE0</v>
      </c>
      <c r="E212" s="70" t="str">
        <f t="shared" si="30"/>
        <v>OCR Cambridge TechnicalsOCR Level 3 Cambridge Technical CertificateMerit</v>
      </c>
      <c r="F212" s="70" t="s">
        <v>26</v>
      </c>
      <c r="G212" s="70" t="s">
        <v>72</v>
      </c>
      <c r="H212" s="70" t="s">
        <v>61</v>
      </c>
      <c r="I212" s="70">
        <v>12.5</v>
      </c>
      <c r="J212" s="70">
        <v>0.5</v>
      </c>
      <c r="K212" s="70" t="s">
        <v>2831</v>
      </c>
      <c r="L212" s="70" t="s">
        <v>3055</v>
      </c>
      <c r="M212" s="71" t="str">
        <f t="shared" si="33"/>
        <v>BLANK</v>
      </c>
      <c r="N212" s="71" t="str">
        <f t="shared" si="34"/>
        <v>BLANK</v>
      </c>
      <c r="O212" s="71" t="str">
        <f t="shared" si="35"/>
        <v>BLANK</v>
      </c>
      <c r="P212" s="71" t="str">
        <f t="shared" si="36"/>
        <v>BLANK</v>
      </c>
    </row>
    <row r="213" spans="1:16" x14ac:dyDescent="0.75">
      <c r="A213" s="70" t="str">
        <f>CONCATENATE('Search Tool'!$B$6,'Search Tool'!$F$6,H213)</f>
        <v>EAL Level 3 advanced Diploma (Al size 1.25)Pass</v>
      </c>
      <c r="B213" s="70" t="b">
        <f t="shared" si="31"/>
        <v>0</v>
      </c>
      <c r="C213" s="70">
        <f t="shared" si="32"/>
        <v>0</v>
      </c>
      <c r="D213" s="70" t="str">
        <f t="shared" si="29"/>
        <v>FALSE0</v>
      </c>
      <c r="E213" s="70" t="str">
        <f t="shared" si="30"/>
        <v>OCR Cambridge TechnicalsOCR Level 3 Cambridge Technical CertificatePass</v>
      </c>
      <c r="F213" s="70" t="s">
        <v>26</v>
      </c>
      <c r="G213" s="70" t="s">
        <v>72</v>
      </c>
      <c r="H213" s="70" t="s">
        <v>74</v>
      </c>
      <c r="I213" s="70">
        <v>7.5</v>
      </c>
      <c r="J213" s="70">
        <v>0.5</v>
      </c>
      <c r="K213" s="70" t="s">
        <v>2831</v>
      </c>
      <c r="L213" s="70" t="s">
        <v>3056</v>
      </c>
      <c r="M213" s="71" t="str">
        <f t="shared" si="33"/>
        <v>BLANK</v>
      </c>
      <c r="N213" s="71" t="str">
        <f t="shared" si="34"/>
        <v>BLANK</v>
      </c>
      <c r="O213" s="71" t="str">
        <f t="shared" si="35"/>
        <v>BLANK</v>
      </c>
      <c r="P213" s="71" t="str">
        <f t="shared" si="36"/>
        <v>BLANK</v>
      </c>
    </row>
    <row r="214" spans="1:16" x14ac:dyDescent="0.75">
      <c r="A214" s="70" t="str">
        <f>CONCATENATE('Search Tool'!$B$6,'Search Tool'!$F$6,H214)</f>
        <v>EAL Level 3 advanced Diploma (Al size 1.25)Distinction*</v>
      </c>
      <c r="B214" s="70" t="b">
        <f t="shared" si="31"/>
        <v>0</v>
      </c>
      <c r="C214" s="70">
        <f t="shared" si="32"/>
        <v>0</v>
      </c>
      <c r="D214" s="70" t="str">
        <f t="shared" si="29"/>
        <v>FALSE0</v>
      </c>
      <c r="E214" s="70" t="str">
        <f t="shared" si="30"/>
        <v>OCR Cambridge TechnicalsOCR Level 3 Cambridge Technical Extended CertificateDistinction*</v>
      </c>
      <c r="F214" s="70" t="s">
        <v>26</v>
      </c>
      <c r="G214" s="70" t="s">
        <v>2739</v>
      </c>
      <c r="H214" s="70" t="s">
        <v>73</v>
      </c>
      <c r="I214" s="70">
        <v>50</v>
      </c>
      <c r="J214" s="70">
        <v>1</v>
      </c>
      <c r="K214" s="70" t="s">
        <v>2831</v>
      </c>
      <c r="L214" s="70" t="s">
        <v>3057</v>
      </c>
      <c r="M214" s="71" t="str">
        <f t="shared" si="33"/>
        <v>BLANK</v>
      </c>
      <c r="N214" s="71" t="str">
        <f t="shared" si="34"/>
        <v>BLANK</v>
      </c>
      <c r="O214" s="71" t="str">
        <f t="shared" si="35"/>
        <v>BLANK</v>
      </c>
      <c r="P214" s="71" t="str">
        <f t="shared" si="36"/>
        <v>BLANK</v>
      </c>
    </row>
    <row r="215" spans="1:16" x14ac:dyDescent="0.75">
      <c r="A215" s="70" t="str">
        <f>CONCATENATE('Search Tool'!$B$6,'Search Tool'!$F$6,H215)</f>
        <v>EAL Level 3 advanced Diploma (Al size 1.25)Distinction</v>
      </c>
      <c r="B215" s="70" t="b">
        <f t="shared" si="31"/>
        <v>0</v>
      </c>
      <c r="C215" s="70">
        <f t="shared" si="32"/>
        <v>0</v>
      </c>
      <c r="D215" s="70" t="str">
        <f t="shared" si="29"/>
        <v>FALSE0</v>
      </c>
      <c r="E215" s="70" t="str">
        <f t="shared" si="30"/>
        <v>OCR Cambridge TechnicalsOCR Level 3 Cambridge Technical Extended CertificateDistinction</v>
      </c>
      <c r="F215" s="70" t="s">
        <v>26</v>
      </c>
      <c r="G215" s="70" t="s">
        <v>2739</v>
      </c>
      <c r="H215" s="70" t="s">
        <v>60</v>
      </c>
      <c r="I215" s="70">
        <v>35</v>
      </c>
      <c r="J215" s="70">
        <v>1</v>
      </c>
      <c r="K215" s="70" t="s">
        <v>2831</v>
      </c>
      <c r="L215" s="70" t="s">
        <v>3058</v>
      </c>
      <c r="M215" s="71" t="str">
        <f t="shared" si="33"/>
        <v>BLANK</v>
      </c>
      <c r="N215" s="71" t="str">
        <f t="shared" si="34"/>
        <v>BLANK</v>
      </c>
      <c r="O215" s="71" t="str">
        <f t="shared" si="35"/>
        <v>BLANK</v>
      </c>
      <c r="P215" s="71" t="str">
        <f t="shared" si="36"/>
        <v>BLANK</v>
      </c>
    </row>
    <row r="216" spans="1:16" x14ac:dyDescent="0.75">
      <c r="A216" s="70" t="str">
        <f>CONCATENATE('Search Tool'!$B$6,'Search Tool'!$F$6,H216)</f>
        <v>EAL Level 3 advanced Diploma (Al size 1.25)Merit</v>
      </c>
      <c r="B216" s="70" t="b">
        <f t="shared" si="31"/>
        <v>0</v>
      </c>
      <c r="C216" s="70">
        <f t="shared" si="32"/>
        <v>0</v>
      </c>
      <c r="D216" s="70" t="str">
        <f t="shared" si="29"/>
        <v>FALSE0</v>
      </c>
      <c r="E216" s="70" t="str">
        <f t="shared" si="30"/>
        <v>OCR Cambridge TechnicalsOCR Level 3 Cambridge Technical Extended CertificateMerit</v>
      </c>
      <c r="F216" s="70" t="s">
        <v>26</v>
      </c>
      <c r="G216" s="70" t="s">
        <v>2739</v>
      </c>
      <c r="H216" s="70" t="s">
        <v>61</v>
      </c>
      <c r="I216" s="70">
        <v>25</v>
      </c>
      <c r="J216" s="70">
        <v>1</v>
      </c>
      <c r="K216" s="70" t="s">
        <v>2831</v>
      </c>
      <c r="L216" s="70" t="s">
        <v>3059</v>
      </c>
      <c r="M216" s="71" t="str">
        <f t="shared" si="33"/>
        <v>BLANK</v>
      </c>
      <c r="N216" s="71" t="str">
        <f t="shared" si="34"/>
        <v>BLANK</v>
      </c>
      <c r="O216" s="71" t="str">
        <f t="shared" si="35"/>
        <v>BLANK</v>
      </c>
      <c r="P216" s="71" t="str">
        <f t="shared" si="36"/>
        <v>BLANK</v>
      </c>
    </row>
    <row r="217" spans="1:16" x14ac:dyDescent="0.75">
      <c r="A217" s="70" t="str">
        <f>CONCATENATE('Search Tool'!$B$6,'Search Tool'!$F$6,H217)</f>
        <v>EAL Level 3 advanced Diploma (Al size 1.25)Pass</v>
      </c>
      <c r="B217" s="70" t="b">
        <f t="shared" si="31"/>
        <v>0</v>
      </c>
      <c r="C217" s="70">
        <f t="shared" si="32"/>
        <v>0</v>
      </c>
      <c r="D217" s="70" t="str">
        <f t="shared" si="29"/>
        <v>FALSE0</v>
      </c>
      <c r="E217" s="70" t="str">
        <f t="shared" si="30"/>
        <v>OCR Cambridge TechnicalsOCR Level 3 Cambridge Technical Extended CertificatePass</v>
      </c>
      <c r="F217" s="70" t="s">
        <v>26</v>
      </c>
      <c r="G217" s="70" t="s">
        <v>2739</v>
      </c>
      <c r="H217" s="70" t="s">
        <v>74</v>
      </c>
      <c r="I217" s="70">
        <v>15</v>
      </c>
      <c r="J217" s="70">
        <v>1</v>
      </c>
      <c r="K217" s="70" t="s">
        <v>2831</v>
      </c>
      <c r="L217" s="70" t="s">
        <v>3060</v>
      </c>
      <c r="M217" s="71" t="str">
        <f t="shared" si="33"/>
        <v>BLANK</v>
      </c>
      <c r="N217" s="71" t="str">
        <f t="shared" si="34"/>
        <v>BLANK</v>
      </c>
      <c r="O217" s="71" t="str">
        <f t="shared" si="35"/>
        <v>BLANK</v>
      </c>
      <c r="P217" s="71" t="str">
        <f t="shared" si="36"/>
        <v>BLANK</v>
      </c>
    </row>
    <row r="218" spans="1:16" x14ac:dyDescent="0.75">
      <c r="A218" s="70" t="str">
        <f>CONCATENATE('Search Tool'!$B$6,'Search Tool'!$F$6,H218)</f>
        <v>EAL Level 3 advanced Diploma (Al size 1.25)Distinction*</v>
      </c>
      <c r="B218" s="70" t="b">
        <f t="shared" si="31"/>
        <v>0</v>
      </c>
      <c r="C218" s="70">
        <f t="shared" si="32"/>
        <v>0</v>
      </c>
      <c r="D218" s="70" t="str">
        <f t="shared" si="29"/>
        <v>FALSE0</v>
      </c>
      <c r="E218" s="70" t="str">
        <f t="shared" si="30"/>
        <v>OCR Cambridge TechnicalsOCR Level 3 Cambridge Technical Introductory DiplomaDistinction*</v>
      </c>
      <c r="F218" s="70" t="s">
        <v>26</v>
      </c>
      <c r="G218" s="70" t="s">
        <v>75</v>
      </c>
      <c r="H218" s="70" t="s">
        <v>73</v>
      </c>
      <c r="I218" s="70">
        <v>50</v>
      </c>
      <c r="J218" s="70">
        <v>1</v>
      </c>
      <c r="K218" s="70" t="s">
        <v>2831</v>
      </c>
      <c r="L218" s="70" t="s">
        <v>3061</v>
      </c>
      <c r="M218" s="71" t="str">
        <f t="shared" si="33"/>
        <v>BLANK</v>
      </c>
      <c r="N218" s="71" t="str">
        <f t="shared" si="34"/>
        <v>BLANK</v>
      </c>
      <c r="O218" s="71" t="str">
        <f t="shared" si="35"/>
        <v>BLANK</v>
      </c>
      <c r="P218" s="71" t="str">
        <f t="shared" si="36"/>
        <v>BLANK</v>
      </c>
    </row>
    <row r="219" spans="1:16" x14ac:dyDescent="0.75">
      <c r="A219" s="70" t="str">
        <f>CONCATENATE('Search Tool'!$B$6,'Search Tool'!$F$6,H219)</f>
        <v>EAL Level 3 advanced Diploma (Al size 1.25)Distinction</v>
      </c>
      <c r="B219" s="70" t="b">
        <f t="shared" si="31"/>
        <v>0</v>
      </c>
      <c r="C219" s="70">
        <f t="shared" si="32"/>
        <v>0</v>
      </c>
      <c r="D219" s="70" t="str">
        <f t="shared" si="29"/>
        <v>FALSE0</v>
      </c>
      <c r="E219" s="70" t="str">
        <f t="shared" si="30"/>
        <v>OCR Cambridge TechnicalsOCR Level 3 Cambridge Technical Introductory DiplomaDistinction</v>
      </c>
      <c r="F219" s="70" t="s">
        <v>26</v>
      </c>
      <c r="G219" s="70" t="s">
        <v>75</v>
      </c>
      <c r="H219" s="70" t="s">
        <v>60</v>
      </c>
      <c r="I219" s="70">
        <v>35</v>
      </c>
      <c r="J219" s="70">
        <v>1</v>
      </c>
      <c r="K219" s="70" t="s">
        <v>2831</v>
      </c>
      <c r="L219" s="70" t="s">
        <v>3062</v>
      </c>
      <c r="M219" s="71" t="str">
        <f t="shared" si="33"/>
        <v>BLANK</v>
      </c>
      <c r="N219" s="71" t="str">
        <f t="shared" si="34"/>
        <v>BLANK</v>
      </c>
      <c r="O219" s="71" t="str">
        <f t="shared" si="35"/>
        <v>BLANK</v>
      </c>
      <c r="P219" s="71" t="str">
        <f t="shared" si="36"/>
        <v>BLANK</v>
      </c>
    </row>
    <row r="220" spans="1:16" x14ac:dyDescent="0.75">
      <c r="A220" s="70" t="str">
        <f>CONCATENATE('Search Tool'!$B$6,'Search Tool'!$F$6,H220)</f>
        <v>EAL Level 3 advanced Diploma (Al size 1.25)Merit</v>
      </c>
      <c r="B220" s="70" t="b">
        <f t="shared" si="31"/>
        <v>0</v>
      </c>
      <c r="C220" s="70">
        <f t="shared" si="32"/>
        <v>0</v>
      </c>
      <c r="D220" s="70" t="str">
        <f t="shared" si="29"/>
        <v>FALSE0</v>
      </c>
      <c r="E220" s="70" t="str">
        <f t="shared" si="30"/>
        <v>OCR Cambridge TechnicalsOCR Level 3 Cambridge Technical Introductory DiplomaMerit</v>
      </c>
      <c r="F220" s="70" t="s">
        <v>26</v>
      </c>
      <c r="G220" s="70" t="s">
        <v>75</v>
      </c>
      <c r="H220" s="70" t="s">
        <v>61</v>
      </c>
      <c r="I220" s="70">
        <v>25</v>
      </c>
      <c r="J220" s="70">
        <v>1</v>
      </c>
      <c r="K220" s="70" t="s">
        <v>2831</v>
      </c>
      <c r="L220" s="70" t="s">
        <v>3063</v>
      </c>
      <c r="M220" s="71" t="str">
        <f t="shared" si="33"/>
        <v>BLANK</v>
      </c>
      <c r="N220" s="71" t="str">
        <f t="shared" si="34"/>
        <v>BLANK</v>
      </c>
      <c r="O220" s="71" t="str">
        <f t="shared" si="35"/>
        <v>BLANK</v>
      </c>
      <c r="P220" s="71" t="str">
        <f t="shared" si="36"/>
        <v>BLANK</v>
      </c>
    </row>
    <row r="221" spans="1:16" x14ac:dyDescent="0.75">
      <c r="A221" s="70" t="str">
        <f>CONCATENATE('Search Tool'!$B$6,'Search Tool'!$F$6,H221)</f>
        <v>EAL Level 3 advanced Diploma (Al size 1.25)Pass</v>
      </c>
      <c r="B221" s="70" t="b">
        <f t="shared" si="31"/>
        <v>0</v>
      </c>
      <c r="C221" s="70">
        <f t="shared" si="32"/>
        <v>0</v>
      </c>
      <c r="D221" s="70" t="str">
        <f t="shared" si="29"/>
        <v>FALSE0</v>
      </c>
      <c r="E221" s="70" t="str">
        <f t="shared" si="30"/>
        <v>OCR Cambridge TechnicalsOCR Level 3 Cambridge Technical Introductory DiplomaPass</v>
      </c>
      <c r="F221" s="70" t="s">
        <v>26</v>
      </c>
      <c r="G221" s="70" t="s">
        <v>75</v>
      </c>
      <c r="H221" s="70" t="s">
        <v>74</v>
      </c>
      <c r="I221" s="70">
        <v>15</v>
      </c>
      <c r="J221" s="70">
        <v>1</v>
      </c>
      <c r="K221" s="70" t="s">
        <v>2831</v>
      </c>
      <c r="L221" s="70" t="s">
        <v>3064</v>
      </c>
      <c r="M221" s="71" t="str">
        <f t="shared" si="33"/>
        <v>BLANK</v>
      </c>
      <c r="N221" s="71" t="str">
        <f t="shared" si="34"/>
        <v>BLANK</v>
      </c>
      <c r="O221" s="71" t="str">
        <f t="shared" si="35"/>
        <v>BLANK</v>
      </c>
      <c r="P221" s="71" t="str">
        <f t="shared" si="36"/>
        <v>BLANK</v>
      </c>
    </row>
    <row r="222" spans="1:16" x14ac:dyDescent="0.75">
      <c r="A222" s="70" t="str">
        <f>CONCATENATE('Search Tool'!$B$6,'Search Tool'!$F$6,H222)</f>
        <v>EAL Level 3 advanced Diploma (Al size 1.25)Distinction* Distinction*</v>
      </c>
      <c r="B222" s="70" t="b">
        <f t="shared" si="31"/>
        <v>0</v>
      </c>
      <c r="C222" s="70">
        <f t="shared" si="32"/>
        <v>0</v>
      </c>
      <c r="D222" s="70" t="str">
        <f t="shared" si="29"/>
        <v>FALSE0</v>
      </c>
      <c r="E222" s="70" t="str">
        <f t="shared" si="30"/>
        <v>OCR Cambridge TechnicalsOCR Level 3 Cambridge Technical Subsidiary DiplomaDistinction* Distinction*</v>
      </c>
      <c r="F222" s="70" t="s">
        <v>26</v>
      </c>
      <c r="G222" s="70" t="s">
        <v>76</v>
      </c>
      <c r="H222" s="70" t="s">
        <v>77</v>
      </c>
      <c r="I222" s="70">
        <v>75</v>
      </c>
      <c r="J222" s="70">
        <v>1.5</v>
      </c>
      <c r="K222" s="70" t="s">
        <v>2831</v>
      </c>
      <c r="L222" s="70" t="s">
        <v>3065</v>
      </c>
      <c r="M222" s="71" t="str">
        <f t="shared" si="33"/>
        <v>BLANK</v>
      </c>
      <c r="N222" s="71" t="str">
        <f t="shared" si="34"/>
        <v>BLANK</v>
      </c>
      <c r="O222" s="71" t="str">
        <f t="shared" si="35"/>
        <v>BLANK</v>
      </c>
      <c r="P222" s="71" t="str">
        <f t="shared" si="36"/>
        <v>BLANK</v>
      </c>
    </row>
    <row r="223" spans="1:16" x14ac:dyDescent="0.75">
      <c r="A223" s="70" t="str">
        <f>CONCATENATE('Search Tool'!$B$6,'Search Tool'!$F$6,H223)</f>
        <v>EAL Level 3 advanced Diploma (Al size 1.25)Distinction* Distinction</v>
      </c>
      <c r="B223" s="70" t="b">
        <f t="shared" si="31"/>
        <v>0</v>
      </c>
      <c r="C223" s="70">
        <f t="shared" si="32"/>
        <v>0</v>
      </c>
      <c r="D223" s="70" t="str">
        <f t="shared" si="29"/>
        <v>FALSE0</v>
      </c>
      <c r="E223" s="70" t="str">
        <f t="shared" si="30"/>
        <v>OCR Cambridge TechnicalsOCR Level 3 Cambridge Technical Subsidiary DiplomaDistinction* Distinction</v>
      </c>
      <c r="F223" s="70" t="s">
        <v>26</v>
      </c>
      <c r="G223" s="70" t="s">
        <v>76</v>
      </c>
      <c r="H223" s="70" t="s">
        <v>78</v>
      </c>
      <c r="I223" s="70">
        <v>63.75</v>
      </c>
      <c r="J223" s="70">
        <v>1.5</v>
      </c>
      <c r="K223" s="70" t="s">
        <v>2831</v>
      </c>
      <c r="L223" s="70" t="s">
        <v>3066</v>
      </c>
      <c r="M223" s="71" t="str">
        <f t="shared" si="33"/>
        <v>BLANK</v>
      </c>
      <c r="N223" s="71" t="str">
        <f t="shared" si="34"/>
        <v>BLANK</v>
      </c>
      <c r="O223" s="71" t="str">
        <f t="shared" si="35"/>
        <v>BLANK</v>
      </c>
      <c r="P223" s="71" t="str">
        <f t="shared" si="36"/>
        <v>BLANK</v>
      </c>
    </row>
    <row r="224" spans="1:16" x14ac:dyDescent="0.75">
      <c r="A224" s="70" t="str">
        <f>CONCATENATE('Search Tool'!$B$6,'Search Tool'!$F$6,H224)</f>
        <v>EAL Level 3 advanced Diploma (Al size 1.25)Distinction Distinction</v>
      </c>
      <c r="B224" s="70" t="b">
        <f t="shared" si="31"/>
        <v>0</v>
      </c>
      <c r="C224" s="70">
        <f t="shared" si="32"/>
        <v>0</v>
      </c>
      <c r="D224" s="70" t="str">
        <f t="shared" si="29"/>
        <v>FALSE0</v>
      </c>
      <c r="E224" s="70" t="str">
        <f t="shared" si="30"/>
        <v>OCR Cambridge TechnicalsOCR Level 3 Cambridge Technical Subsidiary DiplomaDistinction Distinction</v>
      </c>
      <c r="F224" s="70" t="s">
        <v>26</v>
      </c>
      <c r="G224" s="70" t="s">
        <v>76</v>
      </c>
      <c r="H224" s="70" t="s">
        <v>79</v>
      </c>
      <c r="I224" s="70">
        <v>52.5</v>
      </c>
      <c r="J224" s="70">
        <v>1.5</v>
      </c>
      <c r="K224" s="70" t="s">
        <v>2831</v>
      </c>
      <c r="L224" s="70" t="s">
        <v>3067</v>
      </c>
      <c r="M224" s="71" t="str">
        <f t="shared" si="33"/>
        <v>BLANK</v>
      </c>
      <c r="N224" s="71" t="str">
        <f t="shared" si="34"/>
        <v>BLANK</v>
      </c>
      <c r="O224" s="71" t="str">
        <f t="shared" si="35"/>
        <v>BLANK</v>
      </c>
      <c r="P224" s="71" t="str">
        <f t="shared" si="36"/>
        <v>BLANK</v>
      </c>
    </row>
    <row r="225" spans="1:16" x14ac:dyDescent="0.75">
      <c r="A225" s="70" t="str">
        <f>CONCATENATE('Search Tool'!$B$6,'Search Tool'!$F$6,H225)</f>
        <v>EAL Level 3 advanced Diploma (Al size 1.25)Distinction Merit</v>
      </c>
      <c r="B225" s="70" t="b">
        <f t="shared" si="31"/>
        <v>0</v>
      </c>
      <c r="C225" s="70">
        <f t="shared" si="32"/>
        <v>0</v>
      </c>
      <c r="D225" s="70" t="str">
        <f t="shared" si="29"/>
        <v>FALSE0</v>
      </c>
      <c r="E225" s="70" t="str">
        <f t="shared" si="30"/>
        <v>OCR Cambridge TechnicalsOCR Level 3 Cambridge Technical Subsidiary DiplomaDistinction Merit</v>
      </c>
      <c r="F225" s="70" t="s">
        <v>26</v>
      </c>
      <c r="G225" s="70" t="s">
        <v>76</v>
      </c>
      <c r="H225" s="70" t="s">
        <v>80</v>
      </c>
      <c r="I225" s="70">
        <v>45</v>
      </c>
      <c r="J225" s="70">
        <v>1.5</v>
      </c>
      <c r="K225" s="70" t="s">
        <v>2831</v>
      </c>
      <c r="L225" s="70" t="s">
        <v>3068</v>
      </c>
      <c r="M225" s="71" t="str">
        <f t="shared" si="33"/>
        <v>BLANK</v>
      </c>
      <c r="N225" s="71" t="str">
        <f t="shared" si="34"/>
        <v>BLANK</v>
      </c>
      <c r="O225" s="71" t="str">
        <f t="shared" si="35"/>
        <v>BLANK</v>
      </c>
      <c r="P225" s="71" t="str">
        <f t="shared" si="36"/>
        <v>BLANK</v>
      </c>
    </row>
    <row r="226" spans="1:16" x14ac:dyDescent="0.75">
      <c r="A226" s="70" t="str">
        <f>CONCATENATE('Search Tool'!$B$6,'Search Tool'!$F$6,H226)</f>
        <v>EAL Level 3 advanced Diploma (Al size 1.25)Merit Merit</v>
      </c>
      <c r="B226" s="70" t="b">
        <f t="shared" si="31"/>
        <v>0</v>
      </c>
      <c r="C226" s="70">
        <f t="shared" si="32"/>
        <v>0</v>
      </c>
      <c r="D226" s="70" t="str">
        <f t="shared" si="29"/>
        <v>FALSE0</v>
      </c>
      <c r="E226" s="70" t="str">
        <f t="shared" si="30"/>
        <v>OCR Cambridge TechnicalsOCR Level 3 Cambridge Technical Subsidiary DiplomaMerit Merit</v>
      </c>
      <c r="F226" s="70" t="s">
        <v>26</v>
      </c>
      <c r="G226" s="70" t="s">
        <v>76</v>
      </c>
      <c r="H226" s="70" t="s">
        <v>81</v>
      </c>
      <c r="I226" s="70">
        <v>37.5</v>
      </c>
      <c r="J226" s="70">
        <v>1.5</v>
      </c>
      <c r="K226" s="70" t="s">
        <v>2831</v>
      </c>
      <c r="L226" s="70" t="s">
        <v>3069</v>
      </c>
      <c r="M226" s="71" t="str">
        <f t="shared" si="33"/>
        <v>BLANK</v>
      </c>
      <c r="N226" s="71" t="str">
        <f t="shared" si="34"/>
        <v>BLANK</v>
      </c>
      <c r="O226" s="71" t="str">
        <f t="shared" si="35"/>
        <v>BLANK</v>
      </c>
      <c r="P226" s="71" t="str">
        <f t="shared" si="36"/>
        <v>BLANK</v>
      </c>
    </row>
    <row r="227" spans="1:16" x14ac:dyDescent="0.75">
      <c r="A227" s="70" t="str">
        <f>CONCATENATE('Search Tool'!$B$6,'Search Tool'!$F$6,H227)</f>
        <v>EAL Level 3 advanced Diploma (Al size 1.25)Merit Pass</v>
      </c>
      <c r="B227" s="70" t="b">
        <f t="shared" si="31"/>
        <v>0</v>
      </c>
      <c r="C227" s="70">
        <f t="shared" si="32"/>
        <v>0</v>
      </c>
      <c r="D227" s="70" t="str">
        <f t="shared" si="29"/>
        <v>FALSE0</v>
      </c>
      <c r="E227" s="70" t="str">
        <f t="shared" si="30"/>
        <v>OCR Cambridge TechnicalsOCR Level 3 Cambridge Technical Subsidiary DiplomaMerit Pass</v>
      </c>
      <c r="F227" s="70" t="s">
        <v>26</v>
      </c>
      <c r="G227" s="70" t="s">
        <v>76</v>
      </c>
      <c r="H227" s="70" t="s">
        <v>82</v>
      </c>
      <c r="I227" s="70">
        <v>30</v>
      </c>
      <c r="J227" s="70">
        <v>1.5</v>
      </c>
      <c r="K227" s="70" t="s">
        <v>2831</v>
      </c>
      <c r="L227" s="70" t="s">
        <v>3070</v>
      </c>
      <c r="M227" s="71" t="str">
        <f t="shared" si="33"/>
        <v>BLANK</v>
      </c>
      <c r="N227" s="71" t="str">
        <f t="shared" si="34"/>
        <v>BLANK</v>
      </c>
      <c r="O227" s="71" t="str">
        <f t="shared" si="35"/>
        <v>BLANK</v>
      </c>
      <c r="P227" s="71" t="str">
        <f t="shared" si="36"/>
        <v>BLANK</v>
      </c>
    </row>
    <row r="228" spans="1:16" x14ac:dyDescent="0.75">
      <c r="A228" s="70" t="str">
        <f>CONCATENATE('Search Tool'!$B$6,'Search Tool'!$F$6,H228)</f>
        <v>EAL Level 3 advanced Diploma (Al size 1.25)Pass Pass</v>
      </c>
      <c r="B228" s="70" t="b">
        <f t="shared" si="31"/>
        <v>0</v>
      </c>
      <c r="C228" s="70">
        <f t="shared" si="32"/>
        <v>0</v>
      </c>
      <c r="D228" s="70" t="str">
        <f t="shared" si="29"/>
        <v>FALSE0</v>
      </c>
      <c r="E228" s="70" t="str">
        <f t="shared" si="30"/>
        <v>OCR Cambridge TechnicalsOCR Level 3 Cambridge Technical Subsidiary DiplomaPass Pass</v>
      </c>
      <c r="F228" s="70" t="s">
        <v>26</v>
      </c>
      <c r="G228" s="70" t="s">
        <v>76</v>
      </c>
      <c r="H228" s="70" t="s">
        <v>83</v>
      </c>
      <c r="I228" s="70">
        <v>22.5</v>
      </c>
      <c r="J228" s="70">
        <v>1.5</v>
      </c>
      <c r="K228" s="70" t="s">
        <v>2831</v>
      </c>
      <c r="L228" s="70" t="s">
        <v>3071</v>
      </c>
      <c r="M228" s="71" t="str">
        <f t="shared" si="33"/>
        <v>BLANK</v>
      </c>
      <c r="N228" s="71" t="str">
        <f t="shared" si="34"/>
        <v>BLANK</v>
      </c>
      <c r="O228" s="71" t="str">
        <f t="shared" si="35"/>
        <v>BLANK</v>
      </c>
      <c r="P228" s="71" t="str">
        <f t="shared" si="36"/>
        <v>BLANK</v>
      </c>
    </row>
    <row r="229" spans="1:16" x14ac:dyDescent="0.75">
      <c r="A229" s="70" t="str">
        <f>CONCATENATE('Search Tool'!$B$6,'Search Tool'!$F$6,H229)</f>
        <v>EAL Level 3 advanced Diploma (Al size 1.25)Distinction* Distinction*</v>
      </c>
      <c r="B229" s="70" t="b">
        <f t="shared" si="31"/>
        <v>0</v>
      </c>
      <c r="C229" s="70">
        <f t="shared" si="32"/>
        <v>0</v>
      </c>
      <c r="D229" s="70" t="str">
        <f t="shared" si="29"/>
        <v>FALSE0</v>
      </c>
      <c r="E229" s="70" t="str">
        <f t="shared" si="30"/>
        <v>OCR Cambridge TechnicalsOCR Level 3 Cambridge Technical Foundation DiplomaDistinction* Distinction*</v>
      </c>
      <c r="F229" s="70" t="s">
        <v>26</v>
      </c>
      <c r="G229" s="70" t="s">
        <v>2738</v>
      </c>
      <c r="H229" s="70" t="s">
        <v>77</v>
      </c>
      <c r="I229" s="70">
        <v>75</v>
      </c>
      <c r="J229" s="70">
        <v>1.5</v>
      </c>
      <c r="K229" s="70" t="s">
        <v>2831</v>
      </c>
      <c r="L229" s="70" t="s">
        <v>3072</v>
      </c>
      <c r="M229" s="71" t="str">
        <f t="shared" si="33"/>
        <v>BLANK</v>
      </c>
      <c r="N229" s="71" t="str">
        <f t="shared" si="34"/>
        <v>BLANK</v>
      </c>
      <c r="O229" s="71" t="str">
        <f t="shared" si="35"/>
        <v>BLANK</v>
      </c>
      <c r="P229" s="71" t="str">
        <f t="shared" si="36"/>
        <v>BLANK</v>
      </c>
    </row>
    <row r="230" spans="1:16" x14ac:dyDescent="0.75">
      <c r="A230" s="70" t="str">
        <f>CONCATENATE('Search Tool'!$B$6,'Search Tool'!$F$6,H230)</f>
        <v>EAL Level 3 advanced Diploma (Al size 1.25)Distinction* Distinction</v>
      </c>
      <c r="B230" s="70" t="b">
        <f t="shared" si="31"/>
        <v>0</v>
      </c>
      <c r="C230" s="70">
        <f t="shared" si="32"/>
        <v>0</v>
      </c>
      <c r="D230" s="70" t="str">
        <f t="shared" si="29"/>
        <v>FALSE0</v>
      </c>
      <c r="E230" s="70" t="str">
        <f t="shared" si="30"/>
        <v>OCR Cambridge TechnicalsOCR Level 3 Cambridge Technical Foundation DiplomaDistinction* Distinction</v>
      </c>
      <c r="F230" s="70" t="s">
        <v>26</v>
      </c>
      <c r="G230" s="70" t="s">
        <v>2738</v>
      </c>
      <c r="H230" s="70" t="s">
        <v>78</v>
      </c>
      <c r="I230" s="70">
        <v>63.75</v>
      </c>
      <c r="J230" s="70">
        <v>1.5</v>
      </c>
      <c r="K230" s="70" t="s">
        <v>2831</v>
      </c>
      <c r="L230" s="70" t="s">
        <v>3073</v>
      </c>
      <c r="M230" s="71" t="str">
        <f t="shared" si="33"/>
        <v>BLANK</v>
      </c>
      <c r="N230" s="71" t="str">
        <f t="shared" si="34"/>
        <v>BLANK</v>
      </c>
      <c r="O230" s="71" t="str">
        <f t="shared" si="35"/>
        <v>BLANK</v>
      </c>
      <c r="P230" s="71" t="str">
        <f t="shared" si="36"/>
        <v>BLANK</v>
      </c>
    </row>
    <row r="231" spans="1:16" x14ac:dyDescent="0.75">
      <c r="A231" s="70" t="str">
        <f>CONCATENATE('Search Tool'!$B$6,'Search Tool'!$F$6,H231)</f>
        <v>EAL Level 3 advanced Diploma (Al size 1.25)Distinction Distinction</v>
      </c>
      <c r="B231" s="70" t="b">
        <f t="shared" si="31"/>
        <v>0</v>
      </c>
      <c r="C231" s="70">
        <f t="shared" si="32"/>
        <v>0</v>
      </c>
      <c r="D231" s="70" t="str">
        <f t="shared" ref="D231:D294" si="37">CONCATENATE(B231,C231)</f>
        <v>FALSE0</v>
      </c>
      <c r="E231" s="70" t="str">
        <f t="shared" si="30"/>
        <v>OCR Cambridge TechnicalsOCR Level 3 Cambridge Technical Foundation DiplomaDistinction Distinction</v>
      </c>
      <c r="F231" s="70" t="s">
        <v>26</v>
      </c>
      <c r="G231" s="70" t="s">
        <v>2738</v>
      </c>
      <c r="H231" s="70" t="s">
        <v>79</v>
      </c>
      <c r="I231" s="70">
        <v>52.5</v>
      </c>
      <c r="J231" s="70">
        <v>1.5</v>
      </c>
      <c r="K231" s="70" t="s">
        <v>2831</v>
      </c>
      <c r="L231" s="70" t="s">
        <v>3074</v>
      </c>
      <c r="M231" s="71" t="str">
        <f t="shared" si="33"/>
        <v>BLANK</v>
      </c>
      <c r="N231" s="71" t="str">
        <f t="shared" si="34"/>
        <v>BLANK</v>
      </c>
      <c r="O231" s="71" t="str">
        <f t="shared" si="35"/>
        <v>BLANK</v>
      </c>
      <c r="P231" s="71" t="str">
        <f t="shared" si="36"/>
        <v>BLANK</v>
      </c>
    </row>
    <row r="232" spans="1:16" x14ac:dyDescent="0.75">
      <c r="A232" s="70" t="str">
        <f>CONCATENATE('Search Tool'!$B$6,'Search Tool'!$F$6,H232)</f>
        <v>EAL Level 3 advanced Diploma (Al size 1.25)Distinction Merit</v>
      </c>
      <c r="B232" s="70" t="b">
        <f t="shared" si="31"/>
        <v>0</v>
      </c>
      <c r="C232" s="70">
        <f t="shared" si="32"/>
        <v>0</v>
      </c>
      <c r="D232" s="70" t="str">
        <f t="shared" si="37"/>
        <v>FALSE0</v>
      </c>
      <c r="E232" s="70" t="str">
        <f t="shared" si="30"/>
        <v>OCR Cambridge TechnicalsOCR Level 3 Cambridge Technical Foundation DiplomaDistinction Merit</v>
      </c>
      <c r="F232" s="70" t="s">
        <v>26</v>
      </c>
      <c r="G232" s="70" t="s">
        <v>2738</v>
      </c>
      <c r="H232" s="70" t="s">
        <v>80</v>
      </c>
      <c r="I232" s="70">
        <v>45</v>
      </c>
      <c r="J232" s="70">
        <v>1.5</v>
      </c>
      <c r="K232" s="70" t="s">
        <v>2831</v>
      </c>
      <c r="L232" s="70" t="s">
        <v>3075</v>
      </c>
      <c r="M232" s="71" t="str">
        <f t="shared" si="33"/>
        <v>BLANK</v>
      </c>
      <c r="N232" s="71" t="str">
        <f t="shared" si="34"/>
        <v>BLANK</v>
      </c>
      <c r="O232" s="71" t="str">
        <f t="shared" si="35"/>
        <v>BLANK</v>
      </c>
      <c r="P232" s="71" t="str">
        <f t="shared" si="36"/>
        <v>BLANK</v>
      </c>
    </row>
    <row r="233" spans="1:16" x14ac:dyDescent="0.75">
      <c r="A233" s="70" t="str">
        <f>CONCATENATE('Search Tool'!$B$6,'Search Tool'!$F$6,H233)</f>
        <v>EAL Level 3 advanced Diploma (Al size 1.25)Merit Merit</v>
      </c>
      <c r="B233" s="70" t="b">
        <f t="shared" si="31"/>
        <v>0</v>
      </c>
      <c r="C233" s="70">
        <f t="shared" si="32"/>
        <v>0</v>
      </c>
      <c r="D233" s="70" t="str">
        <f t="shared" si="37"/>
        <v>FALSE0</v>
      </c>
      <c r="E233" s="70" t="str">
        <f t="shared" si="30"/>
        <v>OCR Cambridge TechnicalsOCR Level 3 Cambridge Technical Foundation DiplomaMerit Merit</v>
      </c>
      <c r="F233" s="70" t="s">
        <v>26</v>
      </c>
      <c r="G233" s="70" t="s">
        <v>2738</v>
      </c>
      <c r="H233" s="70" t="s">
        <v>81</v>
      </c>
      <c r="I233" s="70">
        <v>37.5</v>
      </c>
      <c r="J233" s="70">
        <v>1.5</v>
      </c>
      <c r="K233" s="70" t="s">
        <v>2831</v>
      </c>
      <c r="L233" s="70" t="s">
        <v>3076</v>
      </c>
      <c r="M233" s="71" t="str">
        <f t="shared" si="33"/>
        <v>BLANK</v>
      </c>
      <c r="N233" s="71" t="str">
        <f t="shared" si="34"/>
        <v>BLANK</v>
      </c>
      <c r="O233" s="71" t="str">
        <f t="shared" si="35"/>
        <v>BLANK</v>
      </c>
      <c r="P233" s="71" t="str">
        <f t="shared" si="36"/>
        <v>BLANK</v>
      </c>
    </row>
    <row r="234" spans="1:16" x14ac:dyDescent="0.75">
      <c r="A234" s="70" t="str">
        <f>CONCATENATE('Search Tool'!$B$6,'Search Tool'!$F$6,H234)</f>
        <v>EAL Level 3 advanced Diploma (Al size 1.25)Merit Pass</v>
      </c>
      <c r="B234" s="70" t="b">
        <f t="shared" si="31"/>
        <v>0</v>
      </c>
      <c r="C234" s="70">
        <f t="shared" si="32"/>
        <v>0</v>
      </c>
      <c r="D234" s="70" t="str">
        <f t="shared" si="37"/>
        <v>FALSE0</v>
      </c>
      <c r="E234" s="70" t="str">
        <f t="shared" si="30"/>
        <v>OCR Cambridge TechnicalsOCR Level 3 Cambridge Technical Foundation DiplomaMerit Pass</v>
      </c>
      <c r="F234" s="70" t="s">
        <v>26</v>
      </c>
      <c r="G234" s="70" t="s">
        <v>2738</v>
      </c>
      <c r="H234" s="70" t="s">
        <v>82</v>
      </c>
      <c r="I234" s="70">
        <v>30</v>
      </c>
      <c r="J234" s="70">
        <v>1.5</v>
      </c>
      <c r="K234" s="70" t="s">
        <v>2831</v>
      </c>
      <c r="L234" s="70" t="s">
        <v>3077</v>
      </c>
      <c r="M234" s="71" t="str">
        <f t="shared" si="33"/>
        <v>BLANK</v>
      </c>
      <c r="N234" s="71" t="str">
        <f t="shared" si="34"/>
        <v>BLANK</v>
      </c>
      <c r="O234" s="71" t="str">
        <f t="shared" si="35"/>
        <v>BLANK</v>
      </c>
      <c r="P234" s="71" t="str">
        <f t="shared" si="36"/>
        <v>BLANK</v>
      </c>
    </row>
    <row r="235" spans="1:16" x14ac:dyDescent="0.75">
      <c r="A235" s="70" t="str">
        <f>CONCATENATE('Search Tool'!$B$6,'Search Tool'!$F$6,H235)</f>
        <v>EAL Level 3 advanced Diploma (Al size 1.25)Pass Pass</v>
      </c>
      <c r="B235" s="70" t="b">
        <f t="shared" si="31"/>
        <v>0</v>
      </c>
      <c r="C235" s="70">
        <f t="shared" si="32"/>
        <v>0</v>
      </c>
      <c r="D235" s="70" t="str">
        <f t="shared" si="37"/>
        <v>FALSE0</v>
      </c>
      <c r="E235" s="70" t="str">
        <f t="shared" si="30"/>
        <v>OCR Cambridge TechnicalsOCR Level 3 Cambridge Technical Foundation DiplomaPass Pass</v>
      </c>
      <c r="F235" s="70" t="s">
        <v>26</v>
      </c>
      <c r="G235" s="70" t="s">
        <v>2738</v>
      </c>
      <c r="H235" s="70" t="s">
        <v>83</v>
      </c>
      <c r="I235" s="70">
        <v>22.5</v>
      </c>
      <c r="J235" s="70">
        <v>1.5</v>
      </c>
      <c r="K235" s="70" t="s">
        <v>2831</v>
      </c>
      <c r="L235" s="70" t="s">
        <v>3078</v>
      </c>
      <c r="M235" s="71" t="str">
        <f t="shared" si="33"/>
        <v>BLANK</v>
      </c>
      <c r="N235" s="71" t="str">
        <f t="shared" si="34"/>
        <v>BLANK</v>
      </c>
      <c r="O235" s="71" t="str">
        <f t="shared" si="35"/>
        <v>BLANK</v>
      </c>
      <c r="P235" s="71" t="str">
        <f t="shared" si="36"/>
        <v>BLANK</v>
      </c>
    </row>
    <row r="236" spans="1:16" x14ac:dyDescent="0.75">
      <c r="A236" s="70" t="str">
        <f>CONCATENATE('Search Tool'!$B$6,'Search Tool'!$F$6,H236)</f>
        <v>EAL Level 3 advanced Diploma (Al size 1.25)Distinction* Distinction*</v>
      </c>
      <c r="B236" s="70" t="b">
        <f t="shared" si="31"/>
        <v>0</v>
      </c>
      <c r="C236" s="70">
        <f t="shared" si="32"/>
        <v>0</v>
      </c>
      <c r="D236" s="70" t="str">
        <f t="shared" si="37"/>
        <v>FALSE0</v>
      </c>
      <c r="E236" s="70" t="str">
        <f t="shared" si="30"/>
        <v>OCR Cambridge TechnicalsOCR Level 3 Cambridge Technical DiplomaDistinction* Distinction*</v>
      </c>
      <c r="F236" s="70" t="s">
        <v>26</v>
      </c>
      <c r="G236" s="70" t="s">
        <v>84</v>
      </c>
      <c r="H236" s="70" t="s">
        <v>77</v>
      </c>
      <c r="I236" s="70">
        <v>100</v>
      </c>
      <c r="J236" s="70">
        <v>2</v>
      </c>
      <c r="K236" s="70" t="s">
        <v>2831</v>
      </c>
      <c r="L236" s="70" t="s">
        <v>3079</v>
      </c>
      <c r="M236" s="71" t="str">
        <f t="shared" si="33"/>
        <v>BLANK</v>
      </c>
      <c r="N236" s="71" t="str">
        <f t="shared" si="34"/>
        <v>BLANK</v>
      </c>
      <c r="O236" s="71" t="str">
        <f t="shared" si="35"/>
        <v>BLANK</v>
      </c>
      <c r="P236" s="71" t="str">
        <f t="shared" si="36"/>
        <v>BLANK</v>
      </c>
    </row>
    <row r="237" spans="1:16" x14ac:dyDescent="0.75">
      <c r="A237" s="70" t="str">
        <f>CONCATENATE('Search Tool'!$B$6,'Search Tool'!$F$6,H237)</f>
        <v>EAL Level 3 advanced Diploma (Al size 1.25)Distinction* Distinction</v>
      </c>
      <c r="B237" s="70" t="b">
        <f t="shared" si="31"/>
        <v>0</v>
      </c>
      <c r="C237" s="70">
        <f t="shared" si="32"/>
        <v>0</v>
      </c>
      <c r="D237" s="70" t="str">
        <f t="shared" si="37"/>
        <v>FALSE0</v>
      </c>
      <c r="E237" s="70" t="str">
        <f t="shared" si="30"/>
        <v>OCR Cambridge TechnicalsOCR Level 3 Cambridge Technical DiplomaDistinction* Distinction</v>
      </c>
      <c r="F237" s="70" t="s">
        <v>26</v>
      </c>
      <c r="G237" s="70" t="s">
        <v>84</v>
      </c>
      <c r="H237" s="70" t="s">
        <v>78</v>
      </c>
      <c r="I237" s="70">
        <v>85</v>
      </c>
      <c r="J237" s="70">
        <v>2</v>
      </c>
      <c r="K237" s="70" t="s">
        <v>2831</v>
      </c>
      <c r="L237" s="70" t="s">
        <v>3080</v>
      </c>
      <c r="M237" s="71" t="str">
        <f t="shared" si="33"/>
        <v>BLANK</v>
      </c>
      <c r="N237" s="71" t="str">
        <f t="shared" si="34"/>
        <v>BLANK</v>
      </c>
      <c r="O237" s="71" t="str">
        <f t="shared" si="35"/>
        <v>BLANK</v>
      </c>
      <c r="P237" s="71" t="str">
        <f t="shared" si="36"/>
        <v>BLANK</v>
      </c>
    </row>
    <row r="238" spans="1:16" x14ac:dyDescent="0.75">
      <c r="A238" s="70" t="str">
        <f>CONCATENATE('Search Tool'!$B$6,'Search Tool'!$F$6,H238)</f>
        <v>EAL Level 3 advanced Diploma (Al size 1.25)Distinction Distinction</v>
      </c>
      <c r="B238" s="70" t="b">
        <f t="shared" si="31"/>
        <v>0</v>
      </c>
      <c r="C238" s="70">
        <f t="shared" si="32"/>
        <v>0</v>
      </c>
      <c r="D238" s="70" t="str">
        <f t="shared" si="37"/>
        <v>FALSE0</v>
      </c>
      <c r="E238" s="70" t="str">
        <f t="shared" si="30"/>
        <v>OCR Cambridge TechnicalsOCR Level 3 Cambridge Technical DiplomaDistinction Distinction</v>
      </c>
      <c r="F238" s="70" t="s">
        <v>26</v>
      </c>
      <c r="G238" s="70" t="s">
        <v>84</v>
      </c>
      <c r="H238" s="70" t="s">
        <v>79</v>
      </c>
      <c r="I238" s="70">
        <v>70</v>
      </c>
      <c r="J238" s="70">
        <v>2</v>
      </c>
      <c r="K238" s="70" t="s">
        <v>2831</v>
      </c>
      <c r="L238" s="70" t="s">
        <v>3081</v>
      </c>
      <c r="M238" s="71" t="str">
        <f t="shared" si="33"/>
        <v>BLANK</v>
      </c>
      <c r="N238" s="71" t="str">
        <f t="shared" si="34"/>
        <v>BLANK</v>
      </c>
      <c r="O238" s="71" t="str">
        <f t="shared" si="35"/>
        <v>BLANK</v>
      </c>
      <c r="P238" s="71" t="str">
        <f t="shared" si="36"/>
        <v>BLANK</v>
      </c>
    </row>
    <row r="239" spans="1:16" x14ac:dyDescent="0.75">
      <c r="A239" s="70" t="str">
        <f>CONCATENATE('Search Tool'!$B$6,'Search Tool'!$F$6,H239)</f>
        <v>EAL Level 3 advanced Diploma (Al size 1.25)Distinction Merit</v>
      </c>
      <c r="B239" s="70" t="b">
        <f t="shared" si="31"/>
        <v>0</v>
      </c>
      <c r="C239" s="70">
        <f t="shared" si="32"/>
        <v>0</v>
      </c>
      <c r="D239" s="70" t="str">
        <f t="shared" si="37"/>
        <v>FALSE0</v>
      </c>
      <c r="E239" s="70" t="str">
        <f t="shared" si="30"/>
        <v>OCR Cambridge TechnicalsOCR Level 3 Cambridge Technical DiplomaDistinction Merit</v>
      </c>
      <c r="F239" s="70" t="s">
        <v>26</v>
      </c>
      <c r="G239" s="70" t="s">
        <v>84</v>
      </c>
      <c r="H239" s="70" t="s">
        <v>80</v>
      </c>
      <c r="I239" s="70">
        <v>60</v>
      </c>
      <c r="J239" s="70">
        <v>2</v>
      </c>
      <c r="K239" s="70" t="s">
        <v>2831</v>
      </c>
      <c r="L239" s="70" t="s">
        <v>3082</v>
      </c>
      <c r="M239" s="71" t="str">
        <f t="shared" si="33"/>
        <v>BLANK</v>
      </c>
      <c r="N239" s="71" t="str">
        <f t="shared" si="34"/>
        <v>BLANK</v>
      </c>
      <c r="O239" s="71" t="str">
        <f t="shared" si="35"/>
        <v>BLANK</v>
      </c>
      <c r="P239" s="71" t="str">
        <f t="shared" si="36"/>
        <v>BLANK</v>
      </c>
    </row>
    <row r="240" spans="1:16" x14ac:dyDescent="0.75">
      <c r="A240" s="70" t="str">
        <f>CONCATENATE('Search Tool'!$B$6,'Search Tool'!$F$6,H240)</f>
        <v>EAL Level 3 advanced Diploma (Al size 1.25)Merit Merit</v>
      </c>
      <c r="B240" s="70" t="b">
        <f t="shared" si="31"/>
        <v>0</v>
      </c>
      <c r="C240" s="70">
        <f t="shared" si="32"/>
        <v>0</v>
      </c>
      <c r="D240" s="70" t="str">
        <f t="shared" si="37"/>
        <v>FALSE0</v>
      </c>
      <c r="E240" s="70" t="str">
        <f t="shared" si="30"/>
        <v>OCR Cambridge TechnicalsOCR Level 3 Cambridge Technical DiplomaMerit Merit</v>
      </c>
      <c r="F240" s="70" t="s">
        <v>26</v>
      </c>
      <c r="G240" s="70" t="s">
        <v>84</v>
      </c>
      <c r="H240" s="70" t="s">
        <v>81</v>
      </c>
      <c r="I240" s="70">
        <v>50</v>
      </c>
      <c r="J240" s="70">
        <v>2</v>
      </c>
      <c r="K240" s="70" t="s">
        <v>2831</v>
      </c>
      <c r="L240" s="70" t="s">
        <v>3083</v>
      </c>
      <c r="M240" s="71" t="str">
        <f t="shared" si="33"/>
        <v>BLANK</v>
      </c>
      <c r="N240" s="71" t="str">
        <f t="shared" si="34"/>
        <v>BLANK</v>
      </c>
      <c r="O240" s="71" t="str">
        <f t="shared" si="35"/>
        <v>BLANK</v>
      </c>
      <c r="P240" s="71" t="str">
        <f t="shared" si="36"/>
        <v>BLANK</v>
      </c>
    </row>
    <row r="241" spans="1:16" x14ac:dyDescent="0.75">
      <c r="A241" s="70" t="str">
        <f>CONCATENATE('Search Tool'!$B$6,'Search Tool'!$F$6,H241)</f>
        <v>EAL Level 3 advanced Diploma (Al size 1.25)Merit Pass</v>
      </c>
      <c r="B241" s="70" t="b">
        <f t="shared" si="31"/>
        <v>0</v>
      </c>
      <c r="C241" s="70">
        <f t="shared" si="32"/>
        <v>0</v>
      </c>
      <c r="D241" s="70" t="str">
        <f t="shared" si="37"/>
        <v>FALSE0</v>
      </c>
      <c r="E241" s="70" t="str">
        <f t="shared" ref="E241:E304" si="38">CONCATENATE(F241,G241,H241)</f>
        <v>OCR Cambridge TechnicalsOCR Level 3 Cambridge Technical DiplomaMerit Pass</v>
      </c>
      <c r="F241" s="70" t="s">
        <v>26</v>
      </c>
      <c r="G241" s="70" t="s">
        <v>84</v>
      </c>
      <c r="H241" s="70" t="s">
        <v>82</v>
      </c>
      <c r="I241" s="70">
        <v>40</v>
      </c>
      <c r="J241" s="70">
        <v>2</v>
      </c>
      <c r="K241" s="70" t="s">
        <v>2831</v>
      </c>
      <c r="L241" s="70" t="s">
        <v>3084</v>
      </c>
      <c r="M241" s="71" t="str">
        <f t="shared" si="33"/>
        <v>BLANK</v>
      </c>
      <c r="N241" s="71" t="str">
        <f t="shared" si="34"/>
        <v>BLANK</v>
      </c>
      <c r="O241" s="71" t="str">
        <f t="shared" si="35"/>
        <v>BLANK</v>
      </c>
      <c r="P241" s="71" t="str">
        <f t="shared" si="36"/>
        <v>BLANK</v>
      </c>
    </row>
    <row r="242" spans="1:16" x14ac:dyDescent="0.75">
      <c r="A242" s="70" t="str">
        <f>CONCATENATE('Search Tool'!$B$6,'Search Tool'!$F$6,H242)</f>
        <v>EAL Level 3 advanced Diploma (Al size 1.25)Pass Pass</v>
      </c>
      <c r="B242" s="70" t="b">
        <f t="shared" si="31"/>
        <v>0</v>
      </c>
      <c r="C242" s="70">
        <f t="shared" si="32"/>
        <v>0</v>
      </c>
      <c r="D242" s="70" t="str">
        <f t="shared" si="37"/>
        <v>FALSE0</v>
      </c>
      <c r="E242" s="70" t="str">
        <f t="shared" si="38"/>
        <v>OCR Cambridge TechnicalsOCR Level 3 Cambridge Technical DiplomaPass Pass</v>
      </c>
      <c r="F242" s="70" t="s">
        <v>26</v>
      </c>
      <c r="G242" s="70" t="s">
        <v>84</v>
      </c>
      <c r="H242" s="70" t="s">
        <v>83</v>
      </c>
      <c r="I242" s="70">
        <v>30</v>
      </c>
      <c r="J242" s="70">
        <v>2</v>
      </c>
      <c r="K242" s="70" t="s">
        <v>2831</v>
      </c>
      <c r="L242" s="70" t="s">
        <v>3085</v>
      </c>
      <c r="M242" s="71" t="str">
        <f t="shared" si="33"/>
        <v>BLANK</v>
      </c>
      <c r="N242" s="71" t="str">
        <f t="shared" si="34"/>
        <v>BLANK</v>
      </c>
      <c r="O242" s="71" t="str">
        <f t="shared" si="35"/>
        <v>BLANK</v>
      </c>
      <c r="P242" s="71" t="str">
        <f t="shared" si="36"/>
        <v>BLANK</v>
      </c>
    </row>
    <row r="243" spans="1:16" x14ac:dyDescent="0.75">
      <c r="A243" s="70" t="str">
        <f>CONCATENATE('Search Tool'!$B$6,'Search Tool'!$F$6,H243)</f>
        <v>EAL Level 3 advanced Diploma (Al size 1.25)Distinction* Distinction* Distinction*</v>
      </c>
      <c r="B243" s="70" t="b">
        <f t="shared" si="31"/>
        <v>0</v>
      </c>
      <c r="C243" s="70">
        <f t="shared" si="32"/>
        <v>0</v>
      </c>
      <c r="D243" s="70" t="str">
        <f t="shared" si="37"/>
        <v>FALSE0</v>
      </c>
      <c r="E243" s="70" t="str">
        <f t="shared" si="38"/>
        <v>OCR Cambridge TechnicalsOCR Level 3 Cambridge Technical Extended DiplomaDistinction* Distinction* Distinction*</v>
      </c>
      <c r="F243" s="70" t="s">
        <v>26</v>
      </c>
      <c r="G243" s="70" t="s">
        <v>85</v>
      </c>
      <c r="H243" s="70" t="s">
        <v>86</v>
      </c>
      <c r="I243" s="70">
        <v>150</v>
      </c>
      <c r="J243" s="70">
        <v>3</v>
      </c>
      <c r="K243" s="70" t="s">
        <v>2831</v>
      </c>
      <c r="L243" s="70" t="s">
        <v>3086</v>
      </c>
      <c r="M243" s="71" t="str">
        <f t="shared" si="33"/>
        <v>BLANK</v>
      </c>
      <c r="N243" s="71" t="str">
        <f t="shared" si="34"/>
        <v>BLANK</v>
      </c>
      <c r="O243" s="71" t="str">
        <f t="shared" si="35"/>
        <v>BLANK</v>
      </c>
      <c r="P243" s="71" t="str">
        <f t="shared" si="36"/>
        <v>BLANK</v>
      </c>
    </row>
    <row r="244" spans="1:16" x14ac:dyDescent="0.75">
      <c r="A244" s="70" t="str">
        <f>CONCATENATE('Search Tool'!$B$6,'Search Tool'!$F$6,H244)</f>
        <v>EAL Level 3 advanced Diploma (Al size 1.25)Distinction Distinction* Distinction*</v>
      </c>
      <c r="B244" s="70" t="b">
        <f t="shared" si="31"/>
        <v>0</v>
      </c>
      <c r="C244" s="70">
        <f t="shared" si="32"/>
        <v>0</v>
      </c>
      <c r="D244" s="70" t="str">
        <f t="shared" si="37"/>
        <v>FALSE0</v>
      </c>
      <c r="E244" s="70" t="str">
        <f t="shared" si="38"/>
        <v>OCR Cambridge TechnicalsOCR Level 3 Cambridge Technical Extended DiplomaDistinction Distinction* Distinction*</v>
      </c>
      <c r="F244" s="70" t="s">
        <v>26</v>
      </c>
      <c r="G244" s="70" t="s">
        <v>85</v>
      </c>
      <c r="H244" s="70" t="s">
        <v>87</v>
      </c>
      <c r="I244" s="70">
        <v>135</v>
      </c>
      <c r="J244" s="70">
        <v>3</v>
      </c>
      <c r="K244" s="70" t="s">
        <v>2831</v>
      </c>
      <c r="L244" s="70" t="s">
        <v>3087</v>
      </c>
      <c r="M244" s="71" t="str">
        <f t="shared" si="33"/>
        <v>BLANK</v>
      </c>
      <c r="N244" s="71" t="str">
        <f t="shared" si="34"/>
        <v>BLANK</v>
      </c>
      <c r="O244" s="71" t="str">
        <f t="shared" si="35"/>
        <v>BLANK</v>
      </c>
      <c r="P244" s="71" t="str">
        <f t="shared" si="36"/>
        <v>BLANK</v>
      </c>
    </row>
    <row r="245" spans="1:16" x14ac:dyDescent="0.75">
      <c r="A245" s="70" t="str">
        <f>CONCATENATE('Search Tool'!$B$6,'Search Tool'!$F$6,H245)</f>
        <v>EAL Level 3 advanced Diploma (Al size 1.25)Distinction Distinction Distinction*</v>
      </c>
      <c r="B245" s="70" t="b">
        <f t="shared" si="31"/>
        <v>0</v>
      </c>
      <c r="C245" s="70">
        <f t="shared" si="32"/>
        <v>0</v>
      </c>
      <c r="D245" s="70" t="str">
        <f t="shared" si="37"/>
        <v>FALSE0</v>
      </c>
      <c r="E245" s="70" t="str">
        <f t="shared" si="38"/>
        <v>OCR Cambridge TechnicalsOCR Level 3 Cambridge Technical Extended DiplomaDistinction Distinction Distinction*</v>
      </c>
      <c r="F245" s="70" t="s">
        <v>26</v>
      </c>
      <c r="G245" s="70" t="s">
        <v>85</v>
      </c>
      <c r="H245" s="70" t="s">
        <v>88</v>
      </c>
      <c r="I245" s="70">
        <v>120</v>
      </c>
      <c r="J245" s="70">
        <v>3</v>
      </c>
      <c r="K245" s="70" t="s">
        <v>2831</v>
      </c>
      <c r="L245" s="70" t="s">
        <v>3088</v>
      </c>
      <c r="M245" s="71" t="str">
        <f t="shared" si="33"/>
        <v>BLANK</v>
      </c>
      <c r="N245" s="71" t="str">
        <f t="shared" si="34"/>
        <v>BLANK</v>
      </c>
      <c r="O245" s="71" t="str">
        <f t="shared" si="35"/>
        <v>BLANK</v>
      </c>
      <c r="P245" s="71" t="str">
        <f t="shared" si="36"/>
        <v>BLANK</v>
      </c>
    </row>
    <row r="246" spans="1:16" x14ac:dyDescent="0.75">
      <c r="A246" s="70" t="str">
        <f>CONCATENATE('Search Tool'!$B$6,'Search Tool'!$F$6,H246)</f>
        <v>EAL Level 3 advanced Diploma (Al size 1.25)Distinction Distinction Distinction</v>
      </c>
      <c r="B246" s="70" t="b">
        <f t="shared" ref="B246:B309" si="39">A246=E246</f>
        <v>0</v>
      </c>
      <c r="C246" s="70">
        <f t="shared" ref="C246:C309" si="40">IF(B246=TRUE,1+C245,0)</f>
        <v>0</v>
      </c>
      <c r="D246" s="70" t="str">
        <f t="shared" si="37"/>
        <v>FALSE0</v>
      </c>
      <c r="E246" s="70" t="str">
        <f t="shared" si="38"/>
        <v>OCR Cambridge TechnicalsOCR Level 3 Cambridge Technical Extended DiplomaDistinction Distinction Distinction</v>
      </c>
      <c r="F246" s="70" t="s">
        <v>26</v>
      </c>
      <c r="G246" s="70" t="s">
        <v>85</v>
      </c>
      <c r="H246" s="70" t="s">
        <v>89</v>
      </c>
      <c r="I246" s="70">
        <v>105</v>
      </c>
      <c r="J246" s="70">
        <v>3</v>
      </c>
      <c r="K246" s="70" t="s">
        <v>2831</v>
      </c>
      <c r="L246" s="70" t="s">
        <v>3089</v>
      </c>
      <c r="M246" s="71" t="str">
        <f t="shared" si="33"/>
        <v>BLANK</v>
      </c>
      <c r="N246" s="71" t="str">
        <f t="shared" si="34"/>
        <v>BLANK</v>
      </c>
      <c r="O246" s="71" t="str">
        <f t="shared" si="35"/>
        <v>BLANK</v>
      </c>
      <c r="P246" s="71" t="str">
        <f t="shared" si="36"/>
        <v>BLANK</v>
      </c>
    </row>
    <row r="247" spans="1:16" x14ac:dyDescent="0.75">
      <c r="A247" s="70" t="str">
        <f>CONCATENATE('Search Tool'!$B$6,'Search Tool'!$F$6,H247)</f>
        <v>EAL Level 3 advanced Diploma (Al size 1.25)Merit Distinction Distinction</v>
      </c>
      <c r="B247" s="70" t="b">
        <f t="shared" si="39"/>
        <v>0</v>
      </c>
      <c r="C247" s="70">
        <f t="shared" si="40"/>
        <v>0</v>
      </c>
      <c r="D247" s="70" t="str">
        <f t="shared" si="37"/>
        <v>FALSE0</v>
      </c>
      <c r="E247" s="70" t="str">
        <f t="shared" si="38"/>
        <v>OCR Cambridge TechnicalsOCR Level 3 Cambridge Technical Extended DiplomaMerit Distinction Distinction</v>
      </c>
      <c r="F247" s="70" t="s">
        <v>26</v>
      </c>
      <c r="G247" s="70" t="s">
        <v>85</v>
      </c>
      <c r="H247" s="70" t="s">
        <v>90</v>
      </c>
      <c r="I247" s="70">
        <v>95</v>
      </c>
      <c r="J247" s="70">
        <v>3</v>
      </c>
      <c r="K247" s="70" t="s">
        <v>2831</v>
      </c>
      <c r="L247" s="70" t="s">
        <v>3090</v>
      </c>
      <c r="M247" s="71" t="str">
        <f t="shared" si="33"/>
        <v>BLANK</v>
      </c>
      <c r="N247" s="71" t="str">
        <f t="shared" si="34"/>
        <v>BLANK</v>
      </c>
      <c r="O247" s="71" t="str">
        <f t="shared" si="35"/>
        <v>BLANK</v>
      </c>
      <c r="P247" s="71" t="str">
        <f t="shared" si="36"/>
        <v>BLANK</v>
      </c>
    </row>
    <row r="248" spans="1:16" x14ac:dyDescent="0.75">
      <c r="A248" s="70" t="str">
        <f>CONCATENATE('Search Tool'!$B$6,'Search Tool'!$F$6,H248)</f>
        <v>EAL Level 3 advanced Diploma (Al size 1.25)Merit Merit Distinction</v>
      </c>
      <c r="B248" s="70" t="b">
        <f t="shared" si="39"/>
        <v>0</v>
      </c>
      <c r="C248" s="70">
        <f t="shared" si="40"/>
        <v>0</v>
      </c>
      <c r="D248" s="70" t="str">
        <f t="shared" si="37"/>
        <v>FALSE0</v>
      </c>
      <c r="E248" s="70" t="str">
        <f t="shared" si="38"/>
        <v>OCR Cambridge TechnicalsOCR Level 3 Cambridge Technical Extended DiplomaMerit Merit Distinction</v>
      </c>
      <c r="F248" s="70" t="s">
        <v>26</v>
      </c>
      <c r="G248" s="70" t="s">
        <v>85</v>
      </c>
      <c r="H248" s="70" t="s">
        <v>91</v>
      </c>
      <c r="I248" s="70">
        <v>85</v>
      </c>
      <c r="J248" s="70">
        <v>3</v>
      </c>
      <c r="K248" s="70" t="s">
        <v>2831</v>
      </c>
      <c r="L248" s="70" t="s">
        <v>3091</v>
      </c>
      <c r="M248" s="71" t="str">
        <f t="shared" si="33"/>
        <v>BLANK</v>
      </c>
      <c r="N248" s="71" t="str">
        <f t="shared" si="34"/>
        <v>BLANK</v>
      </c>
      <c r="O248" s="71" t="str">
        <f t="shared" si="35"/>
        <v>BLANK</v>
      </c>
      <c r="P248" s="71" t="str">
        <f t="shared" si="36"/>
        <v>BLANK</v>
      </c>
    </row>
    <row r="249" spans="1:16" x14ac:dyDescent="0.75">
      <c r="A249" s="70" t="str">
        <f>CONCATENATE('Search Tool'!$B$6,'Search Tool'!$F$6,H249)</f>
        <v>EAL Level 3 advanced Diploma (Al size 1.25)Merit Merit Merit</v>
      </c>
      <c r="B249" s="70" t="b">
        <f t="shared" si="39"/>
        <v>0</v>
      </c>
      <c r="C249" s="70">
        <f t="shared" si="40"/>
        <v>0</v>
      </c>
      <c r="D249" s="70" t="str">
        <f t="shared" si="37"/>
        <v>FALSE0</v>
      </c>
      <c r="E249" s="70" t="str">
        <f t="shared" si="38"/>
        <v>OCR Cambridge TechnicalsOCR Level 3 Cambridge Technical Extended DiplomaMerit Merit Merit</v>
      </c>
      <c r="F249" s="70" t="s">
        <v>26</v>
      </c>
      <c r="G249" s="70" t="s">
        <v>85</v>
      </c>
      <c r="H249" s="70" t="s">
        <v>92</v>
      </c>
      <c r="I249" s="70">
        <v>75</v>
      </c>
      <c r="J249" s="70">
        <v>3</v>
      </c>
      <c r="K249" s="70" t="s">
        <v>2831</v>
      </c>
      <c r="L249" s="70" t="s">
        <v>3092</v>
      </c>
      <c r="M249" s="71" t="str">
        <f t="shared" si="33"/>
        <v>BLANK</v>
      </c>
      <c r="N249" s="71" t="str">
        <f t="shared" si="34"/>
        <v>BLANK</v>
      </c>
      <c r="O249" s="71" t="str">
        <f t="shared" si="35"/>
        <v>BLANK</v>
      </c>
      <c r="P249" s="71" t="str">
        <f t="shared" si="36"/>
        <v>BLANK</v>
      </c>
    </row>
    <row r="250" spans="1:16" x14ac:dyDescent="0.75">
      <c r="A250" s="70" t="str">
        <f>CONCATENATE('Search Tool'!$B$6,'Search Tool'!$F$6,H250)</f>
        <v>EAL Level 3 advanced Diploma (Al size 1.25)Pass Merit Merit</v>
      </c>
      <c r="B250" s="70" t="b">
        <f t="shared" si="39"/>
        <v>0</v>
      </c>
      <c r="C250" s="70">
        <f t="shared" si="40"/>
        <v>0</v>
      </c>
      <c r="D250" s="70" t="str">
        <f t="shared" si="37"/>
        <v>FALSE0</v>
      </c>
      <c r="E250" s="70" t="str">
        <f t="shared" si="38"/>
        <v>OCR Cambridge TechnicalsOCR Level 3 Cambridge Technical Extended DiplomaPass Merit Merit</v>
      </c>
      <c r="F250" s="70" t="s">
        <v>26</v>
      </c>
      <c r="G250" s="70" t="s">
        <v>85</v>
      </c>
      <c r="H250" s="70" t="s">
        <v>93</v>
      </c>
      <c r="I250" s="70">
        <v>65</v>
      </c>
      <c r="J250" s="70">
        <v>3</v>
      </c>
      <c r="K250" s="70" t="s">
        <v>2831</v>
      </c>
      <c r="L250" s="70" t="s">
        <v>3093</v>
      </c>
      <c r="M250" s="71" t="str">
        <f t="shared" si="33"/>
        <v>BLANK</v>
      </c>
      <c r="N250" s="71" t="str">
        <f t="shared" si="34"/>
        <v>BLANK</v>
      </c>
      <c r="O250" s="71" t="str">
        <f t="shared" si="35"/>
        <v>BLANK</v>
      </c>
      <c r="P250" s="71" t="str">
        <f t="shared" si="36"/>
        <v>BLANK</v>
      </c>
    </row>
    <row r="251" spans="1:16" x14ac:dyDescent="0.75">
      <c r="A251" s="70" t="str">
        <f>CONCATENATE('Search Tool'!$B$6,'Search Tool'!$F$6,H251)</f>
        <v>EAL Level 3 advanced Diploma (Al size 1.25)Pass Pass Merit</v>
      </c>
      <c r="B251" s="70" t="b">
        <f t="shared" si="39"/>
        <v>0</v>
      </c>
      <c r="C251" s="70">
        <f t="shared" si="40"/>
        <v>0</v>
      </c>
      <c r="D251" s="70" t="str">
        <f t="shared" si="37"/>
        <v>FALSE0</v>
      </c>
      <c r="E251" s="70" t="str">
        <f t="shared" si="38"/>
        <v>OCR Cambridge TechnicalsOCR Level 3 Cambridge Technical Extended DiplomaPass Pass Merit</v>
      </c>
      <c r="F251" s="70" t="s">
        <v>26</v>
      </c>
      <c r="G251" s="70" t="s">
        <v>85</v>
      </c>
      <c r="H251" s="70" t="s">
        <v>94</v>
      </c>
      <c r="I251" s="70">
        <v>55</v>
      </c>
      <c r="J251" s="70">
        <v>3</v>
      </c>
      <c r="K251" s="70" t="s">
        <v>2831</v>
      </c>
      <c r="L251" s="70" t="s">
        <v>3094</v>
      </c>
      <c r="M251" s="71" t="str">
        <f t="shared" si="33"/>
        <v>BLANK</v>
      </c>
      <c r="N251" s="71" t="str">
        <f t="shared" si="34"/>
        <v>BLANK</v>
      </c>
      <c r="O251" s="71" t="str">
        <f t="shared" si="35"/>
        <v>BLANK</v>
      </c>
      <c r="P251" s="71" t="str">
        <f t="shared" si="36"/>
        <v>BLANK</v>
      </c>
    </row>
    <row r="252" spans="1:16" x14ac:dyDescent="0.75">
      <c r="A252" s="70" t="str">
        <f>CONCATENATE('Search Tool'!$B$6,'Search Tool'!$F$6,H252)</f>
        <v>EAL Level 3 advanced Diploma (Al size 1.25)Pass Pass Pass</v>
      </c>
      <c r="B252" s="70" t="b">
        <f t="shared" si="39"/>
        <v>0</v>
      </c>
      <c r="C252" s="70">
        <f t="shared" si="40"/>
        <v>0</v>
      </c>
      <c r="D252" s="70" t="str">
        <f t="shared" si="37"/>
        <v>FALSE0</v>
      </c>
      <c r="E252" s="70" t="str">
        <f t="shared" si="38"/>
        <v>OCR Cambridge TechnicalsOCR Level 3 Cambridge Technical Extended DiplomaPass Pass Pass</v>
      </c>
      <c r="F252" s="70" t="s">
        <v>26</v>
      </c>
      <c r="G252" s="70" t="s">
        <v>85</v>
      </c>
      <c r="H252" s="70" t="s">
        <v>95</v>
      </c>
      <c r="I252" s="70">
        <v>45</v>
      </c>
      <c r="J252" s="70">
        <v>3</v>
      </c>
      <c r="K252" s="70" t="s">
        <v>2831</v>
      </c>
      <c r="L252" s="70" t="s">
        <v>3095</v>
      </c>
      <c r="M252" s="71" t="str">
        <f t="shared" si="33"/>
        <v>BLANK</v>
      </c>
      <c r="N252" s="71" t="str">
        <f t="shared" si="34"/>
        <v>BLANK</v>
      </c>
      <c r="O252" s="71" t="str">
        <f t="shared" si="35"/>
        <v>BLANK</v>
      </c>
      <c r="P252" s="71" t="str">
        <f t="shared" si="36"/>
        <v>BLANK</v>
      </c>
    </row>
    <row r="253" spans="1:16" x14ac:dyDescent="0.75">
      <c r="A253" s="70" t="str">
        <f>CONCATENATE('Search Tool'!$B$6,'Search Tool'!$F$6,H253)</f>
        <v>EAL Level 3 advanced Diploma (Al size 1.25)Distinction</v>
      </c>
      <c r="B253" s="70" t="b">
        <f t="shared" si="39"/>
        <v>0</v>
      </c>
      <c r="C253" s="70">
        <f t="shared" si="40"/>
        <v>0</v>
      </c>
      <c r="D253" s="70" t="str">
        <f t="shared" si="37"/>
        <v>FALSE0</v>
      </c>
      <c r="E253" s="70" t="str">
        <f t="shared" si="38"/>
        <v>Other General QualificationsEAL Level 2 DiplomaDistinction</v>
      </c>
      <c r="F253" s="70" t="s">
        <v>2740</v>
      </c>
      <c r="G253" s="70" t="s">
        <v>2745</v>
      </c>
      <c r="H253" s="70" t="s">
        <v>60</v>
      </c>
      <c r="I253" s="70">
        <v>37.5</v>
      </c>
      <c r="J253" s="70">
        <v>5</v>
      </c>
      <c r="K253" s="70" t="s">
        <v>2892</v>
      </c>
      <c r="L253" s="70" t="s">
        <v>3096</v>
      </c>
      <c r="M253" s="71" t="str">
        <f t="shared" si="33"/>
        <v>BLANK</v>
      </c>
      <c r="N253" s="71" t="str">
        <f t="shared" si="34"/>
        <v>BLANK</v>
      </c>
      <c r="O253" s="71" t="str">
        <f t="shared" si="35"/>
        <v>BLANK</v>
      </c>
      <c r="P253" s="71" t="str">
        <f t="shared" si="36"/>
        <v>BLANK</v>
      </c>
    </row>
    <row r="254" spans="1:16" x14ac:dyDescent="0.75">
      <c r="A254" s="70" t="str">
        <f>CONCATENATE('Search Tool'!$B$6,'Search Tool'!$F$6,H254)</f>
        <v>EAL Level 3 advanced Diploma (Al size 1.25)Merit</v>
      </c>
      <c r="B254" s="70" t="b">
        <f t="shared" si="39"/>
        <v>0</v>
      </c>
      <c r="C254" s="70">
        <f t="shared" si="40"/>
        <v>0</v>
      </c>
      <c r="D254" s="70" t="str">
        <f t="shared" si="37"/>
        <v>FALSE0</v>
      </c>
      <c r="E254" s="70" t="str">
        <f t="shared" si="38"/>
        <v>Other General QualificationsEAL Level 2 DiplomaMerit</v>
      </c>
      <c r="F254" s="70" t="s">
        <v>2740</v>
      </c>
      <c r="G254" s="70" t="s">
        <v>2745</v>
      </c>
      <c r="H254" s="70" t="s">
        <v>61</v>
      </c>
      <c r="I254" s="70">
        <v>32.5</v>
      </c>
      <c r="J254" s="70">
        <v>5</v>
      </c>
      <c r="K254" s="70" t="s">
        <v>2892</v>
      </c>
      <c r="L254" s="70" t="s">
        <v>3097</v>
      </c>
      <c r="M254" s="71" t="str">
        <f t="shared" si="33"/>
        <v>BLANK</v>
      </c>
      <c r="N254" s="71" t="str">
        <f t="shared" si="34"/>
        <v>BLANK</v>
      </c>
      <c r="O254" s="71" t="str">
        <f t="shared" si="35"/>
        <v>BLANK</v>
      </c>
      <c r="P254" s="71" t="str">
        <f t="shared" si="36"/>
        <v>BLANK</v>
      </c>
    </row>
    <row r="255" spans="1:16" x14ac:dyDescent="0.75">
      <c r="A255" s="70" t="str">
        <f>CONCATENATE('Search Tool'!$B$6,'Search Tool'!$F$6,H255)</f>
        <v>EAL Level 3 advanced Diploma (Al size 1.25)Pass</v>
      </c>
      <c r="B255" s="70" t="b">
        <f t="shared" si="39"/>
        <v>0</v>
      </c>
      <c r="C255" s="70">
        <f t="shared" si="40"/>
        <v>0</v>
      </c>
      <c r="D255" s="70" t="str">
        <f t="shared" si="37"/>
        <v>FALSE0</v>
      </c>
      <c r="E255" s="70" t="str">
        <f t="shared" si="38"/>
        <v>Other General QualificationsEAL Level 2 DiplomaPass</v>
      </c>
      <c r="F255" s="70" t="s">
        <v>2740</v>
      </c>
      <c r="G255" s="70" t="s">
        <v>2745</v>
      </c>
      <c r="H255" s="70" t="s">
        <v>74</v>
      </c>
      <c r="I255" s="70">
        <v>25</v>
      </c>
      <c r="J255" s="70">
        <v>5</v>
      </c>
      <c r="K255" s="70" t="s">
        <v>2892</v>
      </c>
      <c r="L255" s="70" t="s">
        <v>3098</v>
      </c>
      <c r="M255" s="71" t="str">
        <f t="shared" si="33"/>
        <v>BLANK</v>
      </c>
      <c r="N255" s="71" t="str">
        <f t="shared" si="34"/>
        <v>BLANK</v>
      </c>
      <c r="O255" s="71" t="str">
        <f t="shared" si="35"/>
        <v>BLANK</v>
      </c>
      <c r="P255" s="71" t="str">
        <f t="shared" si="36"/>
        <v>BLANK</v>
      </c>
    </row>
    <row r="256" spans="1:16" x14ac:dyDescent="0.75">
      <c r="A256" s="70" t="str">
        <f>CONCATENATE('Search Tool'!$B$6,'Search Tool'!$F$6,H256)</f>
        <v>EAL Level 3 advanced Diploma (Al size 1.25)Distinction*</v>
      </c>
      <c r="B256" s="70" t="b">
        <f t="shared" si="39"/>
        <v>0</v>
      </c>
      <c r="C256" s="70">
        <f t="shared" si="40"/>
        <v>0</v>
      </c>
      <c r="D256" s="70" t="str">
        <f t="shared" si="37"/>
        <v>FALSE0</v>
      </c>
      <c r="E256" s="70" t="str">
        <f t="shared" si="38"/>
        <v>Other General QualificationsWJEC Level 3 Applied CertificateDistinction*</v>
      </c>
      <c r="F256" s="70" t="s">
        <v>2740</v>
      </c>
      <c r="G256" s="70" t="s">
        <v>2746</v>
      </c>
      <c r="H256" s="70" t="s">
        <v>73</v>
      </c>
      <c r="I256" s="70">
        <v>25</v>
      </c>
      <c r="J256" s="70">
        <v>0.5</v>
      </c>
      <c r="K256" s="70" t="s">
        <v>2831</v>
      </c>
      <c r="L256" s="70" t="s">
        <v>3099</v>
      </c>
      <c r="M256" s="71" t="str">
        <f t="shared" si="33"/>
        <v>BLANK</v>
      </c>
      <c r="N256" s="71" t="str">
        <f t="shared" si="34"/>
        <v>BLANK</v>
      </c>
      <c r="O256" s="71" t="str">
        <f t="shared" si="35"/>
        <v>BLANK</v>
      </c>
      <c r="P256" s="71" t="str">
        <f t="shared" si="36"/>
        <v>BLANK</v>
      </c>
    </row>
    <row r="257" spans="1:16" x14ac:dyDescent="0.75">
      <c r="A257" s="70" t="str">
        <f>CONCATENATE('Search Tool'!$B$6,'Search Tool'!$F$6,H257)</f>
        <v>EAL Level 3 advanced Diploma (Al size 1.25)Distinction</v>
      </c>
      <c r="B257" s="70" t="b">
        <f t="shared" si="39"/>
        <v>0</v>
      </c>
      <c r="C257" s="70">
        <f t="shared" si="40"/>
        <v>0</v>
      </c>
      <c r="D257" s="70" t="str">
        <f t="shared" si="37"/>
        <v>FALSE0</v>
      </c>
      <c r="E257" s="70" t="str">
        <f t="shared" si="38"/>
        <v>Other General QualificationsWJEC Level 3 Applied CertificateDistinction</v>
      </c>
      <c r="F257" s="70" t="s">
        <v>2740</v>
      </c>
      <c r="G257" s="70" t="s">
        <v>2746</v>
      </c>
      <c r="H257" s="70" t="s">
        <v>60</v>
      </c>
      <c r="I257" s="70">
        <v>17.5</v>
      </c>
      <c r="J257" s="70">
        <v>0.5</v>
      </c>
      <c r="K257" s="70" t="s">
        <v>2831</v>
      </c>
      <c r="L257" s="70" t="s">
        <v>3100</v>
      </c>
      <c r="M257" s="71" t="str">
        <f t="shared" si="33"/>
        <v>BLANK</v>
      </c>
      <c r="N257" s="71" t="str">
        <f t="shared" si="34"/>
        <v>BLANK</v>
      </c>
      <c r="O257" s="71" t="str">
        <f t="shared" si="35"/>
        <v>BLANK</v>
      </c>
      <c r="P257" s="71" t="str">
        <f t="shared" si="36"/>
        <v>BLANK</v>
      </c>
    </row>
    <row r="258" spans="1:16" x14ac:dyDescent="0.75">
      <c r="A258" s="70" t="str">
        <f>CONCATENATE('Search Tool'!$B$6,'Search Tool'!$F$6,H258)</f>
        <v>EAL Level 3 advanced Diploma (Al size 1.25)Merit</v>
      </c>
      <c r="B258" s="70" t="b">
        <f t="shared" si="39"/>
        <v>0</v>
      </c>
      <c r="C258" s="70">
        <f t="shared" si="40"/>
        <v>0</v>
      </c>
      <c r="D258" s="70" t="str">
        <f t="shared" si="37"/>
        <v>FALSE0</v>
      </c>
      <c r="E258" s="70" t="str">
        <f t="shared" si="38"/>
        <v>Other General QualificationsWJEC Level 3 Applied CertificateMerit</v>
      </c>
      <c r="F258" s="70" t="s">
        <v>2740</v>
      </c>
      <c r="G258" s="70" t="s">
        <v>2746</v>
      </c>
      <c r="H258" s="70" t="s">
        <v>61</v>
      </c>
      <c r="I258" s="70">
        <v>12.5</v>
      </c>
      <c r="J258" s="70">
        <v>0.5</v>
      </c>
      <c r="K258" s="70" t="s">
        <v>2831</v>
      </c>
      <c r="L258" s="70" t="s">
        <v>3101</v>
      </c>
      <c r="M258" s="71" t="str">
        <f t="shared" ref="M258:M321" si="41">IFERROR(VLOOKUP($L258,$D$2:$J$809,5,FALSE),"BLANK")</f>
        <v>BLANK</v>
      </c>
      <c r="N258" s="71" t="str">
        <f t="shared" ref="N258:N321" si="42">IFERROR(VLOOKUP($L258,$D$2:$J$809,6,FALSE),"BLANK")</f>
        <v>BLANK</v>
      </c>
      <c r="O258" s="71" t="str">
        <f t="shared" ref="O258:O321" si="43">IFERROR(VLOOKUP($L258,$D$2:$J$809,7,FALSE),"BLANK")</f>
        <v>BLANK</v>
      </c>
      <c r="P258" s="71" t="str">
        <f t="shared" ref="P258:P321" si="44">IFERROR(VLOOKUP($L258,$D$2:$K$809,8,FALSE),"BLANK")</f>
        <v>BLANK</v>
      </c>
    </row>
    <row r="259" spans="1:16" x14ac:dyDescent="0.75">
      <c r="A259" s="70" t="str">
        <f>CONCATENATE('Search Tool'!$B$6,'Search Tool'!$F$6,H259)</f>
        <v>EAL Level 3 advanced Diploma (Al size 1.25)Pass</v>
      </c>
      <c r="B259" s="70" t="b">
        <f t="shared" si="39"/>
        <v>0</v>
      </c>
      <c r="C259" s="70">
        <f t="shared" si="40"/>
        <v>0</v>
      </c>
      <c r="D259" s="70" t="str">
        <f t="shared" si="37"/>
        <v>FALSE0</v>
      </c>
      <c r="E259" s="70" t="str">
        <f t="shared" si="38"/>
        <v>Other General QualificationsWJEC Level 3 Applied CertificatePass</v>
      </c>
      <c r="F259" s="70" t="s">
        <v>2740</v>
      </c>
      <c r="G259" s="70" t="s">
        <v>2746</v>
      </c>
      <c r="H259" s="70" t="s">
        <v>74</v>
      </c>
      <c r="I259" s="70">
        <v>7.5</v>
      </c>
      <c r="J259" s="70">
        <v>0.5</v>
      </c>
      <c r="K259" s="70" t="s">
        <v>2831</v>
      </c>
      <c r="L259" s="70" t="s">
        <v>3102</v>
      </c>
      <c r="M259" s="71" t="str">
        <f t="shared" si="41"/>
        <v>BLANK</v>
      </c>
      <c r="N259" s="71" t="str">
        <f t="shared" si="42"/>
        <v>BLANK</v>
      </c>
      <c r="O259" s="71" t="str">
        <f t="shared" si="43"/>
        <v>BLANK</v>
      </c>
      <c r="P259" s="71" t="str">
        <f t="shared" si="44"/>
        <v>BLANK</v>
      </c>
    </row>
    <row r="260" spans="1:16" x14ac:dyDescent="0.75">
      <c r="A260" s="70" t="str">
        <f>CONCATENATE('Search Tool'!$B$6,'Search Tool'!$F$6,H260)</f>
        <v>EAL Level 3 advanced Diploma (Al size 1.25)Distinction</v>
      </c>
      <c r="B260" s="70" t="b">
        <f t="shared" si="39"/>
        <v>0</v>
      </c>
      <c r="C260" s="70">
        <f t="shared" si="40"/>
        <v>0</v>
      </c>
      <c r="D260" s="70" t="str">
        <f t="shared" si="37"/>
        <v>FALSE0</v>
      </c>
      <c r="E260" s="70" t="str">
        <f t="shared" si="38"/>
        <v>Other General QualificationsEAL Level 3 Advanced Diploma (AL size 1)Distinction</v>
      </c>
      <c r="F260" s="70" t="s">
        <v>2740</v>
      </c>
      <c r="G260" s="152" t="s">
        <v>4437</v>
      </c>
      <c r="H260" s="70" t="s">
        <v>60</v>
      </c>
      <c r="I260" s="70">
        <v>50</v>
      </c>
      <c r="J260" s="70">
        <v>1</v>
      </c>
      <c r="K260" s="70" t="s">
        <v>2831</v>
      </c>
      <c r="L260" s="70" t="s">
        <v>3103</v>
      </c>
      <c r="M260" s="71" t="str">
        <f t="shared" si="41"/>
        <v>BLANK</v>
      </c>
      <c r="N260" s="71" t="str">
        <f t="shared" si="42"/>
        <v>BLANK</v>
      </c>
      <c r="O260" s="71" t="str">
        <f t="shared" si="43"/>
        <v>BLANK</v>
      </c>
      <c r="P260" s="71" t="str">
        <f t="shared" si="44"/>
        <v>BLANK</v>
      </c>
    </row>
    <row r="261" spans="1:16" x14ac:dyDescent="0.75">
      <c r="A261" s="70" t="str">
        <f>CONCATENATE('Search Tool'!$B$6,'Search Tool'!$F$6,H261)</f>
        <v>EAL Level 3 advanced Diploma (Al size 1.25)Merit</v>
      </c>
      <c r="B261" s="70" t="b">
        <f t="shared" si="39"/>
        <v>0</v>
      </c>
      <c r="C261" s="70">
        <f t="shared" si="40"/>
        <v>0</v>
      </c>
      <c r="D261" s="70" t="str">
        <f t="shared" si="37"/>
        <v>FALSE0</v>
      </c>
      <c r="E261" s="70" t="str">
        <f t="shared" si="38"/>
        <v>Other General QualificationsEAL Level 3 Advanced Diploma (AL size 1)Merit</v>
      </c>
      <c r="F261" s="70" t="s">
        <v>2740</v>
      </c>
      <c r="G261" s="152" t="s">
        <v>4437</v>
      </c>
      <c r="H261" s="70" t="s">
        <v>61</v>
      </c>
      <c r="I261" s="70">
        <v>35</v>
      </c>
      <c r="J261" s="70">
        <v>1</v>
      </c>
      <c r="K261" s="70" t="s">
        <v>2831</v>
      </c>
      <c r="L261" s="70" t="s">
        <v>3104</v>
      </c>
      <c r="M261" s="71" t="str">
        <f t="shared" si="41"/>
        <v>BLANK</v>
      </c>
      <c r="N261" s="71" t="str">
        <f t="shared" si="42"/>
        <v>BLANK</v>
      </c>
      <c r="O261" s="71" t="str">
        <f t="shared" si="43"/>
        <v>BLANK</v>
      </c>
      <c r="P261" s="71" t="str">
        <f t="shared" si="44"/>
        <v>BLANK</v>
      </c>
    </row>
    <row r="262" spans="1:16" x14ac:dyDescent="0.75">
      <c r="A262" s="70" t="str">
        <f>CONCATENATE('Search Tool'!$B$6,'Search Tool'!$F$6,H262)</f>
        <v>EAL Level 3 advanced Diploma (Al size 1.25)Pass</v>
      </c>
      <c r="B262" s="70" t="b">
        <f t="shared" si="39"/>
        <v>0</v>
      </c>
      <c r="C262" s="70">
        <f t="shared" si="40"/>
        <v>0</v>
      </c>
      <c r="D262" s="70" t="str">
        <f t="shared" si="37"/>
        <v>FALSE0</v>
      </c>
      <c r="E262" s="70" t="str">
        <f t="shared" si="38"/>
        <v>Other General QualificationsEAL Level 3 Advanced Diploma (AL size 1)Pass</v>
      </c>
      <c r="F262" s="70" t="s">
        <v>2740</v>
      </c>
      <c r="G262" s="152" t="s">
        <v>4437</v>
      </c>
      <c r="H262" s="70" t="s">
        <v>74</v>
      </c>
      <c r="I262" s="70">
        <v>15</v>
      </c>
      <c r="J262" s="70">
        <v>1</v>
      </c>
      <c r="K262" s="70" t="s">
        <v>2831</v>
      </c>
      <c r="L262" s="70" t="s">
        <v>3105</v>
      </c>
      <c r="M262" s="71" t="str">
        <f t="shared" si="41"/>
        <v>BLANK</v>
      </c>
      <c r="N262" s="71" t="str">
        <f t="shared" si="42"/>
        <v>BLANK</v>
      </c>
      <c r="O262" s="71" t="str">
        <f t="shared" si="43"/>
        <v>BLANK</v>
      </c>
      <c r="P262" s="71" t="str">
        <f t="shared" si="44"/>
        <v>BLANK</v>
      </c>
    </row>
    <row r="263" spans="1:16" x14ac:dyDescent="0.75">
      <c r="A263" s="70" t="str">
        <f>CONCATENATE('Search Tool'!$B$6,'Search Tool'!$F$6,H263)</f>
        <v>EAL Level 3 advanced Diploma (Al size 1.25)Distinction*</v>
      </c>
      <c r="B263" s="70" t="b">
        <f t="shared" si="39"/>
        <v>0</v>
      </c>
      <c r="C263" s="70">
        <f t="shared" si="40"/>
        <v>0</v>
      </c>
      <c r="D263" s="70" t="str">
        <f t="shared" si="37"/>
        <v>FALSE0</v>
      </c>
      <c r="E263" s="70" t="str">
        <f t="shared" si="38"/>
        <v>Other General QualificationsWJEC Level 3 DiplomaDistinction*</v>
      </c>
      <c r="F263" s="70" t="s">
        <v>2740</v>
      </c>
      <c r="G263" s="70" t="s">
        <v>2748</v>
      </c>
      <c r="H263" s="70" t="s">
        <v>73</v>
      </c>
      <c r="I263" s="70">
        <v>50</v>
      </c>
      <c r="J263" s="70">
        <v>1</v>
      </c>
      <c r="K263" s="70" t="s">
        <v>2831</v>
      </c>
      <c r="L263" s="70" t="s">
        <v>3106</v>
      </c>
      <c r="M263" s="71" t="str">
        <f t="shared" si="41"/>
        <v>BLANK</v>
      </c>
      <c r="N263" s="71" t="str">
        <f t="shared" si="42"/>
        <v>BLANK</v>
      </c>
      <c r="O263" s="71" t="str">
        <f t="shared" si="43"/>
        <v>BLANK</v>
      </c>
      <c r="P263" s="71" t="str">
        <f t="shared" si="44"/>
        <v>BLANK</v>
      </c>
    </row>
    <row r="264" spans="1:16" x14ac:dyDescent="0.75">
      <c r="A264" s="70" t="str">
        <f>CONCATENATE('Search Tool'!$B$6,'Search Tool'!$F$6,H264)</f>
        <v>EAL Level 3 advanced Diploma (Al size 1.25)Distinction</v>
      </c>
      <c r="B264" s="70" t="b">
        <f t="shared" si="39"/>
        <v>0</v>
      </c>
      <c r="C264" s="70">
        <f t="shared" si="40"/>
        <v>0</v>
      </c>
      <c r="D264" s="70" t="str">
        <f t="shared" si="37"/>
        <v>FALSE0</v>
      </c>
      <c r="E264" s="70" t="str">
        <f t="shared" si="38"/>
        <v>Other General QualificationsWJEC Level 3 DiplomaDistinction</v>
      </c>
      <c r="F264" s="70" t="s">
        <v>2740</v>
      </c>
      <c r="G264" s="70" t="s">
        <v>2748</v>
      </c>
      <c r="H264" s="70" t="s">
        <v>60</v>
      </c>
      <c r="I264" s="70">
        <v>35</v>
      </c>
      <c r="J264" s="70">
        <v>1</v>
      </c>
      <c r="K264" s="70" t="s">
        <v>2831</v>
      </c>
      <c r="L264" s="70" t="s">
        <v>3107</v>
      </c>
      <c r="M264" s="71" t="str">
        <f t="shared" si="41"/>
        <v>BLANK</v>
      </c>
      <c r="N264" s="71" t="str">
        <f t="shared" si="42"/>
        <v>BLANK</v>
      </c>
      <c r="O264" s="71" t="str">
        <f t="shared" si="43"/>
        <v>BLANK</v>
      </c>
      <c r="P264" s="71" t="str">
        <f t="shared" si="44"/>
        <v>BLANK</v>
      </c>
    </row>
    <row r="265" spans="1:16" x14ac:dyDescent="0.75">
      <c r="A265" s="70" t="str">
        <f>CONCATENATE('Search Tool'!$B$6,'Search Tool'!$F$6,H265)</f>
        <v>EAL Level 3 advanced Diploma (Al size 1.25)Merit</v>
      </c>
      <c r="B265" s="70" t="b">
        <f t="shared" si="39"/>
        <v>0</v>
      </c>
      <c r="C265" s="70">
        <f t="shared" si="40"/>
        <v>0</v>
      </c>
      <c r="D265" s="70" t="str">
        <f t="shared" si="37"/>
        <v>FALSE0</v>
      </c>
      <c r="E265" s="70" t="str">
        <f t="shared" si="38"/>
        <v>Other General QualificationsWJEC Level 3 DiplomaMerit</v>
      </c>
      <c r="F265" s="70" t="s">
        <v>2740</v>
      </c>
      <c r="G265" s="70" t="s">
        <v>2748</v>
      </c>
      <c r="H265" s="70" t="s">
        <v>61</v>
      </c>
      <c r="I265" s="70">
        <v>25</v>
      </c>
      <c r="J265" s="70">
        <v>1</v>
      </c>
      <c r="K265" s="70" t="s">
        <v>2831</v>
      </c>
      <c r="L265" s="70" t="s">
        <v>3108</v>
      </c>
      <c r="M265" s="71" t="str">
        <f t="shared" si="41"/>
        <v>BLANK</v>
      </c>
      <c r="N265" s="71" t="str">
        <f t="shared" si="42"/>
        <v>BLANK</v>
      </c>
      <c r="O265" s="71" t="str">
        <f t="shared" si="43"/>
        <v>BLANK</v>
      </c>
      <c r="P265" s="71" t="str">
        <f t="shared" si="44"/>
        <v>BLANK</v>
      </c>
    </row>
    <row r="266" spans="1:16" x14ac:dyDescent="0.75">
      <c r="A266" s="70" t="str">
        <f>CONCATENATE('Search Tool'!$B$6,'Search Tool'!$F$6,H266)</f>
        <v>EAL Level 3 advanced Diploma (Al size 1.25)Pass</v>
      </c>
      <c r="B266" s="70" t="b">
        <f t="shared" si="39"/>
        <v>0</v>
      </c>
      <c r="C266" s="70">
        <f t="shared" si="40"/>
        <v>0</v>
      </c>
      <c r="D266" s="70" t="str">
        <f t="shared" si="37"/>
        <v>FALSE0</v>
      </c>
      <c r="E266" s="70" t="str">
        <f t="shared" si="38"/>
        <v>Other General QualificationsWJEC Level 3 DiplomaPass</v>
      </c>
      <c r="F266" s="70" t="s">
        <v>2740</v>
      </c>
      <c r="G266" s="70" t="s">
        <v>2748</v>
      </c>
      <c r="H266" s="70" t="s">
        <v>74</v>
      </c>
      <c r="I266" s="70">
        <v>15</v>
      </c>
      <c r="J266" s="70">
        <v>1</v>
      </c>
      <c r="K266" s="70" t="s">
        <v>2831</v>
      </c>
      <c r="L266" s="70" t="s">
        <v>3109</v>
      </c>
      <c r="M266" s="71" t="str">
        <f t="shared" si="41"/>
        <v>BLANK</v>
      </c>
      <c r="N266" s="71" t="str">
        <f t="shared" si="42"/>
        <v>BLANK</v>
      </c>
      <c r="O266" s="71" t="str">
        <f t="shared" si="43"/>
        <v>BLANK</v>
      </c>
      <c r="P266" s="71" t="str">
        <f t="shared" si="44"/>
        <v>BLANK</v>
      </c>
    </row>
    <row r="267" spans="1:16" x14ac:dyDescent="0.75">
      <c r="A267" s="70" t="str">
        <f>CONCATENATE('Search Tool'!$B$6,'Search Tool'!$F$6,H267)</f>
        <v>EAL Level 3 advanced Diploma (Al size 1.25)Distinction</v>
      </c>
      <c r="B267" s="70" t="b">
        <f t="shared" si="39"/>
        <v>0</v>
      </c>
      <c r="C267" s="70">
        <f t="shared" si="40"/>
        <v>0</v>
      </c>
      <c r="D267" s="70" t="str">
        <f t="shared" si="37"/>
        <v>FALSE0</v>
      </c>
      <c r="E267" s="70" t="str">
        <f t="shared" si="38"/>
        <v>Other General QualificationsEAL Level 3 advanced Diploma (AL size 1.25)Distinction</v>
      </c>
      <c r="F267" s="70" t="s">
        <v>2740</v>
      </c>
      <c r="G267" s="152" t="s">
        <v>4439</v>
      </c>
      <c r="H267" s="70" t="s">
        <v>60</v>
      </c>
      <c r="I267" s="70">
        <v>62.5</v>
      </c>
      <c r="J267" s="70">
        <v>1.25</v>
      </c>
      <c r="K267" s="70" t="s">
        <v>2831</v>
      </c>
      <c r="L267" s="70" t="s">
        <v>3110</v>
      </c>
      <c r="M267" s="71" t="str">
        <f t="shared" si="41"/>
        <v>BLANK</v>
      </c>
      <c r="N267" s="71" t="str">
        <f t="shared" si="42"/>
        <v>BLANK</v>
      </c>
      <c r="O267" s="71" t="str">
        <f t="shared" si="43"/>
        <v>BLANK</v>
      </c>
      <c r="P267" s="71" t="str">
        <f t="shared" si="44"/>
        <v>BLANK</v>
      </c>
    </row>
    <row r="268" spans="1:16" x14ac:dyDescent="0.75">
      <c r="A268" s="70" t="str">
        <f>CONCATENATE('Search Tool'!$B$6,'Search Tool'!$F$6,H268)</f>
        <v>EAL Level 3 advanced Diploma (Al size 1.25)Merit</v>
      </c>
      <c r="B268" s="70" t="b">
        <f t="shared" si="39"/>
        <v>0</v>
      </c>
      <c r="C268" s="70">
        <f t="shared" si="40"/>
        <v>0</v>
      </c>
      <c r="D268" s="70" t="str">
        <f t="shared" si="37"/>
        <v>FALSE0</v>
      </c>
      <c r="E268" s="70" t="str">
        <f t="shared" si="38"/>
        <v>Other General QualificationsEAL Level 3 advanced Diploma (AL size 1.25)Merit</v>
      </c>
      <c r="F268" s="70" t="s">
        <v>2740</v>
      </c>
      <c r="G268" s="152" t="s">
        <v>4439</v>
      </c>
      <c r="H268" s="70" t="s">
        <v>61</v>
      </c>
      <c r="I268" s="70">
        <v>43.75</v>
      </c>
      <c r="J268" s="70">
        <v>1.25</v>
      </c>
      <c r="K268" s="70" t="s">
        <v>2831</v>
      </c>
      <c r="L268" s="70" t="s">
        <v>3111</v>
      </c>
      <c r="M268" s="71" t="str">
        <f t="shared" si="41"/>
        <v>BLANK</v>
      </c>
      <c r="N268" s="71" t="str">
        <f t="shared" si="42"/>
        <v>BLANK</v>
      </c>
      <c r="O268" s="71" t="str">
        <f t="shared" si="43"/>
        <v>BLANK</v>
      </c>
      <c r="P268" s="71" t="str">
        <f t="shared" si="44"/>
        <v>BLANK</v>
      </c>
    </row>
    <row r="269" spans="1:16" x14ac:dyDescent="0.75">
      <c r="A269" s="70" t="str">
        <f>CONCATENATE('Search Tool'!$B$6,'Search Tool'!$F$6,H269)</f>
        <v>EAL Level 3 advanced Diploma (Al size 1.25)Pass</v>
      </c>
      <c r="B269" s="70" t="b">
        <f t="shared" si="39"/>
        <v>0</v>
      </c>
      <c r="C269" s="70">
        <f t="shared" si="40"/>
        <v>0</v>
      </c>
      <c r="D269" s="70" t="str">
        <f t="shared" si="37"/>
        <v>FALSE0</v>
      </c>
      <c r="E269" s="70" t="str">
        <f t="shared" si="38"/>
        <v>Other General QualificationsEAL Level 3 advanced Diploma (AL size 1.25)Pass</v>
      </c>
      <c r="F269" s="70" t="s">
        <v>2740</v>
      </c>
      <c r="G269" s="152" t="s">
        <v>4439</v>
      </c>
      <c r="H269" s="70" t="s">
        <v>74</v>
      </c>
      <c r="I269" s="70">
        <v>18.75</v>
      </c>
      <c r="J269" s="70">
        <v>1.25</v>
      </c>
      <c r="K269" s="70" t="s">
        <v>2831</v>
      </c>
      <c r="L269" s="70" t="s">
        <v>3112</v>
      </c>
      <c r="M269" s="71" t="str">
        <f t="shared" si="41"/>
        <v>BLANK</v>
      </c>
      <c r="N269" s="71" t="str">
        <f t="shared" si="42"/>
        <v>BLANK</v>
      </c>
      <c r="O269" s="71" t="str">
        <f t="shared" si="43"/>
        <v>BLANK</v>
      </c>
      <c r="P269" s="71" t="str">
        <f t="shared" si="44"/>
        <v>BLANK</v>
      </c>
    </row>
    <row r="270" spans="1:16" x14ac:dyDescent="0.75">
      <c r="A270" s="70" t="str">
        <f>CONCATENATE('Search Tool'!$B$6,'Search Tool'!$F$6,H270)</f>
        <v>EAL Level 3 advanced Diploma (Al size 1.25)Distinction*</v>
      </c>
      <c r="B270" s="70" t="b">
        <f t="shared" si="39"/>
        <v>0</v>
      </c>
      <c r="C270" s="70">
        <f t="shared" si="40"/>
        <v>0</v>
      </c>
      <c r="D270" s="70" t="str">
        <f t="shared" si="37"/>
        <v>FALSE0</v>
      </c>
      <c r="E270" s="70" t="str">
        <f t="shared" si="38"/>
        <v>Other General QualificationsWJEC Level 3 Applied Extended DiplomaDistinction*</v>
      </c>
      <c r="F270" s="70" t="s">
        <v>2740</v>
      </c>
      <c r="G270" s="70" t="s">
        <v>2749</v>
      </c>
      <c r="H270" s="70" t="s">
        <v>73</v>
      </c>
      <c r="I270" s="70">
        <v>100</v>
      </c>
      <c r="J270" s="70">
        <v>2</v>
      </c>
      <c r="K270" s="70" t="s">
        <v>2831</v>
      </c>
      <c r="L270" s="70" t="s">
        <v>3113</v>
      </c>
      <c r="M270" s="71" t="str">
        <f t="shared" si="41"/>
        <v>BLANK</v>
      </c>
      <c r="N270" s="71" t="str">
        <f t="shared" si="42"/>
        <v>BLANK</v>
      </c>
      <c r="O270" s="71" t="str">
        <f t="shared" si="43"/>
        <v>BLANK</v>
      </c>
      <c r="P270" s="71" t="str">
        <f t="shared" si="44"/>
        <v>BLANK</v>
      </c>
    </row>
    <row r="271" spans="1:16" x14ac:dyDescent="0.75">
      <c r="A271" s="70" t="str">
        <f>CONCATENATE('Search Tool'!$B$6,'Search Tool'!$F$6,H271)</f>
        <v>EAL Level 3 advanced Diploma (Al size 1.25)Distinction</v>
      </c>
      <c r="B271" s="70" t="b">
        <f t="shared" si="39"/>
        <v>0</v>
      </c>
      <c r="C271" s="70">
        <f t="shared" si="40"/>
        <v>0</v>
      </c>
      <c r="D271" s="70" t="str">
        <f t="shared" si="37"/>
        <v>FALSE0</v>
      </c>
      <c r="E271" s="70" t="str">
        <f t="shared" si="38"/>
        <v>Other General QualificationsWJEC Level 3 Applied Extended DiplomaDistinction</v>
      </c>
      <c r="F271" s="70" t="s">
        <v>2740</v>
      </c>
      <c r="G271" s="70" t="s">
        <v>2749</v>
      </c>
      <c r="H271" s="70" t="s">
        <v>60</v>
      </c>
      <c r="I271" s="70">
        <v>70</v>
      </c>
      <c r="J271" s="70">
        <v>2</v>
      </c>
      <c r="K271" s="70" t="s">
        <v>2831</v>
      </c>
      <c r="L271" s="70" t="s">
        <v>3114</v>
      </c>
      <c r="M271" s="71" t="str">
        <f t="shared" si="41"/>
        <v>BLANK</v>
      </c>
      <c r="N271" s="71" t="str">
        <f t="shared" si="42"/>
        <v>BLANK</v>
      </c>
      <c r="O271" s="71" t="str">
        <f t="shared" si="43"/>
        <v>BLANK</v>
      </c>
      <c r="P271" s="71" t="str">
        <f t="shared" si="44"/>
        <v>BLANK</v>
      </c>
    </row>
    <row r="272" spans="1:16" x14ac:dyDescent="0.75">
      <c r="A272" s="70" t="str">
        <f>CONCATENATE('Search Tool'!$B$6,'Search Tool'!$F$6,H272)</f>
        <v>EAL Level 3 advanced Diploma (Al size 1.25)Merit</v>
      </c>
      <c r="B272" s="70" t="b">
        <f t="shared" si="39"/>
        <v>0</v>
      </c>
      <c r="C272" s="70">
        <f t="shared" si="40"/>
        <v>0</v>
      </c>
      <c r="D272" s="70" t="str">
        <f t="shared" si="37"/>
        <v>FALSE0</v>
      </c>
      <c r="E272" s="70" t="str">
        <f t="shared" si="38"/>
        <v>Other General QualificationsWJEC Level 3 Applied Extended DiplomaMerit</v>
      </c>
      <c r="F272" s="70" t="s">
        <v>2740</v>
      </c>
      <c r="G272" s="70" t="s">
        <v>2749</v>
      </c>
      <c r="H272" s="70" t="s">
        <v>61</v>
      </c>
      <c r="I272" s="70">
        <v>50</v>
      </c>
      <c r="J272" s="70">
        <v>2</v>
      </c>
      <c r="K272" s="70" t="s">
        <v>2831</v>
      </c>
      <c r="L272" s="70" t="s">
        <v>3115</v>
      </c>
      <c r="M272" s="71" t="str">
        <f t="shared" si="41"/>
        <v>BLANK</v>
      </c>
      <c r="N272" s="71" t="str">
        <f t="shared" si="42"/>
        <v>BLANK</v>
      </c>
      <c r="O272" s="71" t="str">
        <f t="shared" si="43"/>
        <v>BLANK</v>
      </c>
      <c r="P272" s="71" t="str">
        <f t="shared" si="44"/>
        <v>BLANK</v>
      </c>
    </row>
    <row r="273" spans="1:16" x14ac:dyDescent="0.75">
      <c r="A273" s="70" t="str">
        <f>CONCATENATE('Search Tool'!$B$6,'Search Tool'!$F$6,H273)</f>
        <v>EAL Level 3 advanced Diploma (Al size 1.25)Pass</v>
      </c>
      <c r="B273" s="70" t="b">
        <f t="shared" si="39"/>
        <v>0</v>
      </c>
      <c r="C273" s="70">
        <f t="shared" si="40"/>
        <v>0</v>
      </c>
      <c r="D273" s="70" t="str">
        <f t="shared" si="37"/>
        <v>FALSE0</v>
      </c>
      <c r="E273" s="70" t="str">
        <f t="shared" si="38"/>
        <v>Other General QualificationsWJEC Level 3 Applied Extended DiplomaPass</v>
      </c>
      <c r="F273" s="70" t="s">
        <v>2740</v>
      </c>
      <c r="G273" s="70" t="s">
        <v>2749</v>
      </c>
      <c r="H273" s="70" t="s">
        <v>74</v>
      </c>
      <c r="I273" s="70">
        <v>30</v>
      </c>
      <c r="J273" s="70">
        <v>2</v>
      </c>
      <c r="K273" s="70" t="s">
        <v>2831</v>
      </c>
      <c r="L273" s="70" t="s">
        <v>3116</v>
      </c>
      <c r="M273" s="71" t="str">
        <f t="shared" si="41"/>
        <v>BLANK</v>
      </c>
      <c r="N273" s="71" t="str">
        <f t="shared" si="42"/>
        <v>BLANK</v>
      </c>
      <c r="O273" s="71" t="str">
        <f t="shared" si="43"/>
        <v>BLANK</v>
      </c>
      <c r="P273" s="71" t="str">
        <f t="shared" si="44"/>
        <v>BLANK</v>
      </c>
    </row>
    <row r="274" spans="1:16" x14ac:dyDescent="0.75">
      <c r="A274" s="70" t="str">
        <f>CONCATENATE('Search Tool'!$B$6,'Search Tool'!$F$6,H274)</f>
        <v>EAL Level 3 advanced Diploma (Al size 1.25)Distinction</v>
      </c>
      <c r="B274" s="70" t="b">
        <f t="shared" si="39"/>
        <v>0</v>
      </c>
      <c r="C274" s="70">
        <f t="shared" si="40"/>
        <v>0</v>
      </c>
      <c r="D274" s="70" t="str">
        <f t="shared" si="37"/>
        <v>FALSE0</v>
      </c>
      <c r="E274" s="70" t="str">
        <f t="shared" si="38"/>
        <v>Pre-UsPre-U DiplomaDistinction</v>
      </c>
      <c r="F274" s="70" t="s">
        <v>27</v>
      </c>
      <c r="G274" s="70" t="s">
        <v>96</v>
      </c>
      <c r="H274" s="70" t="s">
        <v>60</v>
      </c>
      <c r="I274" s="70">
        <v>0</v>
      </c>
      <c r="J274" s="70">
        <v>0</v>
      </c>
      <c r="K274" s="70" t="s">
        <v>2831</v>
      </c>
      <c r="L274" s="70" t="s">
        <v>3117</v>
      </c>
      <c r="M274" s="71" t="str">
        <f t="shared" si="41"/>
        <v>BLANK</v>
      </c>
      <c r="N274" s="71" t="str">
        <f t="shared" si="42"/>
        <v>BLANK</v>
      </c>
      <c r="O274" s="71" t="str">
        <f t="shared" si="43"/>
        <v>BLANK</v>
      </c>
      <c r="P274" s="71" t="str">
        <f t="shared" si="44"/>
        <v>BLANK</v>
      </c>
    </row>
    <row r="275" spans="1:16" x14ac:dyDescent="0.75">
      <c r="A275" s="70" t="str">
        <f>CONCATENATE('Search Tool'!$B$6,'Search Tool'!$F$6,H275)</f>
        <v>EAL Level 3 advanced Diploma (Al size 1.25)Merit</v>
      </c>
      <c r="B275" s="70" t="b">
        <f t="shared" si="39"/>
        <v>0</v>
      </c>
      <c r="C275" s="70">
        <f t="shared" si="40"/>
        <v>0</v>
      </c>
      <c r="D275" s="70" t="str">
        <f t="shared" si="37"/>
        <v>FALSE0</v>
      </c>
      <c r="E275" s="70" t="str">
        <f t="shared" si="38"/>
        <v>Pre-UsPre-U DiplomaMerit</v>
      </c>
      <c r="F275" s="70" t="s">
        <v>27</v>
      </c>
      <c r="G275" s="70" t="s">
        <v>96</v>
      </c>
      <c r="H275" s="70" t="s">
        <v>61</v>
      </c>
      <c r="I275" s="70">
        <v>0</v>
      </c>
      <c r="J275" s="70">
        <v>0</v>
      </c>
      <c r="K275" s="70" t="s">
        <v>2831</v>
      </c>
      <c r="L275" s="70" t="s">
        <v>3118</v>
      </c>
      <c r="M275" s="71" t="str">
        <f t="shared" si="41"/>
        <v>BLANK</v>
      </c>
      <c r="N275" s="71" t="str">
        <f t="shared" si="42"/>
        <v>BLANK</v>
      </c>
      <c r="O275" s="71" t="str">
        <f t="shared" si="43"/>
        <v>BLANK</v>
      </c>
      <c r="P275" s="71" t="str">
        <f t="shared" si="44"/>
        <v>BLANK</v>
      </c>
    </row>
    <row r="276" spans="1:16" x14ac:dyDescent="0.75">
      <c r="A276" s="70" t="str">
        <f>CONCATENATE('Search Tool'!$B$6,'Search Tool'!$F$6,H276)</f>
        <v>EAL Level 3 advanced Diploma (Al size 1.25)Pass</v>
      </c>
      <c r="B276" s="70" t="b">
        <f t="shared" si="39"/>
        <v>0</v>
      </c>
      <c r="C276" s="70">
        <f t="shared" si="40"/>
        <v>0</v>
      </c>
      <c r="D276" s="70" t="str">
        <f t="shared" si="37"/>
        <v>FALSE0</v>
      </c>
      <c r="E276" s="70" t="str">
        <f t="shared" si="38"/>
        <v>Pre-UsPre-U DiplomaPass</v>
      </c>
      <c r="F276" s="70" t="s">
        <v>27</v>
      </c>
      <c r="G276" s="70" t="s">
        <v>96</v>
      </c>
      <c r="H276" s="70" t="s">
        <v>74</v>
      </c>
      <c r="I276" s="70">
        <v>0</v>
      </c>
      <c r="J276" s="70">
        <v>0</v>
      </c>
      <c r="K276" s="70" t="s">
        <v>2831</v>
      </c>
      <c r="L276" s="70" t="s">
        <v>3119</v>
      </c>
      <c r="M276" s="71" t="str">
        <f t="shared" si="41"/>
        <v>BLANK</v>
      </c>
      <c r="N276" s="71" t="str">
        <f t="shared" si="42"/>
        <v>BLANK</v>
      </c>
      <c r="O276" s="71" t="str">
        <f t="shared" si="43"/>
        <v>BLANK</v>
      </c>
      <c r="P276" s="71" t="str">
        <f t="shared" si="44"/>
        <v>BLANK</v>
      </c>
    </row>
    <row r="277" spans="1:16" x14ac:dyDescent="0.75">
      <c r="A277" s="70" t="str">
        <f>CONCATENATE('Search Tool'!$B$6,'Search Tool'!$F$6,H277)</f>
        <v>EAL Level 3 advanced Diploma (Al size 1.25)Distinction 1</v>
      </c>
      <c r="B277" s="70" t="b">
        <f t="shared" si="39"/>
        <v>0</v>
      </c>
      <c r="C277" s="70">
        <f t="shared" si="40"/>
        <v>0</v>
      </c>
      <c r="D277" s="70" t="str">
        <f t="shared" si="37"/>
        <v>FALSE0</v>
      </c>
      <c r="E277" s="70" t="str">
        <f t="shared" si="38"/>
        <v>Pre-UsPre-U Short Course SubjectDistinction 1</v>
      </c>
      <c r="F277" s="70" t="s">
        <v>27</v>
      </c>
      <c r="G277" s="70" t="s">
        <v>97</v>
      </c>
      <c r="H277" s="70" t="s">
        <v>98</v>
      </c>
      <c r="I277" s="70">
        <v>30</v>
      </c>
      <c r="J277" s="70">
        <v>0.5</v>
      </c>
      <c r="K277" s="70" t="s">
        <v>2831</v>
      </c>
      <c r="L277" s="70" t="s">
        <v>3120</v>
      </c>
      <c r="M277" s="71" t="str">
        <f t="shared" si="41"/>
        <v>BLANK</v>
      </c>
      <c r="N277" s="71" t="str">
        <f t="shared" si="42"/>
        <v>BLANK</v>
      </c>
      <c r="O277" s="71" t="str">
        <f t="shared" si="43"/>
        <v>BLANK</v>
      </c>
      <c r="P277" s="71" t="str">
        <f t="shared" si="44"/>
        <v>BLANK</v>
      </c>
    </row>
    <row r="278" spans="1:16" x14ac:dyDescent="0.75">
      <c r="A278" s="70" t="str">
        <f>CONCATENATE('Search Tool'!$B$6,'Search Tool'!$F$6,H278)</f>
        <v>EAL Level 3 advanced Diploma (Al size 1.25)Distinction 2</v>
      </c>
      <c r="B278" s="70" t="b">
        <f t="shared" si="39"/>
        <v>0</v>
      </c>
      <c r="C278" s="70">
        <f t="shared" si="40"/>
        <v>0</v>
      </c>
      <c r="D278" s="70" t="str">
        <f t="shared" si="37"/>
        <v>FALSE0</v>
      </c>
      <c r="E278" s="70" t="str">
        <f t="shared" si="38"/>
        <v>Pre-UsPre-U Short Course SubjectDistinction 2</v>
      </c>
      <c r="F278" s="70" t="s">
        <v>27</v>
      </c>
      <c r="G278" s="70" t="s">
        <v>97</v>
      </c>
      <c r="H278" s="70" t="s">
        <v>99</v>
      </c>
      <c r="I278" s="70">
        <v>27.08</v>
      </c>
      <c r="J278" s="70">
        <v>0.5</v>
      </c>
      <c r="K278" s="70" t="s">
        <v>2831</v>
      </c>
      <c r="L278" s="70" t="s">
        <v>3121</v>
      </c>
      <c r="M278" s="71" t="str">
        <f t="shared" si="41"/>
        <v>BLANK</v>
      </c>
      <c r="N278" s="71" t="str">
        <f t="shared" si="42"/>
        <v>BLANK</v>
      </c>
      <c r="O278" s="71" t="str">
        <f t="shared" si="43"/>
        <v>BLANK</v>
      </c>
      <c r="P278" s="71" t="str">
        <f t="shared" si="44"/>
        <v>BLANK</v>
      </c>
    </row>
    <row r="279" spans="1:16" x14ac:dyDescent="0.75">
      <c r="A279" s="70" t="str">
        <f>CONCATENATE('Search Tool'!$B$6,'Search Tool'!$F$6,H279)</f>
        <v>EAL Level 3 advanced Diploma (Al size 1.25)Distinction 3</v>
      </c>
      <c r="B279" s="70" t="b">
        <f t="shared" si="39"/>
        <v>0</v>
      </c>
      <c r="C279" s="70">
        <f t="shared" si="40"/>
        <v>0</v>
      </c>
      <c r="D279" s="70" t="str">
        <f t="shared" si="37"/>
        <v>FALSE0</v>
      </c>
      <c r="E279" s="70" t="str">
        <f t="shared" si="38"/>
        <v>Pre-UsPre-U Short Course SubjectDistinction 3</v>
      </c>
      <c r="F279" s="70" t="s">
        <v>27</v>
      </c>
      <c r="G279" s="70" t="s">
        <v>97</v>
      </c>
      <c r="H279" s="70" t="s">
        <v>100</v>
      </c>
      <c r="I279" s="70">
        <v>24.17</v>
      </c>
      <c r="J279" s="70">
        <v>0.5</v>
      </c>
      <c r="K279" s="70" t="s">
        <v>2831</v>
      </c>
      <c r="L279" s="70" t="s">
        <v>3122</v>
      </c>
      <c r="M279" s="71" t="str">
        <f t="shared" si="41"/>
        <v>BLANK</v>
      </c>
      <c r="N279" s="71" t="str">
        <f t="shared" si="42"/>
        <v>BLANK</v>
      </c>
      <c r="O279" s="71" t="str">
        <f t="shared" si="43"/>
        <v>BLANK</v>
      </c>
      <c r="P279" s="71" t="str">
        <f t="shared" si="44"/>
        <v>BLANK</v>
      </c>
    </row>
    <row r="280" spans="1:16" x14ac:dyDescent="0.75">
      <c r="A280" s="70" t="str">
        <f>CONCATENATE('Search Tool'!$B$6,'Search Tool'!$F$6,H280)</f>
        <v>EAL Level 3 advanced Diploma (Al size 1.25)Merit 1</v>
      </c>
      <c r="B280" s="70" t="b">
        <f t="shared" si="39"/>
        <v>0</v>
      </c>
      <c r="C280" s="70">
        <f t="shared" si="40"/>
        <v>0</v>
      </c>
      <c r="D280" s="70" t="str">
        <f t="shared" si="37"/>
        <v>FALSE0</v>
      </c>
      <c r="E280" s="70" t="str">
        <f t="shared" si="38"/>
        <v>Pre-UsPre-U Short Course SubjectMerit 1</v>
      </c>
      <c r="F280" s="70" t="s">
        <v>27</v>
      </c>
      <c r="G280" s="70" t="s">
        <v>97</v>
      </c>
      <c r="H280" s="70" t="s">
        <v>101</v>
      </c>
      <c r="I280" s="70">
        <v>21.25</v>
      </c>
      <c r="J280" s="70">
        <v>0.5</v>
      </c>
      <c r="K280" s="70" t="s">
        <v>2831</v>
      </c>
      <c r="L280" s="70" t="s">
        <v>3123</v>
      </c>
      <c r="M280" s="71" t="str">
        <f t="shared" si="41"/>
        <v>BLANK</v>
      </c>
      <c r="N280" s="71" t="str">
        <f t="shared" si="42"/>
        <v>BLANK</v>
      </c>
      <c r="O280" s="71" t="str">
        <f t="shared" si="43"/>
        <v>BLANK</v>
      </c>
      <c r="P280" s="71" t="str">
        <f t="shared" si="44"/>
        <v>BLANK</v>
      </c>
    </row>
    <row r="281" spans="1:16" x14ac:dyDescent="0.75">
      <c r="A281" s="70" t="str">
        <f>CONCATENATE('Search Tool'!$B$6,'Search Tool'!$F$6,H281)</f>
        <v>EAL Level 3 advanced Diploma (Al size 1.25)Merit 2</v>
      </c>
      <c r="B281" s="70" t="b">
        <f t="shared" si="39"/>
        <v>0</v>
      </c>
      <c r="C281" s="70">
        <f t="shared" si="40"/>
        <v>0</v>
      </c>
      <c r="D281" s="70" t="str">
        <f t="shared" si="37"/>
        <v>FALSE0</v>
      </c>
      <c r="E281" s="70" t="str">
        <f t="shared" si="38"/>
        <v>Pre-UsPre-U Short Course SubjectMerit 2</v>
      </c>
      <c r="F281" s="70" t="s">
        <v>27</v>
      </c>
      <c r="G281" s="70" t="s">
        <v>97</v>
      </c>
      <c r="H281" s="70" t="s">
        <v>102</v>
      </c>
      <c r="I281" s="70">
        <v>18.329999999999998</v>
      </c>
      <c r="J281" s="70">
        <v>0.5</v>
      </c>
      <c r="K281" s="70" t="s">
        <v>2831</v>
      </c>
      <c r="L281" s="70" t="s">
        <v>3124</v>
      </c>
      <c r="M281" s="71" t="str">
        <f t="shared" si="41"/>
        <v>BLANK</v>
      </c>
      <c r="N281" s="71" t="str">
        <f t="shared" si="42"/>
        <v>BLANK</v>
      </c>
      <c r="O281" s="71" t="str">
        <f t="shared" si="43"/>
        <v>BLANK</v>
      </c>
      <c r="P281" s="71" t="str">
        <f t="shared" si="44"/>
        <v>BLANK</v>
      </c>
    </row>
    <row r="282" spans="1:16" x14ac:dyDescent="0.75">
      <c r="A282" s="70" t="str">
        <f>CONCATENATE('Search Tool'!$B$6,'Search Tool'!$F$6,H282)</f>
        <v>EAL Level 3 advanced Diploma (Al size 1.25)Merit 3</v>
      </c>
      <c r="B282" s="70" t="b">
        <f t="shared" si="39"/>
        <v>0</v>
      </c>
      <c r="C282" s="70">
        <f t="shared" si="40"/>
        <v>0</v>
      </c>
      <c r="D282" s="70" t="str">
        <f t="shared" si="37"/>
        <v>FALSE0</v>
      </c>
      <c r="E282" s="70" t="str">
        <f t="shared" si="38"/>
        <v>Pre-UsPre-U Short Course SubjectMerit 3</v>
      </c>
      <c r="F282" s="70" t="s">
        <v>27</v>
      </c>
      <c r="G282" s="70" t="s">
        <v>97</v>
      </c>
      <c r="H282" s="70" t="s">
        <v>103</v>
      </c>
      <c r="I282" s="70">
        <v>15</v>
      </c>
      <c r="J282" s="70">
        <v>0.5</v>
      </c>
      <c r="K282" s="70" t="s">
        <v>2831</v>
      </c>
      <c r="L282" s="70" t="s">
        <v>3125</v>
      </c>
      <c r="M282" s="71" t="str">
        <f t="shared" si="41"/>
        <v>BLANK</v>
      </c>
      <c r="N282" s="71" t="str">
        <f t="shared" si="42"/>
        <v>BLANK</v>
      </c>
      <c r="O282" s="71" t="str">
        <f t="shared" si="43"/>
        <v>BLANK</v>
      </c>
      <c r="P282" s="71" t="str">
        <f t="shared" si="44"/>
        <v>BLANK</v>
      </c>
    </row>
    <row r="283" spans="1:16" x14ac:dyDescent="0.75">
      <c r="A283" s="70" t="str">
        <f>CONCATENATE('Search Tool'!$B$6,'Search Tool'!$F$6,H283)</f>
        <v>EAL Level 3 advanced Diploma (Al size 1.25)Pass 1</v>
      </c>
      <c r="B283" s="70" t="b">
        <f t="shared" si="39"/>
        <v>0</v>
      </c>
      <c r="C283" s="70">
        <f t="shared" si="40"/>
        <v>0</v>
      </c>
      <c r="D283" s="70" t="str">
        <f t="shared" si="37"/>
        <v>FALSE0</v>
      </c>
      <c r="E283" s="70" t="str">
        <f t="shared" si="38"/>
        <v>Pre-UsPre-U Short Course SubjectPass 1</v>
      </c>
      <c r="F283" s="70" t="s">
        <v>27</v>
      </c>
      <c r="G283" s="70" t="s">
        <v>97</v>
      </c>
      <c r="H283" s="70" t="s">
        <v>104</v>
      </c>
      <c r="I283" s="70">
        <v>11.67</v>
      </c>
      <c r="J283" s="70">
        <v>0.5</v>
      </c>
      <c r="K283" s="70" t="s">
        <v>2831</v>
      </c>
      <c r="L283" s="70" t="s">
        <v>3126</v>
      </c>
      <c r="M283" s="71" t="str">
        <f t="shared" si="41"/>
        <v>BLANK</v>
      </c>
      <c r="N283" s="71" t="str">
        <f t="shared" si="42"/>
        <v>BLANK</v>
      </c>
      <c r="O283" s="71" t="str">
        <f t="shared" si="43"/>
        <v>BLANK</v>
      </c>
      <c r="P283" s="71" t="str">
        <f t="shared" si="44"/>
        <v>BLANK</v>
      </c>
    </row>
    <row r="284" spans="1:16" x14ac:dyDescent="0.75">
      <c r="A284" s="70" t="str">
        <f>CONCATENATE('Search Tool'!$B$6,'Search Tool'!$F$6,H284)</f>
        <v>EAL Level 3 advanced Diploma (Al size 1.25)Pass 2</v>
      </c>
      <c r="B284" s="70" t="b">
        <f t="shared" si="39"/>
        <v>0</v>
      </c>
      <c r="C284" s="70">
        <f t="shared" si="40"/>
        <v>0</v>
      </c>
      <c r="D284" s="70" t="str">
        <f t="shared" si="37"/>
        <v>FALSE0</v>
      </c>
      <c r="E284" s="70" t="str">
        <f t="shared" si="38"/>
        <v>Pre-UsPre-U Short Course SubjectPass 2</v>
      </c>
      <c r="F284" s="70" t="s">
        <v>27</v>
      </c>
      <c r="G284" s="70" t="s">
        <v>97</v>
      </c>
      <c r="H284" s="70" t="s">
        <v>105</v>
      </c>
      <c r="I284" s="70">
        <v>8.33</v>
      </c>
      <c r="J284" s="70">
        <v>0.5</v>
      </c>
      <c r="K284" s="70" t="s">
        <v>2831</v>
      </c>
      <c r="L284" s="70" t="s">
        <v>3127</v>
      </c>
      <c r="M284" s="71" t="str">
        <f t="shared" si="41"/>
        <v>BLANK</v>
      </c>
      <c r="N284" s="71" t="str">
        <f t="shared" si="42"/>
        <v>BLANK</v>
      </c>
      <c r="O284" s="71" t="str">
        <f t="shared" si="43"/>
        <v>BLANK</v>
      </c>
      <c r="P284" s="71" t="str">
        <f t="shared" si="44"/>
        <v>BLANK</v>
      </c>
    </row>
    <row r="285" spans="1:16" x14ac:dyDescent="0.75">
      <c r="A285" s="70" t="str">
        <f>CONCATENATE('Search Tool'!$B$6,'Search Tool'!$F$6,H285)</f>
        <v>EAL Level 3 advanced Diploma (Al size 1.25)Pass 3</v>
      </c>
      <c r="B285" s="70" t="b">
        <f t="shared" si="39"/>
        <v>0</v>
      </c>
      <c r="C285" s="70">
        <f t="shared" si="40"/>
        <v>0</v>
      </c>
      <c r="D285" s="70" t="str">
        <f t="shared" si="37"/>
        <v>FALSE0</v>
      </c>
      <c r="E285" s="70" t="str">
        <f t="shared" si="38"/>
        <v>Pre-UsPre-U Short Course SubjectPass 3</v>
      </c>
      <c r="F285" s="70" t="s">
        <v>27</v>
      </c>
      <c r="G285" s="70" t="s">
        <v>97</v>
      </c>
      <c r="H285" s="70" t="s">
        <v>106</v>
      </c>
      <c r="I285" s="70">
        <v>5</v>
      </c>
      <c r="J285" s="70">
        <v>0.5</v>
      </c>
      <c r="K285" s="70" t="s">
        <v>2831</v>
      </c>
      <c r="L285" s="70" t="s">
        <v>3128</v>
      </c>
      <c r="M285" s="71" t="str">
        <f t="shared" si="41"/>
        <v>BLANK</v>
      </c>
      <c r="N285" s="71" t="str">
        <f t="shared" si="42"/>
        <v>BLANK</v>
      </c>
      <c r="O285" s="71" t="str">
        <f t="shared" si="43"/>
        <v>BLANK</v>
      </c>
      <c r="P285" s="71" t="str">
        <f t="shared" si="44"/>
        <v>BLANK</v>
      </c>
    </row>
    <row r="286" spans="1:16" x14ac:dyDescent="0.75">
      <c r="A286" s="70" t="str">
        <f>CONCATENATE('Search Tool'!$B$6,'Search Tool'!$F$6,H286)</f>
        <v>EAL Level 3 advanced Diploma (Al size 1.25)Distinction 1</v>
      </c>
      <c r="B286" s="70" t="b">
        <f t="shared" si="39"/>
        <v>0</v>
      </c>
      <c r="C286" s="70">
        <f t="shared" si="40"/>
        <v>0</v>
      </c>
      <c r="D286" s="70" t="str">
        <f t="shared" si="37"/>
        <v>FALSE0</v>
      </c>
      <c r="E286" s="70" t="str">
        <f t="shared" si="38"/>
        <v>Pre-UsPre-U Principal SubjectDistinction 1</v>
      </c>
      <c r="F286" s="70" t="s">
        <v>27</v>
      </c>
      <c r="G286" s="70" t="s">
        <v>107</v>
      </c>
      <c r="H286" s="70" t="s">
        <v>98</v>
      </c>
      <c r="I286" s="70">
        <v>60</v>
      </c>
      <c r="J286" s="70">
        <v>1</v>
      </c>
      <c r="K286" s="70" t="s">
        <v>2831</v>
      </c>
      <c r="L286" s="70" t="s">
        <v>3129</v>
      </c>
      <c r="M286" s="71" t="str">
        <f t="shared" si="41"/>
        <v>BLANK</v>
      </c>
      <c r="N286" s="71" t="str">
        <f t="shared" si="42"/>
        <v>BLANK</v>
      </c>
      <c r="O286" s="71" t="str">
        <f t="shared" si="43"/>
        <v>BLANK</v>
      </c>
      <c r="P286" s="71" t="str">
        <f t="shared" si="44"/>
        <v>BLANK</v>
      </c>
    </row>
    <row r="287" spans="1:16" x14ac:dyDescent="0.75">
      <c r="A287" s="70" t="str">
        <f>CONCATENATE('Search Tool'!$B$6,'Search Tool'!$F$6,H287)</f>
        <v>EAL Level 3 advanced Diploma (Al size 1.25)Distinction 2</v>
      </c>
      <c r="B287" s="70" t="b">
        <f t="shared" si="39"/>
        <v>0</v>
      </c>
      <c r="C287" s="70">
        <f t="shared" si="40"/>
        <v>0</v>
      </c>
      <c r="D287" s="70" t="str">
        <f t="shared" si="37"/>
        <v>FALSE0</v>
      </c>
      <c r="E287" s="70" t="str">
        <f t="shared" si="38"/>
        <v>Pre-UsPre-U Principal SubjectDistinction 2</v>
      </c>
      <c r="F287" s="70" t="s">
        <v>27</v>
      </c>
      <c r="G287" s="70" t="s">
        <v>107</v>
      </c>
      <c r="H287" s="70" t="s">
        <v>99</v>
      </c>
      <c r="I287" s="70">
        <v>54.17</v>
      </c>
      <c r="J287" s="70">
        <v>1</v>
      </c>
      <c r="K287" s="70" t="s">
        <v>2831</v>
      </c>
      <c r="L287" s="70" t="s">
        <v>3130</v>
      </c>
      <c r="M287" s="71" t="str">
        <f t="shared" si="41"/>
        <v>BLANK</v>
      </c>
      <c r="N287" s="71" t="str">
        <f t="shared" si="42"/>
        <v>BLANK</v>
      </c>
      <c r="O287" s="71" t="str">
        <f t="shared" si="43"/>
        <v>BLANK</v>
      </c>
      <c r="P287" s="71" t="str">
        <f t="shared" si="44"/>
        <v>BLANK</v>
      </c>
    </row>
    <row r="288" spans="1:16" x14ac:dyDescent="0.75">
      <c r="A288" s="70" t="str">
        <f>CONCATENATE('Search Tool'!$B$6,'Search Tool'!$F$6,H288)</f>
        <v>EAL Level 3 advanced Diploma (Al size 1.25)Distinction 3</v>
      </c>
      <c r="B288" s="70" t="b">
        <f t="shared" si="39"/>
        <v>0</v>
      </c>
      <c r="C288" s="70">
        <f t="shared" si="40"/>
        <v>0</v>
      </c>
      <c r="D288" s="70" t="str">
        <f t="shared" si="37"/>
        <v>FALSE0</v>
      </c>
      <c r="E288" s="70" t="str">
        <f t="shared" si="38"/>
        <v>Pre-UsPre-U Principal SubjectDistinction 3</v>
      </c>
      <c r="F288" s="70" t="s">
        <v>27</v>
      </c>
      <c r="G288" s="70" t="s">
        <v>107</v>
      </c>
      <c r="H288" s="70" t="s">
        <v>100</v>
      </c>
      <c r="I288" s="70">
        <v>48.33</v>
      </c>
      <c r="J288" s="70">
        <v>1</v>
      </c>
      <c r="K288" s="70" t="s">
        <v>2831</v>
      </c>
      <c r="L288" s="70" t="s">
        <v>3131</v>
      </c>
      <c r="M288" s="71" t="str">
        <f t="shared" si="41"/>
        <v>BLANK</v>
      </c>
      <c r="N288" s="71" t="str">
        <f t="shared" si="42"/>
        <v>BLANK</v>
      </c>
      <c r="O288" s="71" t="str">
        <f t="shared" si="43"/>
        <v>BLANK</v>
      </c>
      <c r="P288" s="71" t="str">
        <f t="shared" si="44"/>
        <v>BLANK</v>
      </c>
    </row>
    <row r="289" spans="1:16" x14ac:dyDescent="0.75">
      <c r="A289" s="70" t="str">
        <f>CONCATENATE('Search Tool'!$B$6,'Search Tool'!$F$6,H289)</f>
        <v>EAL Level 3 advanced Diploma (Al size 1.25)Merit 1</v>
      </c>
      <c r="B289" s="70" t="b">
        <f t="shared" si="39"/>
        <v>0</v>
      </c>
      <c r="C289" s="70">
        <f t="shared" si="40"/>
        <v>0</v>
      </c>
      <c r="D289" s="70" t="str">
        <f t="shared" si="37"/>
        <v>FALSE0</v>
      </c>
      <c r="E289" s="70" t="str">
        <f t="shared" si="38"/>
        <v>Pre-UsPre-U Principal SubjectMerit 1</v>
      </c>
      <c r="F289" s="70" t="s">
        <v>27</v>
      </c>
      <c r="G289" s="70" t="s">
        <v>107</v>
      </c>
      <c r="H289" s="70" t="s">
        <v>101</v>
      </c>
      <c r="I289" s="70">
        <v>42.5</v>
      </c>
      <c r="J289" s="70">
        <v>1</v>
      </c>
      <c r="K289" s="70" t="s">
        <v>2831</v>
      </c>
      <c r="L289" s="70" t="s">
        <v>3132</v>
      </c>
      <c r="M289" s="71" t="str">
        <f t="shared" si="41"/>
        <v>BLANK</v>
      </c>
      <c r="N289" s="71" t="str">
        <f t="shared" si="42"/>
        <v>BLANK</v>
      </c>
      <c r="O289" s="71" t="str">
        <f t="shared" si="43"/>
        <v>BLANK</v>
      </c>
      <c r="P289" s="71" t="str">
        <f t="shared" si="44"/>
        <v>BLANK</v>
      </c>
    </row>
    <row r="290" spans="1:16" x14ac:dyDescent="0.75">
      <c r="A290" s="70" t="str">
        <f>CONCATENATE('Search Tool'!$B$6,'Search Tool'!$F$6,H290)</f>
        <v>EAL Level 3 advanced Diploma (Al size 1.25)Merit 2</v>
      </c>
      <c r="B290" s="70" t="b">
        <f t="shared" si="39"/>
        <v>0</v>
      </c>
      <c r="C290" s="70">
        <f t="shared" si="40"/>
        <v>0</v>
      </c>
      <c r="D290" s="70" t="str">
        <f t="shared" si="37"/>
        <v>FALSE0</v>
      </c>
      <c r="E290" s="70" t="str">
        <f t="shared" si="38"/>
        <v>Pre-UsPre-U Principal SubjectMerit 2</v>
      </c>
      <c r="F290" s="70" t="s">
        <v>27</v>
      </c>
      <c r="G290" s="70" t="s">
        <v>107</v>
      </c>
      <c r="H290" s="70" t="s">
        <v>102</v>
      </c>
      <c r="I290" s="70">
        <v>36.67</v>
      </c>
      <c r="J290" s="70">
        <v>1</v>
      </c>
      <c r="K290" s="70" t="s">
        <v>2831</v>
      </c>
      <c r="L290" s="70" t="s">
        <v>3133</v>
      </c>
      <c r="M290" s="71" t="str">
        <f t="shared" si="41"/>
        <v>BLANK</v>
      </c>
      <c r="N290" s="71" t="str">
        <f t="shared" si="42"/>
        <v>BLANK</v>
      </c>
      <c r="O290" s="71" t="str">
        <f t="shared" si="43"/>
        <v>BLANK</v>
      </c>
      <c r="P290" s="71" t="str">
        <f t="shared" si="44"/>
        <v>BLANK</v>
      </c>
    </row>
    <row r="291" spans="1:16" x14ac:dyDescent="0.75">
      <c r="A291" s="70" t="str">
        <f>CONCATENATE('Search Tool'!$B$6,'Search Tool'!$F$6,H291)</f>
        <v>EAL Level 3 advanced Diploma (Al size 1.25)Merit 3</v>
      </c>
      <c r="B291" s="70" t="b">
        <f t="shared" si="39"/>
        <v>0</v>
      </c>
      <c r="C291" s="70">
        <f t="shared" si="40"/>
        <v>0</v>
      </c>
      <c r="D291" s="70" t="str">
        <f t="shared" si="37"/>
        <v>FALSE0</v>
      </c>
      <c r="E291" s="70" t="str">
        <f t="shared" si="38"/>
        <v>Pre-UsPre-U Principal SubjectMerit 3</v>
      </c>
      <c r="F291" s="70" t="s">
        <v>27</v>
      </c>
      <c r="G291" s="70" t="s">
        <v>107</v>
      </c>
      <c r="H291" s="70" t="s">
        <v>103</v>
      </c>
      <c r="I291" s="70">
        <v>30</v>
      </c>
      <c r="J291" s="70">
        <v>1</v>
      </c>
      <c r="K291" s="70" t="s">
        <v>2831</v>
      </c>
      <c r="L291" s="70" t="s">
        <v>3134</v>
      </c>
      <c r="M291" s="71" t="str">
        <f t="shared" si="41"/>
        <v>BLANK</v>
      </c>
      <c r="N291" s="71" t="str">
        <f t="shared" si="42"/>
        <v>BLANK</v>
      </c>
      <c r="O291" s="71" t="str">
        <f t="shared" si="43"/>
        <v>BLANK</v>
      </c>
      <c r="P291" s="71" t="str">
        <f t="shared" si="44"/>
        <v>BLANK</v>
      </c>
    </row>
    <row r="292" spans="1:16" x14ac:dyDescent="0.75">
      <c r="A292" s="70" t="str">
        <f>CONCATENATE('Search Tool'!$B$6,'Search Tool'!$F$6,H292)</f>
        <v>EAL Level 3 advanced Diploma (Al size 1.25)Pass 1</v>
      </c>
      <c r="B292" s="70" t="b">
        <f t="shared" si="39"/>
        <v>0</v>
      </c>
      <c r="C292" s="70">
        <f t="shared" si="40"/>
        <v>0</v>
      </c>
      <c r="D292" s="70" t="str">
        <f t="shared" si="37"/>
        <v>FALSE0</v>
      </c>
      <c r="E292" s="70" t="str">
        <f t="shared" si="38"/>
        <v>Pre-UsPre-U Principal SubjectPass 1</v>
      </c>
      <c r="F292" s="70" t="s">
        <v>27</v>
      </c>
      <c r="G292" s="70" t="s">
        <v>107</v>
      </c>
      <c r="H292" s="70" t="s">
        <v>104</v>
      </c>
      <c r="I292" s="70">
        <v>23.33</v>
      </c>
      <c r="J292" s="70">
        <v>1</v>
      </c>
      <c r="K292" s="70" t="s">
        <v>2831</v>
      </c>
      <c r="L292" s="70" t="s">
        <v>3135</v>
      </c>
      <c r="M292" s="71" t="str">
        <f t="shared" si="41"/>
        <v>BLANK</v>
      </c>
      <c r="N292" s="71" t="str">
        <f t="shared" si="42"/>
        <v>BLANK</v>
      </c>
      <c r="O292" s="71" t="str">
        <f t="shared" si="43"/>
        <v>BLANK</v>
      </c>
      <c r="P292" s="71" t="str">
        <f t="shared" si="44"/>
        <v>BLANK</v>
      </c>
    </row>
    <row r="293" spans="1:16" x14ac:dyDescent="0.75">
      <c r="A293" s="70" t="str">
        <f>CONCATENATE('Search Tool'!$B$6,'Search Tool'!$F$6,H293)</f>
        <v>EAL Level 3 advanced Diploma (Al size 1.25)Pass 2</v>
      </c>
      <c r="B293" s="70" t="b">
        <f t="shared" si="39"/>
        <v>0</v>
      </c>
      <c r="C293" s="70">
        <f t="shared" si="40"/>
        <v>0</v>
      </c>
      <c r="D293" s="70" t="str">
        <f t="shared" si="37"/>
        <v>FALSE0</v>
      </c>
      <c r="E293" s="70" t="str">
        <f t="shared" si="38"/>
        <v>Pre-UsPre-U Principal SubjectPass 2</v>
      </c>
      <c r="F293" s="70" t="s">
        <v>27</v>
      </c>
      <c r="G293" s="70" t="s">
        <v>107</v>
      </c>
      <c r="H293" s="70" t="s">
        <v>105</v>
      </c>
      <c r="I293" s="70">
        <v>16.670000000000002</v>
      </c>
      <c r="J293" s="70">
        <v>1</v>
      </c>
      <c r="K293" s="70" t="s">
        <v>2831</v>
      </c>
      <c r="L293" s="70" t="s">
        <v>3136</v>
      </c>
      <c r="M293" s="71" t="str">
        <f t="shared" si="41"/>
        <v>BLANK</v>
      </c>
      <c r="N293" s="71" t="str">
        <f t="shared" si="42"/>
        <v>BLANK</v>
      </c>
      <c r="O293" s="71" t="str">
        <f t="shared" si="43"/>
        <v>BLANK</v>
      </c>
      <c r="P293" s="71" t="str">
        <f t="shared" si="44"/>
        <v>BLANK</v>
      </c>
    </row>
    <row r="294" spans="1:16" x14ac:dyDescent="0.75">
      <c r="A294" s="70" t="str">
        <f>CONCATENATE('Search Tool'!$B$6,'Search Tool'!$F$6,H294)</f>
        <v>EAL Level 3 advanced Diploma (Al size 1.25)Pass 3</v>
      </c>
      <c r="B294" s="70" t="b">
        <f t="shared" si="39"/>
        <v>0</v>
      </c>
      <c r="C294" s="70">
        <f t="shared" si="40"/>
        <v>0</v>
      </c>
      <c r="D294" s="70" t="str">
        <f t="shared" si="37"/>
        <v>FALSE0</v>
      </c>
      <c r="E294" s="70" t="str">
        <f t="shared" si="38"/>
        <v>Pre-UsPre-U Principal SubjectPass 3</v>
      </c>
      <c r="F294" s="70" t="s">
        <v>27</v>
      </c>
      <c r="G294" s="70" t="s">
        <v>107</v>
      </c>
      <c r="H294" s="70" t="s">
        <v>106</v>
      </c>
      <c r="I294" s="70">
        <v>10</v>
      </c>
      <c r="J294" s="70">
        <v>1</v>
      </c>
      <c r="K294" s="70" t="s">
        <v>2831</v>
      </c>
      <c r="L294" s="70" t="s">
        <v>3137</v>
      </c>
      <c r="M294" s="71" t="str">
        <f t="shared" si="41"/>
        <v>BLANK</v>
      </c>
      <c r="N294" s="71" t="str">
        <f t="shared" si="42"/>
        <v>BLANK</v>
      </c>
      <c r="O294" s="71" t="str">
        <f t="shared" si="43"/>
        <v>BLANK</v>
      </c>
      <c r="P294" s="71" t="str">
        <f t="shared" si="44"/>
        <v>BLANK</v>
      </c>
    </row>
    <row r="295" spans="1:16" x14ac:dyDescent="0.75">
      <c r="A295" s="70" t="str">
        <f>CONCATENATE('Search Tool'!$B$6,'Search Tool'!$F$6,H295)</f>
        <v>EAL Level 3 advanced Diploma (Al size 1.25)A*</v>
      </c>
      <c r="B295" s="70" t="b">
        <f t="shared" si="39"/>
        <v>0</v>
      </c>
      <c r="C295" s="70">
        <f t="shared" si="40"/>
        <v>0</v>
      </c>
      <c r="D295" s="70" t="str">
        <f t="shared" ref="D295:D352" si="45">CONCATENATE(B295,C295)</f>
        <v>FALSE0</v>
      </c>
      <c r="E295" s="70" t="str">
        <f t="shared" si="38"/>
        <v>Principal LearningPrincipal Learning (Level 3)A*</v>
      </c>
      <c r="F295" s="70" t="s">
        <v>29</v>
      </c>
      <c r="G295" s="70" t="s">
        <v>108</v>
      </c>
      <c r="H295" s="70" t="s">
        <v>37</v>
      </c>
      <c r="I295" s="70">
        <v>90</v>
      </c>
      <c r="J295" s="70">
        <v>1.5</v>
      </c>
      <c r="K295" s="70" t="s">
        <v>2831</v>
      </c>
      <c r="L295" s="70" t="s">
        <v>3138</v>
      </c>
      <c r="M295" s="71" t="str">
        <f t="shared" si="41"/>
        <v>BLANK</v>
      </c>
      <c r="N295" s="71" t="str">
        <f t="shared" si="42"/>
        <v>BLANK</v>
      </c>
      <c r="O295" s="71" t="str">
        <f t="shared" si="43"/>
        <v>BLANK</v>
      </c>
      <c r="P295" s="71" t="str">
        <f t="shared" si="44"/>
        <v>BLANK</v>
      </c>
    </row>
    <row r="296" spans="1:16" x14ac:dyDescent="0.75">
      <c r="A296" s="70" t="str">
        <f>CONCATENATE('Search Tool'!$B$6,'Search Tool'!$F$6,H296)</f>
        <v>EAL Level 3 advanced Diploma (Al size 1.25)A</v>
      </c>
      <c r="B296" s="70" t="b">
        <f t="shared" si="39"/>
        <v>0</v>
      </c>
      <c r="C296" s="70">
        <f t="shared" si="40"/>
        <v>0</v>
      </c>
      <c r="D296" s="70" t="str">
        <f t="shared" si="45"/>
        <v>FALSE0</v>
      </c>
      <c r="E296" s="70" t="str">
        <f t="shared" si="38"/>
        <v>Principal LearningPrincipal Learning (Level 3)A</v>
      </c>
      <c r="F296" s="70" t="s">
        <v>29</v>
      </c>
      <c r="G296" s="70" t="s">
        <v>108</v>
      </c>
      <c r="H296" s="70" t="s">
        <v>39</v>
      </c>
      <c r="I296" s="70">
        <v>75</v>
      </c>
      <c r="J296" s="70">
        <v>1.5</v>
      </c>
      <c r="K296" s="70" t="s">
        <v>2831</v>
      </c>
      <c r="L296" s="70" t="s">
        <v>3139</v>
      </c>
      <c r="M296" s="71" t="str">
        <f t="shared" si="41"/>
        <v>BLANK</v>
      </c>
      <c r="N296" s="71" t="str">
        <f t="shared" si="42"/>
        <v>BLANK</v>
      </c>
      <c r="O296" s="71" t="str">
        <f t="shared" si="43"/>
        <v>BLANK</v>
      </c>
      <c r="P296" s="71" t="str">
        <f t="shared" si="44"/>
        <v>BLANK</v>
      </c>
    </row>
    <row r="297" spans="1:16" x14ac:dyDescent="0.75">
      <c r="A297" s="70" t="str">
        <f>CONCATENATE('Search Tool'!$B$6,'Search Tool'!$F$6,H297)</f>
        <v>EAL Level 3 advanced Diploma (Al size 1.25)B</v>
      </c>
      <c r="B297" s="70" t="b">
        <f t="shared" si="39"/>
        <v>0</v>
      </c>
      <c r="C297" s="70">
        <f t="shared" si="40"/>
        <v>0</v>
      </c>
      <c r="D297" s="70" t="str">
        <f t="shared" si="45"/>
        <v>FALSE0</v>
      </c>
      <c r="E297" s="70" t="str">
        <f t="shared" si="38"/>
        <v>Principal LearningPrincipal Learning (Level 3)B</v>
      </c>
      <c r="F297" s="70" t="s">
        <v>29</v>
      </c>
      <c r="G297" s="70" t="s">
        <v>108</v>
      </c>
      <c r="H297" s="70" t="s">
        <v>40</v>
      </c>
      <c r="I297" s="70">
        <v>60</v>
      </c>
      <c r="J297" s="70">
        <v>1.5</v>
      </c>
      <c r="K297" s="70" t="s">
        <v>2831</v>
      </c>
      <c r="L297" s="70" t="s">
        <v>3140</v>
      </c>
      <c r="M297" s="71" t="str">
        <f t="shared" si="41"/>
        <v>BLANK</v>
      </c>
      <c r="N297" s="71" t="str">
        <f t="shared" si="42"/>
        <v>BLANK</v>
      </c>
      <c r="O297" s="71" t="str">
        <f t="shared" si="43"/>
        <v>BLANK</v>
      </c>
      <c r="P297" s="71" t="str">
        <f t="shared" si="44"/>
        <v>BLANK</v>
      </c>
    </row>
    <row r="298" spans="1:16" x14ac:dyDescent="0.75">
      <c r="A298" s="70" t="str">
        <f>CONCATENATE('Search Tool'!$B$6,'Search Tool'!$F$6,H298)</f>
        <v>EAL Level 3 advanced Diploma (Al size 1.25)C</v>
      </c>
      <c r="B298" s="70" t="b">
        <f t="shared" si="39"/>
        <v>0</v>
      </c>
      <c r="C298" s="70">
        <f t="shared" si="40"/>
        <v>0</v>
      </c>
      <c r="D298" s="70" t="str">
        <f t="shared" si="45"/>
        <v>FALSE0</v>
      </c>
      <c r="E298" s="70" t="str">
        <f t="shared" si="38"/>
        <v>Principal LearningPrincipal Learning (Level 3)C</v>
      </c>
      <c r="F298" s="70" t="s">
        <v>29</v>
      </c>
      <c r="G298" s="70" t="s">
        <v>108</v>
      </c>
      <c r="H298" s="70" t="s">
        <v>41</v>
      </c>
      <c r="I298" s="70">
        <v>45</v>
      </c>
      <c r="J298" s="70">
        <v>1.5</v>
      </c>
      <c r="K298" s="70" t="s">
        <v>2831</v>
      </c>
      <c r="L298" s="70" t="s">
        <v>3141</v>
      </c>
      <c r="M298" s="71" t="str">
        <f t="shared" si="41"/>
        <v>BLANK</v>
      </c>
      <c r="N298" s="71" t="str">
        <f t="shared" si="42"/>
        <v>BLANK</v>
      </c>
      <c r="O298" s="71" t="str">
        <f t="shared" si="43"/>
        <v>BLANK</v>
      </c>
      <c r="P298" s="71" t="str">
        <f t="shared" si="44"/>
        <v>BLANK</v>
      </c>
    </row>
    <row r="299" spans="1:16" x14ac:dyDescent="0.75">
      <c r="A299" s="70" t="str">
        <f>CONCATENATE('Search Tool'!$B$6,'Search Tool'!$F$6,H299)</f>
        <v>EAL Level 3 advanced Diploma (Al size 1.25)D</v>
      </c>
      <c r="B299" s="70" t="b">
        <f t="shared" si="39"/>
        <v>0</v>
      </c>
      <c r="C299" s="70">
        <f t="shared" si="40"/>
        <v>0</v>
      </c>
      <c r="D299" s="70" t="str">
        <f t="shared" si="45"/>
        <v>FALSE0</v>
      </c>
      <c r="E299" s="70" t="str">
        <f t="shared" si="38"/>
        <v>Principal LearningPrincipal Learning (Level 3)D</v>
      </c>
      <c r="F299" s="70" t="s">
        <v>29</v>
      </c>
      <c r="G299" s="70" t="s">
        <v>108</v>
      </c>
      <c r="H299" s="70" t="s">
        <v>42</v>
      </c>
      <c r="I299" s="70">
        <v>30</v>
      </c>
      <c r="J299" s="70">
        <v>1.5</v>
      </c>
      <c r="K299" s="70" t="s">
        <v>2831</v>
      </c>
      <c r="L299" s="70" t="s">
        <v>3142</v>
      </c>
      <c r="M299" s="71" t="str">
        <f t="shared" si="41"/>
        <v>BLANK</v>
      </c>
      <c r="N299" s="71" t="str">
        <f t="shared" si="42"/>
        <v>BLANK</v>
      </c>
      <c r="O299" s="71" t="str">
        <f t="shared" si="43"/>
        <v>BLANK</v>
      </c>
      <c r="P299" s="71" t="str">
        <f t="shared" si="44"/>
        <v>BLANK</v>
      </c>
    </row>
    <row r="300" spans="1:16" x14ac:dyDescent="0.75">
      <c r="A300" s="70" t="str">
        <f>CONCATENATE('Search Tool'!$B$6,'Search Tool'!$F$6,H300)</f>
        <v>EAL Level 3 advanced Diploma (Al size 1.25)E</v>
      </c>
      <c r="B300" s="70" t="b">
        <f t="shared" si="39"/>
        <v>0</v>
      </c>
      <c r="C300" s="70">
        <f t="shared" si="40"/>
        <v>0</v>
      </c>
      <c r="D300" s="70" t="str">
        <f t="shared" si="45"/>
        <v>FALSE0</v>
      </c>
      <c r="E300" s="70" t="str">
        <f t="shared" si="38"/>
        <v>Principal LearningPrincipal Learning (Level 3)E</v>
      </c>
      <c r="F300" s="70" t="s">
        <v>29</v>
      </c>
      <c r="G300" s="70" t="s">
        <v>108</v>
      </c>
      <c r="H300" s="70" t="s">
        <v>43</v>
      </c>
      <c r="I300" s="70">
        <v>15</v>
      </c>
      <c r="J300" s="70">
        <v>1.5</v>
      </c>
      <c r="K300" s="70" t="s">
        <v>2831</v>
      </c>
      <c r="L300" s="70" t="s">
        <v>3143</v>
      </c>
      <c r="M300" s="71" t="str">
        <f t="shared" si="41"/>
        <v>BLANK</v>
      </c>
      <c r="N300" s="71" t="str">
        <f t="shared" si="42"/>
        <v>BLANK</v>
      </c>
      <c r="O300" s="71" t="str">
        <f t="shared" si="43"/>
        <v>BLANK</v>
      </c>
      <c r="P300" s="71" t="str">
        <f t="shared" si="44"/>
        <v>BLANK</v>
      </c>
    </row>
    <row r="301" spans="1:16" x14ac:dyDescent="0.75">
      <c r="A301" s="70" t="str">
        <f>CONCATENATE('Search Tool'!$B$6,'Search Tool'!$F$6,H301)</f>
        <v>EAL Level 3 advanced Diploma (Al size 1.25)Pass</v>
      </c>
      <c r="B301" s="70" t="b">
        <f t="shared" si="39"/>
        <v>0</v>
      </c>
      <c r="C301" s="70">
        <f t="shared" si="40"/>
        <v>0</v>
      </c>
      <c r="D301" s="70" t="str">
        <f t="shared" si="45"/>
        <v>FALSE0</v>
      </c>
      <c r="E301" s="70" t="str">
        <f t="shared" si="38"/>
        <v>Others L2Other Level 2 qualifications (Pass Only, GCSE size 2)Pass</v>
      </c>
      <c r="F301" s="70" t="s">
        <v>2743</v>
      </c>
      <c r="G301" s="70" t="s">
        <v>3162</v>
      </c>
      <c r="H301" s="70" t="s">
        <v>74</v>
      </c>
      <c r="I301" s="70">
        <v>12</v>
      </c>
      <c r="J301" s="70">
        <v>2</v>
      </c>
      <c r="K301" s="70" t="s">
        <v>2892</v>
      </c>
      <c r="L301" s="70" t="s">
        <v>3144</v>
      </c>
      <c r="M301" s="71" t="str">
        <f t="shared" si="41"/>
        <v>BLANK</v>
      </c>
      <c r="N301" s="71" t="str">
        <f t="shared" si="42"/>
        <v>BLANK</v>
      </c>
      <c r="O301" s="71" t="str">
        <f t="shared" si="43"/>
        <v>BLANK</v>
      </c>
      <c r="P301" s="71" t="str">
        <f t="shared" si="44"/>
        <v>BLANK</v>
      </c>
    </row>
    <row r="302" spans="1:16" x14ac:dyDescent="0.75">
      <c r="A302" s="70" t="str">
        <f>CONCATENATE('Search Tool'!$B$6,'Search Tool'!$F$6,H302)</f>
        <v>EAL Level 3 advanced Diploma (Al size 1.25)Pass</v>
      </c>
      <c r="B302" s="70" t="b">
        <f t="shared" si="39"/>
        <v>0</v>
      </c>
      <c r="C302" s="70">
        <f t="shared" si="40"/>
        <v>0</v>
      </c>
      <c r="D302" s="70" t="str">
        <f t="shared" si="45"/>
        <v>FALSE0</v>
      </c>
      <c r="E302" s="70" t="str">
        <f t="shared" si="38"/>
        <v>Others L2Other Level 2 qualifications (Pass Only, GCSE size 3)Pass</v>
      </c>
      <c r="F302" s="70" t="s">
        <v>2743</v>
      </c>
      <c r="G302" s="70" t="s">
        <v>3164</v>
      </c>
      <c r="H302" s="70" t="s">
        <v>74</v>
      </c>
      <c r="I302" s="70">
        <v>18</v>
      </c>
      <c r="J302" s="70">
        <v>3</v>
      </c>
      <c r="K302" s="70" t="s">
        <v>2892</v>
      </c>
      <c r="L302" s="70" t="s">
        <v>3145</v>
      </c>
      <c r="M302" s="71" t="str">
        <f t="shared" si="41"/>
        <v>BLANK</v>
      </c>
      <c r="N302" s="71" t="str">
        <f t="shared" si="42"/>
        <v>BLANK</v>
      </c>
      <c r="O302" s="71" t="str">
        <f t="shared" si="43"/>
        <v>BLANK</v>
      </c>
      <c r="P302" s="71" t="str">
        <f t="shared" si="44"/>
        <v>BLANK</v>
      </c>
    </row>
    <row r="303" spans="1:16" x14ac:dyDescent="0.75">
      <c r="A303" s="70" t="str">
        <f>CONCATENATE('Search Tool'!$B$6,'Search Tool'!$F$6,H303)</f>
        <v>EAL Level 3 advanced Diploma (Al size 1.25)Pass</v>
      </c>
      <c r="B303" s="70" t="b">
        <f t="shared" si="39"/>
        <v>0</v>
      </c>
      <c r="C303" s="70">
        <f t="shared" si="40"/>
        <v>0</v>
      </c>
      <c r="D303" s="70" t="str">
        <f t="shared" si="45"/>
        <v>FALSE0</v>
      </c>
      <c r="E303" s="70" t="str">
        <f t="shared" si="38"/>
        <v>Others L2Other Level 2 qualifications (Pass Only, GCSE size 4)Pass</v>
      </c>
      <c r="F303" s="70" t="s">
        <v>2743</v>
      </c>
      <c r="G303" s="70" t="s">
        <v>3166</v>
      </c>
      <c r="H303" s="70" t="s">
        <v>74</v>
      </c>
      <c r="I303" s="70">
        <v>24</v>
      </c>
      <c r="J303" s="70">
        <v>4</v>
      </c>
      <c r="K303" s="70" t="s">
        <v>2892</v>
      </c>
      <c r="L303" s="70" t="s">
        <v>3146</v>
      </c>
      <c r="M303" s="71" t="str">
        <f t="shared" si="41"/>
        <v>BLANK</v>
      </c>
      <c r="N303" s="71" t="str">
        <f t="shared" si="42"/>
        <v>BLANK</v>
      </c>
      <c r="O303" s="71" t="str">
        <f t="shared" si="43"/>
        <v>BLANK</v>
      </c>
      <c r="P303" s="71" t="str">
        <f t="shared" si="44"/>
        <v>BLANK</v>
      </c>
    </row>
    <row r="304" spans="1:16" x14ac:dyDescent="0.75">
      <c r="A304" s="70" t="str">
        <f>CONCATENATE('Search Tool'!$B$6,'Search Tool'!$F$6,H304)</f>
        <v>EAL Level 3 advanced Diploma (Al size 1.25)Pass</v>
      </c>
      <c r="B304" s="70" t="b">
        <f t="shared" si="39"/>
        <v>0</v>
      </c>
      <c r="C304" s="70">
        <f t="shared" si="40"/>
        <v>0</v>
      </c>
      <c r="D304" s="70" t="str">
        <f t="shared" si="45"/>
        <v>FALSE0</v>
      </c>
      <c r="E304" s="70" t="str">
        <f t="shared" si="38"/>
        <v>Others L2Other Level 2 qualifications (Pass Only, GCSE size 5)Pass</v>
      </c>
      <c r="F304" s="70" t="s">
        <v>2743</v>
      </c>
      <c r="G304" s="70" t="s">
        <v>3168</v>
      </c>
      <c r="H304" s="70" t="s">
        <v>74</v>
      </c>
      <c r="I304" s="70">
        <v>30</v>
      </c>
      <c r="J304" s="70">
        <v>5</v>
      </c>
      <c r="K304" s="70" t="s">
        <v>2892</v>
      </c>
      <c r="L304" s="70" t="s">
        <v>3147</v>
      </c>
      <c r="M304" s="71" t="str">
        <f t="shared" si="41"/>
        <v>BLANK</v>
      </c>
      <c r="N304" s="71" t="str">
        <f t="shared" si="42"/>
        <v>BLANK</v>
      </c>
      <c r="O304" s="71" t="str">
        <f t="shared" si="43"/>
        <v>BLANK</v>
      </c>
      <c r="P304" s="71" t="str">
        <f t="shared" si="44"/>
        <v>BLANK</v>
      </c>
    </row>
    <row r="305" spans="1:16" x14ac:dyDescent="0.75">
      <c r="A305" s="70" t="str">
        <f>CONCATENATE('Search Tool'!$B$6,'Search Tool'!$F$6,H305)</f>
        <v>EAL Level 3 advanced Diploma (Al size 1.25)Pass</v>
      </c>
      <c r="B305" s="70" t="b">
        <f t="shared" si="39"/>
        <v>0</v>
      </c>
      <c r="C305" s="70">
        <f t="shared" si="40"/>
        <v>0</v>
      </c>
      <c r="D305" s="70" t="str">
        <f t="shared" si="45"/>
        <v>FALSE0</v>
      </c>
      <c r="E305" s="70" t="str">
        <f t="shared" ref="E305:E366" si="46">CONCATENATE(F305,G305,H305)</f>
        <v>Others L2Other Level 2 qualifications (Pass Only, GCSE size 6)Pass</v>
      </c>
      <c r="F305" s="70" t="s">
        <v>2743</v>
      </c>
      <c r="G305" s="70" t="s">
        <v>3170</v>
      </c>
      <c r="H305" s="70" t="s">
        <v>74</v>
      </c>
      <c r="I305" s="70">
        <v>36</v>
      </c>
      <c r="J305" s="70">
        <v>6</v>
      </c>
      <c r="K305" s="70" t="s">
        <v>2892</v>
      </c>
      <c r="L305" s="70" t="s">
        <v>3148</v>
      </c>
      <c r="M305" s="71" t="str">
        <f t="shared" si="41"/>
        <v>BLANK</v>
      </c>
      <c r="N305" s="71" t="str">
        <f t="shared" si="42"/>
        <v>BLANK</v>
      </c>
      <c r="O305" s="71" t="str">
        <f t="shared" si="43"/>
        <v>BLANK</v>
      </c>
      <c r="P305" s="71" t="str">
        <f t="shared" si="44"/>
        <v>BLANK</v>
      </c>
    </row>
    <row r="306" spans="1:16" x14ac:dyDescent="0.75">
      <c r="A306" s="70" t="str">
        <f>CONCATENATE('Search Tool'!$B$6,'Search Tool'!$F$6,H306)</f>
        <v>EAL Level 3 advanced Diploma (Al size 1.25)Pass</v>
      </c>
      <c r="B306" s="70" t="b">
        <f t="shared" si="39"/>
        <v>0</v>
      </c>
      <c r="C306" s="70">
        <f t="shared" si="40"/>
        <v>0</v>
      </c>
      <c r="D306" s="70" t="str">
        <f t="shared" si="45"/>
        <v>FALSE0</v>
      </c>
      <c r="E306" s="70" t="str">
        <f t="shared" si="46"/>
        <v>Others L2Other Level 2 qualifications (Pass Only, GCSE size 7)Pass</v>
      </c>
      <c r="F306" s="70" t="s">
        <v>2743</v>
      </c>
      <c r="G306" s="70" t="s">
        <v>3172</v>
      </c>
      <c r="H306" s="70" t="s">
        <v>74</v>
      </c>
      <c r="I306" s="70">
        <v>42</v>
      </c>
      <c r="J306" s="70">
        <v>7</v>
      </c>
      <c r="K306" s="70" t="s">
        <v>2892</v>
      </c>
      <c r="L306" s="70" t="s">
        <v>3149</v>
      </c>
      <c r="M306" s="71" t="str">
        <f t="shared" si="41"/>
        <v>BLANK</v>
      </c>
      <c r="N306" s="71" t="str">
        <f t="shared" si="42"/>
        <v>BLANK</v>
      </c>
      <c r="O306" s="71" t="str">
        <f t="shared" si="43"/>
        <v>BLANK</v>
      </c>
      <c r="P306" s="71" t="str">
        <f t="shared" si="44"/>
        <v>BLANK</v>
      </c>
    </row>
    <row r="307" spans="1:16" x14ac:dyDescent="0.75">
      <c r="A307" s="70" t="str">
        <f>CONCATENATE('Search Tool'!$B$6,'Search Tool'!$F$6,H307)</f>
        <v>EAL Level 3 advanced Diploma (Al size 1.25)Pass</v>
      </c>
      <c r="B307" s="70" t="b">
        <f t="shared" si="39"/>
        <v>0</v>
      </c>
      <c r="C307" s="70">
        <f t="shared" si="40"/>
        <v>0</v>
      </c>
      <c r="D307" s="70" t="str">
        <f t="shared" si="45"/>
        <v>FALSE0</v>
      </c>
      <c r="E307" s="70" t="str">
        <f t="shared" si="46"/>
        <v>Others L2Other Level 2 qualifications (Pass Only, GCSE size 8)Pass</v>
      </c>
      <c r="F307" s="70" t="s">
        <v>2743</v>
      </c>
      <c r="G307" s="70" t="s">
        <v>3174</v>
      </c>
      <c r="H307" s="70" t="s">
        <v>74</v>
      </c>
      <c r="I307" s="70">
        <v>48</v>
      </c>
      <c r="J307" s="70">
        <v>8</v>
      </c>
      <c r="K307" s="70" t="s">
        <v>2892</v>
      </c>
      <c r="L307" s="70" t="s">
        <v>3150</v>
      </c>
      <c r="M307" s="71" t="str">
        <f t="shared" si="41"/>
        <v>BLANK</v>
      </c>
      <c r="N307" s="71" t="str">
        <f t="shared" si="42"/>
        <v>BLANK</v>
      </c>
      <c r="O307" s="71" t="str">
        <f t="shared" si="43"/>
        <v>BLANK</v>
      </c>
      <c r="P307" s="71" t="str">
        <f t="shared" si="44"/>
        <v>BLANK</v>
      </c>
    </row>
    <row r="308" spans="1:16" x14ac:dyDescent="0.75">
      <c r="A308" s="70" t="str">
        <f>CONCATENATE('Search Tool'!$B$6,'Search Tool'!$F$6,H308)</f>
        <v>EAL Level 3 advanced Diploma (Al size 1.25)Pass</v>
      </c>
      <c r="B308" s="70" t="b">
        <f t="shared" si="39"/>
        <v>0</v>
      </c>
      <c r="C308" s="70">
        <f t="shared" si="40"/>
        <v>0</v>
      </c>
      <c r="D308" s="70" t="str">
        <f t="shared" si="45"/>
        <v>FALSE0</v>
      </c>
      <c r="E308" s="70" t="str">
        <f t="shared" si="46"/>
        <v>Others L2Other Level 2 qualifications (Pass Only, GCSE size 9)Pass</v>
      </c>
      <c r="F308" s="70" t="s">
        <v>2743</v>
      </c>
      <c r="G308" s="70" t="s">
        <v>3176</v>
      </c>
      <c r="H308" s="70" t="s">
        <v>74</v>
      </c>
      <c r="I308" s="70">
        <v>54</v>
      </c>
      <c r="J308" s="70">
        <v>9</v>
      </c>
      <c r="K308" s="70" t="s">
        <v>2892</v>
      </c>
      <c r="L308" s="70" t="s">
        <v>3151</v>
      </c>
      <c r="M308" s="71" t="str">
        <f t="shared" si="41"/>
        <v>BLANK</v>
      </c>
      <c r="N308" s="71" t="str">
        <f t="shared" si="42"/>
        <v>BLANK</v>
      </c>
      <c r="O308" s="71" t="str">
        <f t="shared" si="43"/>
        <v>BLANK</v>
      </c>
      <c r="P308" s="71" t="str">
        <f t="shared" si="44"/>
        <v>BLANK</v>
      </c>
    </row>
    <row r="309" spans="1:16" x14ac:dyDescent="0.75">
      <c r="A309" s="70" t="str">
        <f>CONCATENATE('Search Tool'!$B$6,'Search Tool'!$F$6,H309)</f>
        <v>EAL Level 3 advanced Diploma (Al size 1.25)Distinction</v>
      </c>
      <c r="B309" s="70" t="b">
        <f t="shared" si="39"/>
        <v>0</v>
      </c>
      <c r="C309" s="70">
        <f t="shared" si="40"/>
        <v>0</v>
      </c>
      <c r="D309" s="70" t="str">
        <f t="shared" si="45"/>
        <v>FALSE0</v>
      </c>
      <c r="E309" s="70" t="str">
        <f t="shared" si="46"/>
        <v>Others L2Other Level 2 qualifications (D-P, GCSE size 2)Distinction</v>
      </c>
      <c r="F309" s="70" t="s">
        <v>2743</v>
      </c>
      <c r="G309" s="70" t="s">
        <v>3178</v>
      </c>
      <c r="H309" s="70" t="s">
        <v>60</v>
      </c>
      <c r="I309" s="70">
        <v>15</v>
      </c>
      <c r="J309" s="70">
        <v>2</v>
      </c>
      <c r="K309" s="70" t="s">
        <v>2892</v>
      </c>
      <c r="L309" s="70" t="s">
        <v>3152</v>
      </c>
      <c r="M309" s="71" t="str">
        <f t="shared" si="41"/>
        <v>BLANK</v>
      </c>
      <c r="N309" s="71" t="str">
        <f t="shared" si="42"/>
        <v>BLANK</v>
      </c>
      <c r="O309" s="71" t="str">
        <f t="shared" si="43"/>
        <v>BLANK</v>
      </c>
      <c r="P309" s="71" t="str">
        <f t="shared" si="44"/>
        <v>BLANK</v>
      </c>
    </row>
    <row r="310" spans="1:16" x14ac:dyDescent="0.75">
      <c r="A310" s="70" t="str">
        <f>CONCATENATE('Search Tool'!$B$6,'Search Tool'!$F$6,H310)</f>
        <v>EAL Level 3 advanced Diploma (Al size 1.25)Merit</v>
      </c>
      <c r="B310" s="70" t="b">
        <f t="shared" ref="B310:B352" si="47">A310=E310</f>
        <v>0</v>
      </c>
      <c r="C310" s="70">
        <f t="shared" ref="C310:C352" si="48">IF(B310=TRUE,1+C309,0)</f>
        <v>0</v>
      </c>
      <c r="D310" s="70" t="str">
        <f t="shared" si="45"/>
        <v>FALSE0</v>
      </c>
      <c r="E310" s="70" t="str">
        <f t="shared" si="46"/>
        <v>Others L2Other Level 2 qualifications (D-P, GCSE size 2)Merit</v>
      </c>
      <c r="F310" s="70" t="s">
        <v>2743</v>
      </c>
      <c r="G310" s="70" t="s">
        <v>3178</v>
      </c>
      <c r="H310" s="70" t="s">
        <v>61</v>
      </c>
      <c r="I310" s="70">
        <v>13</v>
      </c>
      <c r="J310" s="70">
        <v>2</v>
      </c>
      <c r="K310" s="70" t="s">
        <v>2892</v>
      </c>
      <c r="L310" s="70" t="s">
        <v>3153</v>
      </c>
      <c r="M310" s="71" t="str">
        <f t="shared" si="41"/>
        <v>BLANK</v>
      </c>
      <c r="N310" s="71" t="str">
        <f t="shared" si="42"/>
        <v>BLANK</v>
      </c>
      <c r="O310" s="71" t="str">
        <f t="shared" si="43"/>
        <v>BLANK</v>
      </c>
      <c r="P310" s="71" t="str">
        <f t="shared" si="44"/>
        <v>BLANK</v>
      </c>
    </row>
    <row r="311" spans="1:16" x14ac:dyDescent="0.75">
      <c r="A311" s="70" t="str">
        <f>CONCATENATE('Search Tool'!$B$6,'Search Tool'!$F$6,H311)</f>
        <v>EAL Level 3 advanced Diploma (Al size 1.25)Pass</v>
      </c>
      <c r="B311" s="70" t="b">
        <f t="shared" si="47"/>
        <v>0</v>
      </c>
      <c r="C311" s="70">
        <f t="shared" si="48"/>
        <v>0</v>
      </c>
      <c r="D311" s="70" t="str">
        <f t="shared" si="45"/>
        <v>FALSE0</v>
      </c>
      <c r="E311" s="70" t="str">
        <f t="shared" si="46"/>
        <v>Others L2Other Level 2 qualifications (D-P, GCSE size 2)Pass</v>
      </c>
      <c r="F311" s="70" t="s">
        <v>2743</v>
      </c>
      <c r="G311" s="70" t="s">
        <v>3178</v>
      </c>
      <c r="H311" s="70" t="s">
        <v>74</v>
      </c>
      <c r="I311" s="70">
        <v>10</v>
      </c>
      <c r="J311" s="70">
        <v>2</v>
      </c>
      <c r="K311" s="70" t="s">
        <v>2892</v>
      </c>
      <c r="L311" s="70" t="s">
        <v>3154</v>
      </c>
      <c r="M311" s="71" t="str">
        <f t="shared" si="41"/>
        <v>BLANK</v>
      </c>
      <c r="N311" s="71" t="str">
        <f t="shared" si="42"/>
        <v>BLANK</v>
      </c>
      <c r="O311" s="71" t="str">
        <f t="shared" si="43"/>
        <v>BLANK</v>
      </c>
      <c r="P311" s="71" t="str">
        <f t="shared" si="44"/>
        <v>BLANK</v>
      </c>
    </row>
    <row r="312" spans="1:16" x14ac:dyDescent="0.75">
      <c r="A312" s="70" t="str">
        <f>CONCATENATE('Search Tool'!$B$6,'Search Tool'!$F$6,H312)</f>
        <v>EAL Level 3 advanced Diploma (Al size 1.25)Distinction</v>
      </c>
      <c r="B312" s="70" t="b">
        <f t="shared" si="47"/>
        <v>0</v>
      </c>
      <c r="C312" s="70">
        <f t="shared" si="48"/>
        <v>0</v>
      </c>
      <c r="D312" s="70" t="str">
        <f t="shared" si="45"/>
        <v>FALSE0</v>
      </c>
      <c r="E312" s="70" t="str">
        <f t="shared" si="46"/>
        <v>Others L2Other Level 2 qualifications (D-P, GCSE size 3)Distinction</v>
      </c>
      <c r="F312" s="70" t="s">
        <v>2743</v>
      </c>
      <c r="G312" s="70" t="s">
        <v>3182</v>
      </c>
      <c r="H312" s="70" t="s">
        <v>60</v>
      </c>
      <c r="I312" s="70">
        <v>22.5</v>
      </c>
      <c r="J312" s="70">
        <v>3</v>
      </c>
      <c r="K312" s="70" t="s">
        <v>2892</v>
      </c>
      <c r="L312" s="70" t="s">
        <v>3155</v>
      </c>
      <c r="M312" s="71" t="str">
        <f t="shared" si="41"/>
        <v>BLANK</v>
      </c>
      <c r="N312" s="71" t="str">
        <f t="shared" si="42"/>
        <v>BLANK</v>
      </c>
      <c r="O312" s="71" t="str">
        <f t="shared" si="43"/>
        <v>BLANK</v>
      </c>
      <c r="P312" s="71" t="str">
        <f t="shared" si="44"/>
        <v>BLANK</v>
      </c>
    </row>
    <row r="313" spans="1:16" x14ac:dyDescent="0.75">
      <c r="A313" s="70" t="str">
        <f>CONCATENATE('Search Tool'!$B$6,'Search Tool'!$F$6,H313)</f>
        <v>EAL Level 3 advanced Diploma (Al size 1.25)Merit</v>
      </c>
      <c r="B313" s="70" t="b">
        <f t="shared" si="47"/>
        <v>0</v>
      </c>
      <c r="C313" s="70">
        <f t="shared" si="48"/>
        <v>0</v>
      </c>
      <c r="D313" s="70" t="str">
        <f t="shared" si="45"/>
        <v>FALSE0</v>
      </c>
      <c r="E313" s="70" t="str">
        <f t="shared" si="46"/>
        <v>Others L2Other Level 2 qualifications (D-P, GCSE size 3)Merit</v>
      </c>
      <c r="F313" s="70" t="s">
        <v>2743</v>
      </c>
      <c r="G313" s="70" t="s">
        <v>3182</v>
      </c>
      <c r="H313" s="70" t="s">
        <v>61</v>
      </c>
      <c r="I313" s="70">
        <v>19.5</v>
      </c>
      <c r="J313" s="70">
        <v>3</v>
      </c>
      <c r="K313" s="70" t="s">
        <v>2892</v>
      </c>
      <c r="L313" s="70" t="s">
        <v>3156</v>
      </c>
      <c r="M313" s="71" t="str">
        <f t="shared" si="41"/>
        <v>BLANK</v>
      </c>
      <c r="N313" s="71" t="str">
        <f t="shared" si="42"/>
        <v>BLANK</v>
      </c>
      <c r="O313" s="71" t="str">
        <f t="shared" si="43"/>
        <v>BLANK</v>
      </c>
      <c r="P313" s="71" t="str">
        <f t="shared" si="44"/>
        <v>BLANK</v>
      </c>
    </row>
    <row r="314" spans="1:16" x14ac:dyDescent="0.75">
      <c r="A314" s="70" t="str">
        <f>CONCATENATE('Search Tool'!$B$6,'Search Tool'!$F$6,H314)</f>
        <v>EAL Level 3 advanced Diploma (Al size 1.25)Pass</v>
      </c>
      <c r="B314" s="70" t="b">
        <f t="shared" si="47"/>
        <v>0</v>
      </c>
      <c r="C314" s="70">
        <f t="shared" si="48"/>
        <v>0</v>
      </c>
      <c r="D314" s="70" t="str">
        <f t="shared" si="45"/>
        <v>FALSE0</v>
      </c>
      <c r="E314" s="70" t="str">
        <f t="shared" si="46"/>
        <v>Others L2Other Level 2 qualifications (D-P, GCSE size 3)Pass</v>
      </c>
      <c r="F314" s="70" t="s">
        <v>2743</v>
      </c>
      <c r="G314" s="70" t="s">
        <v>3182</v>
      </c>
      <c r="H314" s="70" t="s">
        <v>74</v>
      </c>
      <c r="I314" s="70">
        <v>15</v>
      </c>
      <c r="J314" s="70">
        <v>3</v>
      </c>
      <c r="K314" s="70" t="s">
        <v>2892</v>
      </c>
      <c r="L314" s="70" t="s">
        <v>3157</v>
      </c>
      <c r="M314" s="71" t="str">
        <f t="shared" si="41"/>
        <v>BLANK</v>
      </c>
      <c r="N314" s="71" t="str">
        <f t="shared" si="42"/>
        <v>BLANK</v>
      </c>
      <c r="O314" s="71" t="str">
        <f t="shared" si="43"/>
        <v>BLANK</v>
      </c>
      <c r="P314" s="71" t="str">
        <f t="shared" si="44"/>
        <v>BLANK</v>
      </c>
    </row>
    <row r="315" spans="1:16" x14ac:dyDescent="0.75">
      <c r="A315" s="70" t="str">
        <f>CONCATENATE('Search Tool'!$B$6,'Search Tool'!$F$6,H315)</f>
        <v>EAL Level 3 advanced Diploma (Al size 1.25)Distinction</v>
      </c>
      <c r="B315" s="70" t="b">
        <f t="shared" si="47"/>
        <v>0</v>
      </c>
      <c r="C315" s="70">
        <f t="shared" si="48"/>
        <v>0</v>
      </c>
      <c r="D315" s="70" t="str">
        <f t="shared" si="45"/>
        <v>FALSE0</v>
      </c>
      <c r="E315" s="70" t="str">
        <f t="shared" si="46"/>
        <v>Others L2Other Level 2 qualifications (D-P, GCSE size 4)Distinction</v>
      </c>
      <c r="F315" s="70" t="s">
        <v>2743</v>
      </c>
      <c r="G315" s="70" t="s">
        <v>3186</v>
      </c>
      <c r="H315" s="70" t="s">
        <v>60</v>
      </c>
      <c r="I315" s="70">
        <v>30</v>
      </c>
      <c r="J315" s="70">
        <v>4</v>
      </c>
      <c r="K315" s="70" t="s">
        <v>2892</v>
      </c>
      <c r="L315" s="70" t="s">
        <v>3158</v>
      </c>
      <c r="M315" s="71" t="str">
        <f t="shared" si="41"/>
        <v>BLANK</v>
      </c>
      <c r="N315" s="71" t="str">
        <f t="shared" si="42"/>
        <v>BLANK</v>
      </c>
      <c r="O315" s="71" t="str">
        <f t="shared" si="43"/>
        <v>BLANK</v>
      </c>
      <c r="P315" s="71" t="str">
        <f t="shared" si="44"/>
        <v>BLANK</v>
      </c>
    </row>
    <row r="316" spans="1:16" x14ac:dyDescent="0.75">
      <c r="A316" s="70" t="str">
        <f>CONCATENATE('Search Tool'!$B$6,'Search Tool'!$F$6,H316)</f>
        <v>EAL Level 3 advanced Diploma (Al size 1.25)Merit</v>
      </c>
      <c r="B316" s="70" t="b">
        <f t="shared" si="47"/>
        <v>0</v>
      </c>
      <c r="C316" s="70">
        <f t="shared" si="48"/>
        <v>0</v>
      </c>
      <c r="D316" s="70" t="str">
        <f t="shared" si="45"/>
        <v>FALSE0</v>
      </c>
      <c r="E316" s="70" t="str">
        <f t="shared" si="46"/>
        <v>Others L2Other Level 2 qualifications (D-P, GCSE size 4)Merit</v>
      </c>
      <c r="F316" s="70" t="s">
        <v>2743</v>
      </c>
      <c r="G316" s="70" t="s">
        <v>3186</v>
      </c>
      <c r="H316" s="70" t="s">
        <v>61</v>
      </c>
      <c r="I316" s="70">
        <v>26</v>
      </c>
      <c r="J316" s="70">
        <v>4</v>
      </c>
      <c r="K316" s="70" t="s">
        <v>2892</v>
      </c>
      <c r="L316" s="70" t="s">
        <v>3159</v>
      </c>
      <c r="M316" s="71" t="str">
        <f t="shared" si="41"/>
        <v>BLANK</v>
      </c>
      <c r="N316" s="71" t="str">
        <f t="shared" si="42"/>
        <v>BLANK</v>
      </c>
      <c r="O316" s="71" t="str">
        <f t="shared" si="43"/>
        <v>BLANK</v>
      </c>
      <c r="P316" s="71" t="str">
        <f t="shared" si="44"/>
        <v>BLANK</v>
      </c>
    </row>
    <row r="317" spans="1:16" x14ac:dyDescent="0.75">
      <c r="A317" s="70" t="str">
        <f>CONCATENATE('Search Tool'!$B$6,'Search Tool'!$F$6,H317)</f>
        <v>EAL Level 3 advanced Diploma (Al size 1.25)Pass</v>
      </c>
      <c r="B317" s="70" t="b">
        <f t="shared" si="47"/>
        <v>0</v>
      </c>
      <c r="C317" s="70">
        <f t="shared" si="48"/>
        <v>0</v>
      </c>
      <c r="D317" s="70" t="str">
        <f t="shared" si="45"/>
        <v>FALSE0</v>
      </c>
      <c r="E317" s="70" t="str">
        <f t="shared" si="46"/>
        <v>Others L2Other Level 2 qualifications (D-P, GCSE size 4)Pass</v>
      </c>
      <c r="F317" s="70" t="s">
        <v>2743</v>
      </c>
      <c r="G317" s="70" t="s">
        <v>3186</v>
      </c>
      <c r="H317" s="70" t="s">
        <v>74</v>
      </c>
      <c r="I317" s="70">
        <v>20</v>
      </c>
      <c r="J317" s="70">
        <v>4</v>
      </c>
      <c r="K317" s="70" t="s">
        <v>2892</v>
      </c>
      <c r="L317" s="70" t="s">
        <v>3160</v>
      </c>
      <c r="M317" s="71" t="str">
        <f t="shared" si="41"/>
        <v>BLANK</v>
      </c>
      <c r="N317" s="71" t="str">
        <f t="shared" si="42"/>
        <v>BLANK</v>
      </c>
      <c r="O317" s="71" t="str">
        <f t="shared" si="43"/>
        <v>BLANK</v>
      </c>
      <c r="P317" s="71" t="str">
        <f t="shared" si="44"/>
        <v>BLANK</v>
      </c>
    </row>
    <row r="318" spans="1:16" x14ac:dyDescent="0.75">
      <c r="A318" s="70" t="str">
        <f>CONCATENATE('Search Tool'!$B$6,'Search Tool'!$F$6,H318)</f>
        <v>EAL Level 3 advanced Diploma (Al size 1.25)Distinction</v>
      </c>
      <c r="B318" s="70" t="b">
        <f t="shared" si="47"/>
        <v>0</v>
      </c>
      <c r="C318" s="70">
        <f t="shared" si="48"/>
        <v>0</v>
      </c>
      <c r="D318" s="70" t="str">
        <f t="shared" si="45"/>
        <v>FALSE0</v>
      </c>
      <c r="E318" s="70" t="str">
        <f t="shared" si="46"/>
        <v>Others L2Other Level 2 qualifications (D-P, GCSE size 5)Distinction</v>
      </c>
      <c r="F318" s="70" t="s">
        <v>2743</v>
      </c>
      <c r="G318" s="70" t="s">
        <v>3190</v>
      </c>
      <c r="H318" s="70" t="s">
        <v>60</v>
      </c>
      <c r="I318" s="70">
        <v>37.5</v>
      </c>
      <c r="J318" s="70">
        <v>5</v>
      </c>
      <c r="K318" s="70" t="s">
        <v>2892</v>
      </c>
      <c r="L318" s="70" t="s">
        <v>3161</v>
      </c>
      <c r="M318" s="71" t="str">
        <f t="shared" si="41"/>
        <v>BLANK</v>
      </c>
      <c r="N318" s="71" t="str">
        <f t="shared" si="42"/>
        <v>BLANK</v>
      </c>
      <c r="O318" s="71" t="str">
        <f t="shared" si="43"/>
        <v>BLANK</v>
      </c>
      <c r="P318" s="71" t="str">
        <f t="shared" si="44"/>
        <v>BLANK</v>
      </c>
    </row>
    <row r="319" spans="1:16" x14ac:dyDescent="0.75">
      <c r="A319" s="70" t="str">
        <f>CONCATENATE('Search Tool'!$B$6,'Search Tool'!$F$6,H319)</f>
        <v>EAL Level 3 advanced Diploma (Al size 1.25)Merit</v>
      </c>
      <c r="B319" s="70" t="b">
        <f t="shared" si="47"/>
        <v>0</v>
      </c>
      <c r="C319" s="70">
        <f t="shared" si="48"/>
        <v>0</v>
      </c>
      <c r="D319" s="70" t="str">
        <f t="shared" si="45"/>
        <v>FALSE0</v>
      </c>
      <c r="E319" s="70" t="str">
        <f t="shared" si="46"/>
        <v>Others L2Other Level 2 qualifications (D-P, GCSE size 5)Merit</v>
      </c>
      <c r="F319" s="70" t="s">
        <v>2743</v>
      </c>
      <c r="G319" s="70" t="s">
        <v>3190</v>
      </c>
      <c r="H319" s="70" t="s">
        <v>61</v>
      </c>
      <c r="I319" s="70">
        <v>32.5</v>
      </c>
      <c r="J319" s="70">
        <v>5</v>
      </c>
      <c r="K319" s="70" t="s">
        <v>2892</v>
      </c>
      <c r="L319" s="70" t="s">
        <v>3163</v>
      </c>
      <c r="M319" s="71" t="str">
        <f t="shared" si="41"/>
        <v>BLANK</v>
      </c>
      <c r="N319" s="71" t="str">
        <f t="shared" si="42"/>
        <v>BLANK</v>
      </c>
      <c r="O319" s="71" t="str">
        <f t="shared" si="43"/>
        <v>BLANK</v>
      </c>
      <c r="P319" s="71" t="str">
        <f t="shared" si="44"/>
        <v>BLANK</v>
      </c>
    </row>
    <row r="320" spans="1:16" x14ac:dyDescent="0.75">
      <c r="A320" s="70" t="str">
        <f>CONCATENATE('Search Tool'!$B$6,'Search Tool'!$F$6,H320)</f>
        <v>EAL Level 3 advanced Diploma (Al size 1.25)Pass</v>
      </c>
      <c r="B320" s="70" t="b">
        <f t="shared" si="47"/>
        <v>0</v>
      </c>
      <c r="C320" s="70">
        <f t="shared" si="48"/>
        <v>0</v>
      </c>
      <c r="D320" s="70" t="str">
        <f t="shared" si="45"/>
        <v>FALSE0</v>
      </c>
      <c r="E320" s="70" t="str">
        <f t="shared" si="46"/>
        <v>Others L2Other Level 2 qualifications (D-P, GCSE size 5)Pass</v>
      </c>
      <c r="F320" s="70" t="s">
        <v>2743</v>
      </c>
      <c r="G320" s="70" t="s">
        <v>3190</v>
      </c>
      <c r="H320" s="70" t="s">
        <v>74</v>
      </c>
      <c r="I320" s="70">
        <v>25</v>
      </c>
      <c r="J320" s="70">
        <v>5</v>
      </c>
      <c r="K320" s="70" t="s">
        <v>2892</v>
      </c>
      <c r="L320" s="70" t="s">
        <v>3165</v>
      </c>
      <c r="M320" s="71" t="str">
        <f t="shared" si="41"/>
        <v>BLANK</v>
      </c>
      <c r="N320" s="71" t="str">
        <f t="shared" si="42"/>
        <v>BLANK</v>
      </c>
      <c r="O320" s="71" t="str">
        <f t="shared" si="43"/>
        <v>BLANK</v>
      </c>
      <c r="P320" s="71" t="str">
        <f t="shared" si="44"/>
        <v>BLANK</v>
      </c>
    </row>
    <row r="321" spans="1:16" x14ac:dyDescent="0.75">
      <c r="A321" s="70" t="str">
        <f>CONCATENATE('Search Tool'!$B$6,'Search Tool'!$F$6,H321)</f>
        <v>EAL Level 3 advanced Diploma (Al size 1.25)Distinction</v>
      </c>
      <c r="B321" s="70" t="b">
        <f t="shared" si="47"/>
        <v>0</v>
      </c>
      <c r="C321" s="70">
        <f t="shared" si="48"/>
        <v>0</v>
      </c>
      <c r="D321" s="70" t="str">
        <f t="shared" si="45"/>
        <v>FALSE0</v>
      </c>
      <c r="E321" s="70" t="str">
        <f t="shared" si="46"/>
        <v>Others L2Other Level 2 qualifications (D-P, GCSE size 6)Distinction</v>
      </c>
      <c r="F321" s="70" t="s">
        <v>2743</v>
      </c>
      <c r="G321" s="70" t="s">
        <v>3194</v>
      </c>
      <c r="H321" s="70" t="s">
        <v>60</v>
      </c>
      <c r="I321" s="70">
        <v>45</v>
      </c>
      <c r="J321" s="70">
        <v>6</v>
      </c>
      <c r="K321" s="70" t="s">
        <v>2892</v>
      </c>
      <c r="L321" s="70" t="s">
        <v>3167</v>
      </c>
      <c r="M321" s="71" t="str">
        <f t="shared" si="41"/>
        <v>BLANK</v>
      </c>
      <c r="N321" s="71" t="str">
        <f t="shared" si="42"/>
        <v>BLANK</v>
      </c>
      <c r="O321" s="71" t="str">
        <f t="shared" si="43"/>
        <v>BLANK</v>
      </c>
      <c r="P321" s="71" t="str">
        <f t="shared" si="44"/>
        <v>BLANK</v>
      </c>
    </row>
    <row r="322" spans="1:16" x14ac:dyDescent="0.75">
      <c r="A322" s="70" t="str">
        <f>CONCATENATE('Search Tool'!$B$6,'Search Tool'!$F$6,H322)</f>
        <v>EAL Level 3 advanced Diploma (Al size 1.25)Merit</v>
      </c>
      <c r="B322" s="70" t="b">
        <f t="shared" si="47"/>
        <v>0</v>
      </c>
      <c r="C322" s="70">
        <f t="shared" si="48"/>
        <v>0</v>
      </c>
      <c r="D322" s="70" t="str">
        <f t="shared" si="45"/>
        <v>FALSE0</v>
      </c>
      <c r="E322" s="70" t="str">
        <f t="shared" si="46"/>
        <v>Others L2Other Level 2 qualifications (D-P, GCSE size 6)Merit</v>
      </c>
      <c r="F322" s="70" t="s">
        <v>2743</v>
      </c>
      <c r="G322" s="70" t="s">
        <v>3194</v>
      </c>
      <c r="H322" s="70" t="s">
        <v>61</v>
      </c>
      <c r="I322" s="70">
        <v>39</v>
      </c>
      <c r="J322" s="70">
        <v>6</v>
      </c>
      <c r="K322" s="70" t="s">
        <v>2892</v>
      </c>
      <c r="L322" s="70" t="s">
        <v>3169</v>
      </c>
      <c r="M322" s="71" t="str">
        <f t="shared" ref="M322:M375" si="49">IFERROR(VLOOKUP($L322,$D$2:$J$809,5,FALSE),"BLANK")</f>
        <v>BLANK</v>
      </c>
      <c r="N322" s="71" t="str">
        <f t="shared" ref="N322:N375" si="50">IFERROR(VLOOKUP($L322,$D$2:$J$809,6,FALSE),"BLANK")</f>
        <v>BLANK</v>
      </c>
      <c r="O322" s="71" t="str">
        <f t="shared" ref="O322:O375" si="51">IFERROR(VLOOKUP($L322,$D$2:$J$809,7,FALSE),"BLANK")</f>
        <v>BLANK</v>
      </c>
      <c r="P322" s="71" t="str">
        <f t="shared" ref="P322:P375" si="52">IFERROR(VLOOKUP($L322,$D$2:$K$809,8,FALSE),"BLANK")</f>
        <v>BLANK</v>
      </c>
    </row>
    <row r="323" spans="1:16" x14ac:dyDescent="0.75">
      <c r="A323" s="70" t="str">
        <f>CONCATENATE('Search Tool'!$B$6,'Search Tool'!$F$6,H323)</f>
        <v>EAL Level 3 advanced Diploma (Al size 1.25)Pass</v>
      </c>
      <c r="B323" s="70" t="b">
        <f t="shared" si="47"/>
        <v>0</v>
      </c>
      <c r="C323" s="70">
        <f t="shared" si="48"/>
        <v>0</v>
      </c>
      <c r="D323" s="70" t="str">
        <f t="shared" si="45"/>
        <v>FALSE0</v>
      </c>
      <c r="E323" s="70" t="str">
        <f t="shared" si="46"/>
        <v>Others L2Other Level 2 qualifications (D-P, GCSE size 6)Pass</v>
      </c>
      <c r="F323" s="70" t="s">
        <v>2743</v>
      </c>
      <c r="G323" s="70" t="s">
        <v>3194</v>
      </c>
      <c r="H323" s="70" t="s">
        <v>74</v>
      </c>
      <c r="I323" s="70">
        <v>30</v>
      </c>
      <c r="J323" s="70">
        <v>6</v>
      </c>
      <c r="K323" s="70" t="s">
        <v>2892</v>
      </c>
      <c r="L323" s="70" t="s">
        <v>3171</v>
      </c>
      <c r="M323" s="71" t="str">
        <f t="shared" si="49"/>
        <v>BLANK</v>
      </c>
      <c r="N323" s="71" t="str">
        <f t="shared" si="50"/>
        <v>BLANK</v>
      </c>
      <c r="O323" s="71" t="str">
        <f t="shared" si="51"/>
        <v>BLANK</v>
      </c>
      <c r="P323" s="71" t="str">
        <f t="shared" si="52"/>
        <v>BLANK</v>
      </c>
    </row>
    <row r="324" spans="1:16" x14ac:dyDescent="0.75">
      <c r="A324" s="70" t="str">
        <f>CONCATENATE('Search Tool'!$B$6,'Search Tool'!$F$6,H324)</f>
        <v>EAL Level 3 advanced Diploma (Al size 1.25)Distinction</v>
      </c>
      <c r="B324" s="70" t="b">
        <f t="shared" si="47"/>
        <v>0</v>
      </c>
      <c r="C324" s="70">
        <f t="shared" si="48"/>
        <v>0</v>
      </c>
      <c r="D324" s="70" t="str">
        <f t="shared" si="45"/>
        <v>FALSE0</v>
      </c>
      <c r="E324" s="70" t="str">
        <f t="shared" si="46"/>
        <v>Others L2Other Level 2 qualifications (D-P, GCSE size 7)Distinction</v>
      </c>
      <c r="F324" s="70" t="s">
        <v>2743</v>
      </c>
      <c r="G324" s="70" t="s">
        <v>3198</v>
      </c>
      <c r="H324" s="70" t="s">
        <v>60</v>
      </c>
      <c r="I324" s="70">
        <v>52.5</v>
      </c>
      <c r="J324" s="70">
        <v>7</v>
      </c>
      <c r="K324" s="70" t="s">
        <v>2892</v>
      </c>
      <c r="L324" s="70" t="s">
        <v>3173</v>
      </c>
      <c r="M324" s="71" t="str">
        <f t="shared" si="49"/>
        <v>BLANK</v>
      </c>
      <c r="N324" s="71" t="str">
        <f t="shared" si="50"/>
        <v>BLANK</v>
      </c>
      <c r="O324" s="71" t="str">
        <f t="shared" si="51"/>
        <v>BLANK</v>
      </c>
      <c r="P324" s="71" t="str">
        <f t="shared" si="52"/>
        <v>BLANK</v>
      </c>
    </row>
    <row r="325" spans="1:16" x14ac:dyDescent="0.75">
      <c r="A325" s="70" t="str">
        <f>CONCATENATE('Search Tool'!$B$6,'Search Tool'!$F$6,H325)</f>
        <v>EAL Level 3 advanced Diploma (Al size 1.25)Merit</v>
      </c>
      <c r="B325" s="70" t="b">
        <f t="shared" si="47"/>
        <v>0</v>
      </c>
      <c r="C325" s="70">
        <f t="shared" si="48"/>
        <v>0</v>
      </c>
      <c r="D325" s="70" t="str">
        <f t="shared" si="45"/>
        <v>FALSE0</v>
      </c>
      <c r="E325" s="70" t="str">
        <f t="shared" si="46"/>
        <v>Others L2Other Level 2 qualifications (D-P, GCSE size 7)Merit</v>
      </c>
      <c r="F325" s="70" t="s">
        <v>2743</v>
      </c>
      <c r="G325" s="70" t="s">
        <v>3198</v>
      </c>
      <c r="H325" s="70" t="s">
        <v>61</v>
      </c>
      <c r="I325" s="70">
        <v>45.5</v>
      </c>
      <c r="J325" s="70">
        <v>7</v>
      </c>
      <c r="K325" s="70" t="s">
        <v>2892</v>
      </c>
      <c r="L325" s="70" t="s">
        <v>3175</v>
      </c>
      <c r="M325" s="71" t="str">
        <f t="shared" si="49"/>
        <v>BLANK</v>
      </c>
      <c r="N325" s="71" t="str">
        <f t="shared" si="50"/>
        <v>BLANK</v>
      </c>
      <c r="O325" s="71" t="str">
        <f t="shared" si="51"/>
        <v>BLANK</v>
      </c>
      <c r="P325" s="71" t="str">
        <f t="shared" si="52"/>
        <v>BLANK</v>
      </c>
    </row>
    <row r="326" spans="1:16" x14ac:dyDescent="0.75">
      <c r="A326" s="70" t="str">
        <f>CONCATENATE('Search Tool'!$B$6,'Search Tool'!$F$6,H326)</f>
        <v>EAL Level 3 advanced Diploma (Al size 1.25)Pass</v>
      </c>
      <c r="B326" s="70" t="b">
        <f t="shared" si="47"/>
        <v>0</v>
      </c>
      <c r="C326" s="70">
        <f t="shared" si="48"/>
        <v>0</v>
      </c>
      <c r="D326" s="70" t="str">
        <f t="shared" si="45"/>
        <v>FALSE0</v>
      </c>
      <c r="E326" s="70" t="str">
        <f t="shared" si="46"/>
        <v>Others L2Other Level 2 qualifications (D-P, GCSE size 7)Pass</v>
      </c>
      <c r="F326" s="70" t="s">
        <v>2743</v>
      </c>
      <c r="G326" s="70" t="s">
        <v>3198</v>
      </c>
      <c r="H326" s="70" t="s">
        <v>74</v>
      </c>
      <c r="I326" s="70">
        <v>35</v>
      </c>
      <c r="J326" s="70">
        <v>7</v>
      </c>
      <c r="K326" s="70" t="s">
        <v>2892</v>
      </c>
      <c r="L326" s="70" t="s">
        <v>3177</v>
      </c>
      <c r="M326" s="71" t="str">
        <f t="shared" si="49"/>
        <v>BLANK</v>
      </c>
      <c r="N326" s="71" t="str">
        <f t="shared" si="50"/>
        <v>BLANK</v>
      </c>
      <c r="O326" s="71" t="str">
        <f t="shared" si="51"/>
        <v>BLANK</v>
      </c>
      <c r="P326" s="71" t="str">
        <f t="shared" si="52"/>
        <v>BLANK</v>
      </c>
    </row>
    <row r="327" spans="1:16" x14ac:dyDescent="0.75">
      <c r="A327" s="70" t="str">
        <f>CONCATENATE('Search Tool'!$B$6,'Search Tool'!$F$6,H327)</f>
        <v>EAL Level 3 advanced Diploma (Al size 1.25)Distinction</v>
      </c>
      <c r="B327" s="70" t="b">
        <f t="shared" si="47"/>
        <v>0</v>
      </c>
      <c r="C327" s="70">
        <f t="shared" si="48"/>
        <v>0</v>
      </c>
      <c r="D327" s="70" t="str">
        <f t="shared" si="45"/>
        <v>FALSE0</v>
      </c>
      <c r="E327" s="70" t="str">
        <f t="shared" si="46"/>
        <v>Others L2Other Level 2 qualifications (D-P, GCSE size 8)Distinction</v>
      </c>
      <c r="F327" s="70" t="s">
        <v>2743</v>
      </c>
      <c r="G327" s="70" t="s">
        <v>3202</v>
      </c>
      <c r="H327" s="70" t="s">
        <v>60</v>
      </c>
      <c r="I327" s="70">
        <v>60</v>
      </c>
      <c r="J327" s="70">
        <v>8</v>
      </c>
      <c r="K327" s="70" t="s">
        <v>2892</v>
      </c>
      <c r="L327" s="70" t="s">
        <v>3179</v>
      </c>
      <c r="M327" s="71" t="str">
        <f t="shared" si="49"/>
        <v>BLANK</v>
      </c>
      <c r="N327" s="71" t="str">
        <f t="shared" si="50"/>
        <v>BLANK</v>
      </c>
      <c r="O327" s="71" t="str">
        <f t="shared" si="51"/>
        <v>BLANK</v>
      </c>
      <c r="P327" s="71" t="str">
        <f t="shared" si="52"/>
        <v>BLANK</v>
      </c>
    </row>
    <row r="328" spans="1:16" x14ac:dyDescent="0.75">
      <c r="A328" s="70" t="str">
        <f>CONCATENATE('Search Tool'!$B$6,'Search Tool'!$F$6,H328)</f>
        <v>EAL Level 3 advanced Diploma (Al size 1.25)Merit</v>
      </c>
      <c r="B328" s="70" t="b">
        <f t="shared" si="47"/>
        <v>0</v>
      </c>
      <c r="C328" s="70">
        <f t="shared" si="48"/>
        <v>0</v>
      </c>
      <c r="D328" s="70" t="str">
        <f t="shared" si="45"/>
        <v>FALSE0</v>
      </c>
      <c r="E328" s="70" t="str">
        <f t="shared" si="46"/>
        <v>Others L2Other Level 2 qualifications (D-P, GCSE size 8)Merit</v>
      </c>
      <c r="F328" s="70" t="s">
        <v>2743</v>
      </c>
      <c r="G328" s="70" t="s">
        <v>3202</v>
      </c>
      <c r="H328" s="70" t="s">
        <v>61</v>
      </c>
      <c r="I328" s="70">
        <v>52</v>
      </c>
      <c r="J328" s="70">
        <v>8</v>
      </c>
      <c r="K328" s="70" t="s">
        <v>2892</v>
      </c>
      <c r="L328" s="70" t="s">
        <v>3180</v>
      </c>
      <c r="M328" s="71" t="str">
        <f t="shared" si="49"/>
        <v>BLANK</v>
      </c>
      <c r="N328" s="71" t="str">
        <f t="shared" si="50"/>
        <v>BLANK</v>
      </c>
      <c r="O328" s="71" t="str">
        <f t="shared" si="51"/>
        <v>BLANK</v>
      </c>
      <c r="P328" s="71" t="str">
        <f t="shared" si="52"/>
        <v>BLANK</v>
      </c>
    </row>
    <row r="329" spans="1:16" x14ac:dyDescent="0.75">
      <c r="A329" s="70" t="str">
        <f>CONCATENATE('Search Tool'!$B$6,'Search Tool'!$F$6,H329)</f>
        <v>EAL Level 3 advanced Diploma (Al size 1.25)Pass</v>
      </c>
      <c r="B329" s="70" t="b">
        <f t="shared" si="47"/>
        <v>0</v>
      </c>
      <c r="C329" s="70">
        <f t="shared" si="48"/>
        <v>0</v>
      </c>
      <c r="D329" s="70" t="str">
        <f t="shared" si="45"/>
        <v>FALSE0</v>
      </c>
      <c r="E329" s="70" t="str">
        <f t="shared" si="46"/>
        <v>Others L2Other Level 2 qualifications (D-P, GCSE size 8)Pass</v>
      </c>
      <c r="F329" s="70" t="s">
        <v>2743</v>
      </c>
      <c r="G329" s="70" t="s">
        <v>3202</v>
      </c>
      <c r="H329" s="70" t="s">
        <v>74</v>
      </c>
      <c r="I329" s="70">
        <v>40</v>
      </c>
      <c r="J329" s="70">
        <v>8</v>
      </c>
      <c r="K329" s="70" t="s">
        <v>2892</v>
      </c>
      <c r="L329" s="70" t="s">
        <v>3181</v>
      </c>
      <c r="M329" s="71" t="str">
        <f t="shared" si="49"/>
        <v>BLANK</v>
      </c>
      <c r="N329" s="71" t="str">
        <f t="shared" si="50"/>
        <v>BLANK</v>
      </c>
      <c r="O329" s="71" t="str">
        <f t="shared" si="51"/>
        <v>BLANK</v>
      </c>
      <c r="P329" s="71" t="str">
        <f t="shared" si="52"/>
        <v>BLANK</v>
      </c>
    </row>
    <row r="330" spans="1:16" x14ac:dyDescent="0.75">
      <c r="A330" s="70" t="str">
        <f>CONCATENATE('Search Tool'!$B$6,'Search Tool'!$F$6,H330)</f>
        <v>EAL Level 3 advanced Diploma (Al size 1.25)Distinction</v>
      </c>
      <c r="B330" s="70" t="b">
        <f t="shared" si="47"/>
        <v>0</v>
      </c>
      <c r="C330" s="70">
        <f t="shared" si="48"/>
        <v>0</v>
      </c>
      <c r="D330" s="70" t="str">
        <f t="shared" si="45"/>
        <v>FALSE0</v>
      </c>
      <c r="E330" s="70" t="str">
        <f t="shared" si="46"/>
        <v>Others L2Other Level 2 qualifications (D-P, GCSE size 9)Distinction</v>
      </c>
      <c r="F330" s="70" t="s">
        <v>2743</v>
      </c>
      <c r="G330" s="70" t="s">
        <v>3206</v>
      </c>
      <c r="H330" s="70" t="s">
        <v>60</v>
      </c>
      <c r="I330" s="70">
        <v>67.5</v>
      </c>
      <c r="J330" s="70">
        <v>9</v>
      </c>
      <c r="K330" s="70" t="s">
        <v>2892</v>
      </c>
      <c r="L330" s="70" t="s">
        <v>3183</v>
      </c>
      <c r="M330" s="71" t="str">
        <f t="shared" si="49"/>
        <v>BLANK</v>
      </c>
      <c r="N330" s="71" t="str">
        <f t="shared" si="50"/>
        <v>BLANK</v>
      </c>
      <c r="O330" s="71" t="str">
        <f t="shared" si="51"/>
        <v>BLANK</v>
      </c>
      <c r="P330" s="71" t="str">
        <f t="shared" si="52"/>
        <v>BLANK</v>
      </c>
    </row>
    <row r="331" spans="1:16" x14ac:dyDescent="0.75">
      <c r="A331" s="70" t="str">
        <f>CONCATENATE('Search Tool'!$B$6,'Search Tool'!$F$6,H331)</f>
        <v>EAL Level 3 advanced Diploma (Al size 1.25)Merit</v>
      </c>
      <c r="B331" s="70" t="b">
        <f t="shared" si="47"/>
        <v>0</v>
      </c>
      <c r="C331" s="70">
        <f t="shared" si="48"/>
        <v>0</v>
      </c>
      <c r="D331" s="70" t="str">
        <f t="shared" si="45"/>
        <v>FALSE0</v>
      </c>
      <c r="E331" s="70" t="str">
        <f t="shared" si="46"/>
        <v>Others L2Other Level 2 qualifications (D-P, GCSE size 9)Merit</v>
      </c>
      <c r="F331" s="70" t="s">
        <v>2743</v>
      </c>
      <c r="G331" s="70" t="s">
        <v>3206</v>
      </c>
      <c r="H331" s="70" t="s">
        <v>61</v>
      </c>
      <c r="I331" s="70">
        <v>58.5</v>
      </c>
      <c r="J331" s="70">
        <v>9</v>
      </c>
      <c r="K331" s="70" t="s">
        <v>2892</v>
      </c>
      <c r="L331" s="70" t="s">
        <v>3184</v>
      </c>
      <c r="M331" s="71" t="str">
        <f t="shared" si="49"/>
        <v>BLANK</v>
      </c>
      <c r="N331" s="71" t="str">
        <f t="shared" si="50"/>
        <v>BLANK</v>
      </c>
      <c r="O331" s="71" t="str">
        <f t="shared" si="51"/>
        <v>BLANK</v>
      </c>
      <c r="P331" s="71" t="str">
        <f t="shared" si="52"/>
        <v>BLANK</v>
      </c>
    </row>
    <row r="332" spans="1:16" x14ac:dyDescent="0.75">
      <c r="A332" s="70" t="str">
        <f>CONCATENATE('Search Tool'!$B$6,'Search Tool'!$F$6,H332)</f>
        <v>EAL Level 3 advanced Diploma (Al size 1.25)Pass</v>
      </c>
      <c r="B332" s="70" t="b">
        <f t="shared" si="47"/>
        <v>0</v>
      </c>
      <c r="C332" s="70">
        <f t="shared" si="48"/>
        <v>0</v>
      </c>
      <c r="D332" s="70" t="str">
        <f t="shared" si="45"/>
        <v>FALSE0</v>
      </c>
      <c r="E332" s="70" t="str">
        <f t="shared" si="46"/>
        <v>Others L2Other Level 2 qualifications (D-P, GCSE size 9)Pass</v>
      </c>
      <c r="F332" s="70" t="s">
        <v>2743</v>
      </c>
      <c r="G332" s="70" t="s">
        <v>3206</v>
      </c>
      <c r="H332" s="70" t="s">
        <v>74</v>
      </c>
      <c r="I332" s="70">
        <v>45</v>
      </c>
      <c r="J332" s="70">
        <v>9</v>
      </c>
      <c r="K332" s="70" t="s">
        <v>2892</v>
      </c>
      <c r="L332" s="70" t="s">
        <v>3185</v>
      </c>
      <c r="M332" s="71" t="str">
        <f t="shared" si="49"/>
        <v>BLANK</v>
      </c>
      <c r="N332" s="71" t="str">
        <f t="shared" si="50"/>
        <v>BLANK</v>
      </c>
      <c r="O332" s="71" t="str">
        <f t="shared" si="51"/>
        <v>BLANK</v>
      </c>
      <c r="P332" s="71" t="str">
        <f t="shared" si="52"/>
        <v>BLANK</v>
      </c>
    </row>
    <row r="333" spans="1:16" x14ac:dyDescent="0.75">
      <c r="A333" s="70" t="str">
        <f>CONCATENATE('Search Tool'!$B$6,'Search Tool'!$F$6,H333)</f>
        <v>EAL Level 3 advanced Diploma (Al size 1.25)Distinction</v>
      </c>
      <c r="B333" s="70" t="b">
        <f t="shared" si="47"/>
        <v>0</v>
      </c>
      <c r="C333" s="70">
        <f t="shared" si="48"/>
        <v>0</v>
      </c>
      <c r="D333" s="70" t="str">
        <f t="shared" si="45"/>
        <v>FALSE0</v>
      </c>
      <c r="E333" s="70" t="str">
        <f t="shared" si="46"/>
        <v>Others L2Other Level 2 qualifications (D-P, GCSE size 10)Distinction</v>
      </c>
      <c r="F333" s="70" t="s">
        <v>2743</v>
      </c>
      <c r="G333" s="70" t="s">
        <v>3210</v>
      </c>
      <c r="H333" s="70" t="s">
        <v>60</v>
      </c>
      <c r="I333" s="70">
        <v>75</v>
      </c>
      <c r="J333" s="70">
        <v>10</v>
      </c>
      <c r="K333" s="70" t="s">
        <v>2892</v>
      </c>
      <c r="L333" s="70" t="s">
        <v>3187</v>
      </c>
      <c r="M333" s="71" t="str">
        <f t="shared" si="49"/>
        <v>BLANK</v>
      </c>
      <c r="N333" s="71" t="str">
        <f t="shared" si="50"/>
        <v>BLANK</v>
      </c>
      <c r="O333" s="71" t="str">
        <f t="shared" si="51"/>
        <v>BLANK</v>
      </c>
      <c r="P333" s="71" t="str">
        <f t="shared" si="52"/>
        <v>BLANK</v>
      </c>
    </row>
    <row r="334" spans="1:16" x14ac:dyDescent="0.75">
      <c r="A334" s="70" t="str">
        <f>CONCATENATE('Search Tool'!$B$6,'Search Tool'!$F$6,H334)</f>
        <v>EAL Level 3 advanced Diploma (Al size 1.25)Merit</v>
      </c>
      <c r="B334" s="70" t="b">
        <f t="shared" si="47"/>
        <v>0</v>
      </c>
      <c r="C334" s="70">
        <f t="shared" si="48"/>
        <v>0</v>
      </c>
      <c r="D334" s="70" t="str">
        <f t="shared" si="45"/>
        <v>FALSE0</v>
      </c>
      <c r="E334" s="70" t="str">
        <f t="shared" si="46"/>
        <v>Others L2Other Level 2 qualifications (D-P, GCSE size 10)Merit</v>
      </c>
      <c r="F334" s="70" t="s">
        <v>2743</v>
      </c>
      <c r="G334" s="70" t="s">
        <v>3210</v>
      </c>
      <c r="H334" s="70" t="s">
        <v>61</v>
      </c>
      <c r="I334" s="70">
        <v>65</v>
      </c>
      <c r="J334" s="70">
        <v>10</v>
      </c>
      <c r="K334" s="70" t="s">
        <v>2892</v>
      </c>
      <c r="L334" s="70" t="s">
        <v>3188</v>
      </c>
      <c r="M334" s="71" t="str">
        <f t="shared" si="49"/>
        <v>BLANK</v>
      </c>
      <c r="N334" s="71" t="str">
        <f t="shared" si="50"/>
        <v>BLANK</v>
      </c>
      <c r="O334" s="71" t="str">
        <f t="shared" si="51"/>
        <v>BLANK</v>
      </c>
      <c r="P334" s="71" t="str">
        <f t="shared" si="52"/>
        <v>BLANK</v>
      </c>
    </row>
    <row r="335" spans="1:16" x14ac:dyDescent="0.75">
      <c r="A335" s="70" t="str">
        <f>CONCATENATE('Search Tool'!$B$6,'Search Tool'!$F$6,H335)</f>
        <v>EAL Level 3 advanced Diploma (Al size 1.25)Pass</v>
      </c>
      <c r="B335" s="70" t="b">
        <f t="shared" si="47"/>
        <v>0</v>
      </c>
      <c r="C335" s="70">
        <f t="shared" si="48"/>
        <v>0</v>
      </c>
      <c r="D335" s="70" t="str">
        <f t="shared" si="45"/>
        <v>FALSE0</v>
      </c>
      <c r="E335" s="70" t="str">
        <f t="shared" si="46"/>
        <v>Others L2Other Level 2 qualifications (D-P, GCSE size 10)Pass</v>
      </c>
      <c r="F335" s="70" t="s">
        <v>2743</v>
      </c>
      <c r="G335" s="70" t="s">
        <v>3210</v>
      </c>
      <c r="H335" s="70" t="s">
        <v>74</v>
      </c>
      <c r="I335" s="70">
        <v>50</v>
      </c>
      <c r="J335" s="70">
        <v>10</v>
      </c>
      <c r="K335" s="70" t="s">
        <v>2892</v>
      </c>
      <c r="L335" s="70" t="s">
        <v>3189</v>
      </c>
      <c r="M335" s="71" t="str">
        <f t="shared" si="49"/>
        <v>BLANK</v>
      </c>
      <c r="N335" s="71" t="str">
        <f t="shared" si="50"/>
        <v>BLANK</v>
      </c>
      <c r="O335" s="71" t="str">
        <f t="shared" si="51"/>
        <v>BLANK</v>
      </c>
      <c r="P335" s="71" t="str">
        <f t="shared" si="52"/>
        <v>BLANK</v>
      </c>
    </row>
    <row r="336" spans="1:16" x14ac:dyDescent="0.75">
      <c r="A336" s="70" t="str">
        <f>CONCATENATE('Search Tool'!$B$6,'Search Tool'!$F$6,H336)</f>
        <v>EAL Level 3 advanced Diploma (Al size 1.25)Distinction</v>
      </c>
      <c r="B336" s="70" t="b">
        <f t="shared" si="47"/>
        <v>0</v>
      </c>
      <c r="C336" s="70">
        <f t="shared" si="48"/>
        <v>0</v>
      </c>
      <c r="D336" s="70" t="str">
        <f t="shared" si="45"/>
        <v>FALSE0</v>
      </c>
      <c r="E336" s="70" t="str">
        <f t="shared" si="46"/>
        <v>Others L2Other Level 2 qualifications (D-P, GCSE size 14)Distinction</v>
      </c>
      <c r="F336" s="70" t="s">
        <v>2743</v>
      </c>
      <c r="G336" s="70" t="s">
        <v>3214</v>
      </c>
      <c r="H336" s="70" t="s">
        <v>60</v>
      </c>
      <c r="I336" s="70">
        <v>105</v>
      </c>
      <c r="J336" s="70">
        <v>14</v>
      </c>
      <c r="K336" s="70" t="s">
        <v>2892</v>
      </c>
      <c r="L336" s="70" t="s">
        <v>3191</v>
      </c>
      <c r="M336" s="71" t="str">
        <f t="shared" si="49"/>
        <v>BLANK</v>
      </c>
      <c r="N336" s="71" t="str">
        <f t="shared" si="50"/>
        <v>BLANK</v>
      </c>
      <c r="O336" s="71" t="str">
        <f t="shared" si="51"/>
        <v>BLANK</v>
      </c>
      <c r="P336" s="71" t="str">
        <f t="shared" si="52"/>
        <v>BLANK</v>
      </c>
    </row>
    <row r="337" spans="1:16" x14ac:dyDescent="0.75">
      <c r="A337" s="70" t="str">
        <f>CONCATENATE('Search Tool'!$B$6,'Search Tool'!$F$6,H337)</f>
        <v>EAL Level 3 advanced Diploma (Al size 1.25)Merit</v>
      </c>
      <c r="B337" s="70" t="b">
        <f t="shared" si="47"/>
        <v>0</v>
      </c>
      <c r="C337" s="70">
        <f t="shared" si="48"/>
        <v>0</v>
      </c>
      <c r="D337" s="70" t="str">
        <f t="shared" si="45"/>
        <v>FALSE0</v>
      </c>
      <c r="E337" s="70" t="str">
        <f t="shared" si="46"/>
        <v>Others L2Other Level 2 qualifications (D-P, GCSE size 14)Merit</v>
      </c>
      <c r="F337" s="70" t="s">
        <v>2743</v>
      </c>
      <c r="G337" s="70" t="s">
        <v>3214</v>
      </c>
      <c r="H337" s="70" t="s">
        <v>61</v>
      </c>
      <c r="I337" s="70">
        <v>91</v>
      </c>
      <c r="J337" s="70">
        <v>14</v>
      </c>
      <c r="K337" s="70" t="s">
        <v>2892</v>
      </c>
      <c r="L337" s="70" t="s">
        <v>3192</v>
      </c>
      <c r="M337" s="71" t="str">
        <f t="shared" si="49"/>
        <v>BLANK</v>
      </c>
      <c r="N337" s="71" t="str">
        <f t="shared" si="50"/>
        <v>BLANK</v>
      </c>
      <c r="O337" s="71" t="str">
        <f t="shared" si="51"/>
        <v>BLANK</v>
      </c>
      <c r="P337" s="71" t="str">
        <f t="shared" si="52"/>
        <v>BLANK</v>
      </c>
    </row>
    <row r="338" spans="1:16" x14ac:dyDescent="0.75">
      <c r="A338" s="70" t="str">
        <f>CONCATENATE('Search Tool'!$B$6,'Search Tool'!$F$6,H338)</f>
        <v>EAL Level 3 advanced Diploma (Al size 1.25)Pass</v>
      </c>
      <c r="B338" s="70" t="b">
        <f t="shared" si="47"/>
        <v>0</v>
      </c>
      <c r="C338" s="70">
        <f t="shared" si="48"/>
        <v>0</v>
      </c>
      <c r="D338" s="70" t="str">
        <f t="shared" si="45"/>
        <v>FALSE0</v>
      </c>
      <c r="E338" s="70" t="str">
        <f t="shared" si="46"/>
        <v>Others L2Other Level 2 qualifications (D-P, GCSE size 14)Pass</v>
      </c>
      <c r="F338" s="70" t="s">
        <v>2743</v>
      </c>
      <c r="G338" s="70" t="s">
        <v>3214</v>
      </c>
      <c r="H338" s="70" t="s">
        <v>74</v>
      </c>
      <c r="I338" s="70">
        <v>70</v>
      </c>
      <c r="J338" s="70">
        <v>14</v>
      </c>
      <c r="K338" s="70" t="s">
        <v>2892</v>
      </c>
      <c r="L338" s="70" t="s">
        <v>3193</v>
      </c>
      <c r="M338" s="71" t="str">
        <f t="shared" si="49"/>
        <v>BLANK</v>
      </c>
      <c r="N338" s="71" t="str">
        <f t="shared" si="50"/>
        <v>BLANK</v>
      </c>
      <c r="O338" s="71" t="str">
        <f t="shared" si="51"/>
        <v>BLANK</v>
      </c>
      <c r="P338" s="71" t="str">
        <f t="shared" si="52"/>
        <v>BLANK</v>
      </c>
    </row>
    <row r="339" spans="1:16" x14ac:dyDescent="0.75">
      <c r="A339" s="70" t="str">
        <f>CONCATENATE('Search Tool'!$B$6,'Search Tool'!$F$6,H339)</f>
        <v>EAL Level 3 advanced Diploma (Al size 1.25)Distinction*</v>
      </c>
      <c r="B339" s="70" t="b">
        <f t="shared" si="47"/>
        <v>0</v>
      </c>
      <c r="C339" s="70">
        <f t="shared" si="48"/>
        <v>0</v>
      </c>
      <c r="D339" s="70" t="str">
        <f t="shared" si="45"/>
        <v>FALSE0</v>
      </c>
      <c r="E339" s="70" t="str">
        <f t="shared" si="46"/>
        <v>Others L2Other Level 2 qualifications (D*-P, GCSE size 2)Distinction*</v>
      </c>
      <c r="F339" s="70" t="s">
        <v>2743</v>
      </c>
      <c r="G339" s="70" t="s">
        <v>3218</v>
      </c>
      <c r="H339" s="70" t="s">
        <v>73</v>
      </c>
      <c r="I339" s="70">
        <v>16</v>
      </c>
      <c r="J339" s="70">
        <v>2</v>
      </c>
      <c r="K339" s="70" t="s">
        <v>2892</v>
      </c>
      <c r="L339" s="70" t="s">
        <v>3195</v>
      </c>
      <c r="M339" s="71" t="str">
        <f t="shared" si="49"/>
        <v>BLANK</v>
      </c>
      <c r="N339" s="71" t="str">
        <f t="shared" si="50"/>
        <v>BLANK</v>
      </c>
      <c r="O339" s="71" t="str">
        <f t="shared" si="51"/>
        <v>BLANK</v>
      </c>
      <c r="P339" s="71" t="str">
        <f t="shared" si="52"/>
        <v>BLANK</v>
      </c>
    </row>
    <row r="340" spans="1:16" x14ac:dyDescent="0.75">
      <c r="A340" s="70" t="str">
        <f>CONCATENATE('Search Tool'!$B$6,'Search Tool'!$F$6,H340)</f>
        <v>EAL Level 3 advanced Diploma (Al size 1.25)Distinction</v>
      </c>
      <c r="B340" s="70" t="b">
        <f t="shared" si="47"/>
        <v>0</v>
      </c>
      <c r="C340" s="70">
        <f t="shared" si="48"/>
        <v>0</v>
      </c>
      <c r="D340" s="70" t="str">
        <f t="shared" si="45"/>
        <v>FALSE0</v>
      </c>
      <c r="E340" s="70" t="str">
        <f t="shared" si="46"/>
        <v>Others L2Other Level 2 qualifications (D*-P, GCSE size 2)Distinction</v>
      </c>
      <c r="F340" s="70" t="s">
        <v>2743</v>
      </c>
      <c r="G340" s="70" t="s">
        <v>3218</v>
      </c>
      <c r="H340" s="70" t="s">
        <v>60</v>
      </c>
      <c r="I340" s="70">
        <v>14</v>
      </c>
      <c r="J340" s="70">
        <v>2</v>
      </c>
      <c r="K340" s="70" t="s">
        <v>2892</v>
      </c>
      <c r="L340" s="70" t="s">
        <v>3196</v>
      </c>
      <c r="M340" s="71" t="str">
        <f t="shared" si="49"/>
        <v>BLANK</v>
      </c>
      <c r="N340" s="71" t="str">
        <f t="shared" si="50"/>
        <v>BLANK</v>
      </c>
      <c r="O340" s="71" t="str">
        <f t="shared" si="51"/>
        <v>BLANK</v>
      </c>
      <c r="P340" s="71" t="str">
        <f t="shared" si="52"/>
        <v>BLANK</v>
      </c>
    </row>
    <row r="341" spans="1:16" x14ac:dyDescent="0.75">
      <c r="A341" s="70" t="str">
        <f>CONCATENATE('Search Tool'!$B$6,'Search Tool'!$F$6,H341)</f>
        <v>EAL Level 3 advanced Diploma (Al size 1.25)Merit</v>
      </c>
      <c r="B341" s="70" t="b">
        <f t="shared" si="47"/>
        <v>0</v>
      </c>
      <c r="C341" s="70">
        <f t="shared" si="48"/>
        <v>0</v>
      </c>
      <c r="D341" s="70" t="str">
        <f t="shared" si="45"/>
        <v>FALSE0</v>
      </c>
      <c r="E341" s="70" t="str">
        <f t="shared" si="46"/>
        <v>Others L2Other Level 2 qualifications (D*-P, GCSE size 2)Merit</v>
      </c>
      <c r="F341" s="70" t="s">
        <v>2743</v>
      </c>
      <c r="G341" s="70" t="s">
        <v>3218</v>
      </c>
      <c r="H341" s="70" t="s">
        <v>61</v>
      </c>
      <c r="I341" s="70">
        <v>12</v>
      </c>
      <c r="J341" s="70">
        <v>2</v>
      </c>
      <c r="K341" s="70" t="s">
        <v>2892</v>
      </c>
      <c r="L341" s="70" t="s">
        <v>3197</v>
      </c>
      <c r="M341" s="71" t="str">
        <f t="shared" si="49"/>
        <v>BLANK</v>
      </c>
      <c r="N341" s="71" t="str">
        <f t="shared" si="50"/>
        <v>BLANK</v>
      </c>
      <c r="O341" s="71" t="str">
        <f t="shared" si="51"/>
        <v>BLANK</v>
      </c>
      <c r="P341" s="71" t="str">
        <f t="shared" si="52"/>
        <v>BLANK</v>
      </c>
    </row>
    <row r="342" spans="1:16" x14ac:dyDescent="0.75">
      <c r="A342" s="70" t="str">
        <f>CONCATENATE('Search Tool'!$B$6,'Search Tool'!$F$6,H342)</f>
        <v>EAL Level 3 advanced Diploma (Al size 1.25)Pass</v>
      </c>
      <c r="B342" s="70" t="b">
        <f t="shared" si="47"/>
        <v>0</v>
      </c>
      <c r="C342" s="70">
        <f t="shared" si="48"/>
        <v>0</v>
      </c>
      <c r="D342" s="70" t="str">
        <f t="shared" si="45"/>
        <v>FALSE0</v>
      </c>
      <c r="E342" s="70" t="str">
        <f t="shared" si="46"/>
        <v>Others L2Other Level 2 qualifications (D*-P, GCSE size 2)Pass</v>
      </c>
      <c r="F342" s="70" t="s">
        <v>2743</v>
      </c>
      <c r="G342" s="70" t="s">
        <v>3218</v>
      </c>
      <c r="H342" s="70" t="s">
        <v>74</v>
      </c>
      <c r="I342" s="70">
        <v>10</v>
      </c>
      <c r="J342" s="70">
        <v>2</v>
      </c>
      <c r="K342" s="70" t="s">
        <v>2892</v>
      </c>
      <c r="L342" s="70" t="s">
        <v>3199</v>
      </c>
      <c r="M342" s="71" t="str">
        <f t="shared" si="49"/>
        <v>BLANK</v>
      </c>
      <c r="N342" s="71" t="str">
        <f t="shared" si="50"/>
        <v>BLANK</v>
      </c>
      <c r="O342" s="71" t="str">
        <f t="shared" si="51"/>
        <v>BLANK</v>
      </c>
      <c r="P342" s="71" t="str">
        <f t="shared" si="52"/>
        <v>BLANK</v>
      </c>
    </row>
    <row r="343" spans="1:16" x14ac:dyDescent="0.75">
      <c r="A343" s="70" t="str">
        <f>CONCATENATE('Search Tool'!$B$6,'Search Tool'!$F$6,H343)</f>
        <v>EAL Level 3 advanced Diploma (Al size 1.25)Distinction*</v>
      </c>
      <c r="B343" s="70" t="b">
        <f t="shared" si="47"/>
        <v>0</v>
      </c>
      <c r="C343" s="70">
        <f t="shared" si="48"/>
        <v>0</v>
      </c>
      <c r="D343" s="70" t="str">
        <f t="shared" si="45"/>
        <v>FALSE0</v>
      </c>
      <c r="E343" s="70" t="str">
        <f t="shared" si="46"/>
        <v>Others L2Other Level 2 qualifications (D*-P, GCSE size 4)Distinction*</v>
      </c>
      <c r="F343" s="70" t="s">
        <v>2743</v>
      </c>
      <c r="G343" s="70" t="s">
        <v>3223</v>
      </c>
      <c r="H343" s="70" t="s">
        <v>73</v>
      </c>
      <c r="I343" s="70">
        <v>32</v>
      </c>
      <c r="J343" s="70">
        <v>4</v>
      </c>
      <c r="K343" s="70" t="s">
        <v>2892</v>
      </c>
      <c r="L343" s="70" t="s">
        <v>3200</v>
      </c>
      <c r="M343" s="71" t="str">
        <f t="shared" si="49"/>
        <v>BLANK</v>
      </c>
      <c r="N343" s="71" t="str">
        <f t="shared" si="50"/>
        <v>BLANK</v>
      </c>
      <c r="O343" s="71" t="str">
        <f t="shared" si="51"/>
        <v>BLANK</v>
      </c>
      <c r="P343" s="71" t="str">
        <f t="shared" si="52"/>
        <v>BLANK</v>
      </c>
    </row>
    <row r="344" spans="1:16" x14ac:dyDescent="0.75">
      <c r="A344" s="70" t="str">
        <f>CONCATENATE('Search Tool'!$B$6,'Search Tool'!$F$6,H344)</f>
        <v>EAL Level 3 advanced Diploma (Al size 1.25)Distinction</v>
      </c>
      <c r="B344" s="70" t="b">
        <f t="shared" si="47"/>
        <v>0</v>
      </c>
      <c r="C344" s="70">
        <f t="shared" si="48"/>
        <v>0</v>
      </c>
      <c r="D344" s="70" t="str">
        <f t="shared" si="45"/>
        <v>FALSE0</v>
      </c>
      <c r="E344" s="70" t="str">
        <f t="shared" si="46"/>
        <v>Others L2Other Level 2 qualifications (D*-P, GCSE size 4)Distinction</v>
      </c>
      <c r="F344" s="70" t="s">
        <v>2743</v>
      </c>
      <c r="G344" s="70" t="s">
        <v>3223</v>
      </c>
      <c r="H344" s="70" t="s">
        <v>60</v>
      </c>
      <c r="I344" s="70">
        <v>28</v>
      </c>
      <c r="J344" s="70">
        <v>4</v>
      </c>
      <c r="K344" s="70" t="s">
        <v>2892</v>
      </c>
      <c r="L344" s="70" t="s">
        <v>3201</v>
      </c>
      <c r="M344" s="71" t="str">
        <f t="shared" si="49"/>
        <v>BLANK</v>
      </c>
      <c r="N344" s="71" t="str">
        <f t="shared" si="50"/>
        <v>BLANK</v>
      </c>
      <c r="O344" s="71" t="str">
        <f t="shared" si="51"/>
        <v>BLANK</v>
      </c>
      <c r="P344" s="71" t="str">
        <f t="shared" si="52"/>
        <v>BLANK</v>
      </c>
    </row>
    <row r="345" spans="1:16" x14ac:dyDescent="0.75">
      <c r="A345" s="70" t="str">
        <f>CONCATENATE('Search Tool'!$B$6,'Search Tool'!$F$6,H345)</f>
        <v>EAL Level 3 advanced Diploma (Al size 1.25)Merit</v>
      </c>
      <c r="B345" s="70" t="b">
        <f t="shared" si="47"/>
        <v>0</v>
      </c>
      <c r="C345" s="70">
        <f t="shared" si="48"/>
        <v>0</v>
      </c>
      <c r="D345" s="70" t="str">
        <f t="shared" si="45"/>
        <v>FALSE0</v>
      </c>
      <c r="E345" s="70" t="str">
        <f t="shared" si="46"/>
        <v>Others L2Other Level 2 qualifications (D*-P, GCSE size 4)Merit</v>
      </c>
      <c r="F345" s="70" t="s">
        <v>2743</v>
      </c>
      <c r="G345" s="70" t="s">
        <v>3223</v>
      </c>
      <c r="H345" s="70" t="s">
        <v>61</v>
      </c>
      <c r="I345" s="70">
        <v>24</v>
      </c>
      <c r="J345" s="70">
        <v>4</v>
      </c>
      <c r="K345" s="70" t="s">
        <v>2892</v>
      </c>
      <c r="L345" s="70" t="s">
        <v>3203</v>
      </c>
      <c r="M345" s="71" t="str">
        <f t="shared" si="49"/>
        <v>BLANK</v>
      </c>
      <c r="N345" s="71" t="str">
        <f t="shared" si="50"/>
        <v>BLANK</v>
      </c>
      <c r="O345" s="71" t="str">
        <f t="shared" si="51"/>
        <v>BLANK</v>
      </c>
      <c r="P345" s="71" t="str">
        <f t="shared" si="52"/>
        <v>BLANK</v>
      </c>
    </row>
    <row r="346" spans="1:16" x14ac:dyDescent="0.75">
      <c r="A346" s="70" t="str">
        <f>CONCATENATE('Search Tool'!$B$6,'Search Tool'!$F$6,H346)</f>
        <v>EAL Level 3 advanced Diploma (Al size 1.25)Pass</v>
      </c>
      <c r="B346" s="70" t="b">
        <f t="shared" si="47"/>
        <v>0</v>
      </c>
      <c r="C346" s="70">
        <f t="shared" si="48"/>
        <v>0</v>
      </c>
      <c r="D346" s="70" t="str">
        <f t="shared" si="45"/>
        <v>FALSE0</v>
      </c>
      <c r="E346" s="70" t="str">
        <f t="shared" si="46"/>
        <v>Others L2Other Level 2 qualifications (D*-P, GCSE size 4)Pass</v>
      </c>
      <c r="F346" s="70" t="s">
        <v>2743</v>
      </c>
      <c r="G346" s="70" t="s">
        <v>3223</v>
      </c>
      <c r="H346" s="70" t="s">
        <v>74</v>
      </c>
      <c r="I346" s="70">
        <v>20</v>
      </c>
      <c r="J346" s="70">
        <v>4</v>
      </c>
      <c r="K346" s="70" t="s">
        <v>2892</v>
      </c>
      <c r="L346" s="70" t="s">
        <v>3204</v>
      </c>
      <c r="M346" s="71" t="str">
        <f t="shared" si="49"/>
        <v>BLANK</v>
      </c>
      <c r="N346" s="71" t="str">
        <f t="shared" si="50"/>
        <v>BLANK</v>
      </c>
      <c r="O346" s="71" t="str">
        <f t="shared" si="51"/>
        <v>BLANK</v>
      </c>
      <c r="P346" s="71" t="str">
        <f t="shared" si="52"/>
        <v>BLANK</v>
      </c>
    </row>
    <row r="347" spans="1:16" x14ac:dyDescent="0.75">
      <c r="A347" s="70" t="str">
        <f>CONCATENATE('Search Tool'!$B$6,'Search Tool'!$F$6,H347)</f>
        <v>EAL Level 3 advanced Diploma (Al size 1.25)Pass</v>
      </c>
      <c r="B347" s="70" t="b">
        <f t="shared" si="47"/>
        <v>0</v>
      </c>
      <c r="C347" s="70">
        <f t="shared" si="48"/>
        <v>0</v>
      </c>
      <c r="D347" s="70" t="str">
        <f t="shared" si="45"/>
        <v>FALSE0</v>
      </c>
      <c r="E347" s="70" t="str">
        <f t="shared" si="46"/>
        <v>Others L3Other Level 3 qualifications (Pass Only, AL size 0.5)Pass</v>
      </c>
      <c r="F347" s="70" t="s">
        <v>2744</v>
      </c>
      <c r="G347" s="70" t="s">
        <v>3228</v>
      </c>
      <c r="H347" s="70" t="s">
        <v>74</v>
      </c>
      <c r="I347" s="70">
        <v>15</v>
      </c>
      <c r="J347" s="70">
        <v>0.5</v>
      </c>
      <c r="K347" s="70" t="s">
        <v>2831</v>
      </c>
      <c r="L347" s="70" t="s">
        <v>3205</v>
      </c>
      <c r="M347" s="71" t="str">
        <f t="shared" si="49"/>
        <v>BLANK</v>
      </c>
      <c r="N347" s="71" t="str">
        <f t="shared" si="50"/>
        <v>BLANK</v>
      </c>
      <c r="O347" s="71" t="str">
        <f t="shared" si="51"/>
        <v>BLANK</v>
      </c>
      <c r="P347" s="71" t="str">
        <f t="shared" si="52"/>
        <v>BLANK</v>
      </c>
    </row>
    <row r="348" spans="1:16" x14ac:dyDescent="0.75">
      <c r="A348" s="70" t="str">
        <f>CONCATENATE('Search Tool'!$B$6,'Search Tool'!$F$6,H348)</f>
        <v>EAL Level 3 advanced Diploma (Al size 1.25)Pass</v>
      </c>
      <c r="B348" s="70" t="b">
        <f t="shared" si="47"/>
        <v>0</v>
      </c>
      <c r="C348" s="70">
        <f t="shared" si="48"/>
        <v>0</v>
      </c>
      <c r="D348" s="70" t="str">
        <f t="shared" si="45"/>
        <v>FALSE0</v>
      </c>
      <c r="E348" s="70" t="str">
        <f t="shared" si="46"/>
        <v>Others L3Other Level 3 qualifications (Pass Only, AL size 0.75)Pass</v>
      </c>
      <c r="F348" s="70" t="s">
        <v>2744</v>
      </c>
      <c r="G348" s="70" t="s">
        <v>3230</v>
      </c>
      <c r="H348" s="70" t="s">
        <v>74</v>
      </c>
      <c r="I348" s="70">
        <v>22.5</v>
      </c>
      <c r="J348" s="70">
        <v>0.75</v>
      </c>
      <c r="K348" s="70" t="s">
        <v>2831</v>
      </c>
      <c r="L348" s="70" t="s">
        <v>3207</v>
      </c>
      <c r="M348" s="71" t="str">
        <f t="shared" si="49"/>
        <v>BLANK</v>
      </c>
      <c r="N348" s="71" t="str">
        <f t="shared" si="50"/>
        <v>BLANK</v>
      </c>
      <c r="O348" s="71" t="str">
        <f t="shared" si="51"/>
        <v>BLANK</v>
      </c>
      <c r="P348" s="71" t="str">
        <f t="shared" si="52"/>
        <v>BLANK</v>
      </c>
    </row>
    <row r="349" spans="1:16" x14ac:dyDescent="0.75">
      <c r="A349" s="70" t="str">
        <f>CONCATENATE('Search Tool'!$B$6,'Search Tool'!$F$6,H349)</f>
        <v>EAL Level 3 advanced Diploma (Al size 1.25)Pass</v>
      </c>
      <c r="B349" s="70" t="b">
        <f t="shared" si="47"/>
        <v>0</v>
      </c>
      <c r="C349" s="70">
        <f t="shared" si="48"/>
        <v>0</v>
      </c>
      <c r="D349" s="70" t="str">
        <f t="shared" si="45"/>
        <v>FALSE0</v>
      </c>
      <c r="E349" s="70" t="str">
        <f t="shared" si="46"/>
        <v>Others L3Other Level 3 qualifications (Pass Only, AL size 1)Pass</v>
      </c>
      <c r="F349" s="70" t="s">
        <v>2744</v>
      </c>
      <c r="G349" s="70" t="s">
        <v>3232</v>
      </c>
      <c r="H349" s="70" t="s">
        <v>74</v>
      </c>
      <c r="I349" s="70">
        <v>30</v>
      </c>
      <c r="J349" s="70">
        <v>1</v>
      </c>
      <c r="K349" s="70" t="s">
        <v>2831</v>
      </c>
      <c r="L349" s="70" t="s">
        <v>3208</v>
      </c>
      <c r="M349" s="71" t="str">
        <f t="shared" si="49"/>
        <v>BLANK</v>
      </c>
      <c r="N349" s="71" t="str">
        <f t="shared" si="50"/>
        <v>BLANK</v>
      </c>
      <c r="O349" s="71" t="str">
        <f t="shared" si="51"/>
        <v>BLANK</v>
      </c>
      <c r="P349" s="71" t="str">
        <f t="shared" si="52"/>
        <v>BLANK</v>
      </c>
    </row>
    <row r="350" spans="1:16" x14ac:dyDescent="0.75">
      <c r="A350" s="70" t="str">
        <f>CONCATENATE('Search Tool'!$B$6,'Search Tool'!$F$6,H350)</f>
        <v>EAL Level 3 advanced Diploma (Al size 1.25)Pass</v>
      </c>
      <c r="B350" s="70" t="b">
        <f t="shared" si="47"/>
        <v>0</v>
      </c>
      <c r="C350" s="70">
        <f t="shared" si="48"/>
        <v>0</v>
      </c>
      <c r="D350" s="70" t="str">
        <f t="shared" si="45"/>
        <v>FALSE0</v>
      </c>
      <c r="E350" s="70" t="str">
        <f t="shared" si="46"/>
        <v>Others L3Other Level 3 qualifications (Pass Only, AL size 1.25)Pass</v>
      </c>
      <c r="F350" s="70" t="s">
        <v>2744</v>
      </c>
      <c r="G350" s="70" t="s">
        <v>3234</v>
      </c>
      <c r="H350" s="70" t="s">
        <v>74</v>
      </c>
      <c r="I350" s="70">
        <v>37.5</v>
      </c>
      <c r="J350" s="70">
        <v>1.25</v>
      </c>
      <c r="K350" s="70" t="s">
        <v>2831</v>
      </c>
      <c r="L350" s="70" t="s">
        <v>3209</v>
      </c>
      <c r="M350" s="71" t="str">
        <f t="shared" si="49"/>
        <v>BLANK</v>
      </c>
      <c r="N350" s="71" t="str">
        <f t="shared" si="50"/>
        <v>BLANK</v>
      </c>
      <c r="O350" s="71" t="str">
        <f t="shared" si="51"/>
        <v>BLANK</v>
      </c>
      <c r="P350" s="71" t="str">
        <f t="shared" si="52"/>
        <v>BLANK</v>
      </c>
    </row>
    <row r="351" spans="1:16" x14ac:dyDescent="0.75">
      <c r="A351" s="70" t="str">
        <f>CONCATENATE('Search Tool'!$B$6,'Search Tool'!$F$6,H351)</f>
        <v>EAL Level 3 advanced Diploma (Al size 1.25)Pass</v>
      </c>
      <c r="B351" s="70" t="b">
        <f t="shared" si="47"/>
        <v>0</v>
      </c>
      <c r="C351" s="70">
        <f t="shared" si="48"/>
        <v>0</v>
      </c>
      <c r="D351" s="70" t="str">
        <f t="shared" si="45"/>
        <v>FALSE0</v>
      </c>
      <c r="E351" s="70" t="str">
        <f t="shared" si="46"/>
        <v>Others L3Other Level 3 qualifications (Pass Only, AL size 1.5)Pass</v>
      </c>
      <c r="F351" s="70" t="s">
        <v>2744</v>
      </c>
      <c r="G351" s="70" t="s">
        <v>3236</v>
      </c>
      <c r="H351" s="70" t="s">
        <v>74</v>
      </c>
      <c r="I351" s="70">
        <v>45</v>
      </c>
      <c r="J351" s="70">
        <v>1.5</v>
      </c>
      <c r="K351" s="70" t="s">
        <v>2831</v>
      </c>
      <c r="L351" s="70" t="s">
        <v>3211</v>
      </c>
      <c r="M351" s="71" t="str">
        <f t="shared" si="49"/>
        <v>BLANK</v>
      </c>
      <c r="N351" s="71" t="str">
        <f t="shared" si="50"/>
        <v>BLANK</v>
      </c>
      <c r="O351" s="71" t="str">
        <f t="shared" si="51"/>
        <v>BLANK</v>
      </c>
      <c r="P351" s="71" t="str">
        <f t="shared" si="52"/>
        <v>BLANK</v>
      </c>
    </row>
    <row r="352" spans="1:16" x14ac:dyDescent="0.75">
      <c r="A352" s="70" t="str">
        <f>CONCATENATE('Search Tool'!$B$6,'Search Tool'!$F$6,H352)</f>
        <v>EAL Level 3 advanced Diploma (Al size 1.25)Pass</v>
      </c>
      <c r="B352" s="70" t="b">
        <f t="shared" si="47"/>
        <v>0</v>
      </c>
      <c r="C352" s="70">
        <f t="shared" si="48"/>
        <v>0</v>
      </c>
      <c r="D352" s="70" t="str">
        <f t="shared" si="45"/>
        <v>FALSE0</v>
      </c>
      <c r="E352" s="70" t="str">
        <f t="shared" si="46"/>
        <v>Others L3Other Level 3 qualifications (Pass Only, AL size 1.75)Pass</v>
      </c>
      <c r="F352" s="70" t="s">
        <v>2744</v>
      </c>
      <c r="G352" s="70" t="s">
        <v>3238</v>
      </c>
      <c r="H352" s="70" t="s">
        <v>74</v>
      </c>
      <c r="I352" s="70">
        <v>52.5</v>
      </c>
      <c r="J352" s="70">
        <v>1.75</v>
      </c>
      <c r="K352" s="70" t="s">
        <v>2831</v>
      </c>
      <c r="L352" s="70" t="s">
        <v>3212</v>
      </c>
      <c r="M352" s="71" t="str">
        <f t="shared" si="49"/>
        <v>BLANK</v>
      </c>
      <c r="N352" s="71" t="str">
        <f t="shared" si="50"/>
        <v>BLANK</v>
      </c>
      <c r="O352" s="71" t="str">
        <f t="shared" si="51"/>
        <v>BLANK</v>
      </c>
      <c r="P352" s="71" t="str">
        <f t="shared" si="52"/>
        <v>BLANK</v>
      </c>
    </row>
    <row r="353" spans="1:16" x14ac:dyDescent="0.75">
      <c r="A353" s="70" t="str">
        <f>CONCATENATE('Search Tool'!$B$6,'Search Tool'!$F$6,H353)</f>
        <v>EAL Level 3 advanced Diploma (Al size 1.25)Pass</v>
      </c>
      <c r="B353" s="70" t="b">
        <f t="shared" ref="B353" si="53">A353=E353</f>
        <v>0</v>
      </c>
      <c r="C353" s="70">
        <f t="shared" ref="C353" si="54">IF(B353=TRUE,1+C352,0)</f>
        <v>0</v>
      </c>
      <c r="D353" s="70" t="str">
        <f t="shared" ref="D353:D412" si="55">CONCATENATE(B353,C353)</f>
        <v>FALSE0</v>
      </c>
      <c r="E353" s="70" t="str">
        <f t="shared" si="46"/>
        <v>Others L3Other Level 3 qualifications (Pass Only, AL size 2)Pass</v>
      </c>
      <c r="F353" s="70" t="s">
        <v>2744</v>
      </c>
      <c r="G353" s="70" t="s">
        <v>3240</v>
      </c>
      <c r="H353" s="70" t="s">
        <v>74</v>
      </c>
      <c r="I353" s="70">
        <v>60</v>
      </c>
      <c r="J353" s="70">
        <v>2</v>
      </c>
      <c r="K353" s="70" t="s">
        <v>2831</v>
      </c>
      <c r="L353" s="70" t="s">
        <v>3213</v>
      </c>
      <c r="M353" s="71" t="str">
        <f t="shared" si="49"/>
        <v>BLANK</v>
      </c>
      <c r="N353" s="71" t="str">
        <f t="shared" si="50"/>
        <v>BLANK</v>
      </c>
      <c r="O353" s="71" t="str">
        <f t="shared" si="51"/>
        <v>BLANK</v>
      </c>
      <c r="P353" s="71" t="str">
        <f t="shared" si="52"/>
        <v>BLANK</v>
      </c>
    </row>
    <row r="354" spans="1:16" x14ac:dyDescent="0.75">
      <c r="A354" s="70" t="str">
        <f>CONCATENATE('Search Tool'!$B$6,'Search Tool'!$F$6,H354)</f>
        <v>EAL Level 3 advanced Diploma (Al size 1.25)Pass</v>
      </c>
      <c r="B354" s="70" t="b">
        <f t="shared" ref="B354:B375" si="56">A354=E354</f>
        <v>0</v>
      </c>
      <c r="C354" s="70">
        <f t="shared" ref="C354:C375" si="57">IF(B354=TRUE,1+C353,0)</f>
        <v>0</v>
      </c>
      <c r="D354" s="70" t="str">
        <f t="shared" si="55"/>
        <v>FALSE0</v>
      </c>
      <c r="E354" s="70" t="str">
        <f t="shared" si="46"/>
        <v>Others L3Other Level 3 qualifications (Pass Only, AL size 2.25)Pass</v>
      </c>
      <c r="F354" s="70" t="s">
        <v>2744</v>
      </c>
      <c r="G354" s="165" t="s">
        <v>3242</v>
      </c>
      <c r="H354" s="70" t="s">
        <v>74</v>
      </c>
      <c r="I354" s="70">
        <v>67.5</v>
      </c>
      <c r="J354" s="70">
        <v>2.25</v>
      </c>
      <c r="K354" s="70" t="s">
        <v>2831</v>
      </c>
      <c r="L354" s="70" t="s">
        <v>3215</v>
      </c>
      <c r="M354" s="71" t="str">
        <f t="shared" si="49"/>
        <v>BLANK</v>
      </c>
      <c r="N354" s="71" t="str">
        <f t="shared" si="50"/>
        <v>BLANK</v>
      </c>
      <c r="O354" s="71" t="str">
        <f t="shared" si="51"/>
        <v>BLANK</v>
      </c>
      <c r="P354" s="71" t="str">
        <f t="shared" si="52"/>
        <v>BLANK</v>
      </c>
    </row>
    <row r="355" spans="1:16" x14ac:dyDescent="0.75">
      <c r="A355" s="70" t="str">
        <f>CONCATENATE('Search Tool'!$B$6,'Search Tool'!$F$6,H355)</f>
        <v>EAL Level 3 advanced Diploma (Al size 1.25)Pass</v>
      </c>
      <c r="B355" s="70" t="b">
        <f t="shared" si="56"/>
        <v>0</v>
      </c>
      <c r="C355" s="70">
        <f t="shared" si="57"/>
        <v>0</v>
      </c>
      <c r="D355" s="70" t="str">
        <f t="shared" si="55"/>
        <v>FALSE0</v>
      </c>
      <c r="E355" s="70" t="str">
        <f t="shared" si="46"/>
        <v>Others L3Other Level 3 qualifications (Pass Only, AL size 3)Pass</v>
      </c>
      <c r="F355" s="70" t="s">
        <v>2744</v>
      </c>
      <c r="G355" s="70" t="s">
        <v>3245</v>
      </c>
      <c r="H355" s="70" t="s">
        <v>74</v>
      </c>
      <c r="I355" s="70">
        <v>90</v>
      </c>
      <c r="J355" s="70">
        <v>3</v>
      </c>
      <c r="K355" s="70" t="s">
        <v>2831</v>
      </c>
      <c r="L355" s="70" t="s">
        <v>3216</v>
      </c>
      <c r="M355" s="71" t="str">
        <f t="shared" si="49"/>
        <v>BLANK</v>
      </c>
      <c r="N355" s="71" t="str">
        <f t="shared" si="50"/>
        <v>BLANK</v>
      </c>
      <c r="O355" s="71" t="str">
        <f t="shared" si="51"/>
        <v>BLANK</v>
      </c>
      <c r="P355" s="71" t="str">
        <f t="shared" si="52"/>
        <v>BLANK</v>
      </c>
    </row>
    <row r="356" spans="1:16" x14ac:dyDescent="0.75">
      <c r="A356" s="70" t="str">
        <f>CONCATENATE('Search Tool'!$B$6,'Search Tool'!$F$6,H356)</f>
        <v>EAL Level 3 advanced Diploma (Al size 1.25)Distinction</v>
      </c>
      <c r="B356" s="70" t="b">
        <f t="shared" si="56"/>
        <v>0</v>
      </c>
      <c r="C356" s="70">
        <f t="shared" si="57"/>
        <v>0</v>
      </c>
      <c r="D356" s="70" t="str">
        <f t="shared" si="55"/>
        <v>FALSE0</v>
      </c>
      <c r="E356" s="70" t="str">
        <f t="shared" si="46"/>
        <v>Others L3Other Level 3 qualifications (D-P, AL size 1)Distinction</v>
      </c>
      <c r="F356" s="70" t="s">
        <v>2744</v>
      </c>
      <c r="G356" s="70" t="s">
        <v>3248</v>
      </c>
      <c r="H356" s="70" t="s">
        <v>60</v>
      </c>
      <c r="I356" s="70">
        <v>50</v>
      </c>
      <c r="J356" s="70">
        <v>1</v>
      </c>
      <c r="K356" s="70" t="s">
        <v>2831</v>
      </c>
      <c r="L356" s="70" t="s">
        <v>3217</v>
      </c>
      <c r="M356" s="71" t="str">
        <f t="shared" si="49"/>
        <v>BLANK</v>
      </c>
      <c r="N356" s="71" t="str">
        <f t="shared" si="50"/>
        <v>BLANK</v>
      </c>
      <c r="O356" s="71" t="str">
        <f t="shared" si="51"/>
        <v>BLANK</v>
      </c>
      <c r="P356" s="71" t="str">
        <f t="shared" si="52"/>
        <v>BLANK</v>
      </c>
    </row>
    <row r="357" spans="1:16" x14ac:dyDescent="0.75">
      <c r="A357" s="70" t="str">
        <f>CONCATENATE('Search Tool'!$B$6,'Search Tool'!$F$6,H357)</f>
        <v>EAL Level 3 advanced Diploma (Al size 1.25)Merit</v>
      </c>
      <c r="B357" s="70" t="b">
        <f t="shared" si="56"/>
        <v>0</v>
      </c>
      <c r="C357" s="70">
        <f t="shared" si="57"/>
        <v>0</v>
      </c>
      <c r="D357" s="70" t="str">
        <f t="shared" si="55"/>
        <v>FALSE0</v>
      </c>
      <c r="E357" s="70" t="str">
        <f t="shared" si="46"/>
        <v>Others L3Other Level 3 qualifications (D-P, AL size 1)Merit</v>
      </c>
      <c r="F357" s="70" t="s">
        <v>2744</v>
      </c>
      <c r="G357" s="70" t="s">
        <v>3248</v>
      </c>
      <c r="H357" s="70" t="s">
        <v>61</v>
      </c>
      <c r="I357" s="70">
        <v>35</v>
      </c>
      <c r="J357" s="70">
        <v>1</v>
      </c>
      <c r="K357" s="70" t="s">
        <v>2831</v>
      </c>
      <c r="L357" s="70" t="s">
        <v>3219</v>
      </c>
      <c r="M357" s="71" t="str">
        <f t="shared" si="49"/>
        <v>BLANK</v>
      </c>
      <c r="N357" s="71" t="str">
        <f t="shared" si="50"/>
        <v>BLANK</v>
      </c>
      <c r="O357" s="71" t="str">
        <f t="shared" si="51"/>
        <v>BLANK</v>
      </c>
      <c r="P357" s="71" t="str">
        <f t="shared" si="52"/>
        <v>BLANK</v>
      </c>
    </row>
    <row r="358" spans="1:16" x14ac:dyDescent="0.75">
      <c r="A358" s="70" t="str">
        <f>CONCATENATE('Search Tool'!$B$6,'Search Tool'!$F$6,H358)</f>
        <v>EAL Level 3 advanced Diploma (Al size 1.25)Pass</v>
      </c>
      <c r="B358" s="70" t="b">
        <f t="shared" si="56"/>
        <v>0</v>
      </c>
      <c r="C358" s="70">
        <f t="shared" si="57"/>
        <v>0</v>
      </c>
      <c r="D358" s="70" t="str">
        <f t="shared" si="55"/>
        <v>FALSE0</v>
      </c>
      <c r="E358" s="70" t="str">
        <f t="shared" si="46"/>
        <v>Others L3Other Level 3 qualifications (D-P, AL size 1)Pass</v>
      </c>
      <c r="F358" s="70" t="s">
        <v>2744</v>
      </c>
      <c r="G358" s="70" t="s">
        <v>3248</v>
      </c>
      <c r="H358" s="70" t="s">
        <v>74</v>
      </c>
      <c r="I358" s="70">
        <v>15</v>
      </c>
      <c r="J358" s="70">
        <v>1</v>
      </c>
      <c r="K358" s="70" t="s">
        <v>2831</v>
      </c>
      <c r="L358" s="70" t="s">
        <v>3220</v>
      </c>
      <c r="M358" s="71" t="str">
        <f t="shared" si="49"/>
        <v>BLANK</v>
      </c>
      <c r="N358" s="71" t="str">
        <f t="shared" si="50"/>
        <v>BLANK</v>
      </c>
      <c r="O358" s="71" t="str">
        <f t="shared" si="51"/>
        <v>BLANK</v>
      </c>
      <c r="P358" s="71" t="str">
        <f t="shared" si="52"/>
        <v>BLANK</v>
      </c>
    </row>
    <row r="359" spans="1:16" x14ac:dyDescent="0.75">
      <c r="A359" s="70" t="str">
        <f>CONCATENATE('Search Tool'!$B$6,'Search Tool'!$F$6,H359)</f>
        <v>EAL Level 3 advanced Diploma (Al size 1.25)Distinction</v>
      </c>
      <c r="B359" s="70" t="b">
        <f t="shared" si="56"/>
        <v>0</v>
      </c>
      <c r="C359" s="70">
        <f t="shared" si="57"/>
        <v>0</v>
      </c>
      <c r="D359" s="70" t="str">
        <f t="shared" si="55"/>
        <v>FALSE0</v>
      </c>
      <c r="E359" s="70" t="str">
        <f t="shared" si="46"/>
        <v>Others L3Other Level 3 qualifications (D-P, AL size 1.25)Distinction</v>
      </c>
      <c r="F359" s="70" t="s">
        <v>2744</v>
      </c>
      <c r="G359" s="70" t="s">
        <v>3252</v>
      </c>
      <c r="H359" s="70" t="s">
        <v>60</v>
      </c>
      <c r="I359" s="70">
        <v>62.5</v>
      </c>
      <c r="J359" s="70">
        <v>1.25</v>
      </c>
      <c r="K359" s="70" t="s">
        <v>2831</v>
      </c>
      <c r="L359" s="70" t="s">
        <v>3221</v>
      </c>
      <c r="M359" s="71" t="str">
        <f t="shared" si="49"/>
        <v>BLANK</v>
      </c>
      <c r="N359" s="71" t="str">
        <f t="shared" si="50"/>
        <v>BLANK</v>
      </c>
      <c r="O359" s="71" t="str">
        <f t="shared" si="51"/>
        <v>BLANK</v>
      </c>
      <c r="P359" s="71" t="str">
        <f t="shared" si="52"/>
        <v>BLANK</v>
      </c>
    </row>
    <row r="360" spans="1:16" x14ac:dyDescent="0.75">
      <c r="A360" s="70" t="str">
        <f>CONCATENATE('Search Tool'!$B$6,'Search Tool'!$F$6,H360)</f>
        <v>EAL Level 3 advanced Diploma (Al size 1.25)Merit</v>
      </c>
      <c r="B360" s="70" t="b">
        <f t="shared" si="56"/>
        <v>0</v>
      </c>
      <c r="C360" s="70">
        <f t="shared" si="57"/>
        <v>0</v>
      </c>
      <c r="D360" s="70" t="str">
        <f t="shared" si="55"/>
        <v>FALSE0</v>
      </c>
      <c r="E360" s="70" t="str">
        <f t="shared" si="46"/>
        <v>Others L3Other Level 3 qualifications (D-P, AL size 1.25)Merit</v>
      </c>
      <c r="F360" s="70" t="s">
        <v>2744</v>
      </c>
      <c r="G360" s="70" t="s">
        <v>3252</v>
      </c>
      <c r="H360" s="70" t="s">
        <v>61</v>
      </c>
      <c r="I360" s="70">
        <v>43.75</v>
      </c>
      <c r="J360" s="70">
        <v>1.25</v>
      </c>
      <c r="K360" s="70" t="s">
        <v>2831</v>
      </c>
      <c r="L360" s="70" t="s">
        <v>3222</v>
      </c>
      <c r="M360" s="71" t="str">
        <f t="shared" si="49"/>
        <v>BLANK</v>
      </c>
      <c r="N360" s="71" t="str">
        <f t="shared" si="50"/>
        <v>BLANK</v>
      </c>
      <c r="O360" s="71" t="str">
        <f t="shared" si="51"/>
        <v>BLANK</v>
      </c>
      <c r="P360" s="71" t="str">
        <f t="shared" si="52"/>
        <v>BLANK</v>
      </c>
    </row>
    <row r="361" spans="1:16" x14ac:dyDescent="0.75">
      <c r="A361" s="70" t="str">
        <f>CONCATENATE('Search Tool'!$B$6,'Search Tool'!$F$6,H361)</f>
        <v>EAL Level 3 advanced Diploma (Al size 1.25)Pass</v>
      </c>
      <c r="B361" s="70" t="b">
        <f t="shared" si="56"/>
        <v>0</v>
      </c>
      <c r="C361" s="70">
        <f t="shared" si="57"/>
        <v>0</v>
      </c>
      <c r="D361" s="70" t="str">
        <f t="shared" si="55"/>
        <v>FALSE0</v>
      </c>
      <c r="E361" s="70" t="str">
        <f t="shared" si="46"/>
        <v>Others L3Other Level 3 qualifications (D-P, AL size 1.25)Pass</v>
      </c>
      <c r="F361" s="70" t="s">
        <v>2744</v>
      </c>
      <c r="G361" s="70" t="s">
        <v>3252</v>
      </c>
      <c r="H361" s="70" t="s">
        <v>74</v>
      </c>
      <c r="I361" s="70">
        <v>18.75</v>
      </c>
      <c r="J361" s="70">
        <v>1.25</v>
      </c>
      <c r="K361" s="70" t="s">
        <v>2831</v>
      </c>
      <c r="L361" s="70" t="s">
        <v>3224</v>
      </c>
      <c r="M361" s="71" t="str">
        <f t="shared" si="49"/>
        <v>BLANK</v>
      </c>
      <c r="N361" s="71" t="str">
        <f t="shared" si="50"/>
        <v>BLANK</v>
      </c>
      <c r="O361" s="71" t="str">
        <f t="shared" si="51"/>
        <v>BLANK</v>
      </c>
      <c r="P361" s="71" t="str">
        <f t="shared" si="52"/>
        <v>BLANK</v>
      </c>
    </row>
    <row r="362" spans="1:16" x14ac:dyDescent="0.75">
      <c r="A362" s="70" t="str">
        <f>CONCATENATE('Search Tool'!$B$6,'Search Tool'!$F$6,H362)</f>
        <v>EAL Level 3 advanced Diploma (Al size 1.25)Distinction</v>
      </c>
      <c r="B362" s="70" t="b">
        <f t="shared" si="56"/>
        <v>0</v>
      </c>
      <c r="C362" s="70">
        <f t="shared" si="57"/>
        <v>0</v>
      </c>
      <c r="D362" s="70" t="str">
        <f t="shared" si="55"/>
        <v>FALSE0</v>
      </c>
      <c r="E362" s="70" t="str">
        <f t="shared" si="46"/>
        <v>Others L3Other Level 3 qualifications (D-P, AL size 1.5)Distinction</v>
      </c>
      <c r="F362" s="70" t="s">
        <v>2744</v>
      </c>
      <c r="G362" s="70" t="s">
        <v>3256</v>
      </c>
      <c r="H362" s="70" t="s">
        <v>60</v>
      </c>
      <c r="I362" s="70">
        <v>75</v>
      </c>
      <c r="J362" s="70">
        <v>1.5</v>
      </c>
      <c r="K362" s="70" t="s">
        <v>2831</v>
      </c>
      <c r="L362" s="70" t="s">
        <v>3225</v>
      </c>
      <c r="M362" s="71" t="str">
        <f t="shared" si="49"/>
        <v>BLANK</v>
      </c>
      <c r="N362" s="71" t="str">
        <f t="shared" si="50"/>
        <v>BLANK</v>
      </c>
      <c r="O362" s="71" t="str">
        <f t="shared" si="51"/>
        <v>BLANK</v>
      </c>
      <c r="P362" s="71" t="str">
        <f t="shared" si="52"/>
        <v>BLANK</v>
      </c>
    </row>
    <row r="363" spans="1:16" x14ac:dyDescent="0.75">
      <c r="A363" s="70" t="str">
        <f>CONCATENATE('Search Tool'!$B$6,'Search Tool'!$F$6,H363)</f>
        <v>EAL Level 3 advanced Diploma (Al size 1.25)Merit</v>
      </c>
      <c r="B363" s="70" t="b">
        <f t="shared" si="56"/>
        <v>0</v>
      </c>
      <c r="C363" s="70">
        <f t="shared" si="57"/>
        <v>0</v>
      </c>
      <c r="D363" s="70" t="str">
        <f t="shared" si="55"/>
        <v>FALSE0</v>
      </c>
      <c r="E363" s="70" t="str">
        <f t="shared" si="46"/>
        <v>Others L3Other Level 3 qualifications (D-P, AL size 1.5)Merit</v>
      </c>
      <c r="F363" s="70" t="s">
        <v>2744</v>
      </c>
      <c r="G363" s="70" t="s">
        <v>3256</v>
      </c>
      <c r="H363" s="70" t="s">
        <v>61</v>
      </c>
      <c r="I363" s="70">
        <v>52.5</v>
      </c>
      <c r="J363" s="70">
        <v>1.5</v>
      </c>
      <c r="K363" s="70" t="s">
        <v>2831</v>
      </c>
      <c r="L363" s="70" t="s">
        <v>3226</v>
      </c>
      <c r="M363" s="71" t="str">
        <f t="shared" si="49"/>
        <v>BLANK</v>
      </c>
      <c r="N363" s="71" t="str">
        <f t="shared" si="50"/>
        <v>BLANK</v>
      </c>
      <c r="O363" s="71" t="str">
        <f t="shared" si="51"/>
        <v>BLANK</v>
      </c>
      <c r="P363" s="71" t="str">
        <f t="shared" si="52"/>
        <v>BLANK</v>
      </c>
    </row>
    <row r="364" spans="1:16" x14ac:dyDescent="0.75">
      <c r="A364" s="70" t="str">
        <f>CONCATENATE('Search Tool'!$B$6,'Search Tool'!$F$6,H364)</f>
        <v>EAL Level 3 advanced Diploma (Al size 1.25)Pass</v>
      </c>
      <c r="B364" s="70" t="b">
        <f t="shared" si="56"/>
        <v>0</v>
      </c>
      <c r="C364" s="70">
        <f t="shared" si="57"/>
        <v>0</v>
      </c>
      <c r="D364" s="70" t="str">
        <f t="shared" si="55"/>
        <v>FALSE0</v>
      </c>
      <c r="E364" s="70" t="str">
        <f t="shared" si="46"/>
        <v>Others L3Other Level 3 qualifications (D-P, AL size 1.5)Pass</v>
      </c>
      <c r="F364" s="70" t="s">
        <v>2744</v>
      </c>
      <c r="G364" s="70" t="s">
        <v>3256</v>
      </c>
      <c r="H364" s="70" t="s">
        <v>74</v>
      </c>
      <c r="I364" s="70">
        <v>22.5</v>
      </c>
      <c r="J364" s="70">
        <v>1.5</v>
      </c>
      <c r="K364" s="70" t="s">
        <v>2831</v>
      </c>
      <c r="L364" s="70" t="s">
        <v>3227</v>
      </c>
      <c r="M364" s="71" t="str">
        <f t="shared" si="49"/>
        <v>BLANK</v>
      </c>
      <c r="N364" s="71" t="str">
        <f t="shared" si="50"/>
        <v>BLANK</v>
      </c>
      <c r="O364" s="71" t="str">
        <f t="shared" si="51"/>
        <v>BLANK</v>
      </c>
      <c r="P364" s="71" t="str">
        <f t="shared" si="52"/>
        <v>BLANK</v>
      </c>
    </row>
    <row r="365" spans="1:16" x14ac:dyDescent="0.75">
      <c r="A365" s="70" t="str">
        <f>CONCATENATE('Search Tool'!$B$6,'Search Tool'!$F$6,H365)</f>
        <v>EAL Level 3 advanced Diploma (Al size 1.25)Distinction</v>
      </c>
      <c r="B365" s="70" t="b">
        <f t="shared" si="56"/>
        <v>0</v>
      </c>
      <c r="C365" s="70">
        <f t="shared" si="57"/>
        <v>0</v>
      </c>
      <c r="D365" s="70" t="str">
        <f t="shared" si="55"/>
        <v>FALSE0</v>
      </c>
      <c r="E365" s="70" t="str">
        <f t="shared" si="46"/>
        <v>Others L3Other Level 3 qualifications (D-P, AL size 1.75)Distinction</v>
      </c>
      <c r="F365" s="70" t="s">
        <v>2744</v>
      </c>
      <c r="G365" s="70" t="s">
        <v>3260</v>
      </c>
      <c r="H365" s="70" t="s">
        <v>60</v>
      </c>
      <c r="I365" s="70">
        <v>87.5</v>
      </c>
      <c r="J365" s="70">
        <v>1.75</v>
      </c>
      <c r="K365" s="70" t="s">
        <v>2831</v>
      </c>
      <c r="L365" s="70" t="s">
        <v>3229</v>
      </c>
      <c r="M365" s="71" t="str">
        <f t="shared" si="49"/>
        <v>BLANK</v>
      </c>
      <c r="N365" s="71" t="str">
        <f t="shared" si="50"/>
        <v>BLANK</v>
      </c>
      <c r="O365" s="71" t="str">
        <f t="shared" si="51"/>
        <v>BLANK</v>
      </c>
      <c r="P365" s="71" t="str">
        <f t="shared" si="52"/>
        <v>BLANK</v>
      </c>
    </row>
    <row r="366" spans="1:16" x14ac:dyDescent="0.75">
      <c r="A366" s="70" t="str">
        <f>CONCATENATE('Search Tool'!$B$6,'Search Tool'!$F$6,H366)</f>
        <v>EAL Level 3 advanced Diploma (Al size 1.25)Merit</v>
      </c>
      <c r="B366" s="70" t="b">
        <f t="shared" si="56"/>
        <v>0</v>
      </c>
      <c r="C366" s="70">
        <f t="shared" si="57"/>
        <v>0</v>
      </c>
      <c r="D366" s="70" t="str">
        <f t="shared" si="55"/>
        <v>FALSE0</v>
      </c>
      <c r="E366" s="70" t="str">
        <f t="shared" si="46"/>
        <v>Others L3Other Level 3 qualifications (D-P, AL size 1.75)Merit</v>
      </c>
      <c r="F366" s="70" t="s">
        <v>2744</v>
      </c>
      <c r="G366" s="70" t="s">
        <v>3260</v>
      </c>
      <c r="H366" s="70" t="s">
        <v>61</v>
      </c>
      <c r="I366" s="70">
        <v>61.25</v>
      </c>
      <c r="J366" s="70">
        <v>1.75</v>
      </c>
      <c r="K366" s="70" t="s">
        <v>2831</v>
      </c>
      <c r="L366" s="70" t="s">
        <v>3231</v>
      </c>
      <c r="M366" s="71" t="str">
        <f t="shared" si="49"/>
        <v>BLANK</v>
      </c>
      <c r="N366" s="71" t="str">
        <f t="shared" si="50"/>
        <v>BLANK</v>
      </c>
      <c r="O366" s="71" t="str">
        <f t="shared" si="51"/>
        <v>BLANK</v>
      </c>
      <c r="P366" s="71" t="str">
        <f t="shared" si="52"/>
        <v>BLANK</v>
      </c>
    </row>
    <row r="367" spans="1:16" x14ac:dyDescent="0.75">
      <c r="A367" s="70" t="str">
        <f>CONCATENATE('Search Tool'!$B$6,'Search Tool'!$F$6,H367)</f>
        <v>EAL Level 3 advanced Diploma (Al size 1.25)Pass</v>
      </c>
      <c r="B367" s="70" t="b">
        <f t="shared" si="56"/>
        <v>0</v>
      </c>
      <c r="C367" s="70">
        <f t="shared" si="57"/>
        <v>0</v>
      </c>
      <c r="D367" s="70" t="str">
        <f t="shared" si="55"/>
        <v>FALSE0</v>
      </c>
      <c r="E367" s="70" t="str">
        <f t="shared" ref="E367:E427" si="58">CONCATENATE(F367,G367,H367)</f>
        <v>Others L3Other Level 3 qualifications (D-P, AL size 1.75)Pass</v>
      </c>
      <c r="F367" s="70" t="s">
        <v>2744</v>
      </c>
      <c r="G367" s="70" t="s">
        <v>3260</v>
      </c>
      <c r="H367" s="70" t="s">
        <v>74</v>
      </c>
      <c r="I367" s="70">
        <v>26.25</v>
      </c>
      <c r="J367" s="70">
        <v>1.75</v>
      </c>
      <c r="K367" s="70" t="s">
        <v>2831</v>
      </c>
      <c r="L367" s="70" t="s">
        <v>3233</v>
      </c>
      <c r="M367" s="71" t="str">
        <f t="shared" si="49"/>
        <v>BLANK</v>
      </c>
      <c r="N367" s="71" t="str">
        <f t="shared" si="50"/>
        <v>BLANK</v>
      </c>
      <c r="O367" s="71" t="str">
        <f t="shared" si="51"/>
        <v>BLANK</v>
      </c>
      <c r="P367" s="71" t="str">
        <f t="shared" si="52"/>
        <v>BLANK</v>
      </c>
    </row>
    <row r="368" spans="1:16" x14ac:dyDescent="0.75">
      <c r="A368" s="70" t="str">
        <f>CONCATENATE('Search Tool'!$B$6,'Search Tool'!$F$6,H368)</f>
        <v>EAL Level 3 advanced Diploma (Al size 1.25)Distinction</v>
      </c>
      <c r="B368" s="70" t="b">
        <f t="shared" si="56"/>
        <v>0</v>
      </c>
      <c r="C368" s="70">
        <f t="shared" si="57"/>
        <v>0</v>
      </c>
      <c r="D368" s="70" t="str">
        <f t="shared" si="55"/>
        <v>FALSE0</v>
      </c>
      <c r="E368" s="70" t="str">
        <f t="shared" si="58"/>
        <v>Others L3Other Level 3 qualifications (D-P, AL size 2)Distinction</v>
      </c>
      <c r="F368" s="70" t="s">
        <v>2744</v>
      </c>
      <c r="G368" s="70" t="s">
        <v>3264</v>
      </c>
      <c r="H368" s="70" t="s">
        <v>60</v>
      </c>
      <c r="I368" s="70">
        <v>100</v>
      </c>
      <c r="J368" s="70">
        <v>2</v>
      </c>
      <c r="K368" s="70" t="s">
        <v>2831</v>
      </c>
      <c r="L368" s="70" t="s">
        <v>3235</v>
      </c>
      <c r="M368" s="71" t="str">
        <f t="shared" si="49"/>
        <v>BLANK</v>
      </c>
      <c r="N368" s="71" t="str">
        <f t="shared" si="50"/>
        <v>BLANK</v>
      </c>
      <c r="O368" s="71" t="str">
        <f t="shared" si="51"/>
        <v>BLANK</v>
      </c>
      <c r="P368" s="71" t="str">
        <f t="shared" si="52"/>
        <v>BLANK</v>
      </c>
    </row>
    <row r="369" spans="1:16" x14ac:dyDescent="0.75">
      <c r="A369" s="70" t="str">
        <f>CONCATENATE('Search Tool'!$B$6,'Search Tool'!$F$6,H369)</f>
        <v>EAL Level 3 advanced Diploma (Al size 1.25)Merit</v>
      </c>
      <c r="B369" s="70" t="b">
        <f t="shared" si="56"/>
        <v>0</v>
      </c>
      <c r="C369" s="70">
        <f t="shared" si="57"/>
        <v>0</v>
      </c>
      <c r="D369" s="70" t="str">
        <f t="shared" si="55"/>
        <v>FALSE0</v>
      </c>
      <c r="E369" s="70" t="str">
        <f t="shared" si="58"/>
        <v>Others L3Other Level 3 qualifications (D-P, AL size 2)Merit</v>
      </c>
      <c r="F369" s="70" t="s">
        <v>2744</v>
      </c>
      <c r="G369" s="70" t="s">
        <v>3264</v>
      </c>
      <c r="H369" s="70" t="s">
        <v>61</v>
      </c>
      <c r="I369" s="70">
        <v>70</v>
      </c>
      <c r="J369" s="70">
        <v>2</v>
      </c>
      <c r="K369" s="70" t="s">
        <v>2831</v>
      </c>
      <c r="L369" s="70" t="s">
        <v>3237</v>
      </c>
      <c r="M369" s="71" t="str">
        <f t="shared" si="49"/>
        <v>BLANK</v>
      </c>
      <c r="N369" s="71" t="str">
        <f t="shared" si="50"/>
        <v>BLANK</v>
      </c>
      <c r="O369" s="71" t="str">
        <f t="shared" si="51"/>
        <v>BLANK</v>
      </c>
      <c r="P369" s="71" t="str">
        <f t="shared" si="52"/>
        <v>BLANK</v>
      </c>
    </row>
    <row r="370" spans="1:16" x14ac:dyDescent="0.75">
      <c r="A370" s="70" t="str">
        <f>CONCATENATE('Search Tool'!$B$6,'Search Tool'!$F$6,H370)</f>
        <v>EAL Level 3 advanced Diploma (Al size 1.25)Pass</v>
      </c>
      <c r="B370" s="70" t="b">
        <f t="shared" si="56"/>
        <v>0</v>
      </c>
      <c r="C370" s="70">
        <f t="shared" si="57"/>
        <v>0</v>
      </c>
      <c r="D370" s="70" t="str">
        <f t="shared" si="55"/>
        <v>FALSE0</v>
      </c>
      <c r="E370" s="70" t="str">
        <f t="shared" si="58"/>
        <v>Others L3Other Level 3 qualifications (D-P, AL size 2)Pass</v>
      </c>
      <c r="F370" s="70" t="s">
        <v>2744</v>
      </c>
      <c r="G370" s="70" t="s">
        <v>3264</v>
      </c>
      <c r="H370" s="70" t="s">
        <v>74</v>
      </c>
      <c r="I370" s="70">
        <v>30</v>
      </c>
      <c r="J370" s="70">
        <v>2</v>
      </c>
      <c r="K370" s="70" t="s">
        <v>2831</v>
      </c>
      <c r="L370" s="70" t="s">
        <v>3239</v>
      </c>
      <c r="M370" s="71" t="str">
        <f t="shared" si="49"/>
        <v>BLANK</v>
      </c>
      <c r="N370" s="71" t="str">
        <f t="shared" si="50"/>
        <v>BLANK</v>
      </c>
      <c r="O370" s="71" t="str">
        <f t="shared" si="51"/>
        <v>BLANK</v>
      </c>
      <c r="P370" s="71" t="str">
        <f t="shared" si="52"/>
        <v>BLANK</v>
      </c>
    </row>
    <row r="371" spans="1:16" x14ac:dyDescent="0.75">
      <c r="A371" s="70" t="str">
        <f>CONCATENATE('Search Tool'!$B$6,'Search Tool'!$F$6,H371)</f>
        <v>EAL Level 3 advanced Diploma (Al size 1.25)Distinction</v>
      </c>
      <c r="B371" s="70" t="b">
        <f t="shared" si="56"/>
        <v>0</v>
      </c>
      <c r="C371" s="70">
        <f t="shared" si="57"/>
        <v>0</v>
      </c>
      <c r="D371" s="70" t="str">
        <f t="shared" si="55"/>
        <v>FALSE0</v>
      </c>
      <c r="E371" s="70" t="str">
        <f t="shared" si="58"/>
        <v>Others L3Other Level 3 qualifications (D-P, AL size 2.25)Distinction</v>
      </c>
      <c r="F371" s="70" t="s">
        <v>2744</v>
      </c>
      <c r="G371" s="70" t="s">
        <v>3268</v>
      </c>
      <c r="H371" s="70" t="s">
        <v>60</v>
      </c>
      <c r="I371" s="70">
        <v>112.5</v>
      </c>
      <c r="J371" s="70">
        <v>2.25</v>
      </c>
      <c r="K371" s="70" t="s">
        <v>2831</v>
      </c>
      <c r="L371" s="70" t="s">
        <v>3241</v>
      </c>
      <c r="M371" s="71" t="str">
        <f t="shared" si="49"/>
        <v>BLANK</v>
      </c>
      <c r="N371" s="71" t="str">
        <f t="shared" si="50"/>
        <v>BLANK</v>
      </c>
      <c r="O371" s="71" t="str">
        <f t="shared" si="51"/>
        <v>BLANK</v>
      </c>
      <c r="P371" s="71" t="str">
        <f t="shared" si="52"/>
        <v>BLANK</v>
      </c>
    </row>
    <row r="372" spans="1:16" x14ac:dyDescent="0.75">
      <c r="A372" s="70" t="str">
        <f>CONCATENATE('Search Tool'!$B$6,'Search Tool'!$F$6,H372)</f>
        <v>EAL Level 3 advanced Diploma (Al size 1.25)Merit</v>
      </c>
      <c r="B372" s="70" t="b">
        <f t="shared" si="56"/>
        <v>0</v>
      </c>
      <c r="C372" s="70">
        <f t="shared" si="57"/>
        <v>0</v>
      </c>
      <c r="D372" s="70" t="str">
        <f t="shared" si="55"/>
        <v>FALSE0</v>
      </c>
      <c r="E372" s="70" t="str">
        <f t="shared" si="58"/>
        <v>Others L3Other Level 3 qualifications (D-P, AL size 2.25)Merit</v>
      </c>
      <c r="F372" s="70" t="s">
        <v>2744</v>
      </c>
      <c r="G372" s="70" t="s">
        <v>3268</v>
      </c>
      <c r="H372" s="70" t="s">
        <v>61</v>
      </c>
      <c r="I372" s="70">
        <v>78.75</v>
      </c>
      <c r="J372" s="70">
        <v>2.25</v>
      </c>
      <c r="K372" s="70" t="s">
        <v>2831</v>
      </c>
      <c r="L372" s="70" t="s">
        <v>3243</v>
      </c>
      <c r="M372" s="71" t="str">
        <f t="shared" si="49"/>
        <v>BLANK</v>
      </c>
      <c r="N372" s="71" t="str">
        <f t="shared" si="50"/>
        <v>BLANK</v>
      </c>
      <c r="O372" s="71" t="str">
        <f t="shared" si="51"/>
        <v>BLANK</v>
      </c>
      <c r="P372" s="71" t="str">
        <f t="shared" si="52"/>
        <v>BLANK</v>
      </c>
    </row>
    <row r="373" spans="1:16" x14ac:dyDescent="0.75">
      <c r="A373" s="70" t="str">
        <f>CONCATENATE('Search Tool'!$B$6,'Search Tool'!$F$6,H373)</f>
        <v>EAL Level 3 advanced Diploma (Al size 1.25)Pass</v>
      </c>
      <c r="B373" s="70" t="b">
        <f t="shared" si="56"/>
        <v>0</v>
      </c>
      <c r="C373" s="70">
        <f t="shared" si="57"/>
        <v>0</v>
      </c>
      <c r="D373" s="70" t="str">
        <f t="shared" si="55"/>
        <v>FALSE0</v>
      </c>
      <c r="E373" s="70" t="str">
        <f t="shared" si="58"/>
        <v>Others L3Other Level 3 qualifications (D-P, AL size 2.25)Pass</v>
      </c>
      <c r="F373" s="70" t="s">
        <v>2744</v>
      </c>
      <c r="G373" s="70" t="s">
        <v>3268</v>
      </c>
      <c r="H373" s="70" t="s">
        <v>74</v>
      </c>
      <c r="I373" s="70">
        <v>33.75</v>
      </c>
      <c r="J373" s="70">
        <v>2.25</v>
      </c>
      <c r="K373" s="70" t="s">
        <v>2831</v>
      </c>
      <c r="L373" s="70" t="s">
        <v>3244</v>
      </c>
      <c r="M373" s="71" t="str">
        <f t="shared" si="49"/>
        <v>BLANK</v>
      </c>
      <c r="N373" s="71" t="str">
        <f t="shared" si="50"/>
        <v>BLANK</v>
      </c>
      <c r="O373" s="71" t="str">
        <f t="shared" si="51"/>
        <v>BLANK</v>
      </c>
      <c r="P373" s="71" t="str">
        <f t="shared" si="52"/>
        <v>BLANK</v>
      </c>
    </row>
    <row r="374" spans="1:16" x14ac:dyDescent="0.75">
      <c r="A374" s="70" t="str">
        <f>CONCATENATE('Search Tool'!$B$6,'Search Tool'!$F$6,H374)</f>
        <v>EAL Level 3 advanced Diploma (Al size 1.25)Distinction</v>
      </c>
      <c r="B374" s="70" t="b">
        <f t="shared" si="56"/>
        <v>0</v>
      </c>
      <c r="C374" s="70">
        <f t="shared" si="57"/>
        <v>0</v>
      </c>
      <c r="D374" s="70" t="str">
        <f t="shared" si="55"/>
        <v>FALSE0</v>
      </c>
      <c r="E374" s="70" t="str">
        <f t="shared" si="58"/>
        <v>Others L3Other Level 3 qualifications (D-P, AL size 2.5)Distinction</v>
      </c>
      <c r="F374" s="70" t="s">
        <v>2744</v>
      </c>
      <c r="G374" s="70" t="s">
        <v>3272</v>
      </c>
      <c r="H374" s="70" t="s">
        <v>60</v>
      </c>
      <c r="I374" s="70">
        <v>125</v>
      </c>
      <c r="J374" s="70">
        <v>2.5</v>
      </c>
      <c r="K374" s="70" t="s">
        <v>2831</v>
      </c>
      <c r="L374" s="70" t="s">
        <v>3246</v>
      </c>
      <c r="M374" s="71" t="str">
        <f t="shared" si="49"/>
        <v>BLANK</v>
      </c>
      <c r="N374" s="71" t="str">
        <f t="shared" si="50"/>
        <v>BLANK</v>
      </c>
      <c r="O374" s="71" t="str">
        <f t="shared" si="51"/>
        <v>BLANK</v>
      </c>
      <c r="P374" s="71" t="str">
        <f t="shared" si="52"/>
        <v>BLANK</v>
      </c>
    </row>
    <row r="375" spans="1:16" x14ac:dyDescent="0.75">
      <c r="A375" s="70" t="str">
        <f>CONCATENATE('Search Tool'!$B$6,'Search Tool'!$F$6,H375)</f>
        <v>EAL Level 3 advanced Diploma (Al size 1.25)Merit</v>
      </c>
      <c r="B375" s="70" t="b">
        <f t="shared" si="56"/>
        <v>0</v>
      </c>
      <c r="C375" s="70">
        <f t="shared" si="57"/>
        <v>0</v>
      </c>
      <c r="D375" s="70" t="str">
        <f t="shared" si="55"/>
        <v>FALSE0</v>
      </c>
      <c r="E375" s="70" t="str">
        <f t="shared" si="58"/>
        <v>Others L3Other Level 3 qualifications (D-P, AL size 2.5)Merit</v>
      </c>
      <c r="F375" s="70" t="s">
        <v>2744</v>
      </c>
      <c r="G375" s="70" t="s">
        <v>3272</v>
      </c>
      <c r="H375" s="70" t="s">
        <v>61</v>
      </c>
      <c r="I375" s="70">
        <v>87.5</v>
      </c>
      <c r="J375" s="70">
        <v>2.5</v>
      </c>
      <c r="K375" s="70" t="s">
        <v>2831</v>
      </c>
      <c r="L375" s="70" t="s">
        <v>3247</v>
      </c>
      <c r="M375" s="71" t="str">
        <f t="shared" si="49"/>
        <v>BLANK</v>
      </c>
      <c r="N375" s="71" t="str">
        <f t="shared" si="50"/>
        <v>BLANK</v>
      </c>
      <c r="O375" s="71" t="str">
        <f t="shared" si="51"/>
        <v>BLANK</v>
      </c>
      <c r="P375" s="71" t="str">
        <f t="shared" si="52"/>
        <v>BLANK</v>
      </c>
    </row>
    <row r="376" spans="1:16" x14ac:dyDescent="0.75">
      <c r="A376" s="70" t="str">
        <f>CONCATENATE('Search Tool'!$B$6,'Search Tool'!$F$6,H376)</f>
        <v>EAL Level 3 advanced Diploma (Al size 1.25)Pass</v>
      </c>
      <c r="B376" s="70" t="b">
        <f t="shared" ref="B376:B439" si="59">A376=E376</f>
        <v>0</v>
      </c>
      <c r="C376" s="70">
        <f t="shared" ref="C376:C439" si="60">IF(B376=TRUE,1+C375,0)</f>
        <v>0</v>
      </c>
      <c r="D376" s="70" t="str">
        <f t="shared" si="55"/>
        <v>FALSE0</v>
      </c>
      <c r="E376" s="70" t="str">
        <f t="shared" si="58"/>
        <v>Others L3Other Level 3 qualifications (D-P, AL size 2.5)Pass</v>
      </c>
      <c r="F376" s="70" t="s">
        <v>2744</v>
      </c>
      <c r="G376" s="70" t="s">
        <v>3272</v>
      </c>
      <c r="H376" s="70" t="s">
        <v>74</v>
      </c>
      <c r="I376" s="70">
        <v>37.5</v>
      </c>
      <c r="J376" s="70">
        <v>2.5</v>
      </c>
      <c r="K376" s="70" t="s">
        <v>2831</v>
      </c>
      <c r="L376" s="70" t="s">
        <v>3249</v>
      </c>
      <c r="M376" s="71" t="str">
        <f t="shared" ref="M376:M439" si="61">IFERROR(VLOOKUP($L376,$D$2:$J$809,5,FALSE),"BLANK")</f>
        <v>BLANK</v>
      </c>
      <c r="N376" s="71" t="str">
        <f t="shared" ref="N376:N439" si="62">IFERROR(VLOOKUP($L376,$D$2:$J$809,6,FALSE),"BLANK")</f>
        <v>BLANK</v>
      </c>
      <c r="O376" s="71" t="str">
        <f t="shared" ref="O376:O439" si="63">IFERROR(VLOOKUP($L376,$D$2:$J$809,7,FALSE),"BLANK")</f>
        <v>BLANK</v>
      </c>
      <c r="P376" s="71" t="str">
        <f t="shared" ref="P376:P439" si="64">IFERROR(VLOOKUP($L376,$D$2:$K$809,8,FALSE),"BLANK")</f>
        <v>BLANK</v>
      </c>
    </row>
    <row r="377" spans="1:16" x14ac:dyDescent="0.75">
      <c r="A377" s="70" t="str">
        <f>CONCATENATE('Search Tool'!$B$6,'Search Tool'!$F$6,H377)</f>
        <v>EAL Level 3 advanced Diploma (Al size 1.25)Distinction</v>
      </c>
      <c r="B377" s="70" t="b">
        <f t="shared" si="59"/>
        <v>0</v>
      </c>
      <c r="C377" s="70">
        <f t="shared" si="60"/>
        <v>0</v>
      </c>
      <c r="D377" s="70" t="str">
        <f t="shared" si="55"/>
        <v>FALSE0</v>
      </c>
      <c r="E377" s="70" t="str">
        <f t="shared" si="58"/>
        <v>Others L3Other Level 3 qualifications (D-P, AL size 3.25)Distinction</v>
      </c>
      <c r="F377" s="70" t="s">
        <v>2744</v>
      </c>
      <c r="G377" s="165" t="s">
        <v>4459</v>
      </c>
      <c r="H377" s="70" t="s">
        <v>60</v>
      </c>
      <c r="I377" s="70">
        <v>162.5</v>
      </c>
      <c r="J377" s="70">
        <v>3.25</v>
      </c>
      <c r="K377" s="70" t="s">
        <v>2831</v>
      </c>
      <c r="L377" s="70" t="s">
        <v>3250</v>
      </c>
      <c r="M377" s="71" t="str">
        <f t="shared" si="61"/>
        <v>BLANK</v>
      </c>
      <c r="N377" s="71" t="str">
        <f t="shared" si="62"/>
        <v>BLANK</v>
      </c>
      <c r="O377" s="71" t="str">
        <f t="shared" si="63"/>
        <v>BLANK</v>
      </c>
      <c r="P377" s="71" t="str">
        <f t="shared" si="64"/>
        <v>BLANK</v>
      </c>
    </row>
    <row r="378" spans="1:16" x14ac:dyDescent="0.75">
      <c r="A378" s="70" t="str">
        <f>CONCATENATE('Search Tool'!$B$6,'Search Tool'!$F$6,H378)</f>
        <v>EAL Level 3 advanced Diploma (Al size 1.25)Merit</v>
      </c>
      <c r="B378" s="70" t="b">
        <f t="shared" si="59"/>
        <v>0</v>
      </c>
      <c r="C378" s="70">
        <f t="shared" si="60"/>
        <v>0</v>
      </c>
      <c r="D378" s="70" t="str">
        <f t="shared" si="55"/>
        <v>FALSE0</v>
      </c>
      <c r="E378" s="70" t="str">
        <f t="shared" si="58"/>
        <v>Others L3Other Level 3 qualifications (D-P, AL size 3.25)Merit</v>
      </c>
      <c r="F378" s="70" t="s">
        <v>2744</v>
      </c>
      <c r="G378" s="165" t="s">
        <v>4459</v>
      </c>
      <c r="H378" s="70" t="s">
        <v>61</v>
      </c>
      <c r="I378" s="70">
        <v>113.75</v>
      </c>
      <c r="J378" s="70">
        <v>3.25</v>
      </c>
      <c r="K378" s="70" t="s">
        <v>2831</v>
      </c>
      <c r="L378" s="70" t="s">
        <v>3251</v>
      </c>
      <c r="M378" s="71" t="str">
        <f t="shared" si="61"/>
        <v>BLANK</v>
      </c>
      <c r="N378" s="71" t="str">
        <f t="shared" si="62"/>
        <v>BLANK</v>
      </c>
      <c r="O378" s="71" t="str">
        <f t="shared" si="63"/>
        <v>BLANK</v>
      </c>
      <c r="P378" s="71" t="str">
        <f t="shared" si="64"/>
        <v>BLANK</v>
      </c>
    </row>
    <row r="379" spans="1:16" x14ac:dyDescent="0.75">
      <c r="A379" s="70" t="str">
        <f>CONCATENATE('Search Tool'!$B$6,'Search Tool'!$F$6,H379)</f>
        <v>EAL Level 3 advanced Diploma (Al size 1.25)Pass</v>
      </c>
      <c r="B379" s="70" t="b">
        <f t="shared" si="59"/>
        <v>0</v>
      </c>
      <c r="C379" s="70">
        <f t="shared" si="60"/>
        <v>0</v>
      </c>
      <c r="D379" s="70" t="str">
        <f t="shared" si="55"/>
        <v>FALSE0</v>
      </c>
      <c r="E379" s="70" t="str">
        <f t="shared" si="58"/>
        <v>Others L3Other Level 3 qualifications (D-P, AL size 3.25)Pass</v>
      </c>
      <c r="F379" s="70" t="s">
        <v>2744</v>
      </c>
      <c r="G379" s="165" t="s">
        <v>4459</v>
      </c>
      <c r="H379" s="70" t="s">
        <v>74</v>
      </c>
      <c r="I379" s="70">
        <v>48.75</v>
      </c>
      <c r="J379" s="70">
        <v>3.25</v>
      </c>
      <c r="K379" s="70" t="s">
        <v>2831</v>
      </c>
      <c r="L379" s="70" t="s">
        <v>3253</v>
      </c>
      <c r="M379" s="71" t="str">
        <f t="shared" si="61"/>
        <v>BLANK</v>
      </c>
      <c r="N379" s="71" t="str">
        <f t="shared" si="62"/>
        <v>BLANK</v>
      </c>
      <c r="O379" s="71" t="str">
        <f t="shared" si="63"/>
        <v>BLANK</v>
      </c>
      <c r="P379" s="71" t="str">
        <f t="shared" si="64"/>
        <v>BLANK</v>
      </c>
    </row>
    <row r="380" spans="1:16" x14ac:dyDescent="0.75">
      <c r="A380" s="70" t="str">
        <f>CONCATENATE('Search Tool'!$B$6,'Search Tool'!$F$6,H380)</f>
        <v>EAL Level 3 advanced Diploma (Al size 1.25)Distinction*</v>
      </c>
      <c r="B380" s="70" t="b">
        <f t="shared" si="59"/>
        <v>0</v>
      </c>
      <c r="C380" s="70">
        <f t="shared" si="60"/>
        <v>0</v>
      </c>
      <c r="D380" s="70" t="str">
        <f t="shared" si="55"/>
        <v>FALSE0</v>
      </c>
      <c r="E380" s="70" t="str">
        <f t="shared" si="58"/>
        <v>Others L3Other Level 3 qualifications (D*-P, AL size 1)Distinction*</v>
      </c>
      <c r="F380" s="70" t="s">
        <v>2744</v>
      </c>
      <c r="G380" s="70" t="s">
        <v>3282</v>
      </c>
      <c r="H380" s="70" t="s">
        <v>73</v>
      </c>
      <c r="I380" s="70">
        <v>50</v>
      </c>
      <c r="J380" s="70">
        <v>1</v>
      </c>
      <c r="K380" s="70" t="s">
        <v>2831</v>
      </c>
      <c r="L380" s="70" t="s">
        <v>3254</v>
      </c>
      <c r="M380" s="71" t="str">
        <f t="shared" si="61"/>
        <v>BLANK</v>
      </c>
      <c r="N380" s="71" t="str">
        <f t="shared" si="62"/>
        <v>BLANK</v>
      </c>
      <c r="O380" s="71" t="str">
        <f t="shared" si="63"/>
        <v>BLANK</v>
      </c>
      <c r="P380" s="71" t="str">
        <f t="shared" si="64"/>
        <v>BLANK</v>
      </c>
    </row>
    <row r="381" spans="1:16" x14ac:dyDescent="0.75">
      <c r="A381" s="70" t="str">
        <f>CONCATENATE('Search Tool'!$B$6,'Search Tool'!$F$6,H381)</f>
        <v>EAL Level 3 advanced Diploma (Al size 1.25)Distinction</v>
      </c>
      <c r="B381" s="70" t="b">
        <f t="shared" si="59"/>
        <v>0</v>
      </c>
      <c r="C381" s="70">
        <f t="shared" si="60"/>
        <v>0</v>
      </c>
      <c r="D381" s="70" t="str">
        <f t="shared" si="55"/>
        <v>FALSE0</v>
      </c>
      <c r="E381" s="70" t="str">
        <f t="shared" si="58"/>
        <v>Others L3Other Level 3 qualifications (D*-P, AL size 1)Distinction</v>
      </c>
      <c r="F381" s="70" t="s">
        <v>2744</v>
      </c>
      <c r="G381" s="70" t="s">
        <v>3282</v>
      </c>
      <c r="H381" s="70" t="s">
        <v>60</v>
      </c>
      <c r="I381" s="70">
        <v>35</v>
      </c>
      <c r="J381" s="70">
        <v>1</v>
      </c>
      <c r="K381" s="70" t="s">
        <v>2831</v>
      </c>
      <c r="L381" s="70" t="s">
        <v>3255</v>
      </c>
      <c r="M381" s="71" t="str">
        <f t="shared" si="61"/>
        <v>BLANK</v>
      </c>
      <c r="N381" s="71" t="str">
        <f t="shared" si="62"/>
        <v>BLANK</v>
      </c>
      <c r="O381" s="71" t="str">
        <f t="shared" si="63"/>
        <v>BLANK</v>
      </c>
      <c r="P381" s="71" t="str">
        <f t="shared" si="64"/>
        <v>BLANK</v>
      </c>
    </row>
    <row r="382" spans="1:16" x14ac:dyDescent="0.75">
      <c r="A382" s="70" t="str">
        <f>CONCATENATE('Search Tool'!$B$6,'Search Tool'!$F$6,H382)</f>
        <v>EAL Level 3 advanced Diploma (Al size 1.25)Merit</v>
      </c>
      <c r="B382" s="70" t="b">
        <f t="shared" si="59"/>
        <v>0</v>
      </c>
      <c r="C382" s="70">
        <f t="shared" si="60"/>
        <v>0</v>
      </c>
      <c r="D382" s="70" t="str">
        <f t="shared" si="55"/>
        <v>FALSE0</v>
      </c>
      <c r="E382" s="70" t="str">
        <f t="shared" si="58"/>
        <v>Others L3Other Level 3 qualifications (D*-P, AL size 1)Merit</v>
      </c>
      <c r="F382" s="70" t="s">
        <v>2744</v>
      </c>
      <c r="G382" s="70" t="s">
        <v>3282</v>
      </c>
      <c r="H382" s="70" t="s">
        <v>61</v>
      </c>
      <c r="I382" s="70">
        <v>25</v>
      </c>
      <c r="J382" s="70">
        <v>1</v>
      </c>
      <c r="K382" s="70" t="s">
        <v>2831</v>
      </c>
      <c r="L382" s="70" t="s">
        <v>3257</v>
      </c>
      <c r="M382" s="71" t="str">
        <f t="shared" si="61"/>
        <v>BLANK</v>
      </c>
      <c r="N382" s="71" t="str">
        <f t="shared" si="62"/>
        <v>BLANK</v>
      </c>
      <c r="O382" s="71" t="str">
        <f t="shared" si="63"/>
        <v>BLANK</v>
      </c>
      <c r="P382" s="71" t="str">
        <f t="shared" si="64"/>
        <v>BLANK</v>
      </c>
    </row>
    <row r="383" spans="1:16" x14ac:dyDescent="0.75">
      <c r="A383" s="70" t="str">
        <f>CONCATENATE('Search Tool'!$B$6,'Search Tool'!$F$6,H383)</f>
        <v>EAL Level 3 advanced Diploma (Al size 1.25)Pass</v>
      </c>
      <c r="B383" s="70" t="b">
        <f t="shared" si="59"/>
        <v>0</v>
      </c>
      <c r="C383" s="70">
        <f t="shared" si="60"/>
        <v>0</v>
      </c>
      <c r="D383" s="70" t="str">
        <f t="shared" si="55"/>
        <v>FALSE0</v>
      </c>
      <c r="E383" s="70" t="str">
        <f t="shared" si="58"/>
        <v>Others L3Other Level 3 qualifications (D*-P, AL size 1)Pass</v>
      </c>
      <c r="F383" s="70" t="s">
        <v>2744</v>
      </c>
      <c r="G383" s="70" t="s">
        <v>3282</v>
      </c>
      <c r="H383" s="70" t="s">
        <v>74</v>
      </c>
      <c r="I383" s="70">
        <v>15</v>
      </c>
      <c r="J383" s="70">
        <v>1</v>
      </c>
      <c r="K383" s="70" t="s">
        <v>2831</v>
      </c>
      <c r="L383" s="70" t="s">
        <v>3258</v>
      </c>
      <c r="M383" s="71" t="str">
        <f t="shared" si="61"/>
        <v>BLANK</v>
      </c>
      <c r="N383" s="71" t="str">
        <f t="shared" si="62"/>
        <v>BLANK</v>
      </c>
      <c r="O383" s="71" t="str">
        <f t="shared" si="63"/>
        <v>BLANK</v>
      </c>
      <c r="P383" s="71" t="str">
        <f t="shared" si="64"/>
        <v>BLANK</v>
      </c>
    </row>
    <row r="384" spans="1:16" x14ac:dyDescent="0.75">
      <c r="A384" s="70" t="str">
        <f>CONCATENATE('Search Tool'!$B$6,'Search Tool'!$F$6,H384)</f>
        <v>EAL Level 3 advanced Diploma (Al size 1.25)Distinction*</v>
      </c>
      <c r="B384" s="70" t="b">
        <f t="shared" si="59"/>
        <v>0</v>
      </c>
      <c r="C384" s="70">
        <f t="shared" si="60"/>
        <v>0</v>
      </c>
      <c r="D384" s="70" t="str">
        <f t="shared" si="55"/>
        <v>FALSE0</v>
      </c>
      <c r="E384" s="70" t="str">
        <f t="shared" si="58"/>
        <v>Others L3Other Level 3 qualifications (D*-P, AL size 1.25)Distinction*</v>
      </c>
      <c r="F384" s="70" t="s">
        <v>2744</v>
      </c>
      <c r="G384" s="70" t="s">
        <v>3287</v>
      </c>
      <c r="H384" s="70" t="s">
        <v>73</v>
      </c>
      <c r="I384" s="70">
        <v>62.5</v>
      </c>
      <c r="J384" s="70">
        <v>1.25</v>
      </c>
      <c r="K384" s="70" t="s">
        <v>2831</v>
      </c>
      <c r="L384" s="70" t="s">
        <v>3259</v>
      </c>
      <c r="M384" s="71" t="str">
        <f t="shared" si="61"/>
        <v>BLANK</v>
      </c>
      <c r="N384" s="71" t="str">
        <f t="shared" si="62"/>
        <v>BLANK</v>
      </c>
      <c r="O384" s="71" t="str">
        <f t="shared" si="63"/>
        <v>BLANK</v>
      </c>
      <c r="P384" s="71" t="str">
        <f t="shared" si="64"/>
        <v>BLANK</v>
      </c>
    </row>
    <row r="385" spans="1:16" x14ac:dyDescent="0.75">
      <c r="A385" s="70" t="str">
        <f>CONCATENATE('Search Tool'!$B$6,'Search Tool'!$F$6,H385)</f>
        <v>EAL Level 3 advanced Diploma (Al size 1.25)Distinction</v>
      </c>
      <c r="B385" s="70" t="b">
        <f t="shared" si="59"/>
        <v>0</v>
      </c>
      <c r="C385" s="70">
        <f t="shared" si="60"/>
        <v>0</v>
      </c>
      <c r="D385" s="70" t="str">
        <f t="shared" si="55"/>
        <v>FALSE0</v>
      </c>
      <c r="E385" s="70" t="str">
        <f t="shared" si="58"/>
        <v>Others L3Other Level 3 qualifications (D*-P, AL size 1.25)Distinction</v>
      </c>
      <c r="F385" s="70" t="s">
        <v>2744</v>
      </c>
      <c r="G385" s="70" t="s">
        <v>3287</v>
      </c>
      <c r="H385" s="70" t="s">
        <v>60</v>
      </c>
      <c r="I385" s="70">
        <v>43.75</v>
      </c>
      <c r="J385" s="70">
        <v>1.25</v>
      </c>
      <c r="K385" s="70" t="s">
        <v>2831</v>
      </c>
      <c r="L385" s="70" t="s">
        <v>3261</v>
      </c>
      <c r="M385" s="71" t="str">
        <f t="shared" si="61"/>
        <v>BLANK</v>
      </c>
      <c r="N385" s="71" t="str">
        <f t="shared" si="62"/>
        <v>BLANK</v>
      </c>
      <c r="O385" s="71" t="str">
        <f t="shared" si="63"/>
        <v>BLANK</v>
      </c>
      <c r="P385" s="71" t="str">
        <f t="shared" si="64"/>
        <v>BLANK</v>
      </c>
    </row>
    <row r="386" spans="1:16" x14ac:dyDescent="0.75">
      <c r="A386" s="70" t="str">
        <f>CONCATENATE('Search Tool'!$B$6,'Search Tool'!$F$6,H386)</f>
        <v>EAL Level 3 advanced Diploma (Al size 1.25)Merit</v>
      </c>
      <c r="B386" s="70" t="b">
        <f t="shared" si="59"/>
        <v>0</v>
      </c>
      <c r="C386" s="70">
        <f t="shared" si="60"/>
        <v>0</v>
      </c>
      <c r="D386" s="70" t="str">
        <f t="shared" si="55"/>
        <v>FALSE0</v>
      </c>
      <c r="E386" s="70" t="str">
        <f t="shared" si="58"/>
        <v>Others L3Other Level 3 qualifications (D*-P, AL size 1.25)Merit</v>
      </c>
      <c r="F386" s="70" t="s">
        <v>2744</v>
      </c>
      <c r="G386" s="70" t="s">
        <v>3287</v>
      </c>
      <c r="H386" s="70" t="s">
        <v>61</v>
      </c>
      <c r="I386" s="70">
        <v>31.25</v>
      </c>
      <c r="J386" s="70">
        <v>1.25</v>
      </c>
      <c r="K386" s="70" t="s">
        <v>2831</v>
      </c>
      <c r="L386" s="70" t="s">
        <v>3262</v>
      </c>
      <c r="M386" s="71" t="str">
        <f t="shared" si="61"/>
        <v>BLANK</v>
      </c>
      <c r="N386" s="71" t="str">
        <f t="shared" si="62"/>
        <v>BLANK</v>
      </c>
      <c r="O386" s="71" t="str">
        <f t="shared" si="63"/>
        <v>BLANK</v>
      </c>
      <c r="P386" s="71" t="str">
        <f t="shared" si="64"/>
        <v>BLANK</v>
      </c>
    </row>
    <row r="387" spans="1:16" x14ac:dyDescent="0.75">
      <c r="A387" s="70" t="str">
        <f>CONCATENATE('Search Tool'!$B$6,'Search Tool'!$F$6,H387)</f>
        <v>EAL Level 3 advanced Diploma (Al size 1.25)Pass</v>
      </c>
      <c r="B387" s="70" t="b">
        <f t="shared" si="59"/>
        <v>0</v>
      </c>
      <c r="C387" s="70">
        <f t="shared" si="60"/>
        <v>0</v>
      </c>
      <c r="D387" s="70" t="str">
        <f t="shared" si="55"/>
        <v>FALSE0</v>
      </c>
      <c r="E387" s="70" t="str">
        <f t="shared" si="58"/>
        <v>Others L3Other Level 3 qualifications (D*-P, AL size 1.25)Pass</v>
      </c>
      <c r="F387" s="70" t="s">
        <v>2744</v>
      </c>
      <c r="G387" s="70" t="s">
        <v>3287</v>
      </c>
      <c r="H387" s="70" t="s">
        <v>74</v>
      </c>
      <c r="I387" s="70">
        <v>18.75</v>
      </c>
      <c r="J387" s="70">
        <v>1.25</v>
      </c>
      <c r="K387" s="70" t="s">
        <v>2831</v>
      </c>
      <c r="L387" s="70" t="s">
        <v>3263</v>
      </c>
      <c r="M387" s="71" t="str">
        <f t="shared" si="61"/>
        <v>BLANK</v>
      </c>
      <c r="N387" s="71" t="str">
        <f t="shared" si="62"/>
        <v>BLANK</v>
      </c>
      <c r="O387" s="71" t="str">
        <f t="shared" si="63"/>
        <v>BLANK</v>
      </c>
      <c r="P387" s="71" t="str">
        <f t="shared" si="64"/>
        <v>BLANK</v>
      </c>
    </row>
    <row r="388" spans="1:16" x14ac:dyDescent="0.75">
      <c r="A388" s="70" t="str">
        <f>CONCATENATE('Search Tool'!$B$6,'Search Tool'!$F$6,H388)</f>
        <v>EAL Level 3 advanced Diploma (Al size 1.25)Distinction*</v>
      </c>
      <c r="B388" s="70" t="b">
        <f t="shared" si="59"/>
        <v>0</v>
      </c>
      <c r="C388" s="70">
        <f t="shared" si="60"/>
        <v>0</v>
      </c>
      <c r="D388" s="70" t="str">
        <f t="shared" si="55"/>
        <v>FALSE0</v>
      </c>
      <c r="E388" s="70" t="str">
        <f t="shared" si="58"/>
        <v>Others L3Other Level 3 qualifications (D*-P, AL size 1.5)Distinction*</v>
      </c>
      <c r="F388" s="70" t="s">
        <v>2744</v>
      </c>
      <c r="G388" s="70" t="s">
        <v>3292</v>
      </c>
      <c r="H388" s="70" t="s">
        <v>73</v>
      </c>
      <c r="I388" s="70">
        <v>75</v>
      </c>
      <c r="J388" s="70">
        <v>1.5</v>
      </c>
      <c r="K388" s="70" t="s">
        <v>2831</v>
      </c>
      <c r="L388" s="70" t="s">
        <v>3265</v>
      </c>
      <c r="M388" s="71" t="str">
        <f t="shared" si="61"/>
        <v>BLANK</v>
      </c>
      <c r="N388" s="71" t="str">
        <f t="shared" si="62"/>
        <v>BLANK</v>
      </c>
      <c r="O388" s="71" t="str">
        <f t="shared" si="63"/>
        <v>BLANK</v>
      </c>
      <c r="P388" s="71" t="str">
        <f t="shared" si="64"/>
        <v>BLANK</v>
      </c>
    </row>
    <row r="389" spans="1:16" x14ac:dyDescent="0.75">
      <c r="A389" s="70" t="str">
        <f>CONCATENATE('Search Tool'!$B$6,'Search Tool'!$F$6,H389)</f>
        <v>EAL Level 3 advanced Diploma (Al size 1.25)Distinction</v>
      </c>
      <c r="B389" s="70" t="b">
        <f t="shared" si="59"/>
        <v>0</v>
      </c>
      <c r="C389" s="70">
        <f t="shared" si="60"/>
        <v>0</v>
      </c>
      <c r="D389" s="70" t="str">
        <f t="shared" si="55"/>
        <v>FALSE0</v>
      </c>
      <c r="E389" s="70" t="str">
        <f t="shared" si="58"/>
        <v>Others L3Other Level 3 qualifications (D*-P, AL size 1.5)Distinction</v>
      </c>
      <c r="F389" s="70" t="s">
        <v>2744</v>
      </c>
      <c r="G389" s="70" t="s">
        <v>3292</v>
      </c>
      <c r="H389" s="70" t="s">
        <v>60</v>
      </c>
      <c r="I389" s="70">
        <v>52.5</v>
      </c>
      <c r="J389" s="70">
        <v>1.5</v>
      </c>
      <c r="K389" s="70" t="s">
        <v>2831</v>
      </c>
      <c r="L389" s="70" t="s">
        <v>3266</v>
      </c>
      <c r="M389" s="71" t="str">
        <f t="shared" si="61"/>
        <v>BLANK</v>
      </c>
      <c r="N389" s="71" t="str">
        <f t="shared" si="62"/>
        <v>BLANK</v>
      </c>
      <c r="O389" s="71" t="str">
        <f t="shared" si="63"/>
        <v>BLANK</v>
      </c>
      <c r="P389" s="71" t="str">
        <f t="shared" si="64"/>
        <v>BLANK</v>
      </c>
    </row>
    <row r="390" spans="1:16" x14ac:dyDescent="0.75">
      <c r="A390" s="70" t="str">
        <f>CONCATENATE('Search Tool'!$B$6,'Search Tool'!$F$6,H390)</f>
        <v>EAL Level 3 advanced Diploma (Al size 1.25)Merit</v>
      </c>
      <c r="B390" s="70" t="b">
        <f t="shared" si="59"/>
        <v>0</v>
      </c>
      <c r="C390" s="70">
        <f t="shared" si="60"/>
        <v>0</v>
      </c>
      <c r="D390" s="70" t="str">
        <f t="shared" si="55"/>
        <v>FALSE0</v>
      </c>
      <c r="E390" s="70" t="str">
        <f t="shared" si="58"/>
        <v>Others L3Other Level 3 qualifications (D*-P, AL size 1.5)Merit</v>
      </c>
      <c r="F390" s="70" t="s">
        <v>2744</v>
      </c>
      <c r="G390" s="70" t="s">
        <v>3292</v>
      </c>
      <c r="H390" s="70" t="s">
        <v>61</v>
      </c>
      <c r="I390" s="70">
        <v>37.5</v>
      </c>
      <c r="J390" s="70">
        <v>1.5</v>
      </c>
      <c r="K390" s="70" t="s">
        <v>2831</v>
      </c>
      <c r="L390" s="70" t="s">
        <v>3267</v>
      </c>
      <c r="M390" s="71" t="str">
        <f t="shared" si="61"/>
        <v>BLANK</v>
      </c>
      <c r="N390" s="71" t="str">
        <f t="shared" si="62"/>
        <v>BLANK</v>
      </c>
      <c r="O390" s="71" t="str">
        <f t="shared" si="63"/>
        <v>BLANK</v>
      </c>
      <c r="P390" s="71" t="str">
        <f t="shared" si="64"/>
        <v>BLANK</v>
      </c>
    </row>
    <row r="391" spans="1:16" x14ac:dyDescent="0.75">
      <c r="A391" s="70" t="str">
        <f>CONCATENATE('Search Tool'!$B$6,'Search Tool'!$F$6,H391)</f>
        <v>EAL Level 3 advanced Diploma (Al size 1.25)Pass</v>
      </c>
      <c r="B391" s="70" t="b">
        <f t="shared" si="59"/>
        <v>0</v>
      </c>
      <c r="C391" s="70">
        <f t="shared" si="60"/>
        <v>0</v>
      </c>
      <c r="D391" s="70" t="str">
        <f t="shared" si="55"/>
        <v>FALSE0</v>
      </c>
      <c r="E391" s="70" t="str">
        <f t="shared" si="58"/>
        <v>Others L3Other Level 3 qualifications (D*-P, AL size 1.5)Pass</v>
      </c>
      <c r="F391" s="70" t="s">
        <v>2744</v>
      </c>
      <c r="G391" s="70" t="s">
        <v>3292</v>
      </c>
      <c r="H391" s="70" t="s">
        <v>74</v>
      </c>
      <c r="I391" s="70">
        <v>22.5</v>
      </c>
      <c r="J391" s="70">
        <v>1.5</v>
      </c>
      <c r="K391" s="70" t="s">
        <v>2831</v>
      </c>
      <c r="L391" s="70" t="s">
        <v>3269</v>
      </c>
      <c r="M391" s="71" t="str">
        <f t="shared" si="61"/>
        <v>BLANK</v>
      </c>
      <c r="N391" s="71" t="str">
        <f t="shared" si="62"/>
        <v>BLANK</v>
      </c>
      <c r="O391" s="71" t="str">
        <f t="shared" si="63"/>
        <v>BLANK</v>
      </c>
      <c r="P391" s="71" t="str">
        <f t="shared" si="64"/>
        <v>BLANK</v>
      </c>
    </row>
    <row r="392" spans="1:16" x14ac:dyDescent="0.75">
      <c r="A392" s="70" t="str">
        <f>CONCATENATE('Search Tool'!$B$6,'Search Tool'!$F$6,H392)</f>
        <v>EAL Level 3 advanced Diploma (Al size 1.25)Distinction*</v>
      </c>
      <c r="B392" s="70" t="b">
        <f t="shared" si="59"/>
        <v>0</v>
      </c>
      <c r="C392" s="70">
        <f t="shared" si="60"/>
        <v>0</v>
      </c>
      <c r="D392" s="70" t="str">
        <f t="shared" si="55"/>
        <v>FALSE0</v>
      </c>
      <c r="E392" s="70" t="str">
        <f t="shared" si="58"/>
        <v>Others L3Other Level 3 qualifications (D*-P, AL size 2)Distinction*</v>
      </c>
      <c r="F392" s="70" t="s">
        <v>2744</v>
      </c>
      <c r="G392" s="70" t="s">
        <v>3297</v>
      </c>
      <c r="H392" s="70" t="s">
        <v>73</v>
      </c>
      <c r="I392" s="70">
        <v>100</v>
      </c>
      <c r="J392" s="70">
        <v>2</v>
      </c>
      <c r="K392" s="70" t="s">
        <v>2831</v>
      </c>
      <c r="L392" s="70" t="s">
        <v>3270</v>
      </c>
      <c r="M392" s="71" t="str">
        <f t="shared" si="61"/>
        <v>BLANK</v>
      </c>
      <c r="N392" s="71" t="str">
        <f t="shared" si="62"/>
        <v>BLANK</v>
      </c>
      <c r="O392" s="71" t="str">
        <f t="shared" si="63"/>
        <v>BLANK</v>
      </c>
      <c r="P392" s="71" t="str">
        <f t="shared" si="64"/>
        <v>BLANK</v>
      </c>
    </row>
    <row r="393" spans="1:16" x14ac:dyDescent="0.75">
      <c r="A393" s="70" t="str">
        <f>CONCATENATE('Search Tool'!$B$6,'Search Tool'!$F$6,H393)</f>
        <v>EAL Level 3 advanced Diploma (Al size 1.25)Distinction</v>
      </c>
      <c r="B393" s="70" t="b">
        <f t="shared" si="59"/>
        <v>0</v>
      </c>
      <c r="C393" s="70">
        <f t="shared" si="60"/>
        <v>0</v>
      </c>
      <c r="D393" s="70" t="str">
        <f t="shared" si="55"/>
        <v>FALSE0</v>
      </c>
      <c r="E393" s="70" t="str">
        <f t="shared" si="58"/>
        <v>Others L3Other Level 3 qualifications (D*-P, AL size 2)Distinction</v>
      </c>
      <c r="F393" s="70" t="s">
        <v>2744</v>
      </c>
      <c r="G393" s="70" t="s">
        <v>3297</v>
      </c>
      <c r="H393" s="70" t="s">
        <v>60</v>
      </c>
      <c r="I393" s="70">
        <v>70</v>
      </c>
      <c r="J393" s="70">
        <v>2</v>
      </c>
      <c r="K393" s="70" t="s">
        <v>2831</v>
      </c>
      <c r="L393" s="70" t="s">
        <v>3271</v>
      </c>
      <c r="M393" s="71" t="str">
        <f t="shared" si="61"/>
        <v>BLANK</v>
      </c>
      <c r="N393" s="71" t="str">
        <f t="shared" si="62"/>
        <v>BLANK</v>
      </c>
      <c r="O393" s="71" t="str">
        <f t="shared" si="63"/>
        <v>BLANK</v>
      </c>
      <c r="P393" s="71" t="str">
        <f t="shared" si="64"/>
        <v>BLANK</v>
      </c>
    </row>
    <row r="394" spans="1:16" x14ac:dyDescent="0.75">
      <c r="A394" s="70" t="str">
        <f>CONCATENATE('Search Tool'!$B$6,'Search Tool'!$F$6,H394)</f>
        <v>EAL Level 3 advanced Diploma (Al size 1.25)Merit</v>
      </c>
      <c r="B394" s="70" t="b">
        <f t="shared" si="59"/>
        <v>0</v>
      </c>
      <c r="C394" s="70">
        <f t="shared" si="60"/>
        <v>0</v>
      </c>
      <c r="D394" s="70" t="str">
        <f t="shared" si="55"/>
        <v>FALSE0</v>
      </c>
      <c r="E394" s="70" t="str">
        <f t="shared" si="58"/>
        <v>Others L3Other Level 3 qualifications (D*-P, AL size 2)Merit</v>
      </c>
      <c r="F394" s="70" t="s">
        <v>2744</v>
      </c>
      <c r="G394" s="70" t="s">
        <v>3297</v>
      </c>
      <c r="H394" s="70" t="s">
        <v>61</v>
      </c>
      <c r="I394" s="70">
        <v>50</v>
      </c>
      <c r="J394" s="70">
        <v>2</v>
      </c>
      <c r="K394" s="70" t="s">
        <v>2831</v>
      </c>
      <c r="L394" s="70" t="s">
        <v>3273</v>
      </c>
      <c r="M394" s="71" t="str">
        <f t="shared" si="61"/>
        <v>BLANK</v>
      </c>
      <c r="N394" s="71" t="str">
        <f t="shared" si="62"/>
        <v>BLANK</v>
      </c>
      <c r="O394" s="71" t="str">
        <f t="shared" si="63"/>
        <v>BLANK</v>
      </c>
      <c r="P394" s="71" t="str">
        <f t="shared" si="64"/>
        <v>BLANK</v>
      </c>
    </row>
    <row r="395" spans="1:16" x14ac:dyDescent="0.75">
      <c r="A395" s="70" t="str">
        <f>CONCATENATE('Search Tool'!$B$6,'Search Tool'!$F$6,H395)</f>
        <v>EAL Level 3 advanced Diploma (Al size 1.25)Pass</v>
      </c>
      <c r="B395" s="70" t="b">
        <f t="shared" si="59"/>
        <v>0</v>
      </c>
      <c r="C395" s="70">
        <f t="shared" si="60"/>
        <v>0</v>
      </c>
      <c r="D395" s="70" t="str">
        <f t="shared" si="55"/>
        <v>FALSE0</v>
      </c>
      <c r="E395" s="70" t="str">
        <f t="shared" si="58"/>
        <v>Others L3Other Level 3 qualifications (D*-P, AL size 2)Pass</v>
      </c>
      <c r="F395" s="70" t="s">
        <v>2744</v>
      </c>
      <c r="G395" s="70" t="s">
        <v>3297</v>
      </c>
      <c r="H395" s="70" t="s">
        <v>74</v>
      </c>
      <c r="I395" s="70">
        <v>30</v>
      </c>
      <c r="J395" s="70">
        <v>2</v>
      </c>
      <c r="K395" s="70" t="s">
        <v>2831</v>
      </c>
      <c r="L395" s="70" t="s">
        <v>3274</v>
      </c>
      <c r="M395" s="71" t="str">
        <f t="shared" si="61"/>
        <v>BLANK</v>
      </c>
      <c r="N395" s="71" t="str">
        <f t="shared" si="62"/>
        <v>BLANK</v>
      </c>
      <c r="O395" s="71" t="str">
        <f t="shared" si="63"/>
        <v>BLANK</v>
      </c>
      <c r="P395" s="71" t="str">
        <f t="shared" si="64"/>
        <v>BLANK</v>
      </c>
    </row>
    <row r="396" spans="1:16" x14ac:dyDescent="0.75">
      <c r="A396" s="70" t="str">
        <f>CONCATENATE('Search Tool'!$B$6,'Search Tool'!$F$6,H396)</f>
        <v>EAL Level 3 advanced Diploma (Al size 1.25)Distinction*</v>
      </c>
      <c r="B396" s="70" t="b">
        <f t="shared" si="59"/>
        <v>0</v>
      </c>
      <c r="C396" s="70">
        <f t="shared" si="60"/>
        <v>0</v>
      </c>
      <c r="D396" s="70" t="str">
        <f t="shared" si="55"/>
        <v>FALSE0</v>
      </c>
      <c r="E396" s="70" t="str">
        <f t="shared" si="58"/>
        <v>Others L3Other Level 3 qualifications (D*-P, AL size 3)Distinction*</v>
      </c>
      <c r="F396" s="70" t="s">
        <v>2744</v>
      </c>
      <c r="G396" s="70" t="s">
        <v>3302</v>
      </c>
      <c r="H396" s="70" t="s">
        <v>73</v>
      </c>
      <c r="I396" s="70">
        <v>150</v>
      </c>
      <c r="J396" s="70">
        <v>3</v>
      </c>
      <c r="K396" s="70" t="s">
        <v>2831</v>
      </c>
      <c r="L396" s="70" t="s">
        <v>3275</v>
      </c>
      <c r="M396" s="71" t="str">
        <f t="shared" si="61"/>
        <v>BLANK</v>
      </c>
      <c r="N396" s="71" t="str">
        <f t="shared" si="62"/>
        <v>BLANK</v>
      </c>
      <c r="O396" s="71" t="str">
        <f t="shared" si="63"/>
        <v>BLANK</v>
      </c>
      <c r="P396" s="71" t="str">
        <f t="shared" si="64"/>
        <v>BLANK</v>
      </c>
    </row>
    <row r="397" spans="1:16" x14ac:dyDescent="0.75">
      <c r="A397" s="70" t="str">
        <f>CONCATENATE('Search Tool'!$B$6,'Search Tool'!$F$6,H397)</f>
        <v>EAL Level 3 advanced Diploma (Al size 1.25)Distinction</v>
      </c>
      <c r="B397" s="70" t="b">
        <f t="shared" si="59"/>
        <v>0</v>
      </c>
      <c r="C397" s="70">
        <f t="shared" si="60"/>
        <v>0</v>
      </c>
      <c r="D397" s="70" t="str">
        <f t="shared" si="55"/>
        <v>FALSE0</v>
      </c>
      <c r="E397" s="70" t="str">
        <f t="shared" si="58"/>
        <v>Others L3Other Level 3 qualifications (D*-P, AL size 3)Distinction</v>
      </c>
      <c r="F397" s="70" t="s">
        <v>2744</v>
      </c>
      <c r="G397" s="70" t="s">
        <v>3302</v>
      </c>
      <c r="H397" s="70" t="s">
        <v>60</v>
      </c>
      <c r="I397" s="70">
        <v>105</v>
      </c>
      <c r="J397" s="70">
        <v>3</v>
      </c>
      <c r="K397" s="70" t="s">
        <v>2831</v>
      </c>
      <c r="L397" s="70" t="s">
        <v>3276</v>
      </c>
      <c r="M397" s="71" t="str">
        <f t="shared" si="61"/>
        <v>BLANK</v>
      </c>
      <c r="N397" s="71" t="str">
        <f t="shared" si="62"/>
        <v>BLANK</v>
      </c>
      <c r="O397" s="71" t="str">
        <f t="shared" si="63"/>
        <v>BLANK</v>
      </c>
      <c r="P397" s="71" t="str">
        <f t="shared" si="64"/>
        <v>BLANK</v>
      </c>
    </row>
    <row r="398" spans="1:16" x14ac:dyDescent="0.75">
      <c r="A398" s="70" t="str">
        <f>CONCATENATE('Search Tool'!$B$6,'Search Tool'!$F$6,H398)</f>
        <v>EAL Level 3 advanced Diploma (Al size 1.25)Merit</v>
      </c>
      <c r="B398" s="70" t="b">
        <f t="shared" si="59"/>
        <v>0</v>
      </c>
      <c r="C398" s="70">
        <f t="shared" si="60"/>
        <v>0</v>
      </c>
      <c r="D398" s="70" t="str">
        <f t="shared" si="55"/>
        <v>FALSE0</v>
      </c>
      <c r="E398" s="70" t="str">
        <f t="shared" si="58"/>
        <v>Others L3Other Level 3 qualifications (D*-P, AL size 3)Merit</v>
      </c>
      <c r="F398" s="70" t="s">
        <v>2744</v>
      </c>
      <c r="G398" s="70" t="s">
        <v>3302</v>
      </c>
      <c r="H398" s="70" t="s">
        <v>61</v>
      </c>
      <c r="I398" s="70">
        <v>75</v>
      </c>
      <c r="J398" s="70">
        <v>3</v>
      </c>
      <c r="K398" s="70" t="s">
        <v>2831</v>
      </c>
      <c r="L398" s="70" t="s">
        <v>3277</v>
      </c>
      <c r="M398" s="71" t="str">
        <f t="shared" si="61"/>
        <v>BLANK</v>
      </c>
      <c r="N398" s="71" t="str">
        <f t="shared" si="62"/>
        <v>BLANK</v>
      </c>
      <c r="O398" s="71" t="str">
        <f t="shared" si="63"/>
        <v>BLANK</v>
      </c>
      <c r="P398" s="71" t="str">
        <f t="shared" si="64"/>
        <v>BLANK</v>
      </c>
    </row>
    <row r="399" spans="1:16" x14ac:dyDescent="0.75">
      <c r="A399" s="70" t="str">
        <f>CONCATENATE('Search Tool'!$B$6,'Search Tool'!$F$6,H399)</f>
        <v>EAL Level 3 advanced Diploma (Al size 1.25)Pass</v>
      </c>
      <c r="B399" s="70" t="b">
        <f t="shared" si="59"/>
        <v>0</v>
      </c>
      <c r="C399" s="70">
        <f t="shared" si="60"/>
        <v>0</v>
      </c>
      <c r="D399" s="70" t="str">
        <f t="shared" si="55"/>
        <v>FALSE0</v>
      </c>
      <c r="E399" s="70" t="str">
        <f t="shared" si="58"/>
        <v>Others L3Other Level 3 qualifications (D*-P, AL size 3)Pass</v>
      </c>
      <c r="F399" s="70" t="s">
        <v>2744</v>
      </c>
      <c r="G399" s="70" t="s">
        <v>3302</v>
      </c>
      <c r="H399" s="70" t="s">
        <v>74</v>
      </c>
      <c r="I399" s="70">
        <v>45</v>
      </c>
      <c r="J399" s="70">
        <v>3</v>
      </c>
      <c r="K399" s="70" t="s">
        <v>2831</v>
      </c>
      <c r="L399" s="70" t="s">
        <v>3278</v>
      </c>
      <c r="M399" s="71" t="str">
        <f t="shared" si="61"/>
        <v>BLANK</v>
      </c>
      <c r="N399" s="71" t="str">
        <f t="shared" si="62"/>
        <v>BLANK</v>
      </c>
      <c r="O399" s="71" t="str">
        <f t="shared" si="63"/>
        <v>BLANK</v>
      </c>
      <c r="P399" s="71" t="str">
        <f t="shared" si="64"/>
        <v>BLANK</v>
      </c>
    </row>
    <row r="400" spans="1:16" x14ac:dyDescent="0.75">
      <c r="A400" s="70" t="str">
        <f>CONCATENATE('Search Tool'!$B$6,'Search Tool'!$F$6,H400)</f>
        <v>EAL Level 3 advanced Diploma (Al size 1.25)A</v>
      </c>
      <c r="B400" s="70" t="b">
        <f t="shared" si="59"/>
        <v>0</v>
      </c>
      <c r="C400" s="70">
        <f t="shared" si="60"/>
        <v>0</v>
      </c>
      <c r="D400" s="70" t="str">
        <f t="shared" si="55"/>
        <v>FALSE0</v>
      </c>
      <c r="E400" s="70" t="str">
        <f t="shared" si="58"/>
        <v>Others L3Other Level 3 qualifications (A-E, AL size 0.5)A</v>
      </c>
      <c r="F400" s="70" t="s">
        <v>2744</v>
      </c>
      <c r="G400" s="70" t="s">
        <v>3307</v>
      </c>
      <c r="H400" s="70" t="s">
        <v>39</v>
      </c>
      <c r="I400" s="70">
        <v>25</v>
      </c>
      <c r="J400" s="70">
        <v>0.5</v>
      </c>
      <c r="K400" s="70" t="s">
        <v>2831</v>
      </c>
      <c r="L400" s="70" t="s">
        <v>3279</v>
      </c>
      <c r="M400" s="71" t="str">
        <f t="shared" si="61"/>
        <v>BLANK</v>
      </c>
      <c r="N400" s="71" t="str">
        <f t="shared" si="62"/>
        <v>BLANK</v>
      </c>
      <c r="O400" s="71" t="str">
        <f t="shared" si="63"/>
        <v>BLANK</v>
      </c>
      <c r="P400" s="71" t="str">
        <f t="shared" si="64"/>
        <v>BLANK</v>
      </c>
    </row>
    <row r="401" spans="1:16" x14ac:dyDescent="0.75">
      <c r="A401" s="70" t="str">
        <f>CONCATENATE('Search Tool'!$B$6,'Search Tool'!$F$6,H401)</f>
        <v>EAL Level 3 advanced Diploma (Al size 1.25)B</v>
      </c>
      <c r="B401" s="70" t="b">
        <f t="shared" si="59"/>
        <v>0</v>
      </c>
      <c r="C401" s="70">
        <f t="shared" si="60"/>
        <v>0</v>
      </c>
      <c r="D401" s="70" t="str">
        <f t="shared" si="55"/>
        <v>FALSE0</v>
      </c>
      <c r="E401" s="70" t="str">
        <f t="shared" si="58"/>
        <v>Others L3Other Level 3 qualifications (A-E, AL size 0.5)B</v>
      </c>
      <c r="F401" s="70" t="s">
        <v>2744</v>
      </c>
      <c r="G401" s="70" t="s">
        <v>3307</v>
      </c>
      <c r="H401" s="70" t="s">
        <v>40</v>
      </c>
      <c r="I401" s="70">
        <v>20</v>
      </c>
      <c r="J401" s="70">
        <v>0.5</v>
      </c>
      <c r="K401" s="70" t="s">
        <v>2831</v>
      </c>
      <c r="L401" s="70" t="s">
        <v>3280</v>
      </c>
      <c r="M401" s="71" t="str">
        <f t="shared" si="61"/>
        <v>BLANK</v>
      </c>
      <c r="N401" s="71" t="str">
        <f t="shared" si="62"/>
        <v>BLANK</v>
      </c>
      <c r="O401" s="71" t="str">
        <f t="shared" si="63"/>
        <v>BLANK</v>
      </c>
      <c r="P401" s="71" t="str">
        <f t="shared" si="64"/>
        <v>BLANK</v>
      </c>
    </row>
    <row r="402" spans="1:16" x14ac:dyDescent="0.75">
      <c r="A402" s="70" t="str">
        <f>CONCATENATE('Search Tool'!$B$6,'Search Tool'!$F$6,H402)</f>
        <v>EAL Level 3 advanced Diploma (Al size 1.25)C</v>
      </c>
      <c r="B402" s="70" t="b">
        <f t="shared" si="59"/>
        <v>0</v>
      </c>
      <c r="C402" s="70">
        <f t="shared" si="60"/>
        <v>0</v>
      </c>
      <c r="D402" s="70" t="str">
        <f t="shared" si="55"/>
        <v>FALSE0</v>
      </c>
      <c r="E402" s="70" t="str">
        <f t="shared" si="58"/>
        <v>Others L3Other Level 3 qualifications (A-E, AL size 0.5)C</v>
      </c>
      <c r="F402" s="70" t="s">
        <v>2744</v>
      </c>
      <c r="G402" s="70" t="s">
        <v>3307</v>
      </c>
      <c r="H402" s="70" t="s">
        <v>41</v>
      </c>
      <c r="I402" s="70">
        <v>15</v>
      </c>
      <c r="J402" s="70">
        <v>0.5</v>
      </c>
      <c r="K402" s="70" t="s">
        <v>2831</v>
      </c>
      <c r="L402" s="70" t="s">
        <v>3281</v>
      </c>
      <c r="M402" s="71" t="str">
        <f t="shared" si="61"/>
        <v>BLANK</v>
      </c>
      <c r="N402" s="71" t="str">
        <f t="shared" si="62"/>
        <v>BLANK</v>
      </c>
      <c r="O402" s="71" t="str">
        <f t="shared" si="63"/>
        <v>BLANK</v>
      </c>
      <c r="P402" s="71" t="str">
        <f t="shared" si="64"/>
        <v>BLANK</v>
      </c>
    </row>
    <row r="403" spans="1:16" x14ac:dyDescent="0.75">
      <c r="A403" s="70" t="str">
        <f>CONCATENATE('Search Tool'!$B$6,'Search Tool'!$F$6,H403)</f>
        <v>EAL Level 3 advanced Diploma (Al size 1.25)D</v>
      </c>
      <c r="B403" s="70" t="b">
        <f t="shared" si="59"/>
        <v>0</v>
      </c>
      <c r="C403" s="70">
        <f t="shared" si="60"/>
        <v>0</v>
      </c>
      <c r="D403" s="70" t="str">
        <f t="shared" si="55"/>
        <v>FALSE0</v>
      </c>
      <c r="E403" s="70" t="str">
        <f t="shared" si="58"/>
        <v>Others L3Other Level 3 qualifications (A-E, AL size 0.5)D</v>
      </c>
      <c r="F403" s="70" t="s">
        <v>2744</v>
      </c>
      <c r="G403" s="70" t="s">
        <v>3307</v>
      </c>
      <c r="H403" s="70" t="s">
        <v>42</v>
      </c>
      <c r="I403" s="70">
        <v>10</v>
      </c>
      <c r="J403" s="70">
        <v>0.5</v>
      </c>
      <c r="K403" s="70" t="s">
        <v>2831</v>
      </c>
      <c r="L403" s="70" t="s">
        <v>3283</v>
      </c>
      <c r="M403" s="71" t="str">
        <f t="shared" si="61"/>
        <v>BLANK</v>
      </c>
      <c r="N403" s="71" t="str">
        <f t="shared" si="62"/>
        <v>BLANK</v>
      </c>
      <c r="O403" s="71" t="str">
        <f t="shared" si="63"/>
        <v>BLANK</v>
      </c>
      <c r="P403" s="71" t="str">
        <f t="shared" si="64"/>
        <v>BLANK</v>
      </c>
    </row>
    <row r="404" spans="1:16" x14ac:dyDescent="0.75">
      <c r="A404" s="70" t="str">
        <f>CONCATENATE('Search Tool'!$B$6,'Search Tool'!$F$6,H404)</f>
        <v>EAL Level 3 advanced Diploma (Al size 1.25)E</v>
      </c>
      <c r="B404" s="70" t="b">
        <f t="shared" si="59"/>
        <v>0</v>
      </c>
      <c r="C404" s="70">
        <f t="shared" si="60"/>
        <v>0</v>
      </c>
      <c r="D404" s="70" t="str">
        <f t="shared" si="55"/>
        <v>FALSE0</v>
      </c>
      <c r="E404" s="70" t="str">
        <f t="shared" si="58"/>
        <v>Others L3Other Level 3 qualifications (A-E, AL size 0.5)E</v>
      </c>
      <c r="F404" s="70" t="s">
        <v>2744</v>
      </c>
      <c r="G404" s="70" t="s">
        <v>3307</v>
      </c>
      <c r="H404" s="70" t="s">
        <v>43</v>
      </c>
      <c r="I404" s="70">
        <v>5</v>
      </c>
      <c r="J404" s="70">
        <v>0.5</v>
      </c>
      <c r="K404" s="70" t="s">
        <v>2831</v>
      </c>
      <c r="L404" s="70" t="s">
        <v>3284</v>
      </c>
      <c r="M404" s="71" t="str">
        <f t="shared" si="61"/>
        <v>BLANK</v>
      </c>
      <c r="N404" s="71" t="str">
        <f t="shared" si="62"/>
        <v>BLANK</v>
      </c>
      <c r="O404" s="71" t="str">
        <f t="shared" si="63"/>
        <v>BLANK</v>
      </c>
      <c r="P404" s="71" t="str">
        <f t="shared" si="64"/>
        <v>BLANK</v>
      </c>
    </row>
    <row r="405" spans="1:16" x14ac:dyDescent="0.75">
      <c r="A405" s="70" t="str">
        <f>CONCATENATE('Search Tool'!$B$6,'Search Tool'!$F$6,H405)</f>
        <v>EAL Level 3 advanced Diploma (Al size 1.25)A</v>
      </c>
      <c r="B405" s="70" t="b">
        <f t="shared" si="59"/>
        <v>0</v>
      </c>
      <c r="C405" s="70">
        <f t="shared" si="60"/>
        <v>0</v>
      </c>
      <c r="D405" s="70" t="str">
        <f t="shared" si="55"/>
        <v>FALSE0</v>
      </c>
      <c r="E405" s="70" t="str">
        <f t="shared" si="58"/>
        <v>Others L3Other Level 3 qualifications (A-E, AL size 1)A</v>
      </c>
      <c r="F405" s="70" t="s">
        <v>2744</v>
      </c>
      <c r="G405" s="70" t="s">
        <v>3313</v>
      </c>
      <c r="H405" s="70" t="s">
        <v>39</v>
      </c>
      <c r="I405" s="70">
        <v>50</v>
      </c>
      <c r="J405" s="70">
        <v>1</v>
      </c>
      <c r="K405" s="70" t="s">
        <v>2831</v>
      </c>
      <c r="L405" s="70" t="s">
        <v>3285</v>
      </c>
      <c r="M405" s="71" t="str">
        <f t="shared" si="61"/>
        <v>BLANK</v>
      </c>
      <c r="N405" s="71" t="str">
        <f t="shared" si="62"/>
        <v>BLANK</v>
      </c>
      <c r="O405" s="71" t="str">
        <f t="shared" si="63"/>
        <v>BLANK</v>
      </c>
      <c r="P405" s="71" t="str">
        <f t="shared" si="64"/>
        <v>BLANK</v>
      </c>
    </row>
    <row r="406" spans="1:16" x14ac:dyDescent="0.75">
      <c r="A406" s="70" t="str">
        <f>CONCATENATE('Search Tool'!$B$6,'Search Tool'!$F$6,H406)</f>
        <v>EAL Level 3 advanced Diploma (Al size 1.25)B</v>
      </c>
      <c r="B406" s="70" t="b">
        <f t="shared" si="59"/>
        <v>0</v>
      </c>
      <c r="C406" s="70">
        <f t="shared" si="60"/>
        <v>0</v>
      </c>
      <c r="D406" s="70" t="str">
        <f t="shared" si="55"/>
        <v>FALSE0</v>
      </c>
      <c r="E406" s="70" t="str">
        <f t="shared" si="58"/>
        <v>Others L3Other Level 3 qualifications (A-E, AL size 1)B</v>
      </c>
      <c r="F406" s="70" t="s">
        <v>2744</v>
      </c>
      <c r="G406" s="70" t="s">
        <v>3313</v>
      </c>
      <c r="H406" s="70" t="s">
        <v>40</v>
      </c>
      <c r="I406" s="70">
        <v>40</v>
      </c>
      <c r="J406" s="70">
        <v>1</v>
      </c>
      <c r="K406" s="70" t="s">
        <v>2831</v>
      </c>
      <c r="L406" s="70" t="s">
        <v>3286</v>
      </c>
      <c r="M406" s="71" t="str">
        <f t="shared" si="61"/>
        <v>BLANK</v>
      </c>
      <c r="N406" s="71" t="str">
        <f t="shared" si="62"/>
        <v>BLANK</v>
      </c>
      <c r="O406" s="71" t="str">
        <f t="shared" si="63"/>
        <v>BLANK</v>
      </c>
      <c r="P406" s="71" t="str">
        <f t="shared" si="64"/>
        <v>BLANK</v>
      </c>
    </row>
    <row r="407" spans="1:16" x14ac:dyDescent="0.75">
      <c r="A407" s="70" t="str">
        <f>CONCATENATE('Search Tool'!$B$6,'Search Tool'!$F$6,H407)</f>
        <v>EAL Level 3 advanced Diploma (Al size 1.25)C</v>
      </c>
      <c r="B407" s="70" t="b">
        <f t="shared" si="59"/>
        <v>0</v>
      </c>
      <c r="C407" s="70">
        <f t="shared" si="60"/>
        <v>0</v>
      </c>
      <c r="D407" s="70" t="str">
        <f t="shared" si="55"/>
        <v>FALSE0</v>
      </c>
      <c r="E407" s="70" t="str">
        <f t="shared" si="58"/>
        <v>Others L3Other Level 3 qualifications (A-E, AL size 1)C</v>
      </c>
      <c r="F407" s="70" t="s">
        <v>2744</v>
      </c>
      <c r="G407" s="70" t="s">
        <v>3313</v>
      </c>
      <c r="H407" s="70" t="s">
        <v>41</v>
      </c>
      <c r="I407" s="70">
        <v>30</v>
      </c>
      <c r="J407" s="70">
        <v>1</v>
      </c>
      <c r="K407" s="70" t="s">
        <v>2831</v>
      </c>
      <c r="L407" s="70" t="s">
        <v>3288</v>
      </c>
      <c r="M407" s="71" t="str">
        <f t="shared" si="61"/>
        <v>BLANK</v>
      </c>
      <c r="N407" s="71" t="str">
        <f t="shared" si="62"/>
        <v>BLANK</v>
      </c>
      <c r="O407" s="71" t="str">
        <f t="shared" si="63"/>
        <v>BLANK</v>
      </c>
      <c r="P407" s="71" t="str">
        <f t="shared" si="64"/>
        <v>BLANK</v>
      </c>
    </row>
    <row r="408" spans="1:16" x14ac:dyDescent="0.75">
      <c r="A408" s="70" t="str">
        <f>CONCATENATE('Search Tool'!$B$6,'Search Tool'!$F$6,H408)</f>
        <v>EAL Level 3 advanced Diploma (Al size 1.25)D</v>
      </c>
      <c r="B408" s="70" t="b">
        <f t="shared" si="59"/>
        <v>0</v>
      </c>
      <c r="C408" s="70">
        <f t="shared" si="60"/>
        <v>0</v>
      </c>
      <c r="D408" s="70" t="str">
        <f t="shared" si="55"/>
        <v>FALSE0</v>
      </c>
      <c r="E408" s="70" t="str">
        <f t="shared" si="58"/>
        <v>Others L3Other Level 3 qualifications (A-E, AL size 1)D</v>
      </c>
      <c r="F408" s="70" t="s">
        <v>2744</v>
      </c>
      <c r="G408" s="70" t="s">
        <v>3313</v>
      </c>
      <c r="H408" s="70" t="s">
        <v>42</v>
      </c>
      <c r="I408" s="70">
        <v>20</v>
      </c>
      <c r="J408" s="70">
        <v>1</v>
      </c>
      <c r="K408" s="70" t="s">
        <v>2831</v>
      </c>
      <c r="L408" s="70" t="s">
        <v>3289</v>
      </c>
      <c r="M408" s="71" t="str">
        <f t="shared" si="61"/>
        <v>BLANK</v>
      </c>
      <c r="N408" s="71" t="str">
        <f t="shared" si="62"/>
        <v>BLANK</v>
      </c>
      <c r="O408" s="71" t="str">
        <f t="shared" si="63"/>
        <v>BLANK</v>
      </c>
      <c r="P408" s="71" t="str">
        <f t="shared" si="64"/>
        <v>BLANK</v>
      </c>
    </row>
    <row r="409" spans="1:16" x14ac:dyDescent="0.75">
      <c r="A409" s="70" t="str">
        <f>CONCATENATE('Search Tool'!$B$6,'Search Tool'!$F$6,H409)</f>
        <v>EAL Level 3 advanced Diploma (Al size 1.25)E</v>
      </c>
      <c r="B409" s="70" t="b">
        <f t="shared" si="59"/>
        <v>0</v>
      </c>
      <c r="C409" s="70">
        <f t="shared" si="60"/>
        <v>0</v>
      </c>
      <c r="D409" s="70" t="str">
        <f t="shared" si="55"/>
        <v>FALSE0</v>
      </c>
      <c r="E409" s="70" t="str">
        <f t="shared" si="58"/>
        <v>Others L3Other Level 3 qualifications (A-E, AL size 1)E</v>
      </c>
      <c r="F409" s="70" t="s">
        <v>2744</v>
      </c>
      <c r="G409" s="70" t="s">
        <v>3313</v>
      </c>
      <c r="H409" s="70" t="s">
        <v>43</v>
      </c>
      <c r="I409" s="70">
        <v>10</v>
      </c>
      <c r="J409" s="70">
        <v>1</v>
      </c>
      <c r="K409" s="70" t="s">
        <v>2831</v>
      </c>
      <c r="L409" s="70" t="s">
        <v>3290</v>
      </c>
      <c r="M409" s="71" t="str">
        <f t="shared" si="61"/>
        <v>BLANK</v>
      </c>
      <c r="N409" s="71" t="str">
        <f t="shared" si="62"/>
        <v>BLANK</v>
      </c>
      <c r="O409" s="71" t="str">
        <f t="shared" si="63"/>
        <v>BLANK</v>
      </c>
      <c r="P409" s="71" t="str">
        <f t="shared" si="64"/>
        <v>BLANK</v>
      </c>
    </row>
    <row r="410" spans="1:16" x14ac:dyDescent="0.75">
      <c r="A410" s="70" t="str">
        <f>CONCATENATE('Search Tool'!$B$6,'Search Tool'!$F$6,H410)</f>
        <v>EAL Level 3 advanced Diploma (Al size 1.25)A*</v>
      </c>
      <c r="B410" s="70" t="b">
        <f t="shared" si="59"/>
        <v>0</v>
      </c>
      <c r="C410" s="70">
        <f t="shared" si="60"/>
        <v>0</v>
      </c>
      <c r="D410" s="70" t="str">
        <f t="shared" si="55"/>
        <v>FALSE0</v>
      </c>
      <c r="E410" s="70" t="str">
        <f t="shared" si="58"/>
        <v>Others L3Other Level 3 qualifications (A*-D, AL size 1.5)A*</v>
      </c>
      <c r="F410" s="70" t="s">
        <v>2744</v>
      </c>
      <c r="G410" s="70" t="s">
        <v>3319</v>
      </c>
      <c r="H410" s="70" t="s">
        <v>37</v>
      </c>
      <c r="I410" s="70">
        <v>75</v>
      </c>
      <c r="J410" s="70">
        <v>1.5</v>
      </c>
      <c r="K410" s="70" t="s">
        <v>2831</v>
      </c>
      <c r="L410" s="70" t="s">
        <v>3291</v>
      </c>
      <c r="M410" s="71" t="str">
        <f t="shared" si="61"/>
        <v>BLANK</v>
      </c>
      <c r="N410" s="71" t="str">
        <f t="shared" si="62"/>
        <v>BLANK</v>
      </c>
      <c r="O410" s="71" t="str">
        <f t="shared" si="63"/>
        <v>BLANK</v>
      </c>
      <c r="P410" s="71" t="str">
        <f t="shared" si="64"/>
        <v>BLANK</v>
      </c>
    </row>
    <row r="411" spans="1:16" x14ac:dyDescent="0.75">
      <c r="A411" s="70" t="str">
        <f>CONCATENATE('Search Tool'!$B$6,'Search Tool'!$F$6,H411)</f>
        <v>EAL Level 3 advanced Diploma (Al size 1.25)A</v>
      </c>
      <c r="B411" s="70" t="b">
        <f t="shared" si="59"/>
        <v>0</v>
      </c>
      <c r="C411" s="70">
        <f t="shared" si="60"/>
        <v>0</v>
      </c>
      <c r="D411" s="70" t="str">
        <f t="shared" si="55"/>
        <v>FALSE0</v>
      </c>
      <c r="E411" s="70" t="str">
        <f t="shared" si="58"/>
        <v>Others L3Other Level 3 qualifications (A*-D, AL size 1.5)A</v>
      </c>
      <c r="F411" s="70" t="s">
        <v>2744</v>
      </c>
      <c r="G411" s="70" t="s">
        <v>3319</v>
      </c>
      <c r="H411" s="70" t="s">
        <v>39</v>
      </c>
      <c r="I411" s="70">
        <v>60</v>
      </c>
      <c r="J411" s="70">
        <v>1.5</v>
      </c>
      <c r="K411" s="70" t="s">
        <v>2831</v>
      </c>
      <c r="L411" s="70" t="s">
        <v>3293</v>
      </c>
      <c r="M411" s="71" t="str">
        <f t="shared" si="61"/>
        <v>BLANK</v>
      </c>
      <c r="N411" s="71" t="str">
        <f t="shared" si="62"/>
        <v>BLANK</v>
      </c>
      <c r="O411" s="71" t="str">
        <f t="shared" si="63"/>
        <v>BLANK</v>
      </c>
      <c r="P411" s="71" t="str">
        <f t="shared" si="64"/>
        <v>BLANK</v>
      </c>
    </row>
    <row r="412" spans="1:16" x14ac:dyDescent="0.75">
      <c r="A412" s="70" t="str">
        <f>CONCATENATE('Search Tool'!$B$6,'Search Tool'!$F$6,H412)</f>
        <v>EAL Level 3 advanced Diploma (Al size 1.25)B</v>
      </c>
      <c r="B412" s="70" t="b">
        <f t="shared" si="59"/>
        <v>0</v>
      </c>
      <c r="C412" s="70">
        <f t="shared" si="60"/>
        <v>0</v>
      </c>
      <c r="D412" s="70" t="str">
        <f t="shared" si="55"/>
        <v>FALSE0</v>
      </c>
      <c r="E412" s="70" t="str">
        <f t="shared" si="58"/>
        <v>Others L3Other Level 3 qualifications (A*-D, AL size 1.5)B</v>
      </c>
      <c r="F412" s="70" t="s">
        <v>2744</v>
      </c>
      <c r="G412" s="70" t="s">
        <v>3319</v>
      </c>
      <c r="H412" s="70" t="s">
        <v>40</v>
      </c>
      <c r="I412" s="70">
        <v>45</v>
      </c>
      <c r="J412" s="70">
        <v>1.5</v>
      </c>
      <c r="K412" s="70" t="s">
        <v>2831</v>
      </c>
      <c r="L412" s="70" t="s">
        <v>3294</v>
      </c>
      <c r="M412" s="71" t="str">
        <f t="shared" si="61"/>
        <v>BLANK</v>
      </c>
      <c r="N412" s="71" t="str">
        <f t="shared" si="62"/>
        <v>BLANK</v>
      </c>
      <c r="O412" s="71" t="str">
        <f t="shared" si="63"/>
        <v>BLANK</v>
      </c>
      <c r="P412" s="71" t="str">
        <f t="shared" si="64"/>
        <v>BLANK</v>
      </c>
    </row>
    <row r="413" spans="1:16" x14ac:dyDescent="0.75">
      <c r="A413" s="70" t="str">
        <f>CONCATENATE('Search Tool'!$B$6,'Search Tool'!$F$6,H413)</f>
        <v>EAL Level 3 advanced Diploma (Al size 1.25)C</v>
      </c>
      <c r="B413" s="70" t="b">
        <f t="shared" si="59"/>
        <v>0</v>
      </c>
      <c r="C413" s="70">
        <f t="shared" si="60"/>
        <v>0</v>
      </c>
      <c r="D413" s="70" t="str">
        <f t="shared" ref="D413:D466" si="65">CONCATENATE(B413,C413)</f>
        <v>FALSE0</v>
      </c>
      <c r="E413" s="70" t="str">
        <f t="shared" si="58"/>
        <v>Others L3Other Level 3 qualifications (A*-D, AL size 1.5)C</v>
      </c>
      <c r="F413" s="70" t="s">
        <v>2744</v>
      </c>
      <c r="G413" s="70" t="s">
        <v>3319</v>
      </c>
      <c r="H413" s="70" t="s">
        <v>41</v>
      </c>
      <c r="I413" s="70">
        <v>30</v>
      </c>
      <c r="J413" s="70">
        <v>1.5</v>
      </c>
      <c r="K413" s="70" t="s">
        <v>2831</v>
      </c>
      <c r="L413" s="70" t="s">
        <v>3295</v>
      </c>
      <c r="M413" s="71" t="str">
        <f t="shared" si="61"/>
        <v>BLANK</v>
      </c>
      <c r="N413" s="71" t="str">
        <f t="shared" si="62"/>
        <v>BLANK</v>
      </c>
      <c r="O413" s="71" t="str">
        <f t="shared" si="63"/>
        <v>BLANK</v>
      </c>
      <c r="P413" s="71" t="str">
        <f t="shared" si="64"/>
        <v>BLANK</v>
      </c>
    </row>
    <row r="414" spans="1:16" x14ac:dyDescent="0.75">
      <c r="A414" s="70" t="str">
        <f>CONCATENATE('Search Tool'!$B$6,'Search Tool'!$F$6,H414)</f>
        <v>EAL Level 3 advanced Diploma (Al size 1.25)D</v>
      </c>
      <c r="B414" s="70" t="b">
        <f t="shared" si="59"/>
        <v>0</v>
      </c>
      <c r="C414" s="70">
        <f t="shared" si="60"/>
        <v>0</v>
      </c>
      <c r="D414" s="70" t="str">
        <f t="shared" si="65"/>
        <v>FALSE0</v>
      </c>
      <c r="E414" s="70" t="str">
        <f t="shared" si="58"/>
        <v>Others L3Other Level 3 qualifications (A*-D, AL size 1.5)D</v>
      </c>
      <c r="F414" s="70" t="s">
        <v>2744</v>
      </c>
      <c r="G414" s="70" t="s">
        <v>3319</v>
      </c>
      <c r="H414" s="70" t="s">
        <v>42</v>
      </c>
      <c r="I414" s="70">
        <v>15</v>
      </c>
      <c r="J414" s="70">
        <v>1.5</v>
      </c>
      <c r="K414" s="70" t="s">
        <v>2831</v>
      </c>
      <c r="L414" s="70" t="s">
        <v>3296</v>
      </c>
      <c r="M414" s="71" t="str">
        <f t="shared" si="61"/>
        <v>BLANK</v>
      </c>
      <c r="N414" s="71" t="str">
        <f t="shared" si="62"/>
        <v>BLANK</v>
      </c>
      <c r="O414" s="71" t="str">
        <f t="shared" si="63"/>
        <v>BLANK</v>
      </c>
      <c r="P414" s="71" t="str">
        <f t="shared" si="64"/>
        <v>BLANK</v>
      </c>
    </row>
    <row r="415" spans="1:16" x14ac:dyDescent="0.75">
      <c r="A415" s="70" t="str">
        <f>CONCATENATE('Search Tool'!$B$6,'Search Tool'!$F$6,H415)</f>
        <v>EAL Level 3 advanced Diploma (Al size 1.25)A*</v>
      </c>
      <c r="B415" s="70" t="b">
        <f t="shared" si="59"/>
        <v>0</v>
      </c>
      <c r="C415" s="70">
        <f t="shared" si="60"/>
        <v>0</v>
      </c>
      <c r="D415" s="70" t="str">
        <f t="shared" si="65"/>
        <v>FALSE0</v>
      </c>
      <c r="E415" s="70" t="str">
        <f t="shared" si="58"/>
        <v>Others L3Other Level 3 qualifications (A*-D, AL size 2)A*</v>
      </c>
      <c r="F415" s="70" t="s">
        <v>2744</v>
      </c>
      <c r="G415" s="165" t="s">
        <v>4460</v>
      </c>
      <c r="H415" s="70" t="s">
        <v>37</v>
      </c>
      <c r="I415" s="70">
        <v>100</v>
      </c>
      <c r="J415" s="70">
        <v>2</v>
      </c>
      <c r="K415" s="70" t="s">
        <v>2831</v>
      </c>
      <c r="L415" s="70" t="s">
        <v>3298</v>
      </c>
      <c r="M415" s="71" t="str">
        <f t="shared" si="61"/>
        <v>BLANK</v>
      </c>
      <c r="N415" s="71" t="str">
        <f t="shared" si="62"/>
        <v>BLANK</v>
      </c>
      <c r="O415" s="71" t="str">
        <f t="shared" si="63"/>
        <v>BLANK</v>
      </c>
      <c r="P415" s="71" t="str">
        <f t="shared" si="64"/>
        <v>BLANK</v>
      </c>
    </row>
    <row r="416" spans="1:16" x14ac:dyDescent="0.75">
      <c r="A416" s="70" t="str">
        <f>CONCATENATE('Search Tool'!$B$6,'Search Tool'!$F$6,H416)</f>
        <v>EAL Level 3 advanced Diploma (Al size 1.25)A</v>
      </c>
      <c r="B416" s="70" t="b">
        <f t="shared" si="59"/>
        <v>0</v>
      </c>
      <c r="C416" s="70">
        <f t="shared" si="60"/>
        <v>0</v>
      </c>
      <c r="D416" s="70" t="str">
        <f t="shared" si="65"/>
        <v>FALSE0</v>
      </c>
      <c r="E416" s="70" t="str">
        <f t="shared" si="58"/>
        <v>Others L3Other Level 3 qualifications (A*-D, AL size 2)A</v>
      </c>
      <c r="F416" s="70" t="s">
        <v>2744</v>
      </c>
      <c r="G416" s="165" t="s">
        <v>4460</v>
      </c>
      <c r="H416" s="70" t="s">
        <v>39</v>
      </c>
      <c r="I416" s="70">
        <v>80</v>
      </c>
      <c r="J416" s="70">
        <v>2</v>
      </c>
      <c r="K416" s="70" t="s">
        <v>2831</v>
      </c>
      <c r="L416" s="70" t="s">
        <v>3299</v>
      </c>
      <c r="M416" s="71" t="str">
        <f t="shared" si="61"/>
        <v>BLANK</v>
      </c>
      <c r="N416" s="71" t="str">
        <f t="shared" si="62"/>
        <v>BLANK</v>
      </c>
      <c r="O416" s="71" t="str">
        <f t="shared" si="63"/>
        <v>BLANK</v>
      </c>
      <c r="P416" s="71" t="str">
        <f t="shared" si="64"/>
        <v>BLANK</v>
      </c>
    </row>
    <row r="417" spans="1:16" x14ac:dyDescent="0.75">
      <c r="A417" s="70" t="str">
        <f>CONCATENATE('Search Tool'!$B$6,'Search Tool'!$F$6,H417)</f>
        <v>EAL Level 3 advanced Diploma (Al size 1.25)B</v>
      </c>
      <c r="B417" s="70" t="b">
        <f t="shared" si="59"/>
        <v>0</v>
      </c>
      <c r="C417" s="70">
        <f t="shared" si="60"/>
        <v>0</v>
      </c>
      <c r="D417" s="70" t="str">
        <f t="shared" si="65"/>
        <v>FALSE0</v>
      </c>
      <c r="E417" s="70" t="str">
        <f t="shared" si="58"/>
        <v>Others L3Other Level 3 qualifications (A*-D, AL size 2)B</v>
      </c>
      <c r="F417" s="70" t="s">
        <v>2744</v>
      </c>
      <c r="G417" s="165" t="s">
        <v>4460</v>
      </c>
      <c r="H417" s="70" t="s">
        <v>40</v>
      </c>
      <c r="I417" s="70">
        <v>60</v>
      </c>
      <c r="J417" s="70">
        <v>2</v>
      </c>
      <c r="K417" s="70" t="s">
        <v>2831</v>
      </c>
      <c r="L417" s="70" t="s">
        <v>3300</v>
      </c>
      <c r="M417" s="71" t="str">
        <f t="shared" si="61"/>
        <v>BLANK</v>
      </c>
      <c r="N417" s="71" t="str">
        <f t="shared" si="62"/>
        <v>BLANK</v>
      </c>
      <c r="O417" s="71" t="str">
        <f t="shared" si="63"/>
        <v>BLANK</v>
      </c>
      <c r="P417" s="71" t="str">
        <f t="shared" si="64"/>
        <v>BLANK</v>
      </c>
    </row>
    <row r="418" spans="1:16" x14ac:dyDescent="0.75">
      <c r="A418" s="70" t="str">
        <f>CONCATENATE('Search Tool'!$B$6,'Search Tool'!$F$6,H418)</f>
        <v>EAL Level 3 advanced Diploma (Al size 1.25)C</v>
      </c>
      <c r="B418" s="70" t="b">
        <f t="shared" si="59"/>
        <v>0</v>
      </c>
      <c r="C418" s="70">
        <f t="shared" si="60"/>
        <v>0</v>
      </c>
      <c r="D418" s="70" t="str">
        <f t="shared" si="65"/>
        <v>FALSE0</v>
      </c>
      <c r="E418" s="70" t="str">
        <f t="shared" si="58"/>
        <v>Others L3Other Level 3 qualifications (A*-D, AL size 2)C</v>
      </c>
      <c r="F418" s="70" t="s">
        <v>2744</v>
      </c>
      <c r="G418" s="165" t="s">
        <v>4460</v>
      </c>
      <c r="H418" s="70" t="s">
        <v>41</v>
      </c>
      <c r="I418" s="70">
        <v>40</v>
      </c>
      <c r="J418" s="70">
        <v>2</v>
      </c>
      <c r="K418" s="70" t="s">
        <v>2831</v>
      </c>
      <c r="L418" s="70" t="s">
        <v>3301</v>
      </c>
      <c r="M418" s="71" t="str">
        <f t="shared" si="61"/>
        <v>BLANK</v>
      </c>
      <c r="N418" s="71" t="str">
        <f t="shared" si="62"/>
        <v>BLANK</v>
      </c>
      <c r="O418" s="71" t="str">
        <f t="shared" si="63"/>
        <v>BLANK</v>
      </c>
      <c r="P418" s="71" t="str">
        <f t="shared" si="64"/>
        <v>BLANK</v>
      </c>
    </row>
    <row r="419" spans="1:16" x14ac:dyDescent="0.75">
      <c r="A419" s="70" t="str">
        <f>CONCATENATE('Search Tool'!$B$6,'Search Tool'!$F$6,H419)</f>
        <v>EAL Level 3 advanced Diploma (Al size 1.25)D</v>
      </c>
      <c r="B419" s="70" t="b">
        <f t="shared" si="59"/>
        <v>0</v>
      </c>
      <c r="C419" s="70">
        <f t="shared" si="60"/>
        <v>0</v>
      </c>
      <c r="D419" s="70" t="str">
        <f t="shared" si="65"/>
        <v>FALSE0</v>
      </c>
      <c r="E419" s="70" t="str">
        <f t="shared" si="58"/>
        <v>Others L3Other Level 3 qualifications (A*-D, AL size 2)D</v>
      </c>
      <c r="F419" s="70" t="s">
        <v>2744</v>
      </c>
      <c r="G419" s="165" t="s">
        <v>4460</v>
      </c>
      <c r="H419" s="70" t="s">
        <v>42</v>
      </c>
      <c r="I419" s="70">
        <v>20</v>
      </c>
      <c r="J419" s="70">
        <v>2</v>
      </c>
      <c r="K419" s="70" t="s">
        <v>2831</v>
      </c>
      <c r="L419" s="70" t="s">
        <v>3303</v>
      </c>
      <c r="M419" s="71" t="str">
        <f t="shared" si="61"/>
        <v>BLANK</v>
      </c>
      <c r="N419" s="71" t="str">
        <f t="shared" si="62"/>
        <v>BLANK</v>
      </c>
      <c r="O419" s="71" t="str">
        <f t="shared" si="63"/>
        <v>BLANK</v>
      </c>
      <c r="P419" s="71" t="str">
        <f t="shared" si="64"/>
        <v>BLANK</v>
      </c>
    </row>
    <row r="420" spans="1:16" x14ac:dyDescent="0.75">
      <c r="A420" s="70" t="str">
        <f>CONCATENATE('Search Tool'!$B$6,'Search Tool'!$F$6,H420)</f>
        <v>EAL Level 3 advanced Diploma (Al size 1.25)A*</v>
      </c>
      <c r="B420" s="70" t="b">
        <f t="shared" si="59"/>
        <v>0</v>
      </c>
      <c r="C420" s="70">
        <f t="shared" si="60"/>
        <v>0</v>
      </c>
      <c r="D420" s="70" t="str">
        <f t="shared" si="65"/>
        <v>FALSE0</v>
      </c>
      <c r="E420" s="70" t="str">
        <f t="shared" si="58"/>
        <v>Others L3Other Level 3 qualifications (A*-D, AL size 3)A*</v>
      </c>
      <c r="F420" s="70" t="s">
        <v>2744</v>
      </c>
      <c r="G420" s="70" t="s">
        <v>3330</v>
      </c>
      <c r="H420" s="70" t="s">
        <v>37</v>
      </c>
      <c r="I420" s="70">
        <v>150</v>
      </c>
      <c r="J420" s="70">
        <v>3</v>
      </c>
      <c r="K420" s="70" t="s">
        <v>2831</v>
      </c>
      <c r="L420" s="70" t="s">
        <v>3304</v>
      </c>
      <c r="M420" s="71" t="str">
        <f t="shared" si="61"/>
        <v>BLANK</v>
      </c>
      <c r="N420" s="71" t="str">
        <f t="shared" si="62"/>
        <v>BLANK</v>
      </c>
      <c r="O420" s="71" t="str">
        <f t="shared" si="63"/>
        <v>BLANK</v>
      </c>
      <c r="P420" s="71" t="str">
        <f t="shared" si="64"/>
        <v>BLANK</v>
      </c>
    </row>
    <row r="421" spans="1:16" x14ac:dyDescent="0.75">
      <c r="A421" s="70" t="str">
        <f>CONCATENATE('Search Tool'!$B$6,'Search Tool'!$F$6,H421)</f>
        <v>EAL Level 3 advanced Diploma (Al size 1.25)A</v>
      </c>
      <c r="B421" s="70" t="b">
        <f t="shared" si="59"/>
        <v>0</v>
      </c>
      <c r="C421" s="70">
        <f t="shared" si="60"/>
        <v>0</v>
      </c>
      <c r="D421" s="70" t="str">
        <f t="shared" si="65"/>
        <v>FALSE0</v>
      </c>
      <c r="E421" s="70" t="str">
        <f t="shared" si="58"/>
        <v>Others L3Other Level 3 qualifications (A*-D, AL size 3)A</v>
      </c>
      <c r="F421" s="70" t="s">
        <v>2744</v>
      </c>
      <c r="G421" s="70" t="s">
        <v>3330</v>
      </c>
      <c r="H421" s="70" t="s">
        <v>39</v>
      </c>
      <c r="I421" s="70">
        <v>120</v>
      </c>
      <c r="J421" s="70">
        <v>3</v>
      </c>
      <c r="K421" s="70" t="s">
        <v>2831</v>
      </c>
      <c r="L421" s="70" t="s">
        <v>3305</v>
      </c>
      <c r="M421" s="71" t="str">
        <f t="shared" si="61"/>
        <v>BLANK</v>
      </c>
      <c r="N421" s="71" t="str">
        <f t="shared" si="62"/>
        <v>BLANK</v>
      </c>
      <c r="O421" s="71" t="str">
        <f t="shared" si="63"/>
        <v>BLANK</v>
      </c>
      <c r="P421" s="71" t="str">
        <f t="shared" si="64"/>
        <v>BLANK</v>
      </c>
    </row>
    <row r="422" spans="1:16" x14ac:dyDescent="0.75">
      <c r="A422" s="70" t="str">
        <f>CONCATENATE('Search Tool'!$B$6,'Search Tool'!$F$6,H422)</f>
        <v>EAL Level 3 advanced Diploma (Al size 1.25)B</v>
      </c>
      <c r="B422" s="70" t="b">
        <f t="shared" si="59"/>
        <v>0</v>
      </c>
      <c r="C422" s="70">
        <f t="shared" si="60"/>
        <v>0</v>
      </c>
      <c r="D422" s="70" t="str">
        <f t="shared" si="65"/>
        <v>FALSE0</v>
      </c>
      <c r="E422" s="70" t="str">
        <f t="shared" si="58"/>
        <v>Others L3Other Level 3 qualifications (A*-D, AL size 3)B</v>
      </c>
      <c r="F422" s="70" t="s">
        <v>2744</v>
      </c>
      <c r="G422" s="70" t="s">
        <v>3330</v>
      </c>
      <c r="H422" s="70" t="s">
        <v>40</v>
      </c>
      <c r="I422" s="70">
        <v>90</v>
      </c>
      <c r="J422" s="70">
        <v>3</v>
      </c>
      <c r="K422" s="70" t="s">
        <v>2831</v>
      </c>
      <c r="L422" s="70" t="s">
        <v>3306</v>
      </c>
      <c r="M422" s="71" t="str">
        <f t="shared" si="61"/>
        <v>BLANK</v>
      </c>
      <c r="N422" s="71" t="str">
        <f t="shared" si="62"/>
        <v>BLANK</v>
      </c>
      <c r="O422" s="71" t="str">
        <f t="shared" si="63"/>
        <v>BLANK</v>
      </c>
      <c r="P422" s="71" t="str">
        <f t="shared" si="64"/>
        <v>BLANK</v>
      </c>
    </row>
    <row r="423" spans="1:16" x14ac:dyDescent="0.75">
      <c r="A423" s="70" t="str">
        <f>CONCATENATE('Search Tool'!$B$6,'Search Tool'!$F$6,H423)</f>
        <v>EAL Level 3 advanced Diploma (Al size 1.25)C</v>
      </c>
      <c r="B423" s="70" t="b">
        <f t="shared" si="59"/>
        <v>0</v>
      </c>
      <c r="C423" s="70">
        <f t="shared" si="60"/>
        <v>0</v>
      </c>
      <c r="D423" s="70" t="str">
        <f t="shared" si="65"/>
        <v>FALSE0</v>
      </c>
      <c r="E423" s="70" t="str">
        <f t="shared" si="58"/>
        <v>Others L3Other Level 3 qualifications (A*-D, AL size 3)C</v>
      </c>
      <c r="F423" s="70" t="s">
        <v>2744</v>
      </c>
      <c r="G423" s="70" t="s">
        <v>3330</v>
      </c>
      <c r="H423" s="70" t="s">
        <v>41</v>
      </c>
      <c r="I423" s="70">
        <v>60</v>
      </c>
      <c r="J423" s="70">
        <v>3</v>
      </c>
      <c r="K423" s="70" t="s">
        <v>2831</v>
      </c>
      <c r="L423" s="70" t="s">
        <v>3308</v>
      </c>
      <c r="M423" s="71" t="str">
        <f t="shared" si="61"/>
        <v>BLANK</v>
      </c>
      <c r="N423" s="71" t="str">
        <f t="shared" si="62"/>
        <v>BLANK</v>
      </c>
      <c r="O423" s="71" t="str">
        <f t="shared" si="63"/>
        <v>BLANK</v>
      </c>
      <c r="P423" s="71" t="str">
        <f t="shared" si="64"/>
        <v>BLANK</v>
      </c>
    </row>
    <row r="424" spans="1:16" x14ac:dyDescent="0.75">
      <c r="A424" s="70" t="str">
        <f>CONCATENATE('Search Tool'!$B$6,'Search Tool'!$F$6,H424)</f>
        <v>EAL Level 3 advanced Diploma (Al size 1.25)D</v>
      </c>
      <c r="B424" s="70" t="b">
        <f t="shared" si="59"/>
        <v>0</v>
      </c>
      <c r="C424" s="70">
        <f t="shared" si="60"/>
        <v>0</v>
      </c>
      <c r="D424" s="70" t="str">
        <f t="shared" si="65"/>
        <v>FALSE0</v>
      </c>
      <c r="E424" s="70" t="str">
        <f t="shared" si="58"/>
        <v>Others L3Other Level 3 qualifications (A*-D, AL size 3)D</v>
      </c>
      <c r="F424" s="70" t="s">
        <v>2744</v>
      </c>
      <c r="G424" s="70" t="s">
        <v>3330</v>
      </c>
      <c r="H424" s="70" t="s">
        <v>42</v>
      </c>
      <c r="I424" s="70">
        <v>30</v>
      </c>
      <c r="J424" s="70">
        <v>3</v>
      </c>
      <c r="K424" s="70" t="s">
        <v>2831</v>
      </c>
      <c r="L424" s="70" t="s">
        <v>3309</v>
      </c>
      <c r="M424" s="71" t="str">
        <f t="shared" si="61"/>
        <v>BLANK</v>
      </c>
      <c r="N424" s="71" t="str">
        <f t="shared" si="62"/>
        <v>BLANK</v>
      </c>
      <c r="O424" s="71" t="str">
        <f t="shared" si="63"/>
        <v>BLANK</v>
      </c>
      <c r="P424" s="71" t="str">
        <f t="shared" si="64"/>
        <v>BLANK</v>
      </c>
    </row>
    <row r="425" spans="1:16" x14ac:dyDescent="0.75">
      <c r="A425" s="70" t="str">
        <f>CONCATENATE('Search Tool'!$B$6,'Search Tool'!$F$6,H425)</f>
        <v>EAL Level 3 advanced Diploma (Al size 1.25)A*</v>
      </c>
      <c r="B425" s="70" t="b">
        <f t="shared" si="59"/>
        <v>0</v>
      </c>
      <c r="C425" s="70">
        <f t="shared" si="60"/>
        <v>0</v>
      </c>
      <c r="D425" s="70" t="str">
        <f t="shared" si="65"/>
        <v>FALSE0</v>
      </c>
      <c r="E425" s="70" t="str">
        <f t="shared" si="58"/>
        <v>Others L3Other Level 3 qualifications (A*-E, AL size 0.5)A*</v>
      </c>
      <c r="F425" s="70" t="s">
        <v>2744</v>
      </c>
      <c r="G425" s="70" t="s">
        <v>3336</v>
      </c>
      <c r="H425" s="70" t="s">
        <v>37</v>
      </c>
      <c r="I425" s="70">
        <v>25</v>
      </c>
      <c r="J425" s="70">
        <v>0.5</v>
      </c>
      <c r="K425" s="70" t="s">
        <v>2831</v>
      </c>
      <c r="L425" s="70" t="s">
        <v>3310</v>
      </c>
      <c r="M425" s="71" t="str">
        <f t="shared" si="61"/>
        <v>BLANK</v>
      </c>
      <c r="N425" s="71" t="str">
        <f t="shared" si="62"/>
        <v>BLANK</v>
      </c>
      <c r="O425" s="71" t="str">
        <f t="shared" si="63"/>
        <v>BLANK</v>
      </c>
      <c r="P425" s="71" t="str">
        <f t="shared" si="64"/>
        <v>BLANK</v>
      </c>
    </row>
    <row r="426" spans="1:16" x14ac:dyDescent="0.75">
      <c r="A426" s="70" t="str">
        <f>CONCATENATE('Search Tool'!$B$6,'Search Tool'!$F$6,H426)</f>
        <v>EAL Level 3 advanced Diploma (Al size 1.25)A</v>
      </c>
      <c r="B426" s="70" t="b">
        <f t="shared" si="59"/>
        <v>0</v>
      </c>
      <c r="C426" s="70">
        <f t="shared" si="60"/>
        <v>0</v>
      </c>
      <c r="D426" s="70" t="str">
        <f t="shared" si="65"/>
        <v>FALSE0</v>
      </c>
      <c r="E426" s="70" t="str">
        <f t="shared" si="58"/>
        <v>Others L3Other Level 3 qualifications (A*-E, AL size 0.5)A</v>
      </c>
      <c r="F426" s="70" t="s">
        <v>2744</v>
      </c>
      <c r="G426" s="70" t="s">
        <v>3336</v>
      </c>
      <c r="H426" s="70" t="s">
        <v>39</v>
      </c>
      <c r="I426" s="70">
        <v>21</v>
      </c>
      <c r="J426" s="70">
        <v>0.5</v>
      </c>
      <c r="K426" s="70" t="s">
        <v>2831</v>
      </c>
      <c r="L426" s="70" t="s">
        <v>3311</v>
      </c>
      <c r="M426" s="71" t="str">
        <f t="shared" si="61"/>
        <v>BLANK</v>
      </c>
      <c r="N426" s="71" t="str">
        <f t="shared" si="62"/>
        <v>BLANK</v>
      </c>
      <c r="O426" s="71" t="str">
        <f t="shared" si="63"/>
        <v>BLANK</v>
      </c>
      <c r="P426" s="71" t="str">
        <f t="shared" si="64"/>
        <v>BLANK</v>
      </c>
    </row>
    <row r="427" spans="1:16" x14ac:dyDescent="0.75">
      <c r="A427" s="70" t="str">
        <f>CONCATENATE('Search Tool'!$B$6,'Search Tool'!$F$6,H427)</f>
        <v>EAL Level 3 advanced Diploma (Al size 1.25)B</v>
      </c>
      <c r="B427" s="70" t="b">
        <f t="shared" si="59"/>
        <v>0</v>
      </c>
      <c r="C427" s="70">
        <f t="shared" si="60"/>
        <v>0</v>
      </c>
      <c r="D427" s="70" t="str">
        <f t="shared" si="65"/>
        <v>FALSE0</v>
      </c>
      <c r="E427" s="70" t="str">
        <f t="shared" si="58"/>
        <v>Others L3Other Level 3 qualifications (A*-E, AL size 0.5)B</v>
      </c>
      <c r="F427" s="70" t="s">
        <v>2744</v>
      </c>
      <c r="G427" s="70" t="s">
        <v>3336</v>
      </c>
      <c r="H427" s="70" t="s">
        <v>40</v>
      </c>
      <c r="I427" s="70">
        <v>17</v>
      </c>
      <c r="J427" s="70">
        <v>0.5</v>
      </c>
      <c r="K427" s="70" t="s">
        <v>2831</v>
      </c>
      <c r="L427" s="70" t="s">
        <v>3312</v>
      </c>
      <c r="M427" s="71" t="str">
        <f t="shared" si="61"/>
        <v>BLANK</v>
      </c>
      <c r="N427" s="71" t="str">
        <f t="shared" si="62"/>
        <v>BLANK</v>
      </c>
      <c r="O427" s="71" t="str">
        <f t="shared" si="63"/>
        <v>BLANK</v>
      </c>
      <c r="P427" s="71" t="str">
        <f t="shared" si="64"/>
        <v>BLANK</v>
      </c>
    </row>
    <row r="428" spans="1:16" x14ac:dyDescent="0.75">
      <c r="A428" s="70" t="str">
        <f>CONCATENATE('Search Tool'!$B$6,'Search Tool'!$F$6,H428)</f>
        <v>EAL Level 3 advanced Diploma (Al size 1.25)C</v>
      </c>
      <c r="B428" s="70" t="b">
        <f t="shared" si="59"/>
        <v>0</v>
      </c>
      <c r="C428" s="70">
        <f t="shared" si="60"/>
        <v>0</v>
      </c>
      <c r="D428" s="70" t="str">
        <f t="shared" si="65"/>
        <v>FALSE0</v>
      </c>
      <c r="E428" s="70" t="str">
        <f t="shared" ref="E428:E466" si="66">CONCATENATE(F428,G428,H428)</f>
        <v>Others L3Other Level 3 qualifications (A*-E, AL size 0.5)C</v>
      </c>
      <c r="F428" s="70" t="s">
        <v>2744</v>
      </c>
      <c r="G428" s="70" t="s">
        <v>3336</v>
      </c>
      <c r="H428" s="70" t="s">
        <v>41</v>
      </c>
      <c r="I428" s="70">
        <v>13</v>
      </c>
      <c r="J428" s="70">
        <v>0.5</v>
      </c>
      <c r="K428" s="70" t="s">
        <v>2831</v>
      </c>
      <c r="L428" s="70" t="s">
        <v>3314</v>
      </c>
      <c r="M428" s="71" t="str">
        <f t="shared" si="61"/>
        <v>BLANK</v>
      </c>
      <c r="N428" s="71" t="str">
        <f t="shared" si="62"/>
        <v>BLANK</v>
      </c>
      <c r="O428" s="71" t="str">
        <f t="shared" si="63"/>
        <v>BLANK</v>
      </c>
      <c r="P428" s="71" t="str">
        <f t="shared" si="64"/>
        <v>BLANK</v>
      </c>
    </row>
    <row r="429" spans="1:16" x14ac:dyDescent="0.75">
      <c r="A429" s="70" t="str">
        <f>CONCATENATE('Search Tool'!$B$6,'Search Tool'!$F$6,H429)</f>
        <v>EAL Level 3 advanced Diploma (Al size 1.25)D</v>
      </c>
      <c r="B429" s="70" t="b">
        <f t="shared" si="59"/>
        <v>0</v>
      </c>
      <c r="C429" s="70">
        <f t="shared" si="60"/>
        <v>0</v>
      </c>
      <c r="D429" s="70" t="str">
        <f t="shared" si="65"/>
        <v>FALSE0</v>
      </c>
      <c r="E429" s="70" t="str">
        <f t="shared" si="66"/>
        <v>Others L3Other Level 3 qualifications (A*-E, AL size 0.5)D</v>
      </c>
      <c r="F429" s="70" t="s">
        <v>2744</v>
      </c>
      <c r="G429" s="70" t="s">
        <v>3336</v>
      </c>
      <c r="H429" s="70" t="s">
        <v>42</v>
      </c>
      <c r="I429" s="70">
        <v>9</v>
      </c>
      <c r="J429" s="70">
        <v>0.5</v>
      </c>
      <c r="K429" s="70" t="s">
        <v>2831</v>
      </c>
      <c r="L429" s="70" t="s">
        <v>3315</v>
      </c>
      <c r="M429" s="71" t="str">
        <f t="shared" si="61"/>
        <v>BLANK</v>
      </c>
      <c r="N429" s="71" t="str">
        <f t="shared" si="62"/>
        <v>BLANK</v>
      </c>
      <c r="O429" s="71" t="str">
        <f t="shared" si="63"/>
        <v>BLANK</v>
      </c>
      <c r="P429" s="71" t="str">
        <f t="shared" si="64"/>
        <v>BLANK</v>
      </c>
    </row>
    <row r="430" spans="1:16" x14ac:dyDescent="0.75">
      <c r="A430" s="70" t="str">
        <f>CONCATENATE('Search Tool'!$B$6,'Search Tool'!$F$6,H430)</f>
        <v>EAL Level 3 advanced Diploma (Al size 1.25)E</v>
      </c>
      <c r="B430" s="70" t="b">
        <f t="shared" si="59"/>
        <v>0</v>
      </c>
      <c r="C430" s="70">
        <f t="shared" si="60"/>
        <v>0</v>
      </c>
      <c r="D430" s="70" t="str">
        <f t="shared" si="65"/>
        <v>FALSE0</v>
      </c>
      <c r="E430" s="70" t="str">
        <f t="shared" si="66"/>
        <v>Others L3Other Level 3 qualifications (A*-E, AL size 0.5)E</v>
      </c>
      <c r="F430" s="70" t="s">
        <v>2744</v>
      </c>
      <c r="G430" s="70" t="s">
        <v>3336</v>
      </c>
      <c r="H430" s="70" t="s">
        <v>43</v>
      </c>
      <c r="I430" s="70">
        <v>5</v>
      </c>
      <c r="J430" s="70">
        <v>0.5</v>
      </c>
      <c r="K430" s="70" t="s">
        <v>2831</v>
      </c>
      <c r="L430" s="70" t="s">
        <v>3316</v>
      </c>
      <c r="M430" s="71" t="str">
        <f t="shared" si="61"/>
        <v>BLANK</v>
      </c>
      <c r="N430" s="71" t="str">
        <f t="shared" si="62"/>
        <v>BLANK</v>
      </c>
      <c r="O430" s="71" t="str">
        <f t="shared" si="63"/>
        <v>BLANK</v>
      </c>
      <c r="P430" s="71" t="str">
        <f t="shared" si="64"/>
        <v>BLANK</v>
      </c>
    </row>
    <row r="431" spans="1:16" x14ac:dyDescent="0.75">
      <c r="A431" s="70" t="str">
        <f>CONCATENATE('Search Tool'!$B$6,'Search Tool'!$F$6,H431)</f>
        <v>EAL Level 3 advanced Diploma (Al size 1.25)A*</v>
      </c>
      <c r="B431" s="70" t="b">
        <f t="shared" si="59"/>
        <v>0</v>
      </c>
      <c r="C431" s="70">
        <f t="shared" si="60"/>
        <v>0</v>
      </c>
      <c r="D431" s="70" t="str">
        <f t="shared" si="65"/>
        <v>FALSE0</v>
      </c>
      <c r="E431" s="70" t="str">
        <f t="shared" si="66"/>
        <v>Others L3Other Level 3 qualifications (A*-E, AL size 0.75)A*</v>
      </c>
      <c r="F431" s="70" t="s">
        <v>2744</v>
      </c>
      <c r="G431" s="70" t="s">
        <v>3343</v>
      </c>
      <c r="H431" s="70" t="s">
        <v>37</v>
      </c>
      <c r="I431" s="70">
        <v>37.5</v>
      </c>
      <c r="J431" s="70">
        <v>0.75</v>
      </c>
      <c r="K431" s="70" t="s">
        <v>2831</v>
      </c>
      <c r="L431" s="70" t="s">
        <v>3317</v>
      </c>
      <c r="M431" s="71" t="str">
        <f t="shared" si="61"/>
        <v>BLANK</v>
      </c>
      <c r="N431" s="71" t="str">
        <f t="shared" si="62"/>
        <v>BLANK</v>
      </c>
      <c r="O431" s="71" t="str">
        <f t="shared" si="63"/>
        <v>BLANK</v>
      </c>
      <c r="P431" s="71" t="str">
        <f t="shared" si="64"/>
        <v>BLANK</v>
      </c>
    </row>
    <row r="432" spans="1:16" x14ac:dyDescent="0.75">
      <c r="A432" s="70" t="str">
        <f>CONCATENATE('Search Tool'!$B$6,'Search Tool'!$F$6,H432)</f>
        <v>EAL Level 3 advanced Diploma (Al size 1.25)A</v>
      </c>
      <c r="B432" s="70" t="b">
        <f t="shared" si="59"/>
        <v>0</v>
      </c>
      <c r="C432" s="70">
        <f t="shared" si="60"/>
        <v>0</v>
      </c>
      <c r="D432" s="70" t="str">
        <f t="shared" si="65"/>
        <v>FALSE0</v>
      </c>
      <c r="E432" s="70" t="str">
        <f t="shared" si="66"/>
        <v>Others L3Other Level 3 qualifications (A*-E, AL size 0.75)A</v>
      </c>
      <c r="F432" s="70" t="s">
        <v>2744</v>
      </c>
      <c r="G432" s="70" t="s">
        <v>3343</v>
      </c>
      <c r="H432" s="70" t="s">
        <v>39</v>
      </c>
      <c r="I432" s="70">
        <v>31.5</v>
      </c>
      <c r="J432" s="70">
        <v>0.75</v>
      </c>
      <c r="K432" s="70" t="s">
        <v>2831</v>
      </c>
      <c r="L432" s="70" t="s">
        <v>3318</v>
      </c>
      <c r="M432" s="71" t="str">
        <f t="shared" si="61"/>
        <v>BLANK</v>
      </c>
      <c r="N432" s="71" t="str">
        <f t="shared" si="62"/>
        <v>BLANK</v>
      </c>
      <c r="O432" s="71" t="str">
        <f t="shared" si="63"/>
        <v>BLANK</v>
      </c>
      <c r="P432" s="71" t="str">
        <f t="shared" si="64"/>
        <v>BLANK</v>
      </c>
    </row>
    <row r="433" spans="1:16" x14ac:dyDescent="0.75">
      <c r="A433" s="70" t="str">
        <f>CONCATENATE('Search Tool'!$B$6,'Search Tool'!$F$6,H433)</f>
        <v>EAL Level 3 advanced Diploma (Al size 1.25)B</v>
      </c>
      <c r="B433" s="70" t="b">
        <f t="shared" si="59"/>
        <v>0</v>
      </c>
      <c r="C433" s="70">
        <f t="shared" si="60"/>
        <v>0</v>
      </c>
      <c r="D433" s="70" t="str">
        <f t="shared" si="65"/>
        <v>FALSE0</v>
      </c>
      <c r="E433" s="70" t="str">
        <f t="shared" si="66"/>
        <v>Others L3Other Level 3 qualifications (A*-E, AL size 0.75)B</v>
      </c>
      <c r="F433" s="70" t="s">
        <v>2744</v>
      </c>
      <c r="G433" s="70" t="s">
        <v>3343</v>
      </c>
      <c r="H433" s="70" t="s">
        <v>40</v>
      </c>
      <c r="I433" s="70">
        <v>25.5</v>
      </c>
      <c r="J433" s="70">
        <v>0.75</v>
      </c>
      <c r="K433" s="70" t="s">
        <v>2831</v>
      </c>
      <c r="L433" s="70" t="s">
        <v>3320</v>
      </c>
      <c r="M433" s="71" t="str">
        <f t="shared" si="61"/>
        <v>BLANK</v>
      </c>
      <c r="N433" s="71" t="str">
        <f t="shared" si="62"/>
        <v>BLANK</v>
      </c>
      <c r="O433" s="71" t="str">
        <f t="shared" si="63"/>
        <v>BLANK</v>
      </c>
      <c r="P433" s="71" t="str">
        <f t="shared" si="64"/>
        <v>BLANK</v>
      </c>
    </row>
    <row r="434" spans="1:16" x14ac:dyDescent="0.75">
      <c r="A434" s="70" t="str">
        <f>CONCATENATE('Search Tool'!$B$6,'Search Tool'!$F$6,H434)</f>
        <v>EAL Level 3 advanced Diploma (Al size 1.25)C</v>
      </c>
      <c r="B434" s="70" t="b">
        <f t="shared" si="59"/>
        <v>0</v>
      </c>
      <c r="C434" s="70">
        <f t="shared" si="60"/>
        <v>0</v>
      </c>
      <c r="D434" s="70" t="str">
        <f t="shared" si="65"/>
        <v>FALSE0</v>
      </c>
      <c r="E434" s="70" t="str">
        <f t="shared" si="66"/>
        <v>Others L3Other Level 3 qualifications (A*-E, AL size 0.75)C</v>
      </c>
      <c r="F434" s="70" t="s">
        <v>2744</v>
      </c>
      <c r="G434" s="70" t="s">
        <v>3343</v>
      </c>
      <c r="H434" s="70" t="s">
        <v>41</v>
      </c>
      <c r="I434" s="70">
        <v>19.5</v>
      </c>
      <c r="J434" s="70">
        <v>0.75</v>
      </c>
      <c r="K434" s="70" t="s">
        <v>2831</v>
      </c>
      <c r="L434" s="70" t="s">
        <v>3321</v>
      </c>
      <c r="M434" s="71" t="str">
        <f t="shared" si="61"/>
        <v>BLANK</v>
      </c>
      <c r="N434" s="71" t="str">
        <f t="shared" si="62"/>
        <v>BLANK</v>
      </c>
      <c r="O434" s="71" t="str">
        <f t="shared" si="63"/>
        <v>BLANK</v>
      </c>
      <c r="P434" s="71" t="str">
        <f t="shared" si="64"/>
        <v>BLANK</v>
      </c>
    </row>
    <row r="435" spans="1:16" x14ac:dyDescent="0.75">
      <c r="A435" s="70" t="str">
        <f>CONCATENATE('Search Tool'!$B$6,'Search Tool'!$F$6,H435)</f>
        <v>EAL Level 3 advanced Diploma (Al size 1.25)D</v>
      </c>
      <c r="B435" s="70" t="b">
        <f t="shared" si="59"/>
        <v>0</v>
      </c>
      <c r="C435" s="70">
        <f t="shared" si="60"/>
        <v>0</v>
      </c>
      <c r="D435" s="70" t="str">
        <f t="shared" si="65"/>
        <v>FALSE0</v>
      </c>
      <c r="E435" s="70" t="str">
        <f t="shared" si="66"/>
        <v>Others L3Other Level 3 qualifications (A*-E, AL size 0.75)D</v>
      </c>
      <c r="F435" s="70" t="s">
        <v>2744</v>
      </c>
      <c r="G435" s="70" t="s">
        <v>3343</v>
      </c>
      <c r="H435" s="70" t="s">
        <v>42</v>
      </c>
      <c r="I435" s="70">
        <v>13.5</v>
      </c>
      <c r="J435" s="70">
        <v>0.75</v>
      </c>
      <c r="K435" s="70" t="s">
        <v>2831</v>
      </c>
      <c r="L435" s="70" t="s">
        <v>3322</v>
      </c>
      <c r="M435" s="71" t="str">
        <f t="shared" si="61"/>
        <v>BLANK</v>
      </c>
      <c r="N435" s="71" t="str">
        <f t="shared" si="62"/>
        <v>BLANK</v>
      </c>
      <c r="O435" s="71" t="str">
        <f t="shared" si="63"/>
        <v>BLANK</v>
      </c>
      <c r="P435" s="71" t="str">
        <f t="shared" si="64"/>
        <v>BLANK</v>
      </c>
    </row>
    <row r="436" spans="1:16" x14ac:dyDescent="0.75">
      <c r="A436" s="70" t="str">
        <f>CONCATENATE('Search Tool'!$B$6,'Search Tool'!$F$6,H436)</f>
        <v>EAL Level 3 advanced Diploma (Al size 1.25)E</v>
      </c>
      <c r="B436" s="70" t="b">
        <f t="shared" si="59"/>
        <v>0</v>
      </c>
      <c r="C436" s="70">
        <f t="shared" si="60"/>
        <v>0</v>
      </c>
      <c r="D436" s="70" t="str">
        <f t="shared" si="65"/>
        <v>FALSE0</v>
      </c>
      <c r="E436" s="70" t="str">
        <f t="shared" si="66"/>
        <v>Others L3Other Level 3 qualifications (A*-E, AL size 0.75)E</v>
      </c>
      <c r="F436" s="70" t="s">
        <v>2744</v>
      </c>
      <c r="G436" s="70" t="s">
        <v>3343</v>
      </c>
      <c r="H436" s="70" t="s">
        <v>43</v>
      </c>
      <c r="I436" s="70">
        <v>7.5</v>
      </c>
      <c r="J436" s="70">
        <v>0.75</v>
      </c>
      <c r="K436" s="70" t="s">
        <v>2831</v>
      </c>
      <c r="L436" s="70" t="s">
        <v>3323</v>
      </c>
      <c r="M436" s="71" t="str">
        <f t="shared" si="61"/>
        <v>BLANK</v>
      </c>
      <c r="N436" s="71" t="str">
        <f t="shared" si="62"/>
        <v>BLANK</v>
      </c>
      <c r="O436" s="71" t="str">
        <f t="shared" si="63"/>
        <v>BLANK</v>
      </c>
      <c r="P436" s="71" t="str">
        <f t="shared" si="64"/>
        <v>BLANK</v>
      </c>
    </row>
    <row r="437" spans="1:16" x14ac:dyDescent="0.75">
      <c r="A437" s="70" t="str">
        <f>CONCATENATE('Search Tool'!$B$6,'Search Tool'!$F$6,H437)</f>
        <v>EAL Level 3 advanced Diploma (Al size 1.25)A*</v>
      </c>
      <c r="B437" s="70" t="b">
        <f t="shared" si="59"/>
        <v>0</v>
      </c>
      <c r="C437" s="70">
        <f t="shared" si="60"/>
        <v>0</v>
      </c>
      <c r="D437" s="70" t="str">
        <f t="shared" si="65"/>
        <v>FALSE0</v>
      </c>
      <c r="E437" s="70" t="str">
        <f t="shared" si="66"/>
        <v>Others L3Other Level 3 qualifications (A*-E, AL size 1)A*</v>
      </c>
      <c r="F437" s="70" t="s">
        <v>2744</v>
      </c>
      <c r="G437" s="70" t="s">
        <v>3349</v>
      </c>
      <c r="H437" s="70" t="s">
        <v>37</v>
      </c>
      <c r="I437" s="70">
        <v>50</v>
      </c>
      <c r="J437" s="70">
        <v>1</v>
      </c>
      <c r="K437" s="70" t="s">
        <v>2831</v>
      </c>
      <c r="L437" s="70" t="s">
        <v>3324</v>
      </c>
      <c r="M437" s="71" t="str">
        <f t="shared" si="61"/>
        <v>BLANK</v>
      </c>
      <c r="N437" s="71" t="str">
        <f t="shared" si="62"/>
        <v>BLANK</v>
      </c>
      <c r="O437" s="71" t="str">
        <f t="shared" si="63"/>
        <v>BLANK</v>
      </c>
      <c r="P437" s="71" t="str">
        <f t="shared" si="64"/>
        <v>BLANK</v>
      </c>
    </row>
    <row r="438" spans="1:16" x14ac:dyDescent="0.75">
      <c r="A438" s="70" t="str">
        <f>CONCATENATE('Search Tool'!$B$6,'Search Tool'!$F$6,H438)</f>
        <v>EAL Level 3 advanced Diploma (Al size 1.25)A</v>
      </c>
      <c r="B438" s="70" t="b">
        <f t="shared" si="59"/>
        <v>0</v>
      </c>
      <c r="C438" s="70">
        <f t="shared" si="60"/>
        <v>0</v>
      </c>
      <c r="D438" s="70" t="str">
        <f t="shared" si="65"/>
        <v>FALSE0</v>
      </c>
      <c r="E438" s="70" t="str">
        <f t="shared" si="66"/>
        <v>Others L3Other Level 3 qualifications (A*-E, AL size 1)A</v>
      </c>
      <c r="F438" s="70" t="s">
        <v>2744</v>
      </c>
      <c r="G438" s="70" t="s">
        <v>3349</v>
      </c>
      <c r="H438" s="70" t="s">
        <v>39</v>
      </c>
      <c r="I438" s="70">
        <v>42</v>
      </c>
      <c r="J438" s="70">
        <v>1</v>
      </c>
      <c r="K438" s="70" t="s">
        <v>2831</v>
      </c>
      <c r="L438" s="70" t="s">
        <v>3325</v>
      </c>
      <c r="M438" s="71" t="str">
        <f t="shared" si="61"/>
        <v>BLANK</v>
      </c>
      <c r="N438" s="71" t="str">
        <f t="shared" si="62"/>
        <v>BLANK</v>
      </c>
      <c r="O438" s="71" t="str">
        <f t="shared" si="63"/>
        <v>BLANK</v>
      </c>
      <c r="P438" s="71" t="str">
        <f t="shared" si="64"/>
        <v>BLANK</v>
      </c>
    </row>
    <row r="439" spans="1:16" x14ac:dyDescent="0.75">
      <c r="A439" s="70" t="str">
        <f>CONCATENATE('Search Tool'!$B$6,'Search Tool'!$F$6,H439)</f>
        <v>EAL Level 3 advanced Diploma (Al size 1.25)B</v>
      </c>
      <c r="B439" s="70" t="b">
        <f t="shared" si="59"/>
        <v>0</v>
      </c>
      <c r="C439" s="70">
        <f t="shared" si="60"/>
        <v>0</v>
      </c>
      <c r="D439" s="70" t="str">
        <f t="shared" si="65"/>
        <v>FALSE0</v>
      </c>
      <c r="E439" s="70" t="str">
        <f t="shared" si="66"/>
        <v>Others L3Other Level 3 qualifications (A*-E, AL size 1)B</v>
      </c>
      <c r="F439" s="70" t="s">
        <v>2744</v>
      </c>
      <c r="G439" s="70" t="s">
        <v>3349</v>
      </c>
      <c r="H439" s="70" t="s">
        <v>40</v>
      </c>
      <c r="I439" s="70">
        <v>34</v>
      </c>
      <c r="J439" s="70">
        <v>1</v>
      </c>
      <c r="K439" s="70" t="s">
        <v>2831</v>
      </c>
      <c r="L439" s="70" t="s">
        <v>3326</v>
      </c>
      <c r="M439" s="71" t="str">
        <f t="shared" si="61"/>
        <v>BLANK</v>
      </c>
      <c r="N439" s="71" t="str">
        <f t="shared" si="62"/>
        <v>BLANK</v>
      </c>
      <c r="O439" s="71" t="str">
        <f t="shared" si="63"/>
        <v>BLANK</v>
      </c>
      <c r="P439" s="71" t="str">
        <f t="shared" si="64"/>
        <v>BLANK</v>
      </c>
    </row>
    <row r="440" spans="1:16" x14ac:dyDescent="0.75">
      <c r="A440" s="70" t="str">
        <f>CONCATENATE('Search Tool'!$B$6,'Search Tool'!$F$6,H440)</f>
        <v>EAL Level 3 advanced Diploma (Al size 1.25)C</v>
      </c>
      <c r="B440" s="70" t="b">
        <f t="shared" ref="B440:B466" si="67">A440=E440</f>
        <v>0</v>
      </c>
      <c r="C440" s="70">
        <f t="shared" ref="C440:C466" si="68">IF(B440=TRUE,1+C439,0)</f>
        <v>0</v>
      </c>
      <c r="D440" s="70" t="str">
        <f t="shared" si="65"/>
        <v>FALSE0</v>
      </c>
      <c r="E440" s="70" t="str">
        <f t="shared" si="66"/>
        <v>Others L3Other Level 3 qualifications (A*-E, AL size 1)C</v>
      </c>
      <c r="F440" s="70" t="s">
        <v>2744</v>
      </c>
      <c r="G440" s="70" t="s">
        <v>3349</v>
      </c>
      <c r="H440" s="70" t="s">
        <v>41</v>
      </c>
      <c r="I440" s="70">
        <v>26</v>
      </c>
      <c r="J440" s="70">
        <v>1</v>
      </c>
      <c r="K440" s="70" t="s">
        <v>2831</v>
      </c>
      <c r="L440" s="70" t="s">
        <v>3327</v>
      </c>
      <c r="M440" s="71" t="str">
        <f t="shared" ref="M440:M466" si="69">IFERROR(VLOOKUP($L440,$D$2:$J$809,5,FALSE),"BLANK")</f>
        <v>BLANK</v>
      </c>
      <c r="N440" s="71" t="str">
        <f t="shared" ref="N440:N466" si="70">IFERROR(VLOOKUP($L440,$D$2:$J$809,6,FALSE),"BLANK")</f>
        <v>BLANK</v>
      </c>
      <c r="O440" s="71" t="str">
        <f t="shared" ref="O440:O466" si="71">IFERROR(VLOOKUP($L440,$D$2:$J$809,7,FALSE),"BLANK")</f>
        <v>BLANK</v>
      </c>
      <c r="P440" s="71" t="str">
        <f t="shared" ref="P440:P466" si="72">IFERROR(VLOOKUP($L440,$D$2:$K$809,8,FALSE),"BLANK")</f>
        <v>BLANK</v>
      </c>
    </row>
    <row r="441" spans="1:16" x14ac:dyDescent="0.75">
      <c r="A441" s="70" t="str">
        <f>CONCATENATE('Search Tool'!$B$6,'Search Tool'!$F$6,H441)</f>
        <v>EAL Level 3 advanced Diploma (Al size 1.25)D</v>
      </c>
      <c r="B441" s="70" t="b">
        <f t="shared" si="67"/>
        <v>0</v>
      </c>
      <c r="C441" s="70">
        <f t="shared" si="68"/>
        <v>0</v>
      </c>
      <c r="D441" s="70" t="str">
        <f t="shared" si="65"/>
        <v>FALSE0</v>
      </c>
      <c r="E441" s="70" t="str">
        <f t="shared" si="66"/>
        <v>Others L3Other Level 3 qualifications (A*-E, AL size 1)D</v>
      </c>
      <c r="F441" s="70" t="s">
        <v>2744</v>
      </c>
      <c r="G441" s="70" t="s">
        <v>3349</v>
      </c>
      <c r="H441" s="70" t="s">
        <v>42</v>
      </c>
      <c r="I441" s="70">
        <v>18</v>
      </c>
      <c r="J441" s="70">
        <v>1</v>
      </c>
      <c r="K441" s="70" t="s">
        <v>2831</v>
      </c>
      <c r="L441" s="70" t="s">
        <v>3328</v>
      </c>
      <c r="M441" s="71" t="str">
        <f t="shared" si="69"/>
        <v>BLANK</v>
      </c>
      <c r="N441" s="71" t="str">
        <f t="shared" si="70"/>
        <v>BLANK</v>
      </c>
      <c r="O441" s="71" t="str">
        <f t="shared" si="71"/>
        <v>BLANK</v>
      </c>
      <c r="P441" s="71" t="str">
        <f t="shared" si="72"/>
        <v>BLANK</v>
      </c>
    </row>
    <row r="442" spans="1:16" x14ac:dyDescent="0.75">
      <c r="A442" s="70" t="str">
        <f>CONCATENATE('Search Tool'!$B$6,'Search Tool'!$F$6,H442)</f>
        <v>EAL Level 3 advanced Diploma (Al size 1.25)E</v>
      </c>
      <c r="B442" s="70" t="b">
        <f t="shared" si="67"/>
        <v>0</v>
      </c>
      <c r="C442" s="70">
        <f t="shared" si="68"/>
        <v>0</v>
      </c>
      <c r="D442" s="70" t="str">
        <f t="shared" si="65"/>
        <v>FALSE0</v>
      </c>
      <c r="E442" s="70" t="str">
        <f t="shared" si="66"/>
        <v>Others L3Other Level 3 qualifications (A*-E, AL size 1)E</v>
      </c>
      <c r="F442" s="70" t="s">
        <v>2744</v>
      </c>
      <c r="G442" s="70" t="s">
        <v>3349</v>
      </c>
      <c r="H442" s="70" t="s">
        <v>43</v>
      </c>
      <c r="I442" s="70">
        <v>10</v>
      </c>
      <c r="J442" s="70">
        <v>1</v>
      </c>
      <c r="K442" s="70" t="s">
        <v>2831</v>
      </c>
      <c r="L442" s="70" t="s">
        <v>3329</v>
      </c>
      <c r="M442" s="71" t="str">
        <f t="shared" si="69"/>
        <v>BLANK</v>
      </c>
      <c r="N442" s="71" t="str">
        <f t="shared" si="70"/>
        <v>BLANK</v>
      </c>
      <c r="O442" s="71" t="str">
        <f t="shared" si="71"/>
        <v>BLANK</v>
      </c>
      <c r="P442" s="71" t="str">
        <f t="shared" si="72"/>
        <v>BLANK</v>
      </c>
    </row>
    <row r="443" spans="1:16" x14ac:dyDescent="0.75">
      <c r="A443" s="70" t="str">
        <f>CONCATENATE('Search Tool'!$B$6,'Search Tool'!$F$6,H443)</f>
        <v>EAL Level 3 advanced Diploma (Al size 1.25)Distinction* Distinction*</v>
      </c>
      <c r="B443" s="70" t="b">
        <f t="shared" si="67"/>
        <v>0</v>
      </c>
      <c r="C443" s="70">
        <f t="shared" si="68"/>
        <v>0</v>
      </c>
      <c r="D443" s="70" t="str">
        <f t="shared" si="65"/>
        <v>FALSE0</v>
      </c>
      <c r="E443" s="70" t="str">
        <f t="shared" si="66"/>
        <v>Others L3Other Level 3 qualifications (D*D*-PP, AL size 1.5)Distinction* Distinction*</v>
      </c>
      <c r="F443" s="70" t="s">
        <v>2744</v>
      </c>
      <c r="G443" s="70" t="s">
        <v>3357</v>
      </c>
      <c r="H443" s="70" t="s">
        <v>77</v>
      </c>
      <c r="I443" s="70">
        <v>75</v>
      </c>
      <c r="J443" s="70">
        <v>1.5</v>
      </c>
      <c r="K443" s="70" t="s">
        <v>2831</v>
      </c>
      <c r="L443" s="70" t="s">
        <v>3331</v>
      </c>
      <c r="M443" s="71" t="str">
        <f t="shared" si="69"/>
        <v>BLANK</v>
      </c>
      <c r="N443" s="71" t="str">
        <f t="shared" si="70"/>
        <v>BLANK</v>
      </c>
      <c r="O443" s="71" t="str">
        <f t="shared" si="71"/>
        <v>BLANK</v>
      </c>
      <c r="P443" s="71" t="str">
        <f t="shared" si="72"/>
        <v>BLANK</v>
      </c>
    </row>
    <row r="444" spans="1:16" x14ac:dyDescent="0.75">
      <c r="A444" s="70" t="str">
        <f>CONCATENATE('Search Tool'!$B$6,'Search Tool'!$F$6,H444)</f>
        <v>EAL Level 3 advanced Diploma (Al size 1.25)Distinction* Distinction</v>
      </c>
      <c r="B444" s="70" t="b">
        <f t="shared" si="67"/>
        <v>0</v>
      </c>
      <c r="C444" s="70">
        <f t="shared" si="68"/>
        <v>0</v>
      </c>
      <c r="D444" s="70" t="str">
        <f t="shared" si="65"/>
        <v>FALSE0</v>
      </c>
      <c r="E444" s="70" t="str">
        <f t="shared" si="66"/>
        <v>Others L3Other Level 3 qualifications (D*D*-PP, AL size 1.5)Distinction* Distinction</v>
      </c>
      <c r="F444" s="70" t="s">
        <v>2744</v>
      </c>
      <c r="G444" s="70" t="s">
        <v>3357</v>
      </c>
      <c r="H444" s="70" t="s">
        <v>78</v>
      </c>
      <c r="I444" s="70">
        <v>63.75</v>
      </c>
      <c r="J444" s="70">
        <v>1.5</v>
      </c>
      <c r="K444" s="70" t="s">
        <v>2831</v>
      </c>
      <c r="L444" s="70" t="s">
        <v>3332</v>
      </c>
      <c r="M444" s="71" t="str">
        <f t="shared" si="69"/>
        <v>BLANK</v>
      </c>
      <c r="N444" s="71" t="str">
        <f t="shared" si="70"/>
        <v>BLANK</v>
      </c>
      <c r="O444" s="71" t="str">
        <f t="shared" si="71"/>
        <v>BLANK</v>
      </c>
      <c r="P444" s="71" t="str">
        <f t="shared" si="72"/>
        <v>BLANK</v>
      </c>
    </row>
    <row r="445" spans="1:16" x14ac:dyDescent="0.75">
      <c r="A445" s="70" t="str">
        <f>CONCATENATE('Search Tool'!$B$6,'Search Tool'!$F$6,H445)</f>
        <v>EAL Level 3 advanced Diploma (Al size 1.25)Distinction Distinction</v>
      </c>
      <c r="B445" s="70" t="b">
        <f t="shared" si="67"/>
        <v>0</v>
      </c>
      <c r="C445" s="70">
        <f t="shared" si="68"/>
        <v>0</v>
      </c>
      <c r="D445" s="70" t="str">
        <f t="shared" si="65"/>
        <v>FALSE0</v>
      </c>
      <c r="E445" s="70" t="str">
        <f t="shared" si="66"/>
        <v>Others L3Other Level 3 qualifications (D*D*-PP, AL size 1.5)Distinction Distinction</v>
      </c>
      <c r="F445" s="70" t="s">
        <v>2744</v>
      </c>
      <c r="G445" s="70" t="s">
        <v>3357</v>
      </c>
      <c r="H445" s="70" t="s">
        <v>79</v>
      </c>
      <c r="I445" s="70">
        <v>52.5</v>
      </c>
      <c r="J445" s="70">
        <v>1.5</v>
      </c>
      <c r="K445" s="70" t="s">
        <v>2831</v>
      </c>
      <c r="L445" s="70" t="s">
        <v>3333</v>
      </c>
      <c r="M445" s="71" t="str">
        <f t="shared" si="69"/>
        <v>BLANK</v>
      </c>
      <c r="N445" s="71" t="str">
        <f t="shared" si="70"/>
        <v>BLANK</v>
      </c>
      <c r="O445" s="71" t="str">
        <f t="shared" si="71"/>
        <v>BLANK</v>
      </c>
      <c r="P445" s="71" t="str">
        <f t="shared" si="72"/>
        <v>BLANK</v>
      </c>
    </row>
    <row r="446" spans="1:16" x14ac:dyDescent="0.75">
      <c r="A446" s="70" t="str">
        <f>CONCATENATE('Search Tool'!$B$6,'Search Tool'!$F$6,H446)</f>
        <v>EAL Level 3 advanced Diploma (Al size 1.25)Distinction Merit</v>
      </c>
      <c r="B446" s="70" t="b">
        <f t="shared" si="67"/>
        <v>0</v>
      </c>
      <c r="C446" s="70">
        <f t="shared" si="68"/>
        <v>0</v>
      </c>
      <c r="D446" s="70" t="str">
        <f t="shared" si="65"/>
        <v>FALSE0</v>
      </c>
      <c r="E446" s="70" t="str">
        <f t="shared" si="66"/>
        <v>Others L3Other Level 3 qualifications (D*D*-PP, AL size 1.5)Distinction Merit</v>
      </c>
      <c r="F446" s="70" t="s">
        <v>2744</v>
      </c>
      <c r="G446" s="70" t="s">
        <v>3357</v>
      </c>
      <c r="H446" s="70" t="s">
        <v>80</v>
      </c>
      <c r="I446" s="70">
        <v>45</v>
      </c>
      <c r="J446" s="70">
        <v>1.5</v>
      </c>
      <c r="K446" s="70" t="s">
        <v>2831</v>
      </c>
      <c r="L446" s="70" t="s">
        <v>3334</v>
      </c>
      <c r="M446" s="71" t="str">
        <f t="shared" si="69"/>
        <v>BLANK</v>
      </c>
      <c r="N446" s="71" t="str">
        <f t="shared" si="70"/>
        <v>BLANK</v>
      </c>
      <c r="O446" s="71" t="str">
        <f t="shared" si="71"/>
        <v>BLANK</v>
      </c>
      <c r="P446" s="71" t="str">
        <f t="shared" si="72"/>
        <v>BLANK</v>
      </c>
    </row>
    <row r="447" spans="1:16" x14ac:dyDescent="0.75">
      <c r="A447" s="70" t="str">
        <f>CONCATENATE('Search Tool'!$B$6,'Search Tool'!$F$6,H447)</f>
        <v>EAL Level 3 advanced Diploma (Al size 1.25)Merit Merit</v>
      </c>
      <c r="B447" s="70" t="b">
        <f t="shared" si="67"/>
        <v>0</v>
      </c>
      <c r="C447" s="70">
        <f t="shared" si="68"/>
        <v>0</v>
      </c>
      <c r="D447" s="70" t="str">
        <f t="shared" si="65"/>
        <v>FALSE0</v>
      </c>
      <c r="E447" s="70" t="str">
        <f t="shared" si="66"/>
        <v>Others L3Other Level 3 qualifications (D*D*-PP, AL size 1.5)Merit Merit</v>
      </c>
      <c r="F447" s="70" t="s">
        <v>2744</v>
      </c>
      <c r="G447" s="70" t="s">
        <v>3357</v>
      </c>
      <c r="H447" s="70" t="s">
        <v>81</v>
      </c>
      <c r="I447" s="70">
        <v>37.5</v>
      </c>
      <c r="J447" s="70">
        <v>1.5</v>
      </c>
      <c r="K447" s="70" t="s">
        <v>2831</v>
      </c>
      <c r="L447" s="70" t="s">
        <v>3335</v>
      </c>
      <c r="M447" s="71" t="str">
        <f t="shared" si="69"/>
        <v>BLANK</v>
      </c>
      <c r="N447" s="71" t="str">
        <f t="shared" si="70"/>
        <v>BLANK</v>
      </c>
      <c r="O447" s="71" t="str">
        <f t="shared" si="71"/>
        <v>BLANK</v>
      </c>
      <c r="P447" s="71" t="str">
        <f t="shared" si="72"/>
        <v>BLANK</v>
      </c>
    </row>
    <row r="448" spans="1:16" x14ac:dyDescent="0.75">
      <c r="A448" s="70" t="str">
        <f>CONCATENATE('Search Tool'!$B$6,'Search Tool'!$F$6,H448)</f>
        <v>EAL Level 3 advanced Diploma (Al size 1.25)Merit Pass</v>
      </c>
      <c r="B448" s="70" t="b">
        <f t="shared" si="67"/>
        <v>0</v>
      </c>
      <c r="C448" s="70">
        <f t="shared" si="68"/>
        <v>0</v>
      </c>
      <c r="D448" s="70" t="str">
        <f t="shared" si="65"/>
        <v>FALSE0</v>
      </c>
      <c r="E448" s="70" t="str">
        <f t="shared" si="66"/>
        <v>Others L3Other Level 3 qualifications (D*D*-PP, AL size 1.5)Merit Pass</v>
      </c>
      <c r="F448" s="70" t="s">
        <v>2744</v>
      </c>
      <c r="G448" s="70" t="s">
        <v>3357</v>
      </c>
      <c r="H448" s="70" t="s">
        <v>82</v>
      </c>
      <c r="I448" s="70">
        <v>30</v>
      </c>
      <c r="J448" s="70">
        <v>1.5</v>
      </c>
      <c r="K448" s="70" t="s">
        <v>2831</v>
      </c>
      <c r="L448" s="70" t="s">
        <v>3337</v>
      </c>
      <c r="M448" s="71" t="str">
        <f t="shared" si="69"/>
        <v>BLANK</v>
      </c>
      <c r="N448" s="71" t="str">
        <f t="shared" si="70"/>
        <v>BLANK</v>
      </c>
      <c r="O448" s="71" t="str">
        <f t="shared" si="71"/>
        <v>BLANK</v>
      </c>
      <c r="P448" s="71" t="str">
        <f t="shared" si="72"/>
        <v>BLANK</v>
      </c>
    </row>
    <row r="449" spans="1:16" x14ac:dyDescent="0.75">
      <c r="A449" s="70" t="str">
        <f>CONCATENATE('Search Tool'!$B$6,'Search Tool'!$F$6,H449)</f>
        <v>EAL Level 3 advanced Diploma (Al size 1.25)Pass Pass</v>
      </c>
      <c r="B449" s="70" t="b">
        <f t="shared" si="67"/>
        <v>0</v>
      </c>
      <c r="C449" s="70">
        <f t="shared" si="68"/>
        <v>0</v>
      </c>
      <c r="D449" s="70" t="str">
        <f t="shared" si="65"/>
        <v>FALSE0</v>
      </c>
      <c r="E449" s="70" t="str">
        <f t="shared" si="66"/>
        <v>Others L3Other Level 3 qualifications (D*D*-PP, AL size 1.5)Pass Pass</v>
      </c>
      <c r="F449" s="70" t="s">
        <v>2744</v>
      </c>
      <c r="G449" s="70" t="s">
        <v>3357</v>
      </c>
      <c r="H449" s="70" t="s">
        <v>83</v>
      </c>
      <c r="I449" s="70">
        <v>22.5</v>
      </c>
      <c r="J449" s="70">
        <v>1.5</v>
      </c>
      <c r="K449" s="70" t="s">
        <v>2831</v>
      </c>
      <c r="L449" s="70" t="s">
        <v>3338</v>
      </c>
      <c r="M449" s="71" t="str">
        <f t="shared" si="69"/>
        <v>BLANK</v>
      </c>
      <c r="N449" s="71" t="str">
        <f t="shared" si="70"/>
        <v>BLANK</v>
      </c>
      <c r="O449" s="71" t="str">
        <f t="shared" si="71"/>
        <v>BLANK</v>
      </c>
      <c r="P449" s="71" t="str">
        <f t="shared" si="72"/>
        <v>BLANK</v>
      </c>
    </row>
    <row r="450" spans="1:16" x14ac:dyDescent="0.75">
      <c r="A450" s="70" t="str">
        <f>CONCATENATE('Search Tool'!$B$6,'Search Tool'!$F$6,H450)</f>
        <v>EAL Level 3 advanced Diploma (Al size 1.25)Distinction* Distinction*</v>
      </c>
      <c r="B450" s="70" t="b">
        <f t="shared" si="67"/>
        <v>0</v>
      </c>
      <c r="C450" s="70">
        <f t="shared" si="68"/>
        <v>0</v>
      </c>
      <c r="D450" s="70" t="str">
        <f t="shared" si="65"/>
        <v>FALSE0</v>
      </c>
      <c r="E450" s="70" t="str">
        <f t="shared" si="66"/>
        <v>Others L3Other Level 3 qualifications (D*D*-PP, AL size 2)Distinction* Distinction*</v>
      </c>
      <c r="F450" s="70" t="s">
        <v>2744</v>
      </c>
      <c r="G450" s="70" t="s">
        <v>3365</v>
      </c>
      <c r="H450" s="70" t="s">
        <v>77</v>
      </c>
      <c r="I450" s="70">
        <v>100</v>
      </c>
      <c r="J450" s="70">
        <v>2</v>
      </c>
      <c r="K450" s="70" t="s">
        <v>2831</v>
      </c>
      <c r="L450" s="70" t="s">
        <v>3339</v>
      </c>
      <c r="M450" s="71" t="str">
        <f t="shared" si="69"/>
        <v>BLANK</v>
      </c>
      <c r="N450" s="71" t="str">
        <f t="shared" si="70"/>
        <v>BLANK</v>
      </c>
      <c r="O450" s="71" t="str">
        <f t="shared" si="71"/>
        <v>BLANK</v>
      </c>
      <c r="P450" s="71" t="str">
        <f t="shared" si="72"/>
        <v>BLANK</v>
      </c>
    </row>
    <row r="451" spans="1:16" x14ac:dyDescent="0.75">
      <c r="A451" s="70" t="str">
        <f>CONCATENATE('Search Tool'!$B$6,'Search Tool'!$F$6,H451)</f>
        <v>EAL Level 3 advanced Diploma (Al size 1.25)Distinction Distinction*</v>
      </c>
      <c r="B451" s="70" t="b">
        <f t="shared" si="67"/>
        <v>0</v>
      </c>
      <c r="C451" s="70">
        <f t="shared" si="68"/>
        <v>0</v>
      </c>
      <c r="D451" s="70" t="str">
        <f t="shared" si="65"/>
        <v>FALSE0</v>
      </c>
      <c r="E451" s="70" t="str">
        <f t="shared" si="66"/>
        <v>Others L3Other Level 3 qualifications (D*D*-PP, AL size 2)Distinction Distinction*</v>
      </c>
      <c r="F451" s="70" t="s">
        <v>2744</v>
      </c>
      <c r="G451" s="70" t="s">
        <v>3365</v>
      </c>
      <c r="H451" s="70" t="s">
        <v>2750</v>
      </c>
      <c r="I451" s="70">
        <v>85</v>
      </c>
      <c r="J451" s="70">
        <v>2</v>
      </c>
      <c r="K451" s="70" t="s">
        <v>2831</v>
      </c>
      <c r="L451" s="70" t="s">
        <v>3340</v>
      </c>
      <c r="M451" s="71" t="str">
        <f t="shared" si="69"/>
        <v>BLANK</v>
      </c>
      <c r="N451" s="71" t="str">
        <f t="shared" si="70"/>
        <v>BLANK</v>
      </c>
      <c r="O451" s="71" t="str">
        <f t="shared" si="71"/>
        <v>BLANK</v>
      </c>
      <c r="P451" s="71" t="str">
        <f t="shared" si="72"/>
        <v>BLANK</v>
      </c>
    </row>
    <row r="452" spans="1:16" x14ac:dyDescent="0.75">
      <c r="A452" s="70" t="str">
        <f>CONCATENATE('Search Tool'!$B$6,'Search Tool'!$F$6,H452)</f>
        <v>EAL Level 3 advanced Diploma (Al size 1.25)Distinction Distinction</v>
      </c>
      <c r="B452" s="70" t="b">
        <f t="shared" si="67"/>
        <v>0</v>
      </c>
      <c r="C452" s="70">
        <f t="shared" si="68"/>
        <v>0</v>
      </c>
      <c r="D452" s="70" t="str">
        <f t="shared" si="65"/>
        <v>FALSE0</v>
      </c>
      <c r="E452" s="70" t="str">
        <f t="shared" si="66"/>
        <v>Others L3Other Level 3 qualifications (D*D*-PP, AL size 2)Distinction Distinction</v>
      </c>
      <c r="F452" s="70" t="s">
        <v>2744</v>
      </c>
      <c r="G452" s="70" t="s">
        <v>3365</v>
      </c>
      <c r="H452" s="70" t="s">
        <v>79</v>
      </c>
      <c r="I452" s="70">
        <v>70</v>
      </c>
      <c r="J452" s="70">
        <v>2</v>
      </c>
      <c r="K452" s="70" t="s">
        <v>2831</v>
      </c>
      <c r="L452" s="70" t="s">
        <v>3341</v>
      </c>
      <c r="M452" s="71" t="str">
        <f t="shared" si="69"/>
        <v>BLANK</v>
      </c>
      <c r="N452" s="71" t="str">
        <f t="shared" si="70"/>
        <v>BLANK</v>
      </c>
      <c r="O452" s="71" t="str">
        <f t="shared" si="71"/>
        <v>BLANK</v>
      </c>
      <c r="P452" s="71" t="str">
        <f t="shared" si="72"/>
        <v>BLANK</v>
      </c>
    </row>
    <row r="453" spans="1:16" x14ac:dyDescent="0.75">
      <c r="A453" s="70" t="str">
        <f>CONCATENATE('Search Tool'!$B$6,'Search Tool'!$F$6,H453)</f>
        <v>EAL Level 3 advanced Diploma (Al size 1.25)Distinction Merit</v>
      </c>
      <c r="B453" s="70" t="b">
        <f t="shared" si="67"/>
        <v>0</v>
      </c>
      <c r="C453" s="70">
        <f t="shared" si="68"/>
        <v>0</v>
      </c>
      <c r="D453" s="70" t="str">
        <f t="shared" si="65"/>
        <v>FALSE0</v>
      </c>
      <c r="E453" s="70" t="str">
        <f t="shared" si="66"/>
        <v>Others L3Other Level 3 qualifications (D*D*-PP, AL size 2)Distinction Merit</v>
      </c>
      <c r="F453" s="70" t="s">
        <v>2744</v>
      </c>
      <c r="G453" s="70" t="s">
        <v>3365</v>
      </c>
      <c r="H453" s="70" t="s">
        <v>80</v>
      </c>
      <c r="I453" s="70">
        <v>60</v>
      </c>
      <c r="J453" s="70">
        <v>2</v>
      </c>
      <c r="K453" s="70" t="s">
        <v>2831</v>
      </c>
      <c r="L453" s="70" t="s">
        <v>3342</v>
      </c>
      <c r="M453" s="71" t="str">
        <f t="shared" si="69"/>
        <v>BLANK</v>
      </c>
      <c r="N453" s="71" t="str">
        <f t="shared" si="70"/>
        <v>BLANK</v>
      </c>
      <c r="O453" s="71" t="str">
        <f t="shared" si="71"/>
        <v>BLANK</v>
      </c>
      <c r="P453" s="71" t="str">
        <f t="shared" si="72"/>
        <v>BLANK</v>
      </c>
    </row>
    <row r="454" spans="1:16" x14ac:dyDescent="0.75">
      <c r="A454" s="70" t="str">
        <f>CONCATENATE('Search Tool'!$B$6,'Search Tool'!$F$6,H454)</f>
        <v>EAL Level 3 advanced Diploma (Al size 1.25)Merit Merit</v>
      </c>
      <c r="B454" s="70" t="b">
        <f t="shared" si="67"/>
        <v>0</v>
      </c>
      <c r="C454" s="70">
        <f t="shared" si="68"/>
        <v>0</v>
      </c>
      <c r="D454" s="70" t="str">
        <f t="shared" si="65"/>
        <v>FALSE0</v>
      </c>
      <c r="E454" s="70" t="str">
        <f t="shared" si="66"/>
        <v>Others L3Other Level 3 qualifications (D*D*-PP, AL size 2)Merit Merit</v>
      </c>
      <c r="F454" s="70" t="s">
        <v>2744</v>
      </c>
      <c r="G454" s="70" t="s">
        <v>3365</v>
      </c>
      <c r="H454" s="70" t="s">
        <v>81</v>
      </c>
      <c r="I454" s="70">
        <v>50</v>
      </c>
      <c r="J454" s="70">
        <v>2</v>
      </c>
      <c r="K454" s="70" t="s">
        <v>2831</v>
      </c>
      <c r="L454" s="70" t="s">
        <v>3344</v>
      </c>
      <c r="M454" s="71" t="str">
        <f t="shared" si="69"/>
        <v>BLANK</v>
      </c>
      <c r="N454" s="71" t="str">
        <f t="shared" si="70"/>
        <v>BLANK</v>
      </c>
      <c r="O454" s="71" t="str">
        <f t="shared" si="71"/>
        <v>BLANK</v>
      </c>
      <c r="P454" s="71" t="str">
        <f t="shared" si="72"/>
        <v>BLANK</v>
      </c>
    </row>
    <row r="455" spans="1:16" x14ac:dyDescent="0.75">
      <c r="A455" s="70" t="str">
        <f>CONCATENATE('Search Tool'!$B$6,'Search Tool'!$F$6,H455)</f>
        <v>EAL Level 3 advanced Diploma (Al size 1.25)Merit Pass</v>
      </c>
      <c r="B455" s="70" t="b">
        <f t="shared" si="67"/>
        <v>0</v>
      </c>
      <c r="C455" s="70">
        <f t="shared" si="68"/>
        <v>0</v>
      </c>
      <c r="D455" s="70" t="str">
        <f t="shared" si="65"/>
        <v>FALSE0</v>
      </c>
      <c r="E455" s="70" t="str">
        <f t="shared" si="66"/>
        <v>Others L3Other Level 3 qualifications (D*D*-PP, AL size 2)Merit Pass</v>
      </c>
      <c r="F455" s="70" t="s">
        <v>2744</v>
      </c>
      <c r="G455" s="70" t="s">
        <v>3365</v>
      </c>
      <c r="H455" s="70" t="s">
        <v>82</v>
      </c>
      <c r="I455" s="70">
        <v>40</v>
      </c>
      <c r="J455" s="70">
        <v>2</v>
      </c>
      <c r="K455" s="70" t="s">
        <v>2831</v>
      </c>
      <c r="L455" s="70" t="s">
        <v>3345</v>
      </c>
      <c r="M455" s="71" t="str">
        <f t="shared" si="69"/>
        <v>BLANK</v>
      </c>
      <c r="N455" s="71" t="str">
        <f t="shared" si="70"/>
        <v>BLANK</v>
      </c>
      <c r="O455" s="71" t="str">
        <f t="shared" si="71"/>
        <v>BLANK</v>
      </c>
      <c r="P455" s="71" t="str">
        <f t="shared" si="72"/>
        <v>BLANK</v>
      </c>
    </row>
    <row r="456" spans="1:16" x14ac:dyDescent="0.75">
      <c r="A456" s="70" t="str">
        <f>CONCATENATE('Search Tool'!$B$6,'Search Tool'!$F$6,H456)</f>
        <v>EAL Level 3 advanced Diploma (Al size 1.25)Pass Pass</v>
      </c>
      <c r="B456" s="70" t="b">
        <f t="shared" si="67"/>
        <v>0</v>
      </c>
      <c r="C456" s="70">
        <f t="shared" si="68"/>
        <v>0</v>
      </c>
      <c r="D456" s="70" t="str">
        <f t="shared" si="65"/>
        <v>FALSE0</v>
      </c>
      <c r="E456" s="70" t="str">
        <f t="shared" si="66"/>
        <v>Others L3Other Level 3 qualifications (D*D*-PP, AL size 2)Pass Pass</v>
      </c>
      <c r="F456" s="70" t="s">
        <v>2744</v>
      </c>
      <c r="G456" s="70" t="s">
        <v>3365</v>
      </c>
      <c r="H456" s="70" t="s">
        <v>83</v>
      </c>
      <c r="I456" s="70">
        <v>30</v>
      </c>
      <c r="J456" s="70">
        <v>2</v>
      </c>
      <c r="K456" s="70" t="s">
        <v>2831</v>
      </c>
      <c r="L456" s="70" t="s">
        <v>3346</v>
      </c>
      <c r="M456" s="71" t="str">
        <f t="shared" si="69"/>
        <v>BLANK</v>
      </c>
      <c r="N456" s="71" t="str">
        <f t="shared" si="70"/>
        <v>BLANK</v>
      </c>
      <c r="O456" s="71" t="str">
        <f t="shared" si="71"/>
        <v>BLANK</v>
      </c>
      <c r="P456" s="71" t="str">
        <f t="shared" si="72"/>
        <v>BLANK</v>
      </c>
    </row>
    <row r="457" spans="1:16" x14ac:dyDescent="0.75">
      <c r="A457" s="70" t="str">
        <f>CONCATENATE('Search Tool'!$B$6,'Search Tool'!$F$6,H457)</f>
        <v>EAL Level 3 advanced Diploma (Al size 1.25)Distinction* Distinction* Distinction*</v>
      </c>
      <c r="B457" s="70" t="b">
        <f t="shared" si="67"/>
        <v>0</v>
      </c>
      <c r="C457" s="70">
        <f t="shared" si="68"/>
        <v>0</v>
      </c>
      <c r="D457" s="70" t="str">
        <f t="shared" si="65"/>
        <v>FALSE0</v>
      </c>
      <c r="E457" s="70" t="str">
        <f t="shared" si="66"/>
        <v>Others L3Other Level 3 qualifications (D*D*D*-PPP)Distinction* Distinction* Distinction*</v>
      </c>
      <c r="F457" s="70" t="s">
        <v>2744</v>
      </c>
      <c r="G457" s="70" t="s">
        <v>3373</v>
      </c>
      <c r="H457" s="70" t="s">
        <v>86</v>
      </c>
      <c r="I457" s="70">
        <v>150</v>
      </c>
      <c r="J457" s="70">
        <v>3</v>
      </c>
      <c r="K457" s="70" t="s">
        <v>2831</v>
      </c>
      <c r="L457" s="70" t="s">
        <v>3347</v>
      </c>
      <c r="M457" s="71" t="str">
        <f t="shared" si="69"/>
        <v>BLANK</v>
      </c>
      <c r="N457" s="71" t="str">
        <f t="shared" si="70"/>
        <v>BLANK</v>
      </c>
      <c r="O457" s="71" t="str">
        <f t="shared" si="71"/>
        <v>BLANK</v>
      </c>
      <c r="P457" s="71" t="str">
        <f t="shared" si="72"/>
        <v>BLANK</v>
      </c>
    </row>
    <row r="458" spans="1:16" x14ac:dyDescent="0.75">
      <c r="A458" s="70" t="str">
        <f>CONCATENATE('Search Tool'!$B$6,'Search Tool'!$F$6,H458)</f>
        <v>EAL Level 3 advanced Diploma (Al size 1.25)Distinction* Distinction* Distinction</v>
      </c>
      <c r="B458" s="70" t="b">
        <f t="shared" si="67"/>
        <v>0</v>
      </c>
      <c r="C458" s="70">
        <f t="shared" si="68"/>
        <v>0</v>
      </c>
      <c r="D458" s="70" t="str">
        <f t="shared" si="65"/>
        <v>FALSE0</v>
      </c>
      <c r="E458" s="70" t="str">
        <f t="shared" si="66"/>
        <v>Others L3Other Level 3 qualifications (D*D*D*-PPP)Distinction* Distinction* Distinction</v>
      </c>
      <c r="F458" s="70" t="s">
        <v>2744</v>
      </c>
      <c r="G458" s="70" t="s">
        <v>3373</v>
      </c>
      <c r="H458" s="70" t="s">
        <v>1576</v>
      </c>
      <c r="I458" s="70">
        <v>135</v>
      </c>
      <c r="J458" s="70">
        <v>3</v>
      </c>
      <c r="K458" s="70" t="s">
        <v>2831</v>
      </c>
      <c r="L458" s="70" t="s">
        <v>3348</v>
      </c>
      <c r="M458" s="71" t="str">
        <f t="shared" si="69"/>
        <v>BLANK</v>
      </c>
      <c r="N458" s="71" t="str">
        <f t="shared" si="70"/>
        <v>BLANK</v>
      </c>
      <c r="O458" s="71" t="str">
        <f t="shared" si="71"/>
        <v>BLANK</v>
      </c>
      <c r="P458" s="71" t="str">
        <f t="shared" si="72"/>
        <v>BLANK</v>
      </c>
    </row>
    <row r="459" spans="1:16" x14ac:dyDescent="0.75">
      <c r="A459" s="70" t="str">
        <f>CONCATENATE('Search Tool'!$B$6,'Search Tool'!$F$6,H459)</f>
        <v>EAL Level 3 advanced Diploma (Al size 1.25)Distinction* Distinction Distinction</v>
      </c>
      <c r="B459" s="70" t="b">
        <f t="shared" si="67"/>
        <v>0</v>
      </c>
      <c r="C459" s="70">
        <f t="shared" si="68"/>
        <v>0</v>
      </c>
      <c r="D459" s="70" t="str">
        <f t="shared" si="65"/>
        <v>FALSE0</v>
      </c>
      <c r="E459" s="70" t="str">
        <f t="shared" si="66"/>
        <v>Others L3Other Level 3 qualifications (D*D*D*-PPP)Distinction* Distinction Distinction</v>
      </c>
      <c r="F459" s="70" t="s">
        <v>2744</v>
      </c>
      <c r="G459" s="70" t="s">
        <v>3373</v>
      </c>
      <c r="H459" s="70" t="s">
        <v>1579</v>
      </c>
      <c r="I459" s="70">
        <v>120</v>
      </c>
      <c r="J459" s="70">
        <v>3</v>
      </c>
      <c r="K459" s="70" t="s">
        <v>2831</v>
      </c>
      <c r="L459" s="70" t="s">
        <v>3350</v>
      </c>
      <c r="M459" s="71" t="str">
        <f t="shared" si="69"/>
        <v>BLANK</v>
      </c>
      <c r="N459" s="71" t="str">
        <f t="shared" si="70"/>
        <v>BLANK</v>
      </c>
      <c r="O459" s="71" t="str">
        <f t="shared" si="71"/>
        <v>BLANK</v>
      </c>
      <c r="P459" s="71" t="str">
        <f t="shared" si="72"/>
        <v>BLANK</v>
      </c>
    </row>
    <row r="460" spans="1:16" x14ac:dyDescent="0.75">
      <c r="A460" s="70" t="str">
        <f>CONCATENATE('Search Tool'!$B$6,'Search Tool'!$F$6,H460)</f>
        <v>EAL Level 3 advanced Diploma (Al size 1.25)Distinction Distinction Distinction</v>
      </c>
      <c r="B460" s="70" t="b">
        <f t="shared" si="67"/>
        <v>0</v>
      </c>
      <c r="C460" s="70">
        <f t="shared" si="68"/>
        <v>0</v>
      </c>
      <c r="D460" s="70" t="str">
        <f t="shared" si="65"/>
        <v>FALSE0</v>
      </c>
      <c r="E460" s="70" t="str">
        <f t="shared" si="66"/>
        <v>Others L3Other Level 3 qualifications (D*D*D*-PPP)Distinction Distinction Distinction</v>
      </c>
      <c r="F460" s="70" t="s">
        <v>2744</v>
      </c>
      <c r="G460" s="70" t="s">
        <v>3373</v>
      </c>
      <c r="H460" s="70" t="s">
        <v>89</v>
      </c>
      <c r="I460" s="70">
        <v>105</v>
      </c>
      <c r="J460" s="70">
        <v>3</v>
      </c>
      <c r="K460" s="70" t="s">
        <v>2831</v>
      </c>
      <c r="L460" s="70" t="s">
        <v>3351</v>
      </c>
      <c r="M460" s="71" t="str">
        <f t="shared" si="69"/>
        <v>BLANK</v>
      </c>
      <c r="N460" s="71" t="str">
        <f t="shared" si="70"/>
        <v>BLANK</v>
      </c>
      <c r="O460" s="71" t="str">
        <f t="shared" si="71"/>
        <v>BLANK</v>
      </c>
      <c r="P460" s="71" t="str">
        <f t="shared" si="72"/>
        <v>BLANK</v>
      </c>
    </row>
    <row r="461" spans="1:16" x14ac:dyDescent="0.75">
      <c r="A461" s="70" t="str">
        <f>CONCATENATE('Search Tool'!$B$6,'Search Tool'!$F$6,H461)</f>
        <v>EAL Level 3 advanced Diploma (Al size 1.25)Distinction Distinction Merit</v>
      </c>
      <c r="B461" s="70" t="b">
        <f t="shared" si="67"/>
        <v>0</v>
      </c>
      <c r="C461" s="70">
        <f t="shared" si="68"/>
        <v>0</v>
      </c>
      <c r="D461" s="70" t="str">
        <f t="shared" si="65"/>
        <v>FALSE0</v>
      </c>
      <c r="E461" s="70" t="str">
        <f t="shared" si="66"/>
        <v>Others L3Other Level 3 qualifications (D*D*D*-PPP)Distinction Distinction Merit</v>
      </c>
      <c r="F461" s="70" t="s">
        <v>2744</v>
      </c>
      <c r="G461" s="70" t="s">
        <v>3373</v>
      </c>
      <c r="H461" s="70" t="s">
        <v>1583</v>
      </c>
      <c r="I461" s="70">
        <v>95</v>
      </c>
      <c r="J461" s="70">
        <v>3</v>
      </c>
      <c r="K461" s="70" t="s">
        <v>2831</v>
      </c>
      <c r="L461" s="70" t="s">
        <v>3352</v>
      </c>
      <c r="M461" s="71" t="str">
        <f t="shared" si="69"/>
        <v>BLANK</v>
      </c>
      <c r="N461" s="71" t="str">
        <f t="shared" si="70"/>
        <v>BLANK</v>
      </c>
      <c r="O461" s="71" t="str">
        <f t="shared" si="71"/>
        <v>BLANK</v>
      </c>
      <c r="P461" s="71" t="str">
        <f t="shared" si="72"/>
        <v>BLANK</v>
      </c>
    </row>
    <row r="462" spans="1:16" x14ac:dyDescent="0.75">
      <c r="A462" s="70" t="str">
        <f>CONCATENATE('Search Tool'!$B$6,'Search Tool'!$F$6,H462)</f>
        <v>EAL Level 3 advanced Diploma (Al size 1.25)Distinction Merit Merit</v>
      </c>
      <c r="B462" s="70" t="b">
        <f t="shared" si="67"/>
        <v>0</v>
      </c>
      <c r="C462" s="70">
        <f t="shared" si="68"/>
        <v>0</v>
      </c>
      <c r="D462" s="70" t="str">
        <f t="shared" si="65"/>
        <v>FALSE0</v>
      </c>
      <c r="E462" s="70" t="str">
        <f t="shared" si="66"/>
        <v>Others L3Other Level 3 qualifications (D*D*D*-PPP)Distinction Merit Merit</v>
      </c>
      <c r="F462" s="70" t="s">
        <v>2744</v>
      </c>
      <c r="G462" s="70" t="s">
        <v>3373</v>
      </c>
      <c r="H462" s="70" t="s">
        <v>1586</v>
      </c>
      <c r="I462" s="70">
        <v>85</v>
      </c>
      <c r="J462" s="70">
        <v>3</v>
      </c>
      <c r="K462" s="70" t="s">
        <v>2831</v>
      </c>
      <c r="L462" s="70" t="s">
        <v>3353</v>
      </c>
      <c r="M462" s="71" t="str">
        <f t="shared" si="69"/>
        <v>BLANK</v>
      </c>
      <c r="N462" s="71" t="str">
        <f t="shared" si="70"/>
        <v>BLANK</v>
      </c>
      <c r="O462" s="71" t="str">
        <f t="shared" si="71"/>
        <v>BLANK</v>
      </c>
      <c r="P462" s="71" t="str">
        <f t="shared" si="72"/>
        <v>BLANK</v>
      </c>
    </row>
    <row r="463" spans="1:16" x14ac:dyDescent="0.75">
      <c r="A463" s="70" t="str">
        <f>CONCATENATE('Search Tool'!$B$6,'Search Tool'!$F$6,H463)</f>
        <v>EAL Level 3 advanced Diploma (Al size 1.25)Merit Merit Merit</v>
      </c>
      <c r="B463" s="70" t="b">
        <f t="shared" si="67"/>
        <v>0</v>
      </c>
      <c r="C463" s="70">
        <f t="shared" si="68"/>
        <v>0</v>
      </c>
      <c r="D463" s="70" t="str">
        <f t="shared" si="65"/>
        <v>FALSE0</v>
      </c>
      <c r="E463" s="70" t="str">
        <f t="shared" si="66"/>
        <v>Others L3Other Level 3 qualifications (D*D*D*-PPP)Merit Merit Merit</v>
      </c>
      <c r="F463" s="70" t="s">
        <v>2744</v>
      </c>
      <c r="G463" s="70" t="s">
        <v>3373</v>
      </c>
      <c r="H463" s="70" t="s">
        <v>92</v>
      </c>
      <c r="I463" s="70">
        <v>75</v>
      </c>
      <c r="J463" s="70">
        <v>3</v>
      </c>
      <c r="K463" s="70" t="s">
        <v>2831</v>
      </c>
      <c r="L463" s="70" t="s">
        <v>3354</v>
      </c>
      <c r="M463" s="71" t="str">
        <f t="shared" si="69"/>
        <v>BLANK</v>
      </c>
      <c r="N463" s="71" t="str">
        <f t="shared" si="70"/>
        <v>BLANK</v>
      </c>
      <c r="O463" s="71" t="str">
        <f t="shared" si="71"/>
        <v>BLANK</v>
      </c>
      <c r="P463" s="71" t="str">
        <f t="shared" si="72"/>
        <v>BLANK</v>
      </c>
    </row>
    <row r="464" spans="1:16" x14ac:dyDescent="0.75">
      <c r="A464" s="70" t="str">
        <f>CONCATENATE('Search Tool'!$B$6,'Search Tool'!$F$6,H464)</f>
        <v>EAL Level 3 advanced Diploma (Al size 1.25)Merit Merit Pass</v>
      </c>
      <c r="B464" s="70" t="b">
        <f t="shared" si="67"/>
        <v>0</v>
      </c>
      <c r="C464" s="70">
        <f t="shared" si="68"/>
        <v>0</v>
      </c>
      <c r="D464" s="70" t="str">
        <f t="shared" si="65"/>
        <v>FALSE0</v>
      </c>
      <c r="E464" s="70" t="str">
        <f t="shared" si="66"/>
        <v>Others L3Other Level 3 qualifications (D*D*D*-PPP)Merit Merit Pass</v>
      </c>
      <c r="F464" s="70" t="s">
        <v>2744</v>
      </c>
      <c r="G464" s="70" t="s">
        <v>3373</v>
      </c>
      <c r="H464" s="70" t="s">
        <v>1591</v>
      </c>
      <c r="I464" s="70">
        <v>65</v>
      </c>
      <c r="J464" s="70">
        <v>3</v>
      </c>
      <c r="K464" s="70" t="s">
        <v>2831</v>
      </c>
      <c r="L464" s="70" t="s">
        <v>3355</v>
      </c>
      <c r="M464" s="71" t="str">
        <f t="shared" si="69"/>
        <v>BLANK</v>
      </c>
      <c r="N464" s="71" t="str">
        <f t="shared" si="70"/>
        <v>BLANK</v>
      </c>
      <c r="O464" s="71" t="str">
        <f t="shared" si="71"/>
        <v>BLANK</v>
      </c>
      <c r="P464" s="71" t="str">
        <f t="shared" si="72"/>
        <v>BLANK</v>
      </c>
    </row>
    <row r="465" spans="1:16" x14ac:dyDescent="0.75">
      <c r="A465" s="70" t="str">
        <f>CONCATENATE('Search Tool'!$B$6,'Search Tool'!$F$6,H465)</f>
        <v>EAL Level 3 advanced Diploma (Al size 1.25)Merit Pass Pass</v>
      </c>
      <c r="B465" s="70" t="b">
        <f t="shared" si="67"/>
        <v>0</v>
      </c>
      <c r="C465" s="70">
        <f t="shared" si="68"/>
        <v>0</v>
      </c>
      <c r="D465" s="70" t="str">
        <f t="shared" si="65"/>
        <v>FALSE0</v>
      </c>
      <c r="E465" s="70" t="str">
        <f t="shared" si="66"/>
        <v>Others L3Other Level 3 qualifications (D*D*D*-PPP)Merit Pass Pass</v>
      </c>
      <c r="F465" s="70" t="s">
        <v>2744</v>
      </c>
      <c r="G465" s="70" t="s">
        <v>3373</v>
      </c>
      <c r="H465" s="70" t="s">
        <v>1593</v>
      </c>
      <c r="I465" s="70">
        <v>55</v>
      </c>
      <c r="J465" s="70">
        <v>3</v>
      </c>
      <c r="K465" s="70" t="s">
        <v>2831</v>
      </c>
      <c r="L465" s="70" t="s">
        <v>3356</v>
      </c>
      <c r="M465" s="71" t="str">
        <f t="shared" si="69"/>
        <v>BLANK</v>
      </c>
      <c r="N465" s="71" t="str">
        <f t="shared" si="70"/>
        <v>BLANK</v>
      </c>
      <c r="O465" s="71" t="str">
        <f t="shared" si="71"/>
        <v>BLANK</v>
      </c>
      <c r="P465" s="71" t="str">
        <f t="shared" si="72"/>
        <v>BLANK</v>
      </c>
    </row>
    <row r="466" spans="1:16" x14ac:dyDescent="0.75">
      <c r="A466" s="70" t="str">
        <f>CONCATENATE('Search Tool'!$B$6,'Search Tool'!$F$6,H466)</f>
        <v>EAL Level 3 advanced Diploma (Al size 1.25)Pass Pass Pass</v>
      </c>
      <c r="B466" s="70" t="b">
        <f t="shared" si="67"/>
        <v>0</v>
      </c>
      <c r="C466" s="70">
        <f t="shared" si="68"/>
        <v>0</v>
      </c>
      <c r="D466" s="70" t="str">
        <f t="shared" si="65"/>
        <v>FALSE0</v>
      </c>
      <c r="E466" s="70" t="str">
        <f t="shared" si="66"/>
        <v>Others L3Other Level 3 qualifications (D*D*D*-PPP)Pass Pass Pass</v>
      </c>
      <c r="F466" s="70" t="s">
        <v>2744</v>
      </c>
      <c r="G466" s="70" t="s">
        <v>3373</v>
      </c>
      <c r="H466" s="70" t="s">
        <v>95</v>
      </c>
      <c r="I466" s="70">
        <v>45</v>
      </c>
      <c r="J466" s="70">
        <v>3</v>
      </c>
      <c r="K466" s="70" t="s">
        <v>2831</v>
      </c>
      <c r="L466" s="70" t="s">
        <v>3358</v>
      </c>
      <c r="M466" s="71" t="str">
        <f t="shared" si="69"/>
        <v>BLANK</v>
      </c>
      <c r="N466" s="71" t="str">
        <f t="shared" si="70"/>
        <v>BLANK</v>
      </c>
      <c r="O466" s="71" t="str">
        <f t="shared" si="71"/>
        <v>BLANK</v>
      </c>
      <c r="P466" s="71" t="str">
        <f t="shared" si="72"/>
        <v>BLANK</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P110"/>
  <sheetViews>
    <sheetView topLeftCell="E1" zoomScale="85" zoomScaleNormal="85" workbookViewId="0">
      <selection activeCell="I9" sqref="I9"/>
    </sheetView>
  </sheetViews>
  <sheetFormatPr defaultColWidth="9.1328125" defaultRowHeight="14.75" x14ac:dyDescent="0.75"/>
  <cols>
    <col min="1" max="1" width="29.26953125" style="70" bestFit="1" customWidth="1"/>
    <col min="2" max="3" width="29.26953125" style="70" customWidth="1"/>
    <col min="4" max="4" width="53.86328125" style="70" bestFit="1" customWidth="1"/>
    <col min="5" max="5" width="5.86328125" style="70" customWidth="1"/>
    <col min="6" max="6" width="28" style="70" bestFit="1" customWidth="1"/>
    <col min="7" max="8" width="28" style="70" customWidth="1"/>
    <col min="9" max="9" width="35.40625" style="70" bestFit="1" customWidth="1"/>
    <col min="10" max="16384" width="9.1328125" style="70"/>
  </cols>
  <sheetData>
    <row r="1" spans="1:16" ht="15" customHeight="1" x14ac:dyDescent="0.75">
      <c r="A1" s="69" t="s">
        <v>2822</v>
      </c>
      <c r="B1" s="69" t="s">
        <v>4316</v>
      </c>
      <c r="C1" s="69" t="s">
        <v>4317</v>
      </c>
      <c r="D1" s="69" t="s">
        <v>4318</v>
      </c>
      <c r="E1" s="69"/>
      <c r="F1" s="69" t="s">
        <v>4319</v>
      </c>
      <c r="G1" s="69" t="s">
        <v>4320</v>
      </c>
      <c r="H1" s="69" t="s">
        <v>4321</v>
      </c>
      <c r="I1" s="69" t="s">
        <v>4322</v>
      </c>
      <c r="K1" s="91" t="s">
        <v>4333</v>
      </c>
      <c r="O1" s="69" t="s">
        <v>4468</v>
      </c>
    </row>
    <row r="2" spans="1:16" x14ac:dyDescent="0.75">
      <c r="A2" s="70" t="s">
        <v>3</v>
      </c>
      <c r="B2" s="70">
        <f>COUNTIF($A$2:A2,A2)</f>
        <v>1</v>
      </c>
      <c r="C2" s="70" t="str">
        <f>CONCATENATE(A2,B2)</f>
        <v>A Levels1</v>
      </c>
      <c r="D2" s="70" t="s">
        <v>36</v>
      </c>
      <c r="F2" s="70" t="s">
        <v>3</v>
      </c>
      <c r="G2" s="70">
        <v>1</v>
      </c>
      <c r="H2" s="70" t="str">
        <f>CONCATENATE('Search Tool'!$B$6,G2)</f>
        <v>1</v>
      </c>
      <c r="I2" s="70" t="str">
        <f t="shared" ref="I2:I42" si="0">IFERROR(VLOOKUP(H2,$C$2:$D$996,2,FALSE),"")</f>
        <v/>
      </c>
      <c r="K2" s="84" t="s">
        <v>64</v>
      </c>
      <c r="L2" s="88" t="s">
        <v>4329</v>
      </c>
      <c r="M2" s="31"/>
      <c r="N2" s="68"/>
      <c r="O2" s="183">
        <v>50042543</v>
      </c>
    </row>
    <row r="3" spans="1:16" x14ac:dyDescent="0.75">
      <c r="A3" s="70" t="s">
        <v>3</v>
      </c>
      <c r="B3" s="70">
        <f>COUNTIF($A$2:A3,A3)</f>
        <v>2</v>
      </c>
      <c r="C3" s="70" t="str">
        <f t="shared" ref="C3:C23" si="1">CONCATENATE(A3,B3)</f>
        <v>A Levels2</v>
      </c>
      <c r="D3" s="70" t="s">
        <v>38</v>
      </c>
      <c r="F3" s="70" t="s">
        <v>2844</v>
      </c>
      <c r="G3" s="70">
        <v>2</v>
      </c>
      <c r="H3" s="70" t="str">
        <f>CONCATENATE('Search Tool'!$B$6,G3)</f>
        <v>2</v>
      </c>
      <c r="I3" s="70" t="str">
        <f t="shared" si="0"/>
        <v/>
      </c>
      <c r="K3" s="89" t="s">
        <v>1698</v>
      </c>
      <c r="L3" s="88" t="s">
        <v>4330</v>
      </c>
      <c r="M3" s="31"/>
      <c r="N3" s="31"/>
      <c r="O3" s="183">
        <v>50091505</v>
      </c>
    </row>
    <row r="4" spans="1:16" x14ac:dyDescent="0.75">
      <c r="A4" s="70" t="s">
        <v>2844</v>
      </c>
      <c r="B4" s="70">
        <f>COUNTIF($A$2:A4,A4)</f>
        <v>1</v>
      </c>
      <c r="C4" s="70" t="str">
        <f t="shared" si="1"/>
        <v>A Levels Double1</v>
      </c>
      <c r="D4" s="70" t="s">
        <v>44</v>
      </c>
      <c r="F4" s="70" t="s">
        <v>7</v>
      </c>
      <c r="G4" s="70">
        <v>3</v>
      </c>
      <c r="H4" s="70" t="str">
        <f>CONCATENATE('Search Tool'!$B$6,G4)</f>
        <v>3</v>
      </c>
      <c r="I4" s="70" t="str">
        <f t="shared" si="0"/>
        <v/>
      </c>
      <c r="K4" s="90" t="s">
        <v>67</v>
      </c>
      <c r="L4" s="88" t="s">
        <v>4331</v>
      </c>
      <c r="M4" s="31"/>
      <c r="N4" s="31"/>
      <c r="O4" s="183">
        <v>50096916</v>
      </c>
    </row>
    <row r="5" spans="1:16" x14ac:dyDescent="0.75">
      <c r="A5" s="70" t="s">
        <v>7</v>
      </c>
      <c r="B5" s="70">
        <f>COUNTIF($A$2:A5,A5)</f>
        <v>1</v>
      </c>
      <c r="C5" s="70" t="str">
        <f t="shared" si="1"/>
        <v>AS Levels1</v>
      </c>
      <c r="D5" s="70" t="s">
        <v>56</v>
      </c>
      <c r="F5" s="70" t="s">
        <v>2866</v>
      </c>
      <c r="G5" s="70">
        <v>4</v>
      </c>
      <c r="H5" s="70" t="str">
        <f>CONCATENATE('Search Tool'!$B$6,G5)</f>
        <v>4</v>
      </c>
      <c r="I5" s="70" t="str">
        <f t="shared" si="0"/>
        <v/>
      </c>
      <c r="K5" s="90" t="s">
        <v>68</v>
      </c>
      <c r="L5" s="88" t="s">
        <v>4331</v>
      </c>
      <c r="M5" s="31"/>
      <c r="N5" s="31"/>
      <c r="O5" s="183">
        <v>50098093</v>
      </c>
    </row>
    <row r="6" spans="1:16" x14ac:dyDescent="0.75">
      <c r="A6" s="70" t="s">
        <v>7</v>
      </c>
      <c r="B6" s="70">
        <f>COUNTIF($A$2:A6,A6)</f>
        <v>2</v>
      </c>
      <c r="C6" s="70" t="str">
        <f t="shared" si="1"/>
        <v>AS Levels2</v>
      </c>
      <c r="D6" s="70" t="s">
        <v>57</v>
      </c>
      <c r="F6" s="70" t="s">
        <v>11</v>
      </c>
      <c r="G6" s="70">
        <v>5</v>
      </c>
      <c r="H6" s="70" t="str">
        <f>CONCATENATE('Search Tool'!$B$6,G6)</f>
        <v>5</v>
      </c>
      <c r="I6" s="70" t="str">
        <f t="shared" si="0"/>
        <v/>
      </c>
      <c r="K6" s="90" t="s">
        <v>69</v>
      </c>
      <c r="L6" s="88" t="s">
        <v>4332</v>
      </c>
      <c r="M6" s="31"/>
      <c r="N6" s="31"/>
      <c r="O6" s="183">
        <v>50098123</v>
      </c>
    </row>
    <row r="7" spans="1:16" x14ac:dyDescent="0.75">
      <c r="A7" s="70" t="s">
        <v>2866</v>
      </c>
      <c r="B7" s="70">
        <f>COUNTIF($A$2:A7,A7)</f>
        <v>1</v>
      </c>
      <c r="C7" s="70" t="str">
        <f t="shared" si="1"/>
        <v>AS Levels Double 1</v>
      </c>
      <c r="D7" s="70" t="s">
        <v>58</v>
      </c>
      <c r="F7" s="70" t="s">
        <v>13</v>
      </c>
      <c r="G7" s="70">
        <v>6</v>
      </c>
      <c r="H7" s="70" t="str">
        <f>CONCATENATE('Search Tool'!$B$6,G7)</f>
        <v>6</v>
      </c>
      <c r="I7" s="70" t="str">
        <f t="shared" si="0"/>
        <v/>
      </c>
      <c r="K7" s="90" t="s">
        <v>70</v>
      </c>
      <c r="L7" s="88" t="s">
        <v>4332</v>
      </c>
      <c r="M7" s="31"/>
      <c r="N7" s="68"/>
      <c r="O7" s="183">
        <v>50099838</v>
      </c>
    </row>
    <row r="8" spans="1:16" x14ac:dyDescent="0.75">
      <c r="A8" s="70" t="s">
        <v>11</v>
      </c>
      <c r="B8" s="70">
        <f>COUNTIF($A$2:A8,A8)</f>
        <v>1</v>
      </c>
      <c r="C8" s="70" t="str">
        <f t="shared" si="1"/>
        <v>A Level AS Level Combined1</v>
      </c>
      <c r="D8" s="70" t="s">
        <v>59</v>
      </c>
      <c r="F8" s="70" t="s">
        <v>15</v>
      </c>
      <c r="G8" s="70">
        <v>7</v>
      </c>
      <c r="H8" s="70" t="str">
        <f>CONCATENATE('Search Tool'!$B$6,G8)</f>
        <v>7</v>
      </c>
      <c r="I8" s="70" t="str">
        <f t="shared" si="0"/>
        <v/>
      </c>
      <c r="K8" s="84" t="s">
        <v>71</v>
      </c>
      <c r="L8" s="88" t="s">
        <v>4332</v>
      </c>
      <c r="M8" s="31"/>
      <c r="N8" s="68"/>
      <c r="O8" s="183">
        <v>50102771</v>
      </c>
    </row>
    <row r="9" spans="1:16" x14ac:dyDescent="0.75">
      <c r="A9" s="70" t="s">
        <v>13</v>
      </c>
      <c r="B9" s="70">
        <f>COUNTIF($A$2:A9,A9)</f>
        <v>1</v>
      </c>
      <c r="C9" s="70" t="str">
        <f t="shared" si="1"/>
        <v>Advanced Extension Award1</v>
      </c>
      <c r="D9" s="70" t="s">
        <v>13</v>
      </c>
      <c r="F9" s="70" t="s">
        <v>17</v>
      </c>
      <c r="G9" s="70">
        <v>8</v>
      </c>
      <c r="H9" s="70" t="str">
        <f>CONCATENATE('Search Tool'!$B$6,G9)</f>
        <v>8</v>
      </c>
      <c r="I9" s="70" t="str">
        <f t="shared" si="0"/>
        <v/>
      </c>
      <c r="K9" s="139" t="s">
        <v>96</v>
      </c>
      <c r="L9" s="88" t="s">
        <v>1893</v>
      </c>
      <c r="O9" s="183">
        <v>50106181</v>
      </c>
    </row>
    <row r="10" spans="1:16" x14ac:dyDescent="0.75">
      <c r="A10" s="70" t="s">
        <v>15</v>
      </c>
      <c r="B10" s="70">
        <f>COUNTIF($A$2:A10,A10)</f>
        <v>1</v>
      </c>
      <c r="C10" s="70" t="str">
        <f t="shared" si="1"/>
        <v>BTEC Awards1</v>
      </c>
      <c r="D10" s="70" t="s">
        <v>1358</v>
      </c>
      <c r="F10" s="70" t="s">
        <v>18</v>
      </c>
      <c r="G10" s="70">
        <v>9</v>
      </c>
      <c r="H10" s="70" t="str">
        <f>CONCATENATE('Search Tool'!$B$6,G10)</f>
        <v>9</v>
      </c>
      <c r="I10" s="70" t="str">
        <f t="shared" si="0"/>
        <v/>
      </c>
      <c r="O10" s="183">
        <v>50108724</v>
      </c>
    </row>
    <row r="11" spans="1:16" x14ac:dyDescent="0.75">
      <c r="A11" s="70" t="s">
        <v>17</v>
      </c>
      <c r="B11" s="70">
        <f>COUNTIF($A$2:A11,A11)</f>
        <v>1</v>
      </c>
      <c r="C11" s="70" t="str">
        <f t="shared" si="1"/>
        <v>BTEC Certificates1</v>
      </c>
      <c r="D11" s="70" t="s">
        <v>2727</v>
      </c>
      <c r="F11" s="70" t="s">
        <v>19</v>
      </c>
      <c r="G11" s="70">
        <v>10</v>
      </c>
      <c r="H11" s="70" t="str">
        <f>CONCATENATE('Search Tool'!$B$6,G11)</f>
        <v>10</v>
      </c>
      <c r="I11" s="70" t="str">
        <f t="shared" si="0"/>
        <v/>
      </c>
      <c r="O11" s="183">
        <v>50112442</v>
      </c>
    </row>
    <row r="12" spans="1:16" x14ac:dyDescent="0.75">
      <c r="A12" s="70" t="s">
        <v>17</v>
      </c>
      <c r="B12" s="70">
        <f>COUNTIF($A$2:A12,A12)</f>
        <v>2</v>
      </c>
      <c r="C12" s="70" t="str">
        <f t="shared" si="1"/>
        <v>BTEC Certificates2</v>
      </c>
      <c r="D12" s="70" t="s">
        <v>2724</v>
      </c>
      <c r="F12" s="70" t="s">
        <v>21</v>
      </c>
      <c r="G12" s="70">
        <v>11</v>
      </c>
      <c r="H12" s="70" t="str">
        <f>CONCATENATE('Search Tool'!$B$6,G12)</f>
        <v>11</v>
      </c>
      <c r="I12" s="70" t="str">
        <f t="shared" si="0"/>
        <v/>
      </c>
      <c r="O12" s="183">
        <v>50113069</v>
      </c>
    </row>
    <row r="13" spans="1:16" x14ac:dyDescent="0.75">
      <c r="A13" s="70" t="s">
        <v>17</v>
      </c>
      <c r="B13" s="70">
        <f>COUNTIF($A$2:A13,A13)</f>
        <v>3</v>
      </c>
      <c r="C13" s="70" t="str">
        <f t="shared" si="1"/>
        <v>BTEC Certificates3</v>
      </c>
      <c r="D13" s="70" t="s">
        <v>1361</v>
      </c>
      <c r="F13" s="70" t="s">
        <v>2806</v>
      </c>
      <c r="G13" s="70">
        <v>12</v>
      </c>
      <c r="H13" s="70" t="str">
        <f>CONCATENATE('Search Tool'!$B$6,G13)</f>
        <v>12</v>
      </c>
      <c r="I13" s="70" t="str">
        <f t="shared" si="0"/>
        <v/>
      </c>
      <c r="O13" s="183">
        <v>50115856</v>
      </c>
    </row>
    <row r="14" spans="1:16" x14ac:dyDescent="0.75">
      <c r="A14" s="70" t="s">
        <v>17</v>
      </c>
      <c r="B14" s="70">
        <f>COUNTIF($A$2:A14,A14)</f>
        <v>4</v>
      </c>
      <c r="C14" s="70" t="str">
        <f t="shared" si="1"/>
        <v>BTEC Certificates4</v>
      </c>
      <c r="D14" s="70" t="s">
        <v>2909</v>
      </c>
      <c r="F14" s="70" t="s">
        <v>24</v>
      </c>
      <c r="G14" s="70">
        <v>13</v>
      </c>
      <c r="H14" s="70" t="str">
        <f>CONCATENATE('Search Tool'!$B$6,G14)</f>
        <v>13</v>
      </c>
      <c r="I14" s="70" t="str">
        <f t="shared" si="0"/>
        <v/>
      </c>
      <c r="O14" s="183">
        <v>50117853</v>
      </c>
      <c r="P14" s="183"/>
    </row>
    <row r="15" spans="1:16" x14ac:dyDescent="0.75">
      <c r="A15" s="70" t="s">
        <v>18</v>
      </c>
      <c r="B15" s="70">
        <f>COUNTIF($A$2:A15,A15)</f>
        <v>1</v>
      </c>
      <c r="C15" s="70" t="str">
        <f t="shared" si="1"/>
        <v>BTEC Diplomas1</v>
      </c>
      <c r="D15" s="70" t="s">
        <v>2726</v>
      </c>
      <c r="F15" s="70" t="s">
        <v>26</v>
      </c>
      <c r="G15" s="70">
        <v>14</v>
      </c>
      <c r="H15" s="70" t="str">
        <f>CONCATENATE('Search Tool'!$B$6,G15)</f>
        <v>14</v>
      </c>
      <c r="I15" s="70" t="str">
        <f t="shared" si="0"/>
        <v/>
      </c>
      <c r="O15" s="183">
        <v>50122344</v>
      </c>
      <c r="P15" s="183"/>
    </row>
    <row r="16" spans="1:16" x14ac:dyDescent="0.75">
      <c r="A16" s="70" t="s">
        <v>18</v>
      </c>
      <c r="B16" s="70">
        <f>COUNTIF($A$2:A16,A16)</f>
        <v>2</v>
      </c>
      <c r="C16" s="70" t="str">
        <f t="shared" si="1"/>
        <v>BTEC Diplomas2</v>
      </c>
      <c r="D16" s="70" t="s">
        <v>2725</v>
      </c>
      <c r="F16" s="70" t="s">
        <v>2740</v>
      </c>
      <c r="G16" s="70">
        <v>15</v>
      </c>
      <c r="H16" s="70" t="str">
        <f>CONCATENATE('Search Tool'!$B$6,G16)</f>
        <v>15</v>
      </c>
      <c r="I16" s="70" t="str">
        <f t="shared" si="0"/>
        <v/>
      </c>
      <c r="O16" s="183">
        <v>50122368</v>
      </c>
    </row>
    <row r="17" spans="1:15" x14ac:dyDescent="0.75">
      <c r="A17" s="70" t="s">
        <v>18</v>
      </c>
      <c r="B17" s="70">
        <f>COUNTIF($A$2:A17,A17)</f>
        <v>3</v>
      </c>
      <c r="C17" s="70" t="str">
        <f t="shared" si="1"/>
        <v>BTEC Diplomas3</v>
      </c>
      <c r="D17" s="70" t="s">
        <v>2929</v>
      </c>
      <c r="F17" s="112" t="s">
        <v>27</v>
      </c>
      <c r="G17" s="70">
        <v>16</v>
      </c>
      <c r="H17" s="70" t="str">
        <f>CONCATENATE('Search Tool'!$B$6,G17)</f>
        <v>16</v>
      </c>
      <c r="I17" s="70" t="str">
        <f t="shared" si="0"/>
        <v/>
      </c>
      <c r="O17" s="183">
        <v>60010654</v>
      </c>
    </row>
    <row r="18" spans="1:15" x14ac:dyDescent="0.75">
      <c r="A18" s="70" t="s">
        <v>18</v>
      </c>
      <c r="B18" s="70">
        <f>COUNTIF($A$2:A18,A18)</f>
        <v>4</v>
      </c>
      <c r="C18" s="70" t="str">
        <f t="shared" si="1"/>
        <v>BTEC Diplomas4</v>
      </c>
      <c r="D18" s="70" t="s">
        <v>2931</v>
      </c>
      <c r="F18" s="70" t="s">
        <v>29</v>
      </c>
      <c r="G18" s="70">
        <v>17</v>
      </c>
      <c r="H18" s="70" t="str">
        <f>CONCATENATE('Search Tool'!$B$6,G18)</f>
        <v>17</v>
      </c>
      <c r="I18" s="70" t="str">
        <f t="shared" si="0"/>
        <v/>
      </c>
      <c r="O18" s="183">
        <v>60028269</v>
      </c>
    </row>
    <row r="19" spans="1:15" x14ac:dyDescent="0.75">
      <c r="A19" s="70" t="s">
        <v>18</v>
      </c>
      <c r="B19" s="70">
        <f>COUNTIF($A$2:A19,A19)</f>
        <v>5</v>
      </c>
      <c r="C19" s="70" t="str">
        <f t="shared" si="1"/>
        <v>BTEC Diplomas5</v>
      </c>
      <c r="D19" s="70" t="s">
        <v>2933</v>
      </c>
      <c r="F19" s="70" t="s">
        <v>2743</v>
      </c>
      <c r="G19" s="70">
        <v>18</v>
      </c>
      <c r="H19" s="70" t="str">
        <f>CONCATENATE('Search Tool'!$B$6,G19)</f>
        <v>18</v>
      </c>
      <c r="I19" s="70" t="str">
        <f t="shared" si="0"/>
        <v/>
      </c>
      <c r="O19" s="183">
        <v>60028270</v>
      </c>
    </row>
    <row r="20" spans="1:15" x14ac:dyDescent="0.75">
      <c r="A20" s="70" t="s">
        <v>18</v>
      </c>
      <c r="B20" s="70">
        <f>COUNTIF($A$2:A20,A20)</f>
        <v>6</v>
      </c>
      <c r="C20" s="70" t="str">
        <f t="shared" si="1"/>
        <v>BTEC Diplomas6</v>
      </c>
      <c r="D20" s="70" t="s">
        <v>2935</v>
      </c>
      <c r="F20" s="70" t="s">
        <v>2744</v>
      </c>
      <c r="G20" s="70">
        <v>19</v>
      </c>
      <c r="H20" s="70" t="str">
        <f>CONCATENATE('Search Tool'!$B$6,G20)</f>
        <v>19</v>
      </c>
      <c r="I20" s="70" t="str">
        <f t="shared" si="0"/>
        <v/>
      </c>
      <c r="O20" s="183">
        <v>60029572</v>
      </c>
    </row>
    <row r="21" spans="1:15" x14ac:dyDescent="0.75">
      <c r="A21" s="70" t="s">
        <v>18</v>
      </c>
      <c r="B21" s="70">
        <f>COUNTIF($A$2:A21,A21)</f>
        <v>7</v>
      </c>
      <c r="C21" s="70" t="str">
        <f t="shared" si="1"/>
        <v>BTEC Diplomas7</v>
      </c>
      <c r="D21" s="70" t="s">
        <v>2939</v>
      </c>
      <c r="G21" s="70">
        <v>20</v>
      </c>
      <c r="H21" s="70" t="str">
        <f>CONCATENATE('Search Tool'!$B$6,G21)</f>
        <v>20</v>
      </c>
      <c r="I21" s="70" t="str">
        <f t="shared" si="0"/>
        <v/>
      </c>
      <c r="O21" s="183">
        <v>60062150</v>
      </c>
    </row>
    <row r="22" spans="1:15" x14ac:dyDescent="0.75">
      <c r="A22" s="70" t="s">
        <v>18</v>
      </c>
      <c r="B22" s="70">
        <f>COUNTIF($A$2:A22,A22)</f>
        <v>8</v>
      </c>
      <c r="C22" s="70" t="str">
        <f t="shared" si="1"/>
        <v>BTEC Diplomas8</v>
      </c>
      <c r="D22" s="70" t="s">
        <v>2948</v>
      </c>
      <c r="G22" s="70">
        <v>21</v>
      </c>
      <c r="H22" s="70" t="str">
        <f>CONCATENATE('Search Tool'!$B$6,G22)</f>
        <v>21</v>
      </c>
      <c r="I22" s="70" t="str">
        <f t="shared" si="0"/>
        <v/>
      </c>
      <c r="O22" s="183">
        <v>60064249</v>
      </c>
    </row>
    <row r="23" spans="1:15" x14ac:dyDescent="0.75">
      <c r="A23" s="70" t="s">
        <v>18</v>
      </c>
      <c r="B23" s="70">
        <f>COUNTIF($A$2:A23,A23)</f>
        <v>9</v>
      </c>
      <c r="C23" s="70" t="str">
        <f t="shared" si="1"/>
        <v>BTEC Diplomas9</v>
      </c>
      <c r="D23" s="70" t="s">
        <v>2963</v>
      </c>
      <c r="G23" s="70">
        <v>22</v>
      </c>
      <c r="H23" s="70" t="str">
        <f>CONCATENATE('Search Tool'!$B$6,G23)</f>
        <v>22</v>
      </c>
      <c r="I23" s="70" t="str">
        <f t="shared" si="0"/>
        <v/>
      </c>
      <c r="O23" s="183">
        <v>60064250</v>
      </c>
    </row>
    <row r="24" spans="1:15" x14ac:dyDescent="0.75">
      <c r="A24" s="70" t="s">
        <v>18</v>
      </c>
      <c r="B24" s="70">
        <f>COUNTIF($A$2:A24,A24)</f>
        <v>10</v>
      </c>
      <c r="C24" s="70" t="str">
        <f t="shared" ref="C24:C85" si="2">CONCATENATE(A24,B24)</f>
        <v>BTEC Diplomas10</v>
      </c>
      <c r="D24" s="70" t="s">
        <v>2978</v>
      </c>
      <c r="G24" s="70">
        <v>23</v>
      </c>
      <c r="H24" s="70" t="str">
        <f>CONCATENATE('Search Tool'!$B$6,G24)</f>
        <v>23</v>
      </c>
      <c r="I24" s="70" t="str">
        <f t="shared" si="0"/>
        <v/>
      </c>
      <c r="O24" s="183">
        <v>60064389</v>
      </c>
    </row>
    <row r="25" spans="1:15" x14ac:dyDescent="0.75">
      <c r="A25" s="70" t="s">
        <v>18</v>
      </c>
      <c r="B25" s="70">
        <f>COUNTIF($A$2:A25,A25)</f>
        <v>11</v>
      </c>
      <c r="C25" s="70" t="str">
        <f t="shared" si="2"/>
        <v>BTEC Diplomas11</v>
      </c>
      <c r="D25" s="70" t="s">
        <v>2989</v>
      </c>
      <c r="G25" s="70">
        <v>24</v>
      </c>
      <c r="H25" s="70" t="str">
        <f>CONCATENATE('Search Tool'!$B$6,G25)</f>
        <v>24</v>
      </c>
      <c r="I25" s="70" t="str">
        <f t="shared" si="0"/>
        <v/>
      </c>
      <c r="O25" s="183">
        <v>60067573</v>
      </c>
    </row>
    <row r="26" spans="1:15" x14ac:dyDescent="0.75">
      <c r="A26" s="70" t="s">
        <v>19</v>
      </c>
      <c r="B26" s="70">
        <f>COUNTIF($A$2:A26,A26)</f>
        <v>1</v>
      </c>
      <c r="C26" s="70" t="str">
        <f t="shared" si="2"/>
        <v>Core Maths1</v>
      </c>
      <c r="D26" s="70" t="s">
        <v>62</v>
      </c>
      <c r="G26" s="70">
        <v>25</v>
      </c>
      <c r="H26" s="70" t="str">
        <f>CONCATENATE('Search Tool'!$B$6,G26)</f>
        <v>25</v>
      </c>
      <c r="I26" s="70" t="str">
        <f t="shared" si="0"/>
        <v/>
      </c>
      <c r="O26" s="183">
        <v>60067639</v>
      </c>
    </row>
    <row r="27" spans="1:15" x14ac:dyDescent="0.75">
      <c r="A27" s="70" t="s">
        <v>21</v>
      </c>
      <c r="B27" s="70">
        <f>COUNTIF($A$2:A27,A27)</f>
        <v>1</v>
      </c>
      <c r="C27" s="70" t="str">
        <f t="shared" si="2"/>
        <v>Extended Project1</v>
      </c>
      <c r="D27" s="70" t="s">
        <v>21</v>
      </c>
      <c r="G27" s="70">
        <v>26</v>
      </c>
      <c r="H27" s="70" t="str">
        <f>CONCATENATE('Search Tool'!$B$6,G27)</f>
        <v>26</v>
      </c>
      <c r="I27" s="70" t="str">
        <f t="shared" si="0"/>
        <v/>
      </c>
      <c r="O27" s="183">
        <v>60076197</v>
      </c>
    </row>
    <row r="28" spans="1:15" x14ac:dyDescent="0.75">
      <c r="A28" s="70" t="s">
        <v>2806</v>
      </c>
      <c r="B28" s="70">
        <f>COUNTIF($A$2:A28,A28)</f>
        <v>1</v>
      </c>
      <c r="C28" s="70" t="str">
        <f t="shared" si="2"/>
        <v>Free Standing Mathematics1</v>
      </c>
      <c r="D28" s="70" t="s">
        <v>63</v>
      </c>
      <c r="G28" s="70">
        <v>27</v>
      </c>
      <c r="H28" s="70" t="str">
        <f>CONCATENATE('Search Tool'!$B$6,G28)</f>
        <v>27</v>
      </c>
      <c r="I28" s="70" t="str">
        <f t="shared" si="0"/>
        <v/>
      </c>
      <c r="O28" s="183">
        <v>60081600</v>
      </c>
    </row>
    <row r="29" spans="1:15" x14ac:dyDescent="0.75">
      <c r="A29" s="70" t="s">
        <v>24</v>
      </c>
      <c r="B29" s="70">
        <f>COUNTIF($A$2:A29,A29)</f>
        <v>1</v>
      </c>
      <c r="C29" s="70" t="str">
        <f t="shared" si="2"/>
        <v>International Baccalaureate1</v>
      </c>
      <c r="D29" s="70" t="s">
        <v>24</v>
      </c>
      <c r="G29" s="70">
        <v>28</v>
      </c>
      <c r="H29" s="70" t="str">
        <f>CONCATENATE('Search Tool'!$B$6,G29)</f>
        <v>28</v>
      </c>
      <c r="I29" s="70" t="str">
        <f t="shared" si="0"/>
        <v/>
      </c>
      <c r="O29" s="183">
        <v>60086130</v>
      </c>
    </row>
    <row r="30" spans="1:15" x14ac:dyDescent="0.75">
      <c r="A30" s="70" t="s">
        <v>24</v>
      </c>
      <c r="B30" s="70">
        <f>COUNTIF($A$2:A30,A30)</f>
        <v>2</v>
      </c>
      <c r="C30" s="70" t="str">
        <f t="shared" si="2"/>
        <v>International Baccalaureate2</v>
      </c>
      <c r="D30" s="70" t="s">
        <v>64</v>
      </c>
      <c r="G30" s="70">
        <v>29</v>
      </c>
      <c r="H30" s="70" t="str">
        <f>CONCATENATE('Search Tool'!$B$6,G30)</f>
        <v>29</v>
      </c>
      <c r="I30" s="70" t="str">
        <f t="shared" si="0"/>
        <v/>
      </c>
      <c r="O30" s="183">
        <v>60086312</v>
      </c>
    </row>
    <row r="31" spans="1:15" x14ac:dyDescent="0.75">
      <c r="A31" s="70" t="s">
        <v>24</v>
      </c>
      <c r="B31" s="70">
        <f>COUNTIF($A$2:A31,A31)</f>
        <v>3</v>
      </c>
      <c r="C31" s="70" t="str">
        <f t="shared" si="2"/>
        <v>International Baccalaureate3</v>
      </c>
      <c r="D31" s="70" t="s">
        <v>1698</v>
      </c>
      <c r="G31" s="70">
        <v>30</v>
      </c>
      <c r="H31" s="70" t="str">
        <f>CONCATENATE('Search Tool'!$B$6,G31)</f>
        <v>30</v>
      </c>
      <c r="I31" s="70" t="str">
        <f t="shared" si="0"/>
        <v/>
      </c>
      <c r="O31" s="182" t="s">
        <v>2055</v>
      </c>
    </row>
    <row r="32" spans="1:15" x14ac:dyDescent="0.75">
      <c r="A32" s="70" t="s">
        <v>24</v>
      </c>
      <c r="B32" s="70">
        <f>COUNTIF($A$2:A32,A32)</f>
        <v>4</v>
      </c>
      <c r="C32" s="70" t="str">
        <f t="shared" si="2"/>
        <v>International Baccalaureate4</v>
      </c>
      <c r="D32" s="70" t="s">
        <v>67</v>
      </c>
      <c r="G32" s="70">
        <v>31</v>
      </c>
      <c r="H32" s="70" t="str">
        <f>CONCATENATE('Search Tool'!$B$6,G32)</f>
        <v>31</v>
      </c>
      <c r="I32" s="70" t="str">
        <f t="shared" si="0"/>
        <v/>
      </c>
      <c r="O32" s="183">
        <v>60092634</v>
      </c>
    </row>
    <row r="33" spans="1:15" x14ac:dyDescent="0.75">
      <c r="A33" s="70" t="s">
        <v>24</v>
      </c>
      <c r="B33" s="70">
        <f>COUNTIF($A$2:A33,A33)</f>
        <v>5</v>
      </c>
      <c r="C33" s="70" t="str">
        <f t="shared" si="2"/>
        <v>International Baccalaureate5</v>
      </c>
      <c r="D33" s="70" t="s">
        <v>68</v>
      </c>
      <c r="G33" s="70">
        <v>32</v>
      </c>
      <c r="H33" s="70" t="str">
        <f>CONCATENATE('Search Tool'!$B$6,G33)</f>
        <v>32</v>
      </c>
      <c r="I33" s="70" t="str">
        <f t="shared" si="0"/>
        <v/>
      </c>
      <c r="O33" s="183">
        <v>60095611</v>
      </c>
    </row>
    <row r="34" spans="1:15" x14ac:dyDescent="0.75">
      <c r="A34" s="70" t="s">
        <v>24</v>
      </c>
      <c r="B34" s="70">
        <f>COUNTIF($A$2:A34,A34)</f>
        <v>6</v>
      </c>
      <c r="C34" s="70" t="str">
        <f t="shared" si="2"/>
        <v>International Baccalaureate6</v>
      </c>
      <c r="D34" s="70" t="s">
        <v>69</v>
      </c>
      <c r="G34" s="70">
        <v>33</v>
      </c>
      <c r="H34" s="70" t="str">
        <f>CONCATENATE('Search Tool'!$B$6,G34)</f>
        <v>33</v>
      </c>
      <c r="I34" s="70" t="str">
        <f t="shared" si="0"/>
        <v/>
      </c>
      <c r="O34" s="183">
        <v>60097425</v>
      </c>
    </row>
    <row r="35" spans="1:15" x14ac:dyDescent="0.75">
      <c r="A35" s="70" t="s">
        <v>24</v>
      </c>
      <c r="B35" s="70">
        <f>COUNTIF($A$2:A35,A35)</f>
        <v>7</v>
      </c>
      <c r="C35" s="70" t="str">
        <f t="shared" si="2"/>
        <v>International Baccalaureate7</v>
      </c>
      <c r="D35" s="70" t="s">
        <v>70</v>
      </c>
      <c r="G35" s="70">
        <v>34</v>
      </c>
      <c r="H35" s="70" t="str">
        <f>CONCATENATE('Search Tool'!$B$6,G35)</f>
        <v>34</v>
      </c>
      <c r="I35" s="70" t="str">
        <f t="shared" si="0"/>
        <v/>
      </c>
      <c r="O35" s="183">
        <v>60110703</v>
      </c>
    </row>
    <row r="36" spans="1:15" x14ac:dyDescent="0.75">
      <c r="A36" s="70" t="s">
        <v>24</v>
      </c>
      <c r="B36" s="70">
        <f>COUNTIF($A$2:A36,A36)</f>
        <v>8</v>
      </c>
      <c r="C36" s="70" t="str">
        <f t="shared" si="2"/>
        <v>International Baccalaureate8</v>
      </c>
      <c r="D36" s="70" t="s">
        <v>71</v>
      </c>
      <c r="G36" s="70">
        <v>35</v>
      </c>
      <c r="H36" s="70" t="str">
        <f>CONCATENATE('Search Tool'!$B$6,G36)</f>
        <v>35</v>
      </c>
      <c r="I36" s="70" t="str">
        <f t="shared" si="0"/>
        <v/>
      </c>
      <c r="O36" s="183">
        <v>60117801</v>
      </c>
    </row>
    <row r="37" spans="1:15" x14ac:dyDescent="0.75">
      <c r="A37" s="70" t="s">
        <v>26</v>
      </c>
      <c r="B37" s="70">
        <f>COUNTIF($A$2:A37,A37)</f>
        <v>1</v>
      </c>
      <c r="C37" s="70" t="str">
        <f t="shared" si="2"/>
        <v>OCR Cambridge Technicals1</v>
      </c>
      <c r="D37" s="70" t="s">
        <v>2737</v>
      </c>
      <c r="G37" s="70">
        <v>36</v>
      </c>
      <c r="H37" s="70" t="str">
        <f>CONCATENATE('Search Tool'!$B$6,G37)</f>
        <v>36</v>
      </c>
      <c r="I37" s="70" t="str">
        <f t="shared" si="0"/>
        <v/>
      </c>
      <c r="O37" s="183">
        <v>60117904</v>
      </c>
    </row>
    <row r="38" spans="1:15" x14ac:dyDescent="0.75">
      <c r="A38" s="70" t="s">
        <v>26</v>
      </c>
      <c r="B38" s="70">
        <f>COUNTIF($A$2:A38,A38)</f>
        <v>2</v>
      </c>
      <c r="C38" s="70" t="str">
        <f t="shared" si="2"/>
        <v>OCR Cambridge Technicals2</v>
      </c>
      <c r="D38" s="70" t="s">
        <v>2736</v>
      </c>
      <c r="G38" s="70">
        <v>37</v>
      </c>
      <c r="H38" s="70" t="str">
        <f>CONCATENATE('Search Tool'!$B$6,G38)</f>
        <v>37</v>
      </c>
      <c r="I38" s="70" t="str">
        <f t="shared" si="0"/>
        <v/>
      </c>
      <c r="O38" s="183">
        <v>60121051</v>
      </c>
    </row>
    <row r="39" spans="1:15" x14ac:dyDescent="0.75">
      <c r="A39" s="70" t="s">
        <v>26</v>
      </c>
      <c r="B39" s="70">
        <f>COUNTIF($A$2:A39,A39)</f>
        <v>3</v>
      </c>
      <c r="C39" s="70" t="str">
        <f t="shared" si="2"/>
        <v>OCR Cambridge Technicals3</v>
      </c>
      <c r="D39" s="70" t="s">
        <v>72</v>
      </c>
      <c r="G39" s="70">
        <v>38</v>
      </c>
      <c r="H39" s="70" t="str">
        <f>CONCATENATE('Search Tool'!$B$6,G39)</f>
        <v>38</v>
      </c>
      <c r="I39" s="70" t="str">
        <f t="shared" si="0"/>
        <v/>
      </c>
      <c r="O39" s="183">
        <v>60121476</v>
      </c>
    </row>
    <row r="40" spans="1:15" x14ac:dyDescent="0.75">
      <c r="A40" s="70" t="s">
        <v>26</v>
      </c>
      <c r="B40" s="70">
        <f>COUNTIF($A$2:A40,A40)</f>
        <v>4</v>
      </c>
      <c r="C40" s="70" t="str">
        <f t="shared" si="2"/>
        <v>OCR Cambridge Technicals4</v>
      </c>
      <c r="D40" s="70" t="s">
        <v>2739</v>
      </c>
      <c r="G40" s="70">
        <v>39</v>
      </c>
      <c r="H40" s="70" t="str">
        <f>CONCATENATE('Search Tool'!$B$6,G40)</f>
        <v>39</v>
      </c>
      <c r="I40" s="70" t="str">
        <f t="shared" si="0"/>
        <v/>
      </c>
      <c r="O40" s="182" t="s">
        <v>2552</v>
      </c>
    </row>
    <row r="41" spans="1:15" x14ac:dyDescent="0.75">
      <c r="A41" s="70" t="s">
        <v>26</v>
      </c>
      <c r="B41" s="70">
        <f>COUNTIF($A$2:A41,A41)</f>
        <v>5</v>
      </c>
      <c r="C41" s="70" t="str">
        <f t="shared" si="2"/>
        <v>OCR Cambridge Technicals5</v>
      </c>
      <c r="D41" s="70" t="s">
        <v>75</v>
      </c>
      <c r="G41" s="70">
        <v>40</v>
      </c>
      <c r="H41" s="70" t="str">
        <f>CONCATENATE('Search Tool'!$B$6,G41)</f>
        <v>40</v>
      </c>
      <c r="I41" s="70" t="str">
        <f t="shared" si="0"/>
        <v/>
      </c>
      <c r="O41" s="183">
        <v>60139869</v>
      </c>
    </row>
    <row r="42" spans="1:15" x14ac:dyDescent="0.75">
      <c r="A42" s="70" t="s">
        <v>26</v>
      </c>
      <c r="B42" s="70">
        <f>COUNTIF($A$2:A42,A42)</f>
        <v>6</v>
      </c>
      <c r="C42" s="70" t="str">
        <f t="shared" si="2"/>
        <v>OCR Cambridge Technicals6</v>
      </c>
      <c r="D42" s="70" t="s">
        <v>76</v>
      </c>
      <c r="G42" s="70">
        <v>41</v>
      </c>
      <c r="H42" s="70" t="str">
        <f>CONCATENATE('Search Tool'!$B$6,G42)</f>
        <v>41</v>
      </c>
      <c r="I42" s="70" t="str">
        <f t="shared" si="0"/>
        <v/>
      </c>
      <c r="O42" s="183">
        <v>60139870</v>
      </c>
    </row>
    <row r="43" spans="1:15" x14ac:dyDescent="0.75">
      <c r="A43" s="70" t="s">
        <v>26</v>
      </c>
      <c r="B43" s="70">
        <f>COUNTIF($A$2:A43,A43)</f>
        <v>7</v>
      </c>
      <c r="C43" s="70" t="str">
        <f t="shared" si="2"/>
        <v>OCR Cambridge Technicals7</v>
      </c>
      <c r="D43" s="70" t="s">
        <v>2738</v>
      </c>
      <c r="G43" s="70">
        <v>42</v>
      </c>
      <c r="H43" s="70" t="str">
        <f>CONCATENATE('Search Tool'!$B$6,G43)</f>
        <v>42</v>
      </c>
      <c r="O43" s="182" t="s">
        <v>2620</v>
      </c>
    </row>
    <row r="44" spans="1:15" x14ac:dyDescent="0.75">
      <c r="A44" s="70" t="s">
        <v>26</v>
      </c>
      <c r="B44" s="70">
        <f>COUNTIF($A$2:A44,A44)</f>
        <v>8</v>
      </c>
      <c r="C44" s="70" t="str">
        <f t="shared" si="2"/>
        <v>OCR Cambridge Technicals8</v>
      </c>
      <c r="D44" s="70" t="s">
        <v>84</v>
      </c>
      <c r="G44" s="70">
        <v>43</v>
      </c>
      <c r="H44" s="70" t="str">
        <f>CONCATENATE('Search Tool'!$B$6,G44)</f>
        <v>43</v>
      </c>
    </row>
    <row r="45" spans="1:15" x14ac:dyDescent="0.75">
      <c r="A45" s="70" t="s">
        <v>26</v>
      </c>
      <c r="B45" s="70">
        <f>COUNTIF($A$2:A45,A45)</f>
        <v>9</v>
      </c>
      <c r="C45" s="70" t="str">
        <f t="shared" si="2"/>
        <v>OCR Cambridge Technicals9</v>
      </c>
      <c r="D45" s="70" t="s">
        <v>85</v>
      </c>
      <c r="G45" s="70">
        <v>44</v>
      </c>
      <c r="H45" s="70" t="str">
        <f>CONCATENATE('Search Tool'!$B$6,G45)</f>
        <v>44</v>
      </c>
    </row>
    <row r="46" spans="1:15" x14ac:dyDescent="0.75">
      <c r="A46" s="70" t="s">
        <v>2740</v>
      </c>
      <c r="B46" s="70">
        <f>COUNTIF($A$2:A46,A46)</f>
        <v>1</v>
      </c>
      <c r="C46" s="70" t="str">
        <f t="shared" si="2"/>
        <v>Other General Qualifications1</v>
      </c>
      <c r="D46" s="70" t="s">
        <v>2745</v>
      </c>
      <c r="G46" s="70">
        <v>45</v>
      </c>
      <c r="H46" s="70" t="str">
        <f>CONCATENATE('Search Tool'!$B$6,G46)</f>
        <v>45</v>
      </c>
    </row>
    <row r="47" spans="1:15" x14ac:dyDescent="0.75">
      <c r="A47" s="70" t="s">
        <v>2740</v>
      </c>
      <c r="B47" s="70">
        <f>COUNTIF($A$2:A47,A47)</f>
        <v>2</v>
      </c>
      <c r="C47" s="70" t="str">
        <f t="shared" si="2"/>
        <v>Other General Qualifications2</v>
      </c>
      <c r="D47" s="70" t="s">
        <v>2746</v>
      </c>
      <c r="G47" s="70">
        <v>46</v>
      </c>
      <c r="H47" s="70" t="str">
        <f>CONCATENATE('Search Tool'!$B$6,G47)</f>
        <v>46</v>
      </c>
    </row>
    <row r="48" spans="1:15" x14ac:dyDescent="0.75">
      <c r="A48" s="70" t="s">
        <v>2740</v>
      </c>
      <c r="B48" s="70">
        <f>COUNTIF($A$2:A48,A48)</f>
        <v>3</v>
      </c>
      <c r="C48" s="70" t="str">
        <f t="shared" si="2"/>
        <v>Other General Qualifications3</v>
      </c>
      <c r="D48" s="152" t="s">
        <v>4437</v>
      </c>
      <c r="G48" s="70">
        <v>47</v>
      </c>
      <c r="H48" s="70" t="str">
        <f>CONCATENATE('Search Tool'!$B$6,G48)</f>
        <v>47</v>
      </c>
    </row>
    <row r="49" spans="1:8" x14ac:dyDescent="0.75">
      <c r="A49" s="70" t="s">
        <v>2740</v>
      </c>
      <c r="B49" s="70">
        <f>COUNTIF($A$2:A49,A49)</f>
        <v>4</v>
      </c>
      <c r="C49" s="70" t="str">
        <f t="shared" si="2"/>
        <v>Other General Qualifications4</v>
      </c>
      <c r="D49" s="70" t="s">
        <v>2748</v>
      </c>
      <c r="G49" s="70">
        <v>48</v>
      </c>
      <c r="H49" s="70" t="str">
        <f>CONCATENATE('Search Tool'!$B$6,G49)</f>
        <v>48</v>
      </c>
    </row>
    <row r="50" spans="1:8" x14ac:dyDescent="0.75">
      <c r="A50" s="70" t="s">
        <v>2740</v>
      </c>
      <c r="B50" s="70">
        <f>COUNTIF($A$2:A50,A50)</f>
        <v>5</v>
      </c>
      <c r="C50" s="70" t="str">
        <f t="shared" si="2"/>
        <v>Other General Qualifications5</v>
      </c>
      <c r="D50" s="152" t="s">
        <v>4438</v>
      </c>
      <c r="G50" s="70">
        <v>49</v>
      </c>
      <c r="H50" s="70" t="str">
        <f>CONCATENATE('Search Tool'!$B$6,G50)</f>
        <v>49</v>
      </c>
    </row>
    <row r="51" spans="1:8" x14ac:dyDescent="0.75">
      <c r="A51" s="70" t="s">
        <v>2740</v>
      </c>
      <c r="B51" s="70">
        <f>COUNTIF($A$2:A51,A51)</f>
        <v>6</v>
      </c>
      <c r="C51" s="70" t="str">
        <f t="shared" si="2"/>
        <v>Other General Qualifications6</v>
      </c>
      <c r="D51" s="70" t="s">
        <v>2749</v>
      </c>
      <c r="G51" s="70">
        <v>50</v>
      </c>
      <c r="H51" s="70" t="str">
        <f>CONCATENATE('Search Tool'!$B$6,G51)</f>
        <v>50</v>
      </c>
    </row>
    <row r="52" spans="1:8" x14ac:dyDescent="0.75">
      <c r="A52" s="70" t="s">
        <v>27</v>
      </c>
      <c r="B52" s="70">
        <f>COUNTIF($A$2:A52,A52)</f>
        <v>1</v>
      </c>
      <c r="C52" s="70" t="str">
        <f t="shared" si="2"/>
        <v>Pre-Us1</v>
      </c>
      <c r="D52" s="70" t="s">
        <v>96</v>
      </c>
      <c r="G52" s="70">
        <v>51</v>
      </c>
      <c r="H52" s="70" t="str">
        <f>CONCATENATE('Search Tool'!$B$6,G52)</f>
        <v>51</v>
      </c>
    </row>
    <row r="53" spans="1:8" x14ac:dyDescent="0.75">
      <c r="A53" s="70" t="s">
        <v>27</v>
      </c>
      <c r="B53" s="70">
        <f>COUNTIF($A$2:A53,A53)</f>
        <v>2</v>
      </c>
      <c r="C53" s="70" t="str">
        <f t="shared" si="2"/>
        <v>Pre-Us2</v>
      </c>
      <c r="D53" s="70" t="s">
        <v>97</v>
      </c>
      <c r="G53" s="70">
        <v>52</v>
      </c>
      <c r="H53" s="70" t="str">
        <f>CONCATENATE('Search Tool'!$B$6,G53)</f>
        <v>52</v>
      </c>
    </row>
    <row r="54" spans="1:8" x14ac:dyDescent="0.75">
      <c r="A54" s="70" t="s">
        <v>27</v>
      </c>
      <c r="B54" s="70">
        <f>COUNTIF($A$2:A54,A54)</f>
        <v>3</v>
      </c>
      <c r="C54" s="70" t="str">
        <f t="shared" si="2"/>
        <v>Pre-Us3</v>
      </c>
      <c r="D54" s="70" t="s">
        <v>107</v>
      </c>
      <c r="G54" s="70">
        <v>53</v>
      </c>
      <c r="H54" s="70" t="str">
        <f>CONCATENATE('Search Tool'!$B$6,G54)</f>
        <v>53</v>
      </c>
    </row>
    <row r="55" spans="1:8" x14ac:dyDescent="0.75">
      <c r="A55" s="70" t="s">
        <v>29</v>
      </c>
      <c r="B55" s="70">
        <f>COUNTIF($A$2:A55,A55)</f>
        <v>1</v>
      </c>
      <c r="C55" s="70" t="str">
        <f t="shared" si="2"/>
        <v>Principal Learning1</v>
      </c>
      <c r="D55" s="70" t="s">
        <v>108</v>
      </c>
      <c r="G55" s="70">
        <v>54</v>
      </c>
      <c r="H55" s="70" t="str">
        <f>CONCATENATE('Search Tool'!$B$6,G55)</f>
        <v>54</v>
      </c>
    </row>
    <row r="56" spans="1:8" x14ac:dyDescent="0.75">
      <c r="A56" s="70" t="s">
        <v>2743</v>
      </c>
      <c r="B56" s="70">
        <f>COUNTIF($A$2:A56,A56)</f>
        <v>1</v>
      </c>
      <c r="C56" s="70" t="str">
        <f t="shared" si="2"/>
        <v>Others L21</v>
      </c>
      <c r="D56" s="70" t="s">
        <v>3162</v>
      </c>
      <c r="G56" s="70">
        <v>55</v>
      </c>
      <c r="H56" s="70" t="str">
        <f>CONCATENATE('Search Tool'!$B$6,G56)</f>
        <v>55</v>
      </c>
    </row>
    <row r="57" spans="1:8" x14ac:dyDescent="0.75">
      <c r="A57" s="70" t="s">
        <v>2743</v>
      </c>
      <c r="B57" s="70">
        <f>COUNTIF($A$2:A57,A57)</f>
        <v>2</v>
      </c>
      <c r="C57" s="70" t="str">
        <f t="shared" si="2"/>
        <v>Others L22</v>
      </c>
      <c r="D57" s="70" t="s">
        <v>3164</v>
      </c>
      <c r="G57" s="70">
        <v>56</v>
      </c>
      <c r="H57" s="70" t="str">
        <f>CONCATENATE('Search Tool'!$B$6,G57)</f>
        <v>56</v>
      </c>
    </row>
    <row r="58" spans="1:8" x14ac:dyDescent="0.75">
      <c r="A58" s="70" t="s">
        <v>2743</v>
      </c>
      <c r="B58" s="70">
        <f>COUNTIF($A$2:A58,A58)</f>
        <v>3</v>
      </c>
      <c r="C58" s="70" t="str">
        <f t="shared" si="2"/>
        <v>Others L23</v>
      </c>
      <c r="D58" s="70" t="s">
        <v>3166</v>
      </c>
      <c r="G58" s="70">
        <v>57</v>
      </c>
      <c r="H58" s="70" t="str">
        <f>CONCATENATE('Search Tool'!$B$6,G58)</f>
        <v>57</v>
      </c>
    </row>
    <row r="59" spans="1:8" x14ac:dyDescent="0.75">
      <c r="A59" s="70" t="s">
        <v>2743</v>
      </c>
      <c r="B59" s="70">
        <f>COUNTIF($A$2:A59,A59)</f>
        <v>4</v>
      </c>
      <c r="C59" s="70" t="str">
        <f t="shared" si="2"/>
        <v>Others L24</v>
      </c>
      <c r="D59" s="70" t="s">
        <v>3168</v>
      </c>
      <c r="G59" s="70">
        <v>58</v>
      </c>
      <c r="H59" s="70" t="str">
        <f>CONCATENATE('Search Tool'!$B$6,G59)</f>
        <v>58</v>
      </c>
    </row>
    <row r="60" spans="1:8" x14ac:dyDescent="0.75">
      <c r="A60" s="70" t="s">
        <v>2743</v>
      </c>
      <c r="B60" s="70">
        <f>COUNTIF($A$2:A60,A60)</f>
        <v>5</v>
      </c>
      <c r="C60" s="70" t="str">
        <f t="shared" si="2"/>
        <v>Others L25</v>
      </c>
      <c r="D60" s="70" t="s">
        <v>3170</v>
      </c>
      <c r="G60" s="70">
        <v>59</v>
      </c>
      <c r="H60" s="70" t="str">
        <f>CONCATENATE('Search Tool'!$B$6,G60)</f>
        <v>59</v>
      </c>
    </row>
    <row r="61" spans="1:8" x14ac:dyDescent="0.75">
      <c r="A61" s="70" t="s">
        <v>2743</v>
      </c>
      <c r="B61" s="70">
        <f>COUNTIF($A$2:A61,A61)</f>
        <v>6</v>
      </c>
      <c r="C61" s="70" t="str">
        <f t="shared" si="2"/>
        <v>Others L26</v>
      </c>
      <c r="D61" s="70" t="s">
        <v>3172</v>
      </c>
      <c r="G61" s="70">
        <v>60</v>
      </c>
      <c r="H61" s="70" t="str">
        <f>CONCATENATE('Search Tool'!$B$6,G61)</f>
        <v>60</v>
      </c>
    </row>
    <row r="62" spans="1:8" x14ac:dyDescent="0.75">
      <c r="A62" s="70" t="s">
        <v>2743</v>
      </c>
      <c r="B62" s="70">
        <f>COUNTIF($A$2:A62,A62)</f>
        <v>7</v>
      </c>
      <c r="C62" s="70" t="str">
        <f t="shared" si="2"/>
        <v>Others L27</v>
      </c>
      <c r="D62" s="70" t="s">
        <v>3174</v>
      </c>
      <c r="G62" s="70">
        <v>61</v>
      </c>
      <c r="H62" s="70" t="str">
        <f>CONCATENATE('Search Tool'!$B$6,G62)</f>
        <v>61</v>
      </c>
    </row>
    <row r="63" spans="1:8" x14ac:dyDescent="0.75">
      <c r="A63" s="70" t="s">
        <v>2743</v>
      </c>
      <c r="B63" s="70">
        <f>COUNTIF($A$2:A63,A63)</f>
        <v>8</v>
      </c>
      <c r="C63" s="70" t="str">
        <f t="shared" si="2"/>
        <v>Others L28</v>
      </c>
      <c r="D63" s="70" t="s">
        <v>3176</v>
      </c>
      <c r="G63" s="70">
        <v>62</v>
      </c>
      <c r="H63" s="70" t="str">
        <f>CONCATENATE('Search Tool'!$B$6,G63)</f>
        <v>62</v>
      </c>
    </row>
    <row r="64" spans="1:8" x14ac:dyDescent="0.75">
      <c r="A64" s="70" t="s">
        <v>2743</v>
      </c>
      <c r="B64" s="70">
        <f>COUNTIF($A$2:A64,A64)</f>
        <v>9</v>
      </c>
      <c r="C64" s="70" t="str">
        <f t="shared" si="2"/>
        <v>Others L29</v>
      </c>
      <c r="D64" s="70" t="s">
        <v>3178</v>
      </c>
      <c r="G64" s="70">
        <v>63</v>
      </c>
      <c r="H64" s="70" t="str">
        <f>CONCATENATE('Search Tool'!$B$6,G64)</f>
        <v>63</v>
      </c>
    </row>
    <row r="65" spans="1:8" x14ac:dyDescent="0.75">
      <c r="A65" s="70" t="s">
        <v>2743</v>
      </c>
      <c r="B65" s="70">
        <f>COUNTIF($A$2:A65,A65)</f>
        <v>10</v>
      </c>
      <c r="C65" s="70" t="str">
        <f t="shared" si="2"/>
        <v>Others L210</v>
      </c>
      <c r="D65" s="70" t="s">
        <v>3182</v>
      </c>
      <c r="G65" s="70">
        <v>64</v>
      </c>
      <c r="H65" s="70" t="str">
        <f>CONCATENATE('Search Tool'!$B$6,G65)</f>
        <v>64</v>
      </c>
    </row>
    <row r="66" spans="1:8" x14ac:dyDescent="0.75">
      <c r="A66" s="70" t="s">
        <v>2743</v>
      </c>
      <c r="B66" s="70">
        <f>COUNTIF($A$2:A66,A66)</f>
        <v>11</v>
      </c>
      <c r="C66" s="70" t="str">
        <f t="shared" si="2"/>
        <v>Others L211</v>
      </c>
      <c r="D66" s="70" t="s">
        <v>3186</v>
      </c>
      <c r="G66" s="70">
        <v>65</v>
      </c>
      <c r="H66" s="70" t="str">
        <f>CONCATENATE('Search Tool'!$B$6,G66)</f>
        <v>65</v>
      </c>
    </row>
    <row r="67" spans="1:8" x14ac:dyDescent="0.75">
      <c r="A67" s="70" t="s">
        <v>2743</v>
      </c>
      <c r="B67" s="70">
        <f>COUNTIF($A$2:A67,A67)</f>
        <v>12</v>
      </c>
      <c r="C67" s="70" t="str">
        <f t="shared" si="2"/>
        <v>Others L212</v>
      </c>
      <c r="D67" s="70" t="s">
        <v>3190</v>
      </c>
      <c r="G67" s="70">
        <v>66</v>
      </c>
      <c r="H67" s="70" t="str">
        <f>CONCATENATE('Search Tool'!$B$6,G67)</f>
        <v>66</v>
      </c>
    </row>
    <row r="68" spans="1:8" x14ac:dyDescent="0.75">
      <c r="A68" s="70" t="s">
        <v>2743</v>
      </c>
      <c r="B68" s="70">
        <f>COUNTIF($A$2:A68,A68)</f>
        <v>13</v>
      </c>
      <c r="C68" s="70" t="str">
        <f t="shared" si="2"/>
        <v>Others L213</v>
      </c>
      <c r="D68" s="70" t="s">
        <v>3194</v>
      </c>
      <c r="G68" s="70">
        <v>67</v>
      </c>
      <c r="H68" s="70" t="str">
        <f>CONCATENATE('Search Tool'!$B$6,G68)</f>
        <v>67</v>
      </c>
    </row>
    <row r="69" spans="1:8" x14ac:dyDescent="0.75">
      <c r="A69" s="70" t="s">
        <v>2743</v>
      </c>
      <c r="B69" s="70">
        <f>COUNTIF($A$2:A69,A69)</f>
        <v>14</v>
      </c>
      <c r="C69" s="70" t="str">
        <f t="shared" si="2"/>
        <v>Others L214</v>
      </c>
      <c r="D69" s="70" t="s">
        <v>3198</v>
      </c>
      <c r="G69" s="70">
        <v>68</v>
      </c>
      <c r="H69" s="70" t="str">
        <f>CONCATENATE('Search Tool'!$B$6,G69)</f>
        <v>68</v>
      </c>
    </row>
    <row r="70" spans="1:8" x14ac:dyDescent="0.75">
      <c r="A70" s="70" t="s">
        <v>2743</v>
      </c>
      <c r="B70" s="70">
        <f>COUNTIF($A$2:A70,A70)</f>
        <v>15</v>
      </c>
      <c r="C70" s="70" t="str">
        <f t="shared" si="2"/>
        <v>Others L215</v>
      </c>
      <c r="D70" s="70" t="s">
        <v>3202</v>
      </c>
      <c r="G70" s="70">
        <v>69</v>
      </c>
      <c r="H70" s="70" t="str">
        <f>CONCATENATE('Search Tool'!$B$6,G70)</f>
        <v>69</v>
      </c>
    </row>
    <row r="71" spans="1:8" x14ac:dyDescent="0.75">
      <c r="A71" s="70" t="s">
        <v>2743</v>
      </c>
      <c r="B71" s="70">
        <f>COUNTIF($A$2:A71,A71)</f>
        <v>16</v>
      </c>
      <c r="C71" s="70" t="str">
        <f t="shared" si="2"/>
        <v>Others L216</v>
      </c>
      <c r="D71" s="70" t="s">
        <v>3206</v>
      </c>
      <c r="G71" s="70">
        <v>70</v>
      </c>
      <c r="H71" s="70" t="str">
        <f>CONCATENATE('Search Tool'!$B$6,G71)</f>
        <v>70</v>
      </c>
    </row>
    <row r="72" spans="1:8" x14ac:dyDescent="0.75">
      <c r="A72" s="70" t="s">
        <v>2743</v>
      </c>
      <c r="B72" s="70">
        <f>COUNTIF($A$2:A72,A72)</f>
        <v>17</v>
      </c>
      <c r="C72" s="70" t="str">
        <f t="shared" si="2"/>
        <v>Others L217</v>
      </c>
      <c r="D72" s="70" t="s">
        <v>3210</v>
      </c>
      <c r="G72" s="70">
        <v>71</v>
      </c>
      <c r="H72" s="70" t="str">
        <f>CONCATENATE('Search Tool'!$B$6,G72)</f>
        <v>71</v>
      </c>
    </row>
    <row r="73" spans="1:8" x14ac:dyDescent="0.75">
      <c r="A73" s="70" t="s">
        <v>2743</v>
      </c>
      <c r="B73" s="70">
        <f>COUNTIF($A$2:A73,A73)</f>
        <v>18</v>
      </c>
      <c r="C73" s="70" t="str">
        <f t="shared" si="2"/>
        <v>Others L218</v>
      </c>
      <c r="D73" s="70" t="s">
        <v>3214</v>
      </c>
      <c r="G73" s="70">
        <v>72</v>
      </c>
      <c r="H73" s="70" t="str">
        <f>CONCATENATE('Search Tool'!$B$6,G73)</f>
        <v>72</v>
      </c>
    </row>
    <row r="74" spans="1:8" x14ac:dyDescent="0.75">
      <c r="A74" s="70" t="s">
        <v>2743</v>
      </c>
      <c r="B74" s="70">
        <f>COUNTIF($A$2:A74,A74)</f>
        <v>19</v>
      </c>
      <c r="C74" s="70" t="str">
        <f t="shared" si="2"/>
        <v>Others L219</v>
      </c>
      <c r="D74" s="70" t="s">
        <v>3218</v>
      </c>
      <c r="G74" s="70">
        <v>73</v>
      </c>
      <c r="H74" s="70" t="str">
        <f>CONCATENATE('Search Tool'!$B$6,G74)</f>
        <v>73</v>
      </c>
    </row>
    <row r="75" spans="1:8" x14ac:dyDescent="0.75">
      <c r="A75" s="70" t="s">
        <v>2743</v>
      </c>
      <c r="B75" s="70">
        <f>COUNTIF($A$2:A75,A75)</f>
        <v>20</v>
      </c>
      <c r="C75" s="70" t="str">
        <f t="shared" si="2"/>
        <v>Others L220</v>
      </c>
      <c r="D75" s="70" t="s">
        <v>3223</v>
      </c>
      <c r="G75" s="70">
        <v>74</v>
      </c>
      <c r="H75" s="70" t="str">
        <f>CONCATENATE('Search Tool'!$B$6,G75)</f>
        <v>74</v>
      </c>
    </row>
    <row r="76" spans="1:8" x14ac:dyDescent="0.75">
      <c r="A76" s="70" t="s">
        <v>2744</v>
      </c>
      <c r="B76" s="70">
        <f>COUNTIF($A$2:A76,A76)</f>
        <v>1</v>
      </c>
      <c r="C76" s="70" t="str">
        <f t="shared" si="2"/>
        <v>Others L31</v>
      </c>
      <c r="D76" s="70" t="s">
        <v>3228</v>
      </c>
      <c r="G76" s="70">
        <v>75</v>
      </c>
      <c r="H76" s="70" t="str">
        <f>CONCATENATE('Search Tool'!$B$6,G76)</f>
        <v>75</v>
      </c>
    </row>
    <row r="77" spans="1:8" x14ac:dyDescent="0.75">
      <c r="A77" s="70" t="s">
        <v>2744</v>
      </c>
      <c r="B77" s="70">
        <f>COUNTIF($A$2:A77,A77)</f>
        <v>2</v>
      </c>
      <c r="C77" s="70" t="str">
        <f t="shared" si="2"/>
        <v>Others L32</v>
      </c>
      <c r="D77" s="70" t="s">
        <v>3230</v>
      </c>
      <c r="G77" s="70">
        <v>76</v>
      </c>
      <c r="H77" s="70" t="str">
        <f>CONCATENATE('Search Tool'!$B$6,G77)</f>
        <v>76</v>
      </c>
    </row>
    <row r="78" spans="1:8" x14ac:dyDescent="0.75">
      <c r="A78" s="70" t="s">
        <v>2744</v>
      </c>
      <c r="B78" s="70">
        <f>COUNTIF($A$2:A78,A78)</f>
        <v>3</v>
      </c>
      <c r="C78" s="70" t="str">
        <f t="shared" si="2"/>
        <v>Others L33</v>
      </c>
      <c r="D78" s="70" t="s">
        <v>3232</v>
      </c>
      <c r="G78" s="70">
        <v>77</v>
      </c>
      <c r="H78" s="70" t="str">
        <f>CONCATENATE('Search Tool'!$B$6,G78)</f>
        <v>77</v>
      </c>
    </row>
    <row r="79" spans="1:8" x14ac:dyDescent="0.75">
      <c r="A79" s="70" t="s">
        <v>2744</v>
      </c>
      <c r="B79" s="70">
        <f>COUNTIF($A$2:A79,A79)</f>
        <v>4</v>
      </c>
      <c r="C79" s="70" t="str">
        <f t="shared" si="2"/>
        <v>Others L34</v>
      </c>
      <c r="D79" s="70" t="s">
        <v>3234</v>
      </c>
      <c r="G79" s="70">
        <v>78</v>
      </c>
      <c r="H79" s="70" t="str">
        <f>CONCATENATE('Search Tool'!$B$6,G79)</f>
        <v>78</v>
      </c>
    </row>
    <row r="80" spans="1:8" x14ac:dyDescent="0.75">
      <c r="A80" s="70" t="s">
        <v>2744</v>
      </c>
      <c r="B80" s="70">
        <f>COUNTIF($A$2:A80,A80)</f>
        <v>5</v>
      </c>
      <c r="C80" s="70" t="str">
        <f t="shared" si="2"/>
        <v>Others L35</v>
      </c>
      <c r="D80" s="70" t="s">
        <v>3236</v>
      </c>
      <c r="G80" s="70">
        <v>79</v>
      </c>
      <c r="H80" s="70" t="str">
        <f>CONCATENATE('Search Tool'!$B$6,G80)</f>
        <v>79</v>
      </c>
    </row>
    <row r="81" spans="1:8" x14ac:dyDescent="0.75">
      <c r="A81" s="70" t="s">
        <v>2744</v>
      </c>
      <c r="B81" s="70">
        <f>COUNTIF($A$2:A81,A81)</f>
        <v>6</v>
      </c>
      <c r="C81" s="70" t="str">
        <f t="shared" si="2"/>
        <v>Others L36</v>
      </c>
      <c r="D81" s="70" t="s">
        <v>3238</v>
      </c>
      <c r="G81" s="70">
        <v>80</v>
      </c>
      <c r="H81" s="70" t="str">
        <f>CONCATENATE('Search Tool'!$B$6,G81)</f>
        <v>80</v>
      </c>
    </row>
    <row r="82" spans="1:8" x14ac:dyDescent="0.75">
      <c r="A82" s="70" t="s">
        <v>2744</v>
      </c>
      <c r="B82" s="70">
        <f>COUNTIF($A$2:A82,A82)</f>
        <v>7</v>
      </c>
      <c r="C82" s="70" t="str">
        <f t="shared" si="2"/>
        <v>Others L37</v>
      </c>
      <c r="D82" s="70" t="s">
        <v>3240</v>
      </c>
      <c r="G82" s="70">
        <v>81</v>
      </c>
      <c r="H82" s="70" t="str">
        <f>CONCATENATE('Search Tool'!$B$6,G82)</f>
        <v>81</v>
      </c>
    </row>
    <row r="83" spans="1:8" x14ac:dyDescent="0.75">
      <c r="A83" s="70" t="s">
        <v>2744</v>
      </c>
      <c r="B83" s="70">
        <f>COUNTIF($A$2:A83,A83)</f>
        <v>8</v>
      </c>
      <c r="C83" s="70" t="str">
        <f t="shared" si="2"/>
        <v>Others L38</v>
      </c>
      <c r="D83" s="165" t="s">
        <v>3242</v>
      </c>
      <c r="G83" s="70">
        <v>82</v>
      </c>
      <c r="H83" s="70" t="str">
        <f>CONCATENATE('Search Tool'!$B$6,G83)</f>
        <v>82</v>
      </c>
    </row>
    <row r="84" spans="1:8" x14ac:dyDescent="0.75">
      <c r="A84" s="70" t="s">
        <v>2744</v>
      </c>
      <c r="B84" s="70">
        <f>COUNTIF($A$2:A84,A84)</f>
        <v>9</v>
      </c>
      <c r="C84" s="70" t="str">
        <f t="shared" si="2"/>
        <v>Others L39</v>
      </c>
      <c r="D84" s="70" t="s">
        <v>3245</v>
      </c>
      <c r="G84" s="70">
        <v>83</v>
      </c>
      <c r="H84" s="70" t="str">
        <f>CONCATENATE('Search Tool'!$B$6,G84)</f>
        <v>83</v>
      </c>
    </row>
    <row r="85" spans="1:8" x14ac:dyDescent="0.75">
      <c r="A85" s="70" t="s">
        <v>2744</v>
      </c>
      <c r="B85" s="70">
        <f>COUNTIF($A$2:A85,A85)</f>
        <v>10</v>
      </c>
      <c r="C85" s="70" t="str">
        <f t="shared" si="2"/>
        <v>Others L310</v>
      </c>
      <c r="D85" s="70" t="s">
        <v>3248</v>
      </c>
      <c r="G85" s="70">
        <v>84</v>
      </c>
      <c r="H85" s="70" t="str">
        <f>CONCATENATE('Search Tool'!$B$6,G85)</f>
        <v>84</v>
      </c>
    </row>
    <row r="86" spans="1:8" x14ac:dyDescent="0.75">
      <c r="A86" s="70" t="s">
        <v>2744</v>
      </c>
      <c r="B86" s="70">
        <f>COUNTIF($A$2:A86,A86)</f>
        <v>11</v>
      </c>
      <c r="C86" s="70" t="str">
        <f t="shared" ref="C86:C108" si="3">CONCATENATE(A86,B86)</f>
        <v>Others L311</v>
      </c>
      <c r="D86" s="70" t="s">
        <v>3252</v>
      </c>
      <c r="G86" s="70">
        <v>85</v>
      </c>
      <c r="H86" s="70" t="str">
        <f>CONCATENATE('Search Tool'!$B$6,G86)</f>
        <v>85</v>
      </c>
    </row>
    <row r="87" spans="1:8" x14ac:dyDescent="0.75">
      <c r="A87" s="70" t="s">
        <v>2744</v>
      </c>
      <c r="B87" s="70">
        <f>COUNTIF($A$2:A87,A87)</f>
        <v>12</v>
      </c>
      <c r="C87" s="70" t="str">
        <f t="shared" si="3"/>
        <v>Others L312</v>
      </c>
      <c r="D87" s="70" t="s">
        <v>3256</v>
      </c>
      <c r="G87" s="70">
        <v>86</v>
      </c>
      <c r="H87" s="70" t="str">
        <f>CONCATENATE('Search Tool'!$B$6,G87)</f>
        <v>86</v>
      </c>
    </row>
    <row r="88" spans="1:8" x14ac:dyDescent="0.75">
      <c r="A88" s="70" t="s">
        <v>2744</v>
      </c>
      <c r="B88" s="70">
        <f>COUNTIF($A$2:A88,A88)</f>
        <v>13</v>
      </c>
      <c r="C88" s="70" t="str">
        <f t="shared" si="3"/>
        <v>Others L313</v>
      </c>
      <c r="D88" s="70" t="s">
        <v>3260</v>
      </c>
      <c r="G88" s="70">
        <v>87</v>
      </c>
      <c r="H88" s="70" t="str">
        <f>CONCATENATE('Search Tool'!$B$6,G88)</f>
        <v>87</v>
      </c>
    </row>
    <row r="89" spans="1:8" x14ac:dyDescent="0.75">
      <c r="A89" s="70" t="s">
        <v>2744</v>
      </c>
      <c r="B89" s="70">
        <f>COUNTIF($A$2:A89,A89)</f>
        <v>14</v>
      </c>
      <c r="C89" s="70" t="str">
        <f t="shared" si="3"/>
        <v>Others L314</v>
      </c>
      <c r="D89" s="70" t="s">
        <v>3264</v>
      </c>
      <c r="G89" s="70">
        <v>88</v>
      </c>
      <c r="H89" s="70" t="str">
        <f>CONCATENATE('Search Tool'!$B$6,G89)</f>
        <v>88</v>
      </c>
    </row>
    <row r="90" spans="1:8" x14ac:dyDescent="0.75">
      <c r="A90" s="70" t="s">
        <v>2744</v>
      </c>
      <c r="B90" s="70">
        <f>COUNTIF($A$2:A90,A90)</f>
        <v>15</v>
      </c>
      <c r="C90" s="70" t="str">
        <f t="shared" si="3"/>
        <v>Others L315</v>
      </c>
      <c r="D90" s="70" t="s">
        <v>3268</v>
      </c>
      <c r="G90" s="70">
        <v>89</v>
      </c>
      <c r="H90" s="70" t="str">
        <f>CONCATENATE('Search Tool'!$B$6,G90)</f>
        <v>89</v>
      </c>
    </row>
    <row r="91" spans="1:8" x14ac:dyDescent="0.75">
      <c r="A91" s="70" t="s">
        <v>2744</v>
      </c>
      <c r="B91" s="70">
        <f>COUNTIF($A$2:A91,A91)</f>
        <v>16</v>
      </c>
      <c r="C91" s="70" t="str">
        <f t="shared" si="3"/>
        <v>Others L316</v>
      </c>
      <c r="D91" s="70" t="s">
        <v>3272</v>
      </c>
      <c r="G91" s="70">
        <v>90</v>
      </c>
      <c r="H91" s="70" t="str">
        <f>CONCATENATE('Search Tool'!$B$6,G91)</f>
        <v>90</v>
      </c>
    </row>
    <row r="92" spans="1:8" x14ac:dyDescent="0.75">
      <c r="A92" s="70" t="s">
        <v>2744</v>
      </c>
      <c r="B92" s="70">
        <f>COUNTIF($A$2:A92,A92)</f>
        <v>17</v>
      </c>
      <c r="C92" s="70" t="str">
        <f t="shared" si="3"/>
        <v>Others L317</v>
      </c>
      <c r="D92" s="165" t="s">
        <v>4459</v>
      </c>
      <c r="G92" s="70">
        <v>91</v>
      </c>
      <c r="H92" s="70" t="str">
        <f>CONCATENATE('Search Tool'!$B$6,G92)</f>
        <v>91</v>
      </c>
    </row>
    <row r="93" spans="1:8" x14ac:dyDescent="0.75">
      <c r="A93" s="70" t="s">
        <v>2744</v>
      </c>
      <c r="B93" s="70">
        <f>COUNTIF($A$2:A93,A93)</f>
        <v>18</v>
      </c>
      <c r="C93" s="70" t="str">
        <f t="shared" si="3"/>
        <v>Others L318</v>
      </c>
      <c r="D93" s="70" t="s">
        <v>3282</v>
      </c>
      <c r="G93" s="70">
        <v>92</v>
      </c>
      <c r="H93" s="70" t="str">
        <f>CONCATENATE('Search Tool'!$B$6,G93)</f>
        <v>92</v>
      </c>
    </row>
    <row r="94" spans="1:8" x14ac:dyDescent="0.75">
      <c r="A94" s="70" t="s">
        <v>2744</v>
      </c>
      <c r="B94" s="70">
        <f>COUNTIF($A$2:A94,A94)</f>
        <v>19</v>
      </c>
      <c r="C94" s="70" t="str">
        <f t="shared" si="3"/>
        <v>Others L319</v>
      </c>
      <c r="D94" s="70" t="s">
        <v>3287</v>
      </c>
      <c r="G94" s="70">
        <v>93</v>
      </c>
      <c r="H94" s="70" t="str">
        <f>CONCATENATE('Search Tool'!$B$6,G94)</f>
        <v>93</v>
      </c>
    </row>
    <row r="95" spans="1:8" x14ac:dyDescent="0.75">
      <c r="A95" s="70" t="s">
        <v>2744</v>
      </c>
      <c r="B95" s="70">
        <f>COUNTIF($A$2:A95,A95)</f>
        <v>20</v>
      </c>
      <c r="C95" s="70" t="str">
        <f t="shared" si="3"/>
        <v>Others L320</v>
      </c>
      <c r="D95" s="70" t="s">
        <v>3292</v>
      </c>
      <c r="G95" s="70">
        <v>94</v>
      </c>
      <c r="H95" s="70" t="str">
        <f>CONCATENATE('Search Tool'!$B$6,G95)</f>
        <v>94</v>
      </c>
    </row>
    <row r="96" spans="1:8" x14ac:dyDescent="0.75">
      <c r="A96" s="70" t="s">
        <v>2744</v>
      </c>
      <c r="B96" s="70">
        <f>COUNTIF($A$2:A96,A96)</f>
        <v>21</v>
      </c>
      <c r="C96" s="70" t="str">
        <f t="shared" si="3"/>
        <v>Others L321</v>
      </c>
      <c r="D96" s="70" t="s">
        <v>3297</v>
      </c>
      <c r="G96" s="70">
        <v>95</v>
      </c>
      <c r="H96" s="70" t="str">
        <f>CONCATENATE('Search Tool'!$B$6,G96)</f>
        <v>95</v>
      </c>
    </row>
    <row r="97" spans="1:8" x14ac:dyDescent="0.75">
      <c r="A97" s="70" t="s">
        <v>2744</v>
      </c>
      <c r="B97" s="70">
        <f>COUNTIF($A$2:A97,A97)</f>
        <v>22</v>
      </c>
      <c r="C97" s="70" t="str">
        <f t="shared" si="3"/>
        <v>Others L322</v>
      </c>
      <c r="D97" s="70" t="s">
        <v>3302</v>
      </c>
      <c r="G97" s="70">
        <v>96</v>
      </c>
      <c r="H97" s="70" t="str">
        <f>CONCATENATE('Search Tool'!$B$6,G97)</f>
        <v>96</v>
      </c>
    </row>
    <row r="98" spans="1:8" x14ac:dyDescent="0.75">
      <c r="A98" s="70" t="s">
        <v>2744</v>
      </c>
      <c r="B98" s="70">
        <f>COUNTIF($A$2:A98,A98)</f>
        <v>23</v>
      </c>
      <c r="C98" s="70" t="str">
        <f t="shared" si="3"/>
        <v>Others L323</v>
      </c>
      <c r="D98" s="70" t="s">
        <v>3307</v>
      </c>
      <c r="G98" s="70">
        <v>97</v>
      </c>
      <c r="H98" s="70" t="str">
        <f>CONCATENATE('Search Tool'!$B$6,G98)</f>
        <v>97</v>
      </c>
    </row>
    <row r="99" spans="1:8" x14ac:dyDescent="0.75">
      <c r="A99" s="70" t="s">
        <v>2744</v>
      </c>
      <c r="B99" s="70">
        <f>COUNTIF($A$2:A99,A99)</f>
        <v>24</v>
      </c>
      <c r="C99" s="70" t="str">
        <f t="shared" si="3"/>
        <v>Others L324</v>
      </c>
      <c r="D99" s="70" t="s">
        <v>3313</v>
      </c>
      <c r="G99" s="70">
        <v>98</v>
      </c>
      <c r="H99" s="70" t="str">
        <f>CONCATENATE('Search Tool'!$B$6,G99)</f>
        <v>98</v>
      </c>
    </row>
    <row r="100" spans="1:8" x14ac:dyDescent="0.75">
      <c r="A100" s="70" t="s">
        <v>2744</v>
      </c>
      <c r="B100" s="70">
        <f>COUNTIF($A$2:A100,A100)</f>
        <v>25</v>
      </c>
      <c r="C100" s="70" t="str">
        <f t="shared" si="3"/>
        <v>Others L325</v>
      </c>
      <c r="D100" s="70" t="s">
        <v>3319</v>
      </c>
      <c r="G100" s="70">
        <v>99</v>
      </c>
      <c r="H100" s="70" t="str">
        <f>CONCATENATE('Search Tool'!$B$6,G100)</f>
        <v>99</v>
      </c>
    </row>
    <row r="101" spans="1:8" x14ac:dyDescent="0.75">
      <c r="A101" s="70" t="s">
        <v>2744</v>
      </c>
      <c r="B101" s="70">
        <f>COUNTIF($A$2:A101,A101)</f>
        <v>26</v>
      </c>
      <c r="C101" s="70" t="str">
        <f t="shared" si="3"/>
        <v>Others L326</v>
      </c>
      <c r="D101" s="165" t="s">
        <v>4460</v>
      </c>
      <c r="G101" s="70">
        <v>100</v>
      </c>
      <c r="H101" s="70" t="str">
        <f>CONCATENATE('Search Tool'!$B$6,G101)</f>
        <v>100</v>
      </c>
    </row>
    <row r="102" spans="1:8" x14ac:dyDescent="0.75">
      <c r="A102" s="70" t="s">
        <v>2744</v>
      </c>
      <c r="B102" s="70">
        <f>COUNTIF($A$2:A102,A102)</f>
        <v>27</v>
      </c>
      <c r="C102" s="70" t="str">
        <f t="shared" si="3"/>
        <v>Others L327</v>
      </c>
      <c r="D102" s="70" t="s">
        <v>3330</v>
      </c>
      <c r="G102" s="70">
        <v>101</v>
      </c>
      <c r="H102" s="70" t="str">
        <f>CONCATENATE('Search Tool'!$B$6,G102)</f>
        <v>101</v>
      </c>
    </row>
    <row r="103" spans="1:8" x14ac:dyDescent="0.75">
      <c r="A103" s="70" t="s">
        <v>2744</v>
      </c>
      <c r="B103" s="70">
        <f>COUNTIF($A$2:A103,A103)</f>
        <v>28</v>
      </c>
      <c r="C103" s="70" t="str">
        <f t="shared" si="3"/>
        <v>Others L328</v>
      </c>
      <c r="D103" s="70" t="s">
        <v>3336</v>
      </c>
      <c r="G103" s="70">
        <v>102</v>
      </c>
      <c r="H103" s="70" t="str">
        <f>CONCATENATE('Search Tool'!$B$6,G103)</f>
        <v>102</v>
      </c>
    </row>
    <row r="104" spans="1:8" x14ac:dyDescent="0.75">
      <c r="A104" s="70" t="s">
        <v>2744</v>
      </c>
      <c r="B104" s="70">
        <f>COUNTIF($A$2:A104,A104)</f>
        <v>29</v>
      </c>
      <c r="C104" s="70" t="str">
        <f t="shared" si="3"/>
        <v>Others L329</v>
      </c>
      <c r="D104" s="70" t="s">
        <v>3343</v>
      </c>
      <c r="G104" s="70">
        <v>103</v>
      </c>
      <c r="H104" s="70" t="str">
        <f>CONCATENATE('Search Tool'!$B$6,G104)</f>
        <v>103</v>
      </c>
    </row>
    <row r="105" spans="1:8" x14ac:dyDescent="0.75">
      <c r="A105" s="70" t="s">
        <v>2744</v>
      </c>
      <c r="B105" s="70">
        <f>COUNTIF($A$2:A105,A105)</f>
        <v>30</v>
      </c>
      <c r="C105" s="70" t="str">
        <f t="shared" si="3"/>
        <v>Others L330</v>
      </c>
      <c r="D105" s="70" t="s">
        <v>3349</v>
      </c>
      <c r="G105" s="70">
        <v>104</v>
      </c>
      <c r="H105" s="70" t="str">
        <f>CONCATENATE('Search Tool'!$B$6,G105)</f>
        <v>104</v>
      </c>
    </row>
    <row r="106" spans="1:8" x14ac:dyDescent="0.75">
      <c r="A106" s="70" t="s">
        <v>2744</v>
      </c>
      <c r="B106" s="70">
        <f>COUNTIF($A$2:A106,A106)</f>
        <v>31</v>
      </c>
      <c r="C106" s="70" t="str">
        <f t="shared" si="3"/>
        <v>Others L331</v>
      </c>
      <c r="D106" s="70" t="s">
        <v>3357</v>
      </c>
      <c r="G106" s="70">
        <v>105</v>
      </c>
      <c r="H106" s="70" t="str">
        <f>CONCATENATE('Search Tool'!$B$6,G106)</f>
        <v>105</v>
      </c>
    </row>
    <row r="107" spans="1:8" x14ac:dyDescent="0.75">
      <c r="A107" s="70" t="s">
        <v>2744</v>
      </c>
      <c r="B107" s="70">
        <f>COUNTIF($A$2:A107,A107)</f>
        <v>32</v>
      </c>
      <c r="C107" s="70" t="str">
        <f t="shared" si="3"/>
        <v>Others L332</v>
      </c>
      <c r="D107" s="70" t="s">
        <v>3365</v>
      </c>
      <c r="G107" s="70">
        <v>106</v>
      </c>
      <c r="H107" s="70" t="str">
        <f>CONCATENATE('Search Tool'!$B$6,G107)</f>
        <v>106</v>
      </c>
    </row>
    <row r="108" spans="1:8" x14ac:dyDescent="0.75">
      <c r="A108" s="70" t="s">
        <v>2744</v>
      </c>
      <c r="B108" s="70">
        <f>COUNTIF($A$2:A108,A108)</f>
        <v>33</v>
      </c>
      <c r="C108" s="70" t="str">
        <f t="shared" si="3"/>
        <v>Others L333</v>
      </c>
      <c r="D108" s="70" t="s">
        <v>3373</v>
      </c>
      <c r="G108" s="70">
        <v>108</v>
      </c>
      <c r="H108" s="70" t="str">
        <f>CONCATENATE('Search Tool'!$B$6,G108)</f>
        <v>108</v>
      </c>
    </row>
    <row r="110" spans="1:8" x14ac:dyDescent="0.75">
      <c r="A110" s="1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L1449"/>
  <sheetViews>
    <sheetView topLeftCell="H1" zoomScale="85" zoomScaleNormal="85" workbookViewId="0">
      <selection activeCell="E29" sqref="E29"/>
    </sheetView>
  </sheetViews>
  <sheetFormatPr defaultColWidth="9.1328125" defaultRowHeight="14.75" x14ac:dyDescent="0.75"/>
  <cols>
    <col min="1" max="1" width="69.7265625" style="70" bestFit="1" customWidth="1"/>
    <col min="2" max="2" width="12.26953125" style="70" bestFit="1" customWidth="1"/>
    <col min="3" max="3" width="12.58984375" style="70" bestFit="1" customWidth="1"/>
    <col min="4" max="4" width="16.7265625" style="70" bestFit="1" customWidth="1"/>
    <col min="5" max="5" width="92.40625" style="70" bestFit="1" customWidth="1"/>
    <col min="6" max="6" width="21.58984375" style="73" bestFit="1" customWidth="1"/>
    <col min="7" max="7" width="66.86328125" style="73" customWidth="1"/>
    <col min="8" max="8" width="20.40625" style="73" customWidth="1"/>
    <col min="9" max="9" width="116" style="73" bestFit="1" customWidth="1"/>
    <col min="10" max="10" width="16.1328125" style="70" bestFit="1" customWidth="1"/>
    <col min="11" max="11" width="15.7265625" style="70" bestFit="1" customWidth="1"/>
    <col min="12" max="12" width="61.7265625" style="70" bestFit="1" customWidth="1"/>
    <col min="13" max="16384" width="9.1328125" style="70"/>
  </cols>
  <sheetData>
    <row r="1" spans="1:12" x14ac:dyDescent="0.75">
      <c r="A1" s="69" t="s">
        <v>2817</v>
      </c>
      <c r="B1" s="69" t="s">
        <v>2818</v>
      </c>
      <c r="C1" s="69" t="s">
        <v>2819</v>
      </c>
      <c r="D1" s="69" t="s">
        <v>2820</v>
      </c>
      <c r="E1" s="69" t="s">
        <v>2821</v>
      </c>
      <c r="F1" s="69" t="s">
        <v>2822</v>
      </c>
      <c r="G1" s="69" t="s">
        <v>2823</v>
      </c>
      <c r="H1" s="69" t="s">
        <v>109</v>
      </c>
      <c r="I1" s="69" t="s">
        <v>110</v>
      </c>
      <c r="J1" s="69" t="s">
        <v>2826</v>
      </c>
      <c r="K1" s="69" t="s">
        <v>2827</v>
      </c>
      <c r="L1" s="69" t="s">
        <v>3384</v>
      </c>
    </row>
    <row r="2" spans="1:12" x14ac:dyDescent="0.75">
      <c r="A2" s="70" t="str">
        <f>CONCATENATE('Search Tool'!$B$6,'Search Tool'!$F$6,H2)</f>
        <v>EAL Level 3 advanced Diploma (Al size 1.25)10042544</v>
      </c>
      <c r="B2" s="70" t="b">
        <f>A2=E2</f>
        <v>0</v>
      </c>
      <c r="C2" s="70">
        <f>IF(B2=TRUE,1,0)</f>
        <v>0</v>
      </c>
      <c r="D2" s="70" t="str">
        <f>CONCATENATE(B2,C2)</f>
        <v>FALSE0</v>
      </c>
      <c r="E2" s="70" t="str">
        <f>CONCATENATE(F2,G2,H2)</f>
        <v>A LevelsApplied GCE Single Award10042544</v>
      </c>
      <c r="F2" s="70" t="s">
        <v>3</v>
      </c>
      <c r="G2" s="70" t="s">
        <v>36</v>
      </c>
      <c r="H2" s="184">
        <v>10042544</v>
      </c>
      <c r="I2" s="70" t="s">
        <v>112</v>
      </c>
      <c r="J2" s="70" t="s">
        <v>2832</v>
      </c>
      <c r="K2" s="71" t="str">
        <f t="shared" ref="K2:K65" si="0">IFERROR(VLOOKUP($J2,$D$2:$I$1449,5,FALSE),"BLANK")</f>
        <v>BLANK</v>
      </c>
      <c r="L2" s="71" t="str">
        <f t="shared" ref="L2:L65" si="1">IFERROR(VLOOKUP($J2,$D$2:$I$1449,6,FALSE),"BLANK")</f>
        <v>BLANK</v>
      </c>
    </row>
    <row r="3" spans="1:12" x14ac:dyDescent="0.75">
      <c r="A3" s="70" t="str">
        <f>CONCATENATE('Search Tool'!$B$6,'Search Tool'!$F$6,H3)</f>
        <v>EAL Level 3 advanced Diploma (Al size 1.25)10042556</v>
      </c>
      <c r="B3" s="70" t="b">
        <f t="shared" ref="B3" si="2">A3=E3</f>
        <v>0</v>
      </c>
      <c r="C3" s="70">
        <f>IF(B3=TRUE,1+C2,0)</f>
        <v>0</v>
      </c>
      <c r="D3" s="70" t="str">
        <f t="shared" ref="D3" si="3">CONCATENATE(B3,C3)</f>
        <v>FALSE0</v>
      </c>
      <c r="E3" s="70" t="str">
        <f t="shared" ref="E3" si="4">CONCATENATE(F3,G3,H3)</f>
        <v>A LevelsApplied GCE Single Award10042556</v>
      </c>
      <c r="F3" s="70" t="s">
        <v>3</v>
      </c>
      <c r="G3" s="70" t="s">
        <v>36</v>
      </c>
      <c r="H3" s="184">
        <v>10042556</v>
      </c>
      <c r="I3" s="70" t="s">
        <v>114</v>
      </c>
      <c r="J3" s="70" t="s">
        <v>2833</v>
      </c>
      <c r="K3" s="71" t="str">
        <f t="shared" si="0"/>
        <v>BLANK</v>
      </c>
      <c r="L3" s="71" t="str">
        <f t="shared" si="1"/>
        <v>BLANK</v>
      </c>
    </row>
    <row r="4" spans="1:12" x14ac:dyDescent="0.75">
      <c r="A4" s="70" t="str">
        <f>CONCATENATE('Search Tool'!$B$6,'Search Tool'!$F$6,H4)</f>
        <v>EAL Level 3 advanced Diploma (Al size 1.25)10042593</v>
      </c>
      <c r="B4" s="70" t="b">
        <f t="shared" ref="B4:B67" si="5">A4=E4</f>
        <v>0</v>
      </c>
      <c r="C4" s="70">
        <f t="shared" ref="C4:C67" si="6">IF(B4=TRUE,1+C3,0)</f>
        <v>0</v>
      </c>
      <c r="D4" s="70" t="str">
        <f t="shared" ref="D4:D67" si="7">CONCATENATE(B4,C4)</f>
        <v>FALSE0</v>
      </c>
      <c r="E4" s="70" t="str">
        <f t="shared" ref="E4:E67" si="8">CONCATENATE(F4,G4,H4)</f>
        <v>A LevelsApplied GCE Single Award10042593</v>
      </c>
      <c r="F4" s="70" t="s">
        <v>3</v>
      </c>
      <c r="G4" s="70" t="s">
        <v>36</v>
      </c>
      <c r="H4" s="184">
        <v>10042593</v>
      </c>
      <c r="I4" s="70" t="s">
        <v>116</v>
      </c>
      <c r="J4" s="70" t="s">
        <v>2834</v>
      </c>
      <c r="K4" s="71" t="str">
        <f t="shared" si="0"/>
        <v>BLANK</v>
      </c>
      <c r="L4" s="71" t="str">
        <f t="shared" si="1"/>
        <v>BLANK</v>
      </c>
    </row>
    <row r="5" spans="1:12" x14ac:dyDescent="0.75">
      <c r="A5" s="70" t="str">
        <f>CONCATENATE('Search Tool'!$B$6,'Search Tool'!$F$6,H5)</f>
        <v>EAL Level 3 advanced Diploma (Al size 1.25)10042714</v>
      </c>
      <c r="B5" s="70" t="b">
        <f t="shared" si="5"/>
        <v>0</v>
      </c>
      <c r="C5" s="70">
        <f t="shared" si="6"/>
        <v>0</v>
      </c>
      <c r="D5" s="70" t="str">
        <f t="shared" si="7"/>
        <v>FALSE0</v>
      </c>
      <c r="E5" s="70" t="str">
        <f t="shared" si="8"/>
        <v>A LevelsApplied GCE Single Award10042714</v>
      </c>
      <c r="F5" s="70" t="s">
        <v>3</v>
      </c>
      <c r="G5" s="70" t="s">
        <v>36</v>
      </c>
      <c r="H5" s="184">
        <v>10042714</v>
      </c>
      <c r="I5" s="70" t="s">
        <v>118</v>
      </c>
      <c r="J5" s="70" t="s">
        <v>2835</v>
      </c>
      <c r="K5" s="71" t="str">
        <f t="shared" si="0"/>
        <v>BLANK</v>
      </c>
      <c r="L5" s="71" t="str">
        <f t="shared" si="1"/>
        <v>BLANK</v>
      </c>
    </row>
    <row r="6" spans="1:12" x14ac:dyDescent="0.75">
      <c r="A6" s="70" t="str">
        <f>CONCATENATE('Search Tool'!$B$6,'Search Tool'!$F$6,H6)</f>
        <v>EAL Level 3 advanced Diploma (Al size 1.25)10042805</v>
      </c>
      <c r="B6" s="70" t="b">
        <f t="shared" si="5"/>
        <v>0</v>
      </c>
      <c r="C6" s="70">
        <f t="shared" si="6"/>
        <v>0</v>
      </c>
      <c r="D6" s="70" t="str">
        <f t="shared" si="7"/>
        <v>FALSE0</v>
      </c>
      <c r="E6" s="70" t="str">
        <f t="shared" si="8"/>
        <v>A LevelsApplied GCE Single Award10042805</v>
      </c>
      <c r="F6" s="70" t="s">
        <v>3</v>
      </c>
      <c r="G6" s="70" t="s">
        <v>36</v>
      </c>
      <c r="H6" s="184">
        <v>10042805</v>
      </c>
      <c r="I6" s="70" t="s">
        <v>120</v>
      </c>
      <c r="J6" s="70" t="s">
        <v>2836</v>
      </c>
      <c r="K6" s="71" t="str">
        <f t="shared" si="0"/>
        <v>BLANK</v>
      </c>
      <c r="L6" s="71" t="str">
        <f t="shared" si="1"/>
        <v>BLANK</v>
      </c>
    </row>
    <row r="7" spans="1:12" x14ac:dyDescent="0.75">
      <c r="A7" s="70" t="str">
        <f>CONCATENATE('Search Tool'!$B$6,'Search Tool'!$F$6,H7)</f>
        <v>EAL Level 3 advanced Diploma (Al size 1.25)1004288X</v>
      </c>
      <c r="B7" s="70" t="b">
        <f t="shared" si="5"/>
        <v>0</v>
      </c>
      <c r="C7" s="70">
        <f t="shared" si="6"/>
        <v>0</v>
      </c>
      <c r="D7" s="70" t="str">
        <f t="shared" si="7"/>
        <v>FALSE0</v>
      </c>
      <c r="E7" s="70" t="str">
        <f t="shared" si="8"/>
        <v>A LevelsApplied GCE Single Award1004288X</v>
      </c>
      <c r="F7" s="70" t="s">
        <v>3</v>
      </c>
      <c r="G7" s="70" t="s">
        <v>36</v>
      </c>
      <c r="H7" s="184" t="s">
        <v>121</v>
      </c>
      <c r="I7" s="70" t="s">
        <v>122</v>
      </c>
      <c r="J7" s="70" t="s">
        <v>2837</v>
      </c>
      <c r="K7" s="71" t="str">
        <f t="shared" si="0"/>
        <v>BLANK</v>
      </c>
      <c r="L7" s="71" t="str">
        <f t="shared" si="1"/>
        <v>BLANK</v>
      </c>
    </row>
    <row r="8" spans="1:12" x14ac:dyDescent="0.75">
      <c r="A8" s="70" t="str">
        <f>CONCATENATE('Search Tool'!$B$6,'Search Tool'!$F$6,H8)</f>
        <v>EAL Level 3 advanced Diploma (Al size 1.25)10042945</v>
      </c>
      <c r="B8" s="70" t="b">
        <f t="shared" si="5"/>
        <v>0</v>
      </c>
      <c r="C8" s="70">
        <f t="shared" si="6"/>
        <v>0</v>
      </c>
      <c r="D8" s="70" t="str">
        <f t="shared" si="7"/>
        <v>FALSE0</v>
      </c>
      <c r="E8" s="70" t="str">
        <f t="shared" si="8"/>
        <v>A LevelsApplied GCE Single Award10042945</v>
      </c>
      <c r="F8" s="70" t="s">
        <v>3</v>
      </c>
      <c r="G8" s="70" t="s">
        <v>36</v>
      </c>
      <c r="H8" s="184">
        <v>10042945</v>
      </c>
      <c r="I8" s="70" t="s">
        <v>124</v>
      </c>
      <c r="J8" s="70" t="s">
        <v>2838</v>
      </c>
      <c r="K8" s="71" t="str">
        <f t="shared" si="0"/>
        <v>BLANK</v>
      </c>
      <c r="L8" s="71" t="str">
        <f t="shared" si="1"/>
        <v>BLANK</v>
      </c>
    </row>
    <row r="9" spans="1:12" x14ac:dyDescent="0.75">
      <c r="A9" s="70" t="str">
        <f>CONCATENATE('Search Tool'!$B$6,'Search Tool'!$F$6,H9)</f>
        <v>EAL Level 3 advanced Diploma (Al size 1.25)10042982</v>
      </c>
      <c r="B9" s="70" t="b">
        <f t="shared" si="5"/>
        <v>0</v>
      </c>
      <c r="C9" s="70">
        <f t="shared" si="6"/>
        <v>0</v>
      </c>
      <c r="D9" s="70" t="str">
        <f t="shared" si="7"/>
        <v>FALSE0</v>
      </c>
      <c r="E9" s="70" t="str">
        <f t="shared" si="8"/>
        <v>A LevelsApplied GCE Single Award10042982</v>
      </c>
      <c r="F9" s="70" t="s">
        <v>3</v>
      </c>
      <c r="G9" s="70" t="s">
        <v>36</v>
      </c>
      <c r="H9" s="184">
        <v>10042982</v>
      </c>
      <c r="I9" s="70" t="s">
        <v>126</v>
      </c>
      <c r="J9" s="70" t="s">
        <v>2839</v>
      </c>
      <c r="K9" s="71" t="str">
        <f t="shared" si="0"/>
        <v>BLANK</v>
      </c>
      <c r="L9" s="71" t="str">
        <f t="shared" si="1"/>
        <v>BLANK</v>
      </c>
    </row>
    <row r="10" spans="1:12" x14ac:dyDescent="0.75">
      <c r="A10" s="70" t="str">
        <f>CONCATENATE('Search Tool'!$B$6,'Search Tool'!$F$6,H10)</f>
        <v>EAL Level 3 advanced Diploma (Al size 1.25)10044024</v>
      </c>
      <c r="B10" s="70" t="b">
        <f t="shared" si="5"/>
        <v>0</v>
      </c>
      <c r="C10" s="70">
        <f t="shared" si="6"/>
        <v>0</v>
      </c>
      <c r="D10" s="70" t="str">
        <f t="shared" si="7"/>
        <v>FALSE0</v>
      </c>
      <c r="E10" s="70" t="str">
        <f t="shared" si="8"/>
        <v>A LevelsApplied GCE Single Award10044024</v>
      </c>
      <c r="F10" s="70" t="s">
        <v>3</v>
      </c>
      <c r="G10" s="70" t="s">
        <v>36</v>
      </c>
      <c r="H10" s="184">
        <v>10044024</v>
      </c>
      <c r="I10" s="70" t="s">
        <v>128</v>
      </c>
      <c r="J10" s="70" t="s">
        <v>2840</v>
      </c>
      <c r="K10" s="71" t="str">
        <f t="shared" si="0"/>
        <v>BLANK</v>
      </c>
      <c r="L10" s="71" t="str">
        <f t="shared" si="1"/>
        <v>BLANK</v>
      </c>
    </row>
    <row r="11" spans="1:12" x14ac:dyDescent="0.75">
      <c r="A11" s="70" t="str">
        <f>CONCATENATE('Search Tool'!$B$6,'Search Tool'!$F$6,H11)</f>
        <v>EAL Level 3 advanced Diploma (Al size 1.25)1004436X</v>
      </c>
      <c r="B11" s="70" t="b">
        <f t="shared" si="5"/>
        <v>0</v>
      </c>
      <c r="C11" s="70">
        <f t="shared" si="6"/>
        <v>0</v>
      </c>
      <c r="D11" s="70" t="str">
        <f t="shared" si="7"/>
        <v>FALSE0</v>
      </c>
      <c r="E11" s="70" t="str">
        <f t="shared" si="8"/>
        <v>A LevelsApplied GCE Single Award1004436X</v>
      </c>
      <c r="F11" s="70" t="s">
        <v>3</v>
      </c>
      <c r="G11" s="70" t="s">
        <v>36</v>
      </c>
      <c r="H11" s="70" t="s">
        <v>129</v>
      </c>
      <c r="I11" s="70" t="s">
        <v>130</v>
      </c>
      <c r="J11" s="70" t="s">
        <v>2841</v>
      </c>
      <c r="K11" s="71" t="str">
        <f t="shared" si="0"/>
        <v>BLANK</v>
      </c>
      <c r="L11" s="71" t="str">
        <f t="shared" si="1"/>
        <v>BLANK</v>
      </c>
    </row>
    <row r="12" spans="1:12" x14ac:dyDescent="0.75">
      <c r="A12" s="70" t="str">
        <f>CONCATENATE('Search Tool'!$B$6,'Search Tool'!$F$6,H12)</f>
        <v>EAL Level 3 advanced Diploma (Al size 1.25)10044401</v>
      </c>
      <c r="B12" s="70" t="b">
        <f t="shared" si="5"/>
        <v>0</v>
      </c>
      <c r="C12" s="70">
        <f t="shared" si="6"/>
        <v>0</v>
      </c>
      <c r="D12" s="70" t="str">
        <f t="shared" si="7"/>
        <v>FALSE0</v>
      </c>
      <c r="E12" s="70" t="str">
        <f t="shared" si="8"/>
        <v>A LevelsApplied GCE Single Award10044401</v>
      </c>
      <c r="F12" s="70" t="s">
        <v>3</v>
      </c>
      <c r="G12" s="70" t="s">
        <v>36</v>
      </c>
      <c r="H12" s="184">
        <v>10044401</v>
      </c>
      <c r="I12" s="70" t="s">
        <v>132</v>
      </c>
      <c r="J12" s="70" t="s">
        <v>2842</v>
      </c>
      <c r="K12" s="71" t="str">
        <f t="shared" si="0"/>
        <v>BLANK</v>
      </c>
      <c r="L12" s="71" t="str">
        <f t="shared" si="1"/>
        <v>BLANK</v>
      </c>
    </row>
    <row r="13" spans="1:12" x14ac:dyDescent="0.75">
      <c r="A13" s="70" t="str">
        <f>CONCATENATE('Search Tool'!$B$6,'Search Tool'!$F$6,H13)</f>
        <v>EAL Level 3 advanced Diploma (Al size 1.25)10044449</v>
      </c>
      <c r="B13" s="70" t="b">
        <f t="shared" si="5"/>
        <v>0</v>
      </c>
      <c r="C13" s="70">
        <f t="shared" si="6"/>
        <v>0</v>
      </c>
      <c r="D13" s="70" t="str">
        <f t="shared" si="7"/>
        <v>FALSE0</v>
      </c>
      <c r="E13" s="70" t="str">
        <f t="shared" si="8"/>
        <v>A LevelsApplied GCE Single Award10044449</v>
      </c>
      <c r="F13" s="70" t="s">
        <v>3</v>
      </c>
      <c r="G13" s="70" t="s">
        <v>36</v>
      </c>
      <c r="H13" s="184">
        <v>10044449</v>
      </c>
      <c r="I13" s="70" t="s">
        <v>134</v>
      </c>
      <c r="J13" s="70" t="s">
        <v>2843</v>
      </c>
      <c r="K13" s="71" t="str">
        <f t="shared" si="0"/>
        <v>BLANK</v>
      </c>
      <c r="L13" s="71" t="str">
        <f t="shared" si="1"/>
        <v>BLANK</v>
      </c>
    </row>
    <row r="14" spans="1:12" x14ac:dyDescent="0.75">
      <c r="A14" s="70" t="str">
        <f>CONCATENATE('Search Tool'!$B$6,'Search Tool'!$F$6,H14)</f>
        <v>EAL Level 3 advanced Diploma (Al size 1.25)10045582</v>
      </c>
      <c r="B14" s="70" t="b">
        <f t="shared" si="5"/>
        <v>0</v>
      </c>
      <c r="C14" s="70">
        <f t="shared" si="6"/>
        <v>0</v>
      </c>
      <c r="D14" s="70" t="str">
        <f t="shared" si="7"/>
        <v>FALSE0</v>
      </c>
      <c r="E14" s="70" t="str">
        <f t="shared" si="8"/>
        <v>A LevelsApplied GCE Single Award10045582</v>
      </c>
      <c r="F14" s="70" t="s">
        <v>3</v>
      </c>
      <c r="G14" s="70" t="s">
        <v>36</v>
      </c>
      <c r="H14" s="184">
        <v>10045582</v>
      </c>
      <c r="I14" s="70" t="s">
        <v>136</v>
      </c>
      <c r="J14" s="70" t="s">
        <v>2845</v>
      </c>
      <c r="K14" s="71" t="str">
        <f t="shared" si="0"/>
        <v>BLANK</v>
      </c>
      <c r="L14" s="71" t="str">
        <f t="shared" si="1"/>
        <v>BLANK</v>
      </c>
    </row>
    <row r="15" spans="1:12" x14ac:dyDescent="0.75">
      <c r="A15" s="70" t="str">
        <f>CONCATENATE('Search Tool'!$B$6,'Search Tool'!$F$6,H15)</f>
        <v>EAL Level 3 advanced Diploma (Al size 1.25)10047220</v>
      </c>
      <c r="B15" s="70" t="b">
        <f t="shared" si="5"/>
        <v>0</v>
      </c>
      <c r="C15" s="70">
        <f t="shared" si="6"/>
        <v>0</v>
      </c>
      <c r="D15" s="70" t="str">
        <f t="shared" si="7"/>
        <v>FALSE0</v>
      </c>
      <c r="E15" s="70" t="str">
        <f t="shared" si="8"/>
        <v>A LevelsApplied GCE Single Award10047220</v>
      </c>
      <c r="F15" s="70" t="s">
        <v>3</v>
      </c>
      <c r="G15" s="70" t="s">
        <v>36</v>
      </c>
      <c r="H15" s="184">
        <v>10047220</v>
      </c>
      <c r="I15" s="70" t="s">
        <v>138</v>
      </c>
      <c r="J15" s="70" t="s">
        <v>2846</v>
      </c>
      <c r="K15" s="71" t="str">
        <f t="shared" si="0"/>
        <v>BLANK</v>
      </c>
      <c r="L15" s="71" t="str">
        <f t="shared" si="1"/>
        <v>BLANK</v>
      </c>
    </row>
    <row r="16" spans="1:12" x14ac:dyDescent="0.75">
      <c r="A16" s="70" t="str">
        <f>CONCATENATE('Search Tool'!$B$6,'Search Tool'!$F$6,H16)</f>
        <v>EAL Level 3 advanced Diploma (Al size 1.25)10047256</v>
      </c>
      <c r="B16" s="70" t="b">
        <f t="shared" si="5"/>
        <v>0</v>
      </c>
      <c r="C16" s="70">
        <f t="shared" si="6"/>
        <v>0</v>
      </c>
      <c r="D16" s="70" t="str">
        <f t="shared" si="7"/>
        <v>FALSE0</v>
      </c>
      <c r="E16" s="70" t="str">
        <f t="shared" si="8"/>
        <v>A LevelsApplied GCE Single Award10047256</v>
      </c>
      <c r="F16" s="70" t="s">
        <v>3</v>
      </c>
      <c r="G16" s="70" t="s">
        <v>36</v>
      </c>
      <c r="H16" s="184">
        <v>10047256</v>
      </c>
      <c r="I16" s="70" t="s">
        <v>140</v>
      </c>
      <c r="J16" s="70" t="s">
        <v>2847</v>
      </c>
      <c r="K16" s="71" t="str">
        <f t="shared" si="0"/>
        <v>BLANK</v>
      </c>
      <c r="L16" s="71" t="str">
        <f t="shared" si="1"/>
        <v>BLANK</v>
      </c>
    </row>
    <row r="17" spans="1:12" x14ac:dyDescent="0.75">
      <c r="A17" s="70" t="str">
        <f>CONCATENATE('Search Tool'!$B$6,'Search Tool'!$F$6,H17)</f>
        <v>EAL Level 3 advanced Diploma (Al size 1.25)10047311</v>
      </c>
      <c r="B17" s="70" t="b">
        <f t="shared" si="5"/>
        <v>0</v>
      </c>
      <c r="C17" s="70">
        <f t="shared" si="6"/>
        <v>0</v>
      </c>
      <c r="D17" s="70" t="str">
        <f t="shared" si="7"/>
        <v>FALSE0</v>
      </c>
      <c r="E17" s="70" t="str">
        <f t="shared" si="8"/>
        <v>A LevelsApplied GCE Single Award10047311</v>
      </c>
      <c r="F17" s="70" t="s">
        <v>3</v>
      </c>
      <c r="G17" s="70" t="s">
        <v>36</v>
      </c>
      <c r="H17" s="184">
        <v>10047311</v>
      </c>
      <c r="I17" s="70" t="s">
        <v>142</v>
      </c>
      <c r="J17" s="70" t="s">
        <v>2848</v>
      </c>
      <c r="K17" s="71" t="str">
        <f t="shared" si="0"/>
        <v>BLANK</v>
      </c>
      <c r="L17" s="71" t="str">
        <f t="shared" si="1"/>
        <v>BLANK</v>
      </c>
    </row>
    <row r="18" spans="1:12" x14ac:dyDescent="0.75">
      <c r="A18" s="70" t="str">
        <f>CONCATENATE('Search Tool'!$B$6,'Search Tool'!$F$6,H18)</f>
        <v>EAL Level 3 advanced Diploma (Al size 1.25)10047360</v>
      </c>
      <c r="B18" s="70" t="b">
        <f t="shared" si="5"/>
        <v>0</v>
      </c>
      <c r="C18" s="70">
        <f t="shared" si="6"/>
        <v>0</v>
      </c>
      <c r="D18" s="70" t="str">
        <f t="shared" si="7"/>
        <v>FALSE0</v>
      </c>
      <c r="E18" s="70" t="str">
        <f t="shared" si="8"/>
        <v>A LevelsApplied GCE Single Award10047360</v>
      </c>
      <c r="F18" s="70" t="s">
        <v>3</v>
      </c>
      <c r="G18" s="70" t="s">
        <v>36</v>
      </c>
      <c r="H18" s="184">
        <v>10047360</v>
      </c>
      <c r="I18" s="70" t="s">
        <v>144</v>
      </c>
      <c r="J18" s="70" t="s">
        <v>2849</v>
      </c>
      <c r="K18" s="71" t="str">
        <f t="shared" si="0"/>
        <v>BLANK</v>
      </c>
      <c r="L18" s="71" t="str">
        <f t="shared" si="1"/>
        <v>BLANK</v>
      </c>
    </row>
    <row r="19" spans="1:12" x14ac:dyDescent="0.75">
      <c r="A19" s="70" t="str">
        <f>CONCATENATE('Search Tool'!$B$6,'Search Tool'!$F$6,H19)</f>
        <v>EAL Level 3 advanced Diploma (Al size 1.25)10047426</v>
      </c>
      <c r="B19" s="70" t="b">
        <f t="shared" si="5"/>
        <v>0</v>
      </c>
      <c r="C19" s="70">
        <f t="shared" si="6"/>
        <v>0</v>
      </c>
      <c r="D19" s="70" t="str">
        <f t="shared" si="7"/>
        <v>FALSE0</v>
      </c>
      <c r="E19" s="70" t="str">
        <f t="shared" si="8"/>
        <v>A LevelsApplied GCE Single Award10047426</v>
      </c>
      <c r="F19" s="70" t="s">
        <v>3</v>
      </c>
      <c r="G19" s="70" t="s">
        <v>36</v>
      </c>
      <c r="H19" s="184">
        <v>10047426</v>
      </c>
      <c r="I19" s="70" t="s">
        <v>146</v>
      </c>
      <c r="J19" s="70" t="s">
        <v>2850</v>
      </c>
      <c r="K19" s="71" t="str">
        <f t="shared" si="0"/>
        <v>BLANK</v>
      </c>
      <c r="L19" s="71" t="str">
        <f t="shared" si="1"/>
        <v>BLANK</v>
      </c>
    </row>
    <row r="20" spans="1:12" x14ac:dyDescent="0.75">
      <c r="A20" s="70" t="str">
        <f>CONCATENATE('Search Tool'!$B$6,'Search Tool'!$F$6,H20)</f>
        <v>EAL Level 3 advanced Diploma (Al size 1.25)10047724</v>
      </c>
      <c r="B20" s="70" t="b">
        <f t="shared" si="5"/>
        <v>0</v>
      </c>
      <c r="C20" s="70">
        <f t="shared" si="6"/>
        <v>0</v>
      </c>
      <c r="D20" s="70" t="str">
        <f t="shared" si="7"/>
        <v>FALSE0</v>
      </c>
      <c r="E20" s="70" t="str">
        <f t="shared" si="8"/>
        <v>A LevelsApplied GCE Single Award10047724</v>
      </c>
      <c r="F20" s="70" t="s">
        <v>3</v>
      </c>
      <c r="G20" s="70" t="s">
        <v>36</v>
      </c>
      <c r="H20" s="184">
        <v>10047724</v>
      </c>
      <c r="I20" s="70" t="s">
        <v>148</v>
      </c>
      <c r="J20" s="70" t="s">
        <v>2851</v>
      </c>
      <c r="K20" s="71" t="str">
        <f t="shared" si="0"/>
        <v>BLANK</v>
      </c>
      <c r="L20" s="71" t="str">
        <f t="shared" si="1"/>
        <v>BLANK</v>
      </c>
    </row>
    <row r="21" spans="1:12" x14ac:dyDescent="0.75">
      <c r="A21" s="70" t="str">
        <f>CONCATENATE('Search Tool'!$B$6,'Search Tool'!$F$6,H21)</f>
        <v>EAL Level 3 advanced Diploma (Al size 1.25)10048017</v>
      </c>
      <c r="B21" s="70" t="b">
        <f t="shared" si="5"/>
        <v>0</v>
      </c>
      <c r="C21" s="70">
        <f t="shared" si="6"/>
        <v>0</v>
      </c>
      <c r="D21" s="70" t="str">
        <f t="shared" si="7"/>
        <v>FALSE0</v>
      </c>
      <c r="E21" s="70" t="str">
        <f t="shared" si="8"/>
        <v>A LevelsApplied GCE Single Award10048017</v>
      </c>
      <c r="F21" s="70" t="s">
        <v>3</v>
      </c>
      <c r="G21" s="70" t="s">
        <v>36</v>
      </c>
      <c r="H21" s="184">
        <v>10048017</v>
      </c>
      <c r="I21" s="70" t="s">
        <v>150</v>
      </c>
      <c r="J21" s="70" t="s">
        <v>2852</v>
      </c>
      <c r="K21" s="71" t="str">
        <f t="shared" si="0"/>
        <v>BLANK</v>
      </c>
      <c r="L21" s="71" t="str">
        <f t="shared" si="1"/>
        <v>BLANK</v>
      </c>
    </row>
    <row r="22" spans="1:12" x14ac:dyDescent="0.75">
      <c r="A22" s="70" t="str">
        <f>CONCATENATE('Search Tool'!$B$6,'Search Tool'!$F$6,H22)</f>
        <v>EAL Level 3 advanced Diploma (Al size 1.25)10050115</v>
      </c>
      <c r="B22" s="70" t="b">
        <f t="shared" si="5"/>
        <v>0</v>
      </c>
      <c r="C22" s="70">
        <f t="shared" si="6"/>
        <v>0</v>
      </c>
      <c r="D22" s="70" t="str">
        <f t="shared" si="7"/>
        <v>FALSE0</v>
      </c>
      <c r="E22" s="70" t="str">
        <f t="shared" si="8"/>
        <v>A LevelsApplied GCE Single Award10050115</v>
      </c>
      <c r="F22" s="70" t="s">
        <v>3</v>
      </c>
      <c r="G22" s="70" t="s">
        <v>36</v>
      </c>
      <c r="H22" s="184">
        <v>10050115</v>
      </c>
      <c r="I22" s="70" t="s">
        <v>152</v>
      </c>
      <c r="J22" s="70" t="s">
        <v>2853</v>
      </c>
      <c r="K22" s="71" t="str">
        <f t="shared" si="0"/>
        <v>BLANK</v>
      </c>
      <c r="L22" s="71" t="str">
        <f t="shared" si="1"/>
        <v>BLANK</v>
      </c>
    </row>
    <row r="23" spans="1:12" x14ac:dyDescent="0.75">
      <c r="A23" s="70" t="str">
        <f>CONCATENATE('Search Tool'!$B$6,'Search Tool'!$F$6,H23)</f>
        <v>EAL Level 3 advanced Diploma (Al size 1.25)50048673</v>
      </c>
      <c r="B23" s="70" t="b">
        <f t="shared" si="5"/>
        <v>0</v>
      </c>
      <c r="C23" s="70">
        <f t="shared" si="6"/>
        <v>0</v>
      </c>
      <c r="D23" s="70" t="str">
        <f t="shared" si="7"/>
        <v>FALSE0</v>
      </c>
      <c r="E23" s="70" t="str">
        <f t="shared" si="8"/>
        <v>A LevelsApplied GCE Single Award50048673</v>
      </c>
      <c r="F23" s="70" t="s">
        <v>3</v>
      </c>
      <c r="G23" s="70" t="s">
        <v>36</v>
      </c>
      <c r="H23" s="184">
        <v>50048673</v>
      </c>
      <c r="I23" s="70" t="s">
        <v>154</v>
      </c>
      <c r="J23" s="70" t="s">
        <v>2854</v>
      </c>
      <c r="K23" s="71" t="str">
        <f t="shared" si="0"/>
        <v>BLANK</v>
      </c>
      <c r="L23" s="71" t="str">
        <f t="shared" si="1"/>
        <v>BLANK</v>
      </c>
    </row>
    <row r="24" spans="1:12" x14ac:dyDescent="0.75">
      <c r="A24" s="70" t="str">
        <f>CONCATENATE('Search Tool'!$B$6,'Search Tool'!$F$6,H24)</f>
        <v>EAL Level 3 advanced Diploma (Al size 1.25)50050400</v>
      </c>
      <c r="B24" s="70" t="b">
        <f t="shared" si="5"/>
        <v>0</v>
      </c>
      <c r="C24" s="70">
        <f t="shared" si="6"/>
        <v>0</v>
      </c>
      <c r="D24" s="70" t="str">
        <f t="shared" si="7"/>
        <v>FALSE0</v>
      </c>
      <c r="E24" s="70" t="str">
        <f t="shared" si="8"/>
        <v>A LevelsApplied GCE Single Award50050400</v>
      </c>
      <c r="F24" s="70" t="s">
        <v>3</v>
      </c>
      <c r="G24" s="70" t="s">
        <v>36</v>
      </c>
      <c r="H24" s="184">
        <v>50050400</v>
      </c>
      <c r="I24" s="70" t="s">
        <v>156</v>
      </c>
      <c r="J24" s="70" t="s">
        <v>2855</v>
      </c>
      <c r="K24" s="71" t="str">
        <f t="shared" si="0"/>
        <v>BLANK</v>
      </c>
      <c r="L24" s="71" t="str">
        <f t="shared" si="1"/>
        <v>BLANK</v>
      </c>
    </row>
    <row r="25" spans="1:12" x14ac:dyDescent="0.75">
      <c r="A25" s="70" t="str">
        <f>CONCATENATE('Search Tool'!$B$6,'Search Tool'!$F$6,H25)</f>
        <v>EAL Level 3 advanced Diploma (Al size 1.25)50050795</v>
      </c>
      <c r="B25" s="70" t="b">
        <f t="shared" si="5"/>
        <v>0</v>
      </c>
      <c r="C25" s="70">
        <f t="shared" si="6"/>
        <v>0</v>
      </c>
      <c r="D25" s="70" t="str">
        <f t="shared" si="7"/>
        <v>FALSE0</v>
      </c>
      <c r="E25" s="70" t="str">
        <f t="shared" si="8"/>
        <v>A LevelsApplied GCE Single Award50050795</v>
      </c>
      <c r="F25" s="70" t="s">
        <v>3</v>
      </c>
      <c r="G25" s="70" t="s">
        <v>36</v>
      </c>
      <c r="H25" s="184">
        <v>50050795</v>
      </c>
      <c r="I25" s="70" t="s">
        <v>158</v>
      </c>
      <c r="J25" s="70" t="s">
        <v>2856</v>
      </c>
      <c r="K25" s="71" t="str">
        <f t="shared" si="0"/>
        <v>BLANK</v>
      </c>
      <c r="L25" s="71" t="str">
        <f t="shared" si="1"/>
        <v>BLANK</v>
      </c>
    </row>
    <row r="26" spans="1:12" x14ac:dyDescent="0.75">
      <c r="A26" s="70" t="str">
        <f>CONCATENATE('Search Tool'!$B$6,'Search Tool'!$F$6,H26)</f>
        <v>EAL Level 3 advanced Diploma (Al size 1.25)50050825</v>
      </c>
      <c r="B26" s="70" t="b">
        <f t="shared" si="5"/>
        <v>0</v>
      </c>
      <c r="C26" s="70">
        <f t="shared" si="6"/>
        <v>0</v>
      </c>
      <c r="D26" s="70" t="str">
        <f t="shared" si="7"/>
        <v>FALSE0</v>
      </c>
      <c r="E26" s="70" t="str">
        <f t="shared" si="8"/>
        <v>A LevelsApplied GCE Single Award50050825</v>
      </c>
      <c r="F26" s="70" t="s">
        <v>3</v>
      </c>
      <c r="G26" s="70" t="s">
        <v>36</v>
      </c>
      <c r="H26" s="184">
        <v>50050825</v>
      </c>
      <c r="I26" s="70" t="s">
        <v>160</v>
      </c>
      <c r="J26" s="70" t="s">
        <v>2857</v>
      </c>
      <c r="K26" s="71" t="str">
        <f t="shared" si="0"/>
        <v>BLANK</v>
      </c>
      <c r="L26" s="71" t="str">
        <f t="shared" si="1"/>
        <v>BLANK</v>
      </c>
    </row>
    <row r="27" spans="1:12" x14ac:dyDescent="0.75">
      <c r="A27" s="70" t="str">
        <f>CONCATENATE('Search Tool'!$B$6,'Search Tool'!$F$6,H27)</f>
        <v>EAL Level 3 advanced Diploma (Al size 1.25)50050849</v>
      </c>
      <c r="B27" s="70" t="b">
        <f t="shared" si="5"/>
        <v>0</v>
      </c>
      <c r="C27" s="70">
        <f t="shared" si="6"/>
        <v>0</v>
      </c>
      <c r="D27" s="70" t="str">
        <f t="shared" si="7"/>
        <v>FALSE0</v>
      </c>
      <c r="E27" s="70" t="str">
        <f t="shared" si="8"/>
        <v>A LevelsApplied GCE Single Award50050849</v>
      </c>
      <c r="F27" s="70" t="s">
        <v>3</v>
      </c>
      <c r="G27" s="70" t="s">
        <v>36</v>
      </c>
      <c r="H27" s="184">
        <v>50050849</v>
      </c>
      <c r="I27" s="70" t="s">
        <v>162</v>
      </c>
      <c r="J27" s="70" t="s">
        <v>2858</v>
      </c>
      <c r="K27" s="71" t="str">
        <f t="shared" si="0"/>
        <v>BLANK</v>
      </c>
      <c r="L27" s="71" t="str">
        <f t="shared" si="1"/>
        <v>BLANK</v>
      </c>
    </row>
    <row r="28" spans="1:12" x14ac:dyDescent="0.75">
      <c r="A28" s="70" t="str">
        <f>CONCATENATE('Search Tool'!$B$6,'Search Tool'!$F$6,H28)</f>
        <v>EAL Level 3 advanced Diploma (Al size 1.25)60052570</v>
      </c>
      <c r="B28" s="70" t="b">
        <f t="shared" si="5"/>
        <v>0</v>
      </c>
      <c r="C28" s="70">
        <f t="shared" si="6"/>
        <v>0</v>
      </c>
      <c r="D28" s="70" t="str">
        <f t="shared" si="7"/>
        <v>FALSE0</v>
      </c>
      <c r="E28" s="70" t="str">
        <f t="shared" si="8"/>
        <v>A LevelsApplied GCE Single Award60052570</v>
      </c>
      <c r="F28" s="70" t="s">
        <v>3</v>
      </c>
      <c r="G28" s="70" t="s">
        <v>36</v>
      </c>
      <c r="H28" s="184">
        <v>60052570</v>
      </c>
      <c r="I28" s="70" t="s">
        <v>164</v>
      </c>
      <c r="J28" s="70" t="s">
        <v>2859</v>
      </c>
      <c r="K28" s="71" t="str">
        <f t="shared" si="0"/>
        <v>BLANK</v>
      </c>
      <c r="L28" s="71" t="str">
        <f t="shared" si="1"/>
        <v>BLANK</v>
      </c>
    </row>
    <row r="29" spans="1:12" x14ac:dyDescent="0.75">
      <c r="A29" s="70" t="str">
        <f>CONCATENATE('Search Tool'!$B$6,'Search Tool'!$F$6,H29)</f>
        <v>EAL Level 3 advanced Diploma (Al size 1.25)10034080</v>
      </c>
      <c r="B29" s="70" t="b">
        <f t="shared" si="5"/>
        <v>0</v>
      </c>
      <c r="C29" s="70">
        <f t="shared" si="6"/>
        <v>0</v>
      </c>
      <c r="D29" s="70" t="str">
        <f t="shared" si="7"/>
        <v>FALSE0</v>
      </c>
      <c r="E29" s="70" t="str">
        <f t="shared" si="8"/>
        <v>A LevelsGCE A Level10034080</v>
      </c>
      <c r="F29" s="70" t="s">
        <v>3</v>
      </c>
      <c r="G29" s="70" t="s">
        <v>38</v>
      </c>
      <c r="H29" s="184">
        <v>10034080</v>
      </c>
      <c r="I29" s="70" t="s">
        <v>166</v>
      </c>
      <c r="J29" s="70" t="s">
        <v>2860</v>
      </c>
      <c r="K29" s="71" t="str">
        <f t="shared" si="0"/>
        <v>BLANK</v>
      </c>
      <c r="L29" s="71" t="str">
        <f t="shared" si="1"/>
        <v>BLANK</v>
      </c>
    </row>
    <row r="30" spans="1:12" x14ac:dyDescent="0.75">
      <c r="A30" s="70" t="str">
        <f>CONCATENATE('Search Tool'!$B$6,'Search Tool'!$F$6,H30)</f>
        <v>EAL Level 3 advanced Diploma (Al size 1.25)10034122</v>
      </c>
      <c r="B30" s="70" t="b">
        <f t="shared" si="5"/>
        <v>0</v>
      </c>
      <c r="C30" s="70">
        <f t="shared" si="6"/>
        <v>0</v>
      </c>
      <c r="D30" s="70" t="str">
        <f t="shared" si="7"/>
        <v>FALSE0</v>
      </c>
      <c r="E30" s="70" t="str">
        <f t="shared" si="8"/>
        <v>A LevelsGCE A Level10034122</v>
      </c>
      <c r="F30" s="70" t="s">
        <v>3</v>
      </c>
      <c r="G30" s="70" t="s">
        <v>38</v>
      </c>
      <c r="H30" s="184">
        <v>10034122</v>
      </c>
      <c r="I30" s="70" t="s">
        <v>168</v>
      </c>
      <c r="J30" s="70" t="s">
        <v>2861</v>
      </c>
      <c r="K30" s="71" t="str">
        <f t="shared" si="0"/>
        <v>BLANK</v>
      </c>
      <c r="L30" s="71" t="str">
        <f t="shared" si="1"/>
        <v>BLANK</v>
      </c>
    </row>
    <row r="31" spans="1:12" x14ac:dyDescent="0.75">
      <c r="A31" s="70" t="str">
        <f>CONCATENATE('Search Tool'!$B$6,'Search Tool'!$F$6,H31)</f>
        <v>EAL Level 3 advanced Diploma (Al size 1.25)10034183</v>
      </c>
      <c r="B31" s="70" t="b">
        <f t="shared" si="5"/>
        <v>0</v>
      </c>
      <c r="C31" s="70">
        <f t="shared" si="6"/>
        <v>0</v>
      </c>
      <c r="D31" s="70" t="str">
        <f t="shared" si="7"/>
        <v>FALSE0</v>
      </c>
      <c r="E31" s="70" t="str">
        <f t="shared" si="8"/>
        <v>A LevelsGCE A Level10034183</v>
      </c>
      <c r="F31" s="70" t="s">
        <v>3</v>
      </c>
      <c r="G31" s="70" t="s">
        <v>38</v>
      </c>
      <c r="H31" s="184">
        <v>10034183</v>
      </c>
      <c r="I31" s="70" t="s">
        <v>170</v>
      </c>
      <c r="J31" s="70" t="s">
        <v>2862</v>
      </c>
      <c r="K31" s="71" t="str">
        <f t="shared" si="0"/>
        <v>BLANK</v>
      </c>
      <c r="L31" s="71" t="str">
        <f t="shared" si="1"/>
        <v>BLANK</v>
      </c>
    </row>
    <row r="32" spans="1:12" x14ac:dyDescent="0.75">
      <c r="A32" s="70" t="str">
        <f>CONCATENATE('Search Tool'!$B$6,'Search Tool'!$F$6,H32)</f>
        <v>EAL Level 3 advanced Diploma (Al size 1.25)10034249</v>
      </c>
      <c r="B32" s="70" t="b">
        <f t="shared" si="5"/>
        <v>0</v>
      </c>
      <c r="C32" s="70">
        <f t="shared" si="6"/>
        <v>0</v>
      </c>
      <c r="D32" s="70" t="str">
        <f t="shared" si="7"/>
        <v>FALSE0</v>
      </c>
      <c r="E32" s="70" t="str">
        <f t="shared" si="8"/>
        <v>A LevelsGCE A Level10034249</v>
      </c>
      <c r="F32" s="70" t="s">
        <v>3</v>
      </c>
      <c r="G32" s="70" t="s">
        <v>38</v>
      </c>
      <c r="H32" s="184">
        <v>10034249</v>
      </c>
      <c r="I32" s="70" t="s">
        <v>172</v>
      </c>
      <c r="J32" s="70" t="s">
        <v>2863</v>
      </c>
      <c r="K32" s="71" t="str">
        <f t="shared" si="0"/>
        <v>BLANK</v>
      </c>
      <c r="L32" s="71" t="str">
        <f t="shared" si="1"/>
        <v>BLANK</v>
      </c>
    </row>
    <row r="33" spans="1:12" x14ac:dyDescent="0.75">
      <c r="A33" s="70" t="str">
        <f>CONCATENATE('Search Tool'!$B$6,'Search Tool'!$F$6,H33)</f>
        <v>EAL Level 3 advanced Diploma (Al size 1.25)10034328</v>
      </c>
      <c r="B33" s="70" t="b">
        <f t="shared" si="5"/>
        <v>0</v>
      </c>
      <c r="C33" s="70">
        <f t="shared" si="6"/>
        <v>0</v>
      </c>
      <c r="D33" s="70" t="str">
        <f t="shared" si="7"/>
        <v>FALSE0</v>
      </c>
      <c r="E33" s="70" t="str">
        <f t="shared" si="8"/>
        <v>A LevelsGCE A Level10034328</v>
      </c>
      <c r="F33" s="70" t="s">
        <v>3</v>
      </c>
      <c r="G33" s="70" t="s">
        <v>38</v>
      </c>
      <c r="H33" s="184">
        <v>10034328</v>
      </c>
      <c r="I33" s="70" t="s">
        <v>174</v>
      </c>
      <c r="J33" s="70" t="s">
        <v>2864</v>
      </c>
      <c r="K33" s="71" t="str">
        <f t="shared" si="0"/>
        <v>BLANK</v>
      </c>
      <c r="L33" s="71" t="str">
        <f t="shared" si="1"/>
        <v>BLANK</v>
      </c>
    </row>
    <row r="34" spans="1:12" x14ac:dyDescent="0.75">
      <c r="A34" s="70" t="str">
        <f>CONCATENATE('Search Tool'!$B$6,'Search Tool'!$F$6,H34)</f>
        <v>EAL Level 3 advanced Diploma (Al size 1.25)10034353</v>
      </c>
      <c r="B34" s="70" t="b">
        <f t="shared" si="5"/>
        <v>0</v>
      </c>
      <c r="C34" s="70">
        <f t="shared" si="6"/>
        <v>0</v>
      </c>
      <c r="D34" s="70" t="str">
        <f t="shared" si="7"/>
        <v>FALSE0</v>
      </c>
      <c r="E34" s="70" t="str">
        <f t="shared" si="8"/>
        <v>A LevelsGCE A Level10034353</v>
      </c>
      <c r="F34" s="70" t="s">
        <v>3</v>
      </c>
      <c r="G34" s="70" t="s">
        <v>38</v>
      </c>
      <c r="H34" s="184">
        <v>10034353</v>
      </c>
      <c r="I34" s="70" t="s">
        <v>176</v>
      </c>
      <c r="J34" s="70" t="s">
        <v>2865</v>
      </c>
      <c r="K34" s="71" t="str">
        <f t="shared" si="0"/>
        <v>BLANK</v>
      </c>
      <c r="L34" s="71" t="str">
        <f t="shared" si="1"/>
        <v>BLANK</v>
      </c>
    </row>
    <row r="35" spans="1:12" x14ac:dyDescent="0.75">
      <c r="A35" s="70" t="str">
        <f>CONCATENATE('Search Tool'!$B$6,'Search Tool'!$F$6,H35)</f>
        <v>EAL Level 3 advanced Diploma (Al size 1.25)10034900</v>
      </c>
      <c r="B35" s="70" t="b">
        <f t="shared" si="5"/>
        <v>0</v>
      </c>
      <c r="C35" s="70">
        <f t="shared" si="6"/>
        <v>0</v>
      </c>
      <c r="D35" s="70" t="str">
        <f t="shared" si="7"/>
        <v>FALSE0</v>
      </c>
      <c r="E35" s="70" t="str">
        <f t="shared" si="8"/>
        <v>A LevelsGCE A Level10034900</v>
      </c>
      <c r="F35" s="70" t="s">
        <v>3</v>
      </c>
      <c r="G35" s="70" t="s">
        <v>38</v>
      </c>
      <c r="H35" s="184">
        <v>10034900</v>
      </c>
      <c r="I35" s="70" t="s">
        <v>178</v>
      </c>
      <c r="J35" s="70" t="s">
        <v>2867</v>
      </c>
      <c r="K35" s="71" t="str">
        <f t="shared" si="0"/>
        <v>BLANK</v>
      </c>
      <c r="L35" s="71" t="str">
        <f t="shared" si="1"/>
        <v>BLANK</v>
      </c>
    </row>
    <row r="36" spans="1:12" x14ac:dyDescent="0.75">
      <c r="A36" s="70" t="str">
        <f>CONCATENATE('Search Tool'!$B$6,'Search Tool'!$F$6,H36)</f>
        <v>EAL Level 3 advanced Diploma (Al size 1.25)10060066</v>
      </c>
      <c r="B36" s="70" t="b">
        <f t="shared" si="5"/>
        <v>0</v>
      </c>
      <c r="C36" s="70">
        <f t="shared" si="6"/>
        <v>0</v>
      </c>
      <c r="D36" s="70" t="str">
        <f t="shared" si="7"/>
        <v>FALSE0</v>
      </c>
      <c r="E36" s="70" t="str">
        <f t="shared" si="8"/>
        <v>A LevelsGCE A Level10060066</v>
      </c>
      <c r="F36" s="70" t="s">
        <v>3</v>
      </c>
      <c r="G36" s="70" t="s">
        <v>38</v>
      </c>
      <c r="H36" s="184">
        <v>10060066</v>
      </c>
      <c r="I36" s="70" t="s">
        <v>180</v>
      </c>
      <c r="J36" s="70" t="s">
        <v>2868</v>
      </c>
      <c r="K36" s="71" t="str">
        <f t="shared" si="0"/>
        <v>BLANK</v>
      </c>
      <c r="L36" s="71" t="str">
        <f t="shared" si="1"/>
        <v>BLANK</v>
      </c>
    </row>
    <row r="37" spans="1:12" x14ac:dyDescent="0.75">
      <c r="A37" s="70" t="str">
        <f>CONCATENATE('Search Tool'!$B$6,'Search Tool'!$F$6,H37)</f>
        <v>EAL Level 3 advanced Diploma (Al size 1.25)10060078</v>
      </c>
      <c r="B37" s="70" t="b">
        <f t="shared" si="5"/>
        <v>0</v>
      </c>
      <c r="C37" s="70">
        <f t="shared" si="6"/>
        <v>0</v>
      </c>
      <c r="D37" s="70" t="str">
        <f t="shared" si="7"/>
        <v>FALSE0</v>
      </c>
      <c r="E37" s="70" t="str">
        <f t="shared" si="8"/>
        <v>A LevelsGCE A Level10060078</v>
      </c>
      <c r="F37" s="70" t="s">
        <v>3</v>
      </c>
      <c r="G37" s="70" t="s">
        <v>38</v>
      </c>
      <c r="H37" s="184">
        <v>10060078</v>
      </c>
      <c r="I37" s="70" t="s">
        <v>182</v>
      </c>
      <c r="J37" s="70" t="s">
        <v>2869</v>
      </c>
      <c r="K37" s="71" t="str">
        <f t="shared" si="0"/>
        <v>BLANK</v>
      </c>
      <c r="L37" s="71" t="str">
        <f t="shared" si="1"/>
        <v>BLANK</v>
      </c>
    </row>
    <row r="38" spans="1:12" x14ac:dyDescent="0.75">
      <c r="A38" s="70" t="str">
        <f>CONCATENATE('Search Tool'!$B$6,'Search Tool'!$F$6,H38)</f>
        <v>EAL Level 3 advanced Diploma (Al size 1.25)10060108</v>
      </c>
      <c r="B38" s="70" t="b">
        <f t="shared" si="5"/>
        <v>0</v>
      </c>
      <c r="C38" s="70">
        <f t="shared" si="6"/>
        <v>0</v>
      </c>
      <c r="D38" s="70" t="str">
        <f t="shared" si="7"/>
        <v>FALSE0</v>
      </c>
      <c r="E38" s="70" t="str">
        <f t="shared" si="8"/>
        <v>A LevelsGCE A Level10060108</v>
      </c>
      <c r="F38" s="70" t="s">
        <v>3</v>
      </c>
      <c r="G38" s="70" t="s">
        <v>38</v>
      </c>
      <c r="H38" s="184">
        <v>10060108</v>
      </c>
      <c r="I38" s="70" t="s">
        <v>184</v>
      </c>
      <c r="J38" s="70" t="s">
        <v>2870</v>
      </c>
      <c r="K38" s="71" t="str">
        <f t="shared" si="0"/>
        <v>BLANK</v>
      </c>
      <c r="L38" s="71" t="str">
        <f t="shared" si="1"/>
        <v>BLANK</v>
      </c>
    </row>
    <row r="39" spans="1:12" x14ac:dyDescent="0.75">
      <c r="A39" s="70" t="str">
        <f>CONCATENATE('Search Tool'!$B$6,'Search Tool'!$F$6,H39)</f>
        <v>EAL Level 3 advanced Diploma (Al size 1.25)1006011X</v>
      </c>
      <c r="B39" s="70" t="b">
        <f t="shared" si="5"/>
        <v>0</v>
      </c>
      <c r="C39" s="70">
        <f t="shared" si="6"/>
        <v>0</v>
      </c>
      <c r="D39" s="70" t="str">
        <f t="shared" si="7"/>
        <v>FALSE0</v>
      </c>
      <c r="E39" s="70" t="str">
        <f t="shared" si="8"/>
        <v>A LevelsGCE A Level1006011X</v>
      </c>
      <c r="F39" s="70" t="s">
        <v>3</v>
      </c>
      <c r="G39" s="70" t="s">
        <v>38</v>
      </c>
      <c r="H39" s="70" t="s">
        <v>185</v>
      </c>
      <c r="I39" s="70" t="s">
        <v>186</v>
      </c>
      <c r="J39" s="70" t="s">
        <v>2871</v>
      </c>
      <c r="K39" s="71" t="str">
        <f t="shared" si="0"/>
        <v>BLANK</v>
      </c>
      <c r="L39" s="71" t="str">
        <f t="shared" si="1"/>
        <v>BLANK</v>
      </c>
    </row>
    <row r="40" spans="1:12" x14ac:dyDescent="0.75">
      <c r="A40" s="70" t="str">
        <f>CONCATENATE('Search Tool'!$B$6,'Search Tool'!$F$6,H40)</f>
        <v>EAL Level 3 advanced Diploma (Al size 1.25)10060145</v>
      </c>
      <c r="B40" s="70" t="b">
        <f t="shared" si="5"/>
        <v>0</v>
      </c>
      <c r="C40" s="70">
        <f t="shared" si="6"/>
        <v>0</v>
      </c>
      <c r="D40" s="70" t="str">
        <f t="shared" si="7"/>
        <v>FALSE0</v>
      </c>
      <c r="E40" s="70" t="str">
        <f t="shared" si="8"/>
        <v>A LevelsGCE A Level10060145</v>
      </c>
      <c r="F40" s="70" t="s">
        <v>3</v>
      </c>
      <c r="G40" s="70" t="s">
        <v>38</v>
      </c>
      <c r="H40" s="184">
        <v>10060145</v>
      </c>
      <c r="I40" s="70" t="s">
        <v>188</v>
      </c>
      <c r="J40" s="70" t="s">
        <v>2872</v>
      </c>
      <c r="K40" s="71" t="str">
        <f t="shared" si="0"/>
        <v>BLANK</v>
      </c>
      <c r="L40" s="71" t="str">
        <f t="shared" si="1"/>
        <v>BLANK</v>
      </c>
    </row>
    <row r="41" spans="1:12" x14ac:dyDescent="0.75">
      <c r="A41" s="70" t="str">
        <f>CONCATENATE('Search Tool'!$B$6,'Search Tool'!$F$6,H41)</f>
        <v>EAL Level 3 advanced Diploma (Al size 1.25)10060157</v>
      </c>
      <c r="B41" s="70" t="b">
        <f t="shared" si="5"/>
        <v>0</v>
      </c>
      <c r="C41" s="70">
        <f t="shared" si="6"/>
        <v>0</v>
      </c>
      <c r="D41" s="70" t="str">
        <f t="shared" si="7"/>
        <v>FALSE0</v>
      </c>
      <c r="E41" s="70" t="str">
        <f t="shared" si="8"/>
        <v>A LevelsGCE A Level10060157</v>
      </c>
      <c r="F41" s="70" t="s">
        <v>3</v>
      </c>
      <c r="G41" s="70" t="s">
        <v>38</v>
      </c>
      <c r="H41" s="184">
        <v>10060157</v>
      </c>
      <c r="I41" s="70" t="s">
        <v>190</v>
      </c>
      <c r="J41" s="70" t="s">
        <v>2873</v>
      </c>
      <c r="K41" s="71" t="str">
        <f t="shared" si="0"/>
        <v>BLANK</v>
      </c>
      <c r="L41" s="71" t="str">
        <f t="shared" si="1"/>
        <v>BLANK</v>
      </c>
    </row>
    <row r="42" spans="1:12" x14ac:dyDescent="0.75">
      <c r="A42" s="70" t="str">
        <f>CONCATENATE('Search Tool'!$B$6,'Search Tool'!$F$6,H42)</f>
        <v>EAL Level 3 advanced Diploma (Al size 1.25)10060182</v>
      </c>
      <c r="B42" s="70" t="b">
        <f t="shared" si="5"/>
        <v>0</v>
      </c>
      <c r="C42" s="70">
        <f t="shared" si="6"/>
        <v>0</v>
      </c>
      <c r="D42" s="70" t="str">
        <f t="shared" si="7"/>
        <v>FALSE0</v>
      </c>
      <c r="E42" s="70" t="str">
        <f t="shared" si="8"/>
        <v>A LevelsGCE A Level10060182</v>
      </c>
      <c r="F42" s="70" t="s">
        <v>3</v>
      </c>
      <c r="G42" s="70" t="s">
        <v>38</v>
      </c>
      <c r="H42" s="184">
        <v>10060182</v>
      </c>
      <c r="I42" s="70" t="s">
        <v>192</v>
      </c>
      <c r="J42" s="70" t="s">
        <v>2874</v>
      </c>
      <c r="K42" s="71" t="str">
        <f t="shared" si="0"/>
        <v>BLANK</v>
      </c>
      <c r="L42" s="71" t="str">
        <f t="shared" si="1"/>
        <v>BLANK</v>
      </c>
    </row>
    <row r="43" spans="1:12" x14ac:dyDescent="0.75">
      <c r="A43" s="70" t="str">
        <f>CONCATENATE('Search Tool'!$B$6,'Search Tool'!$F$6,H43)</f>
        <v>EAL Level 3 advanced Diploma (Al size 1.25)10060194</v>
      </c>
      <c r="B43" s="70" t="b">
        <f t="shared" si="5"/>
        <v>0</v>
      </c>
      <c r="C43" s="70">
        <f t="shared" si="6"/>
        <v>0</v>
      </c>
      <c r="D43" s="70" t="str">
        <f t="shared" si="7"/>
        <v>FALSE0</v>
      </c>
      <c r="E43" s="70" t="str">
        <f t="shared" si="8"/>
        <v>A LevelsGCE A Level10060194</v>
      </c>
      <c r="F43" s="70" t="s">
        <v>3</v>
      </c>
      <c r="G43" s="70" t="s">
        <v>38</v>
      </c>
      <c r="H43" s="184">
        <v>10060194</v>
      </c>
      <c r="I43" s="70" t="s">
        <v>194</v>
      </c>
      <c r="J43" s="70" t="s">
        <v>2875</v>
      </c>
      <c r="K43" s="71" t="str">
        <f t="shared" si="0"/>
        <v>BLANK</v>
      </c>
      <c r="L43" s="71" t="str">
        <f t="shared" si="1"/>
        <v>BLANK</v>
      </c>
    </row>
    <row r="44" spans="1:12" x14ac:dyDescent="0.75">
      <c r="A44" s="70" t="str">
        <f>CONCATENATE('Search Tool'!$B$6,'Search Tool'!$F$6,H44)</f>
        <v>EAL Level 3 advanced Diploma (Al size 1.25)10060224</v>
      </c>
      <c r="B44" s="70" t="b">
        <f t="shared" si="5"/>
        <v>0</v>
      </c>
      <c r="C44" s="70">
        <f t="shared" si="6"/>
        <v>0</v>
      </c>
      <c r="D44" s="70" t="str">
        <f t="shared" si="7"/>
        <v>FALSE0</v>
      </c>
      <c r="E44" s="70" t="str">
        <f t="shared" si="8"/>
        <v>A LevelsGCE A Level10060224</v>
      </c>
      <c r="F44" s="70" t="s">
        <v>3</v>
      </c>
      <c r="G44" s="70" t="s">
        <v>38</v>
      </c>
      <c r="H44" s="184">
        <v>10060224</v>
      </c>
      <c r="I44" s="70" t="s">
        <v>196</v>
      </c>
      <c r="J44" s="70" t="s">
        <v>2876</v>
      </c>
      <c r="K44" s="71" t="str">
        <f t="shared" si="0"/>
        <v>BLANK</v>
      </c>
      <c r="L44" s="71" t="str">
        <f t="shared" si="1"/>
        <v>BLANK</v>
      </c>
    </row>
    <row r="45" spans="1:12" x14ac:dyDescent="0.75">
      <c r="A45" s="70" t="str">
        <f>CONCATENATE('Search Tool'!$B$6,'Search Tool'!$F$6,H45)</f>
        <v>EAL Level 3 advanced Diploma (Al size 1.25)10060236</v>
      </c>
      <c r="B45" s="70" t="b">
        <f t="shared" si="5"/>
        <v>0</v>
      </c>
      <c r="C45" s="70">
        <f t="shared" si="6"/>
        <v>0</v>
      </c>
      <c r="D45" s="70" t="str">
        <f t="shared" si="7"/>
        <v>FALSE0</v>
      </c>
      <c r="E45" s="70" t="str">
        <f t="shared" si="8"/>
        <v>A LevelsGCE A Level10060236</v>
      </c>
      <c r="F45" s="70" t="s">
        <v>3</v>
      </c>
      <c r="G45" s="70" t="s">
        <v>38</v>
      </c>
      <c r="H45" s="184">
        <v>10060236</v>
      </c>
      <c r="I45" s="70" t="s">
        <v>198</v>
      </c>
      <c r="J45" s="70" t="s">
        <v>2877</v>
      </c>
      <c r="K45" s="71" t="str">
        <f t="shared" si="0"/>
        <v>BLANK</v>
      </c>
      <c r="L45" s="71" t="str">
        <f t="shared" si="1"/>
        <v>BLANK</v>
      </c>
    </row>
    <row r="46" spans="1:12" x14ac:dyDescent="0.75">
      <c r="A46" s="70" t="str">
        <f>CONCATENATE('Search Tool'!$B$6,'Search Tool'!$F$6,H46)</f>
        <v>EAL Level 3 advanced Diploma (Al size 1.25)10060261</v>
      </c>
      <c r="B46" s="70" t="b">
        <f t="shared" si="5"/>
        <v>0</v>
      </c>
      <c r="C46" s="70">
        <f t="shared" si="6"/>
        <v>0</v>
      </c>
      <c r="D46" s="70" t="str">
        <f t="shared" si="7"/>
        <v>FALSE0</v>
      </c>
      <c r="E46" s="70" t="str">
        <f t="shared" si="8"/>
        <v>A LevelsGCE A Level10060261</v>
      </c>
      <c r="F46" s="70" t="s">
        <v>3</v>
      </c>
      <c r="G46" s="70" t="s">
        <v>38</v>
      </c>
      <c r="H46" s="184">
        <v>10060261</v>
      </c>
      <c r="I46" s="70" t="s">
        <v>200</v>
      </c>
      <c r="J46" s="70" t="s">
        <v>2878</v>
      </c>
      <c r="K46" s="71" t="str">
        <f t="shared" si="0"/>
        <v>BLANK</v>
      </c>
      <c r="L46" s="71" t="str">
        <f t="shared" si="1"/>
        <v>BLANK</v>
      </c>
    </row>
    <row r="47" spans="1:12" x14ac:dyDescent="0.75">
      <c r="A47" s="70" t="str">
        <f>CONCATENATE('Search Tool'!$B$6,'Search Tool'!$F$6,H47)</f>
        <v>EAL Level 3 advanced Diploma (Al size 1.25)10060273</v>
      </c>
      <c r="B47" s="70" t="b">
        <f t="shared" si="5"/>
        <v>0</v>
      </c>
      <c r="C47" s="70">
        <f t="shared" si="6"/>
        <v>0</v>
      </c>
      <c r="D47" s="70" t="str">
        <f t="shared" si="7"/>
        <v>FALSE0</v>
      </c>
      <c r="E47" s="70" t="str">
        <f t="shared" si="8"/>
        <v>A LevelsGCE A Level10060273</v>
      </c>
      <c r="F47" s="70" t="s">
        <v>3</v>
      </c>
      <c r="G47" s="70" t="s">
        <v>38</v>
      </c>
      <c r="H47" s="184">
        <v>10060273</v>
      </c>
      <c r="I47" s="70" t="s">
        <v>202</v>
      </c>
      <c r="J47" s="70" t="s">
        <v>2879</v>
      </c>
      <c r="K47" s="71" t="str">
        <f t="shared" si="0"/>
        <v>BLANK</v>
      </c>
      <c r="L47" s="71" t="str">
        <f t="shared" si="1"/>
        <v>BLANK</v>
      </c>
    </row>
    <row r="48" spans="1:12" x14ac:dyDescent="0.75">
      <c r="A48" s="70" t="str">
        <f>CONCATENATE('Search Tool'!$B$6,'Search Tool'!$F$6,H48)</f>
        <v>EAL Level 3 advanced Diploma (Al size 1.25)50021849</v>
      </c>
      <c r="B48" s="70" t="b">
        <f t="shared" si="5"/>
        <v>0</v>
      </c>
      <c r="C48" s="70">
        <f t="shared" si="6"/>
        <v>0</v>
      </c>
      <c r="D48" s="70" t="str">
        <f t="shared" si="7"/>
        <v>FALSE0</v>
      </c>
      <c r="E48" s="70" t="str">
        <f t="shared" si="8"/>
        <v>A LevelsGCE A Level50021849</v>
      </c>
      <c r="F48" s="70" t="s">
        <v>3</v>
      </c>
      <c r="G48" s="70" t="s">
        <v>38</v>
      </c>
      <c r="H48" s="184">
        <v>50021849</v>
      </c>
      <c r="I48" s="70" t="s">
        <v>204</v>
      </c>
      <c r="J48" s="70" t="s">
        <v>2880</v>
      </c>
      <c r="K48" s="71" t="str">
        <f t="shared" si="0"/>
        <v>BLANK</v>
      </c>
      <c r="L48" s="71" t="str">
        <f t="shared" si="1"/>
        <v>BLANK</v>
      </c>
    </row>
    <row r="49" spans="1:12" x14ac:dyDescent="0.75">
      <c r="A49" s="70" t="str">
        <f>CONCATENATE('Search Tool'!$B$6,'Search Tool'!$F$6,H49)</f>
        <v>EAL Level 3 advanced Diploma (Al size 1.25)50021862</v>
      </c>
      <c r="B49" s="70" t="b">
        <f t="shared" si="5"/>
        <v>0</v>
      </c>
      <c r="C49" s="70">
        <f t="shared" si="6"/>
        <v>0</v>
      </c>
      <c r="D49" s="70" t="str">
        <f t="shared" si="7"/>
        <v>FALSE0</v>
      </c>
      <c r="E49" s="70" t="str">
        <f t="shared" si="8"/>
        <v>A LevelsGCE A Level50021862</v>
      </c>
      <c r="F49" s="70" t="s">
        <v>3</v>
      </c>
      <c r="G49" s="70" t="s">
        <v>38</v>
      </c>
      <c r="H49" s="184">
        <v>50021862</v>
      </c>
      <c r="I49" s="70" t="s">
        <v>206</v>
      </c>
      <c r="J49" s="70" t="s">
        <v>2881</v>
      </c>
      <c r="K49" s="71" t="str">
        <f t="shared" si="0"/>
        <v>BLANK</v>
      </c>
      <c r="L49" s="71" t="str">
        <f t="shared" si="1"/>
        <v>BLANK</v>
      </c>
    </row>
    <row r="50" spans="1:12" x14ac:dyDescent="0.75">
      <c r="A50" s="70" t="str">
        <f>CONCATENATE('Search Tool'!$B$6,'Search Tool'!$F$6,H50)</f>
        <v>EAL Level 3 advanced Diploma (Al size 1.25)50021874</v>
      </c>
      <c r="B50" s="70" t="b">
        <f t="shared" si="5"/>
        <v>0</v>
      </c>
      <c r="C50" s="70">
        <f t="shared" si="6"/>
        <v>0</v>
      </c>
      <c r="D50" s="70" t="str">
        <f t="shared" si="7"/>
        <v>FALSE0</v>
      </c>
      <c r="E50" s="70" t="str">
        <f t="shared" si="8"/>
        <v>A LevelsGCE A Level50021874</v>
      </c>
      <c r="F50" s="70" t="s">
        <v>3</v>
      </c>
      <c r="G50" s="70" t="s">
        <v>38</v>
      </c>
      <c r="H50" s="184">
        <v>50021874</v>
      </c>
      <c r="I50" s="70" t="s">
        <v>208</v>
      </c>
      <c r="J50" s="70" t="s">
        <v>2882</v>
      </c>
      <c r="K50" s="71" t="str">
        <f t="shared" si="0"/>
        <v>BLANK</v>
      </c>
      <c r="L50" s="71" t="str">
        <f t="shared" si="1"/>
        <v>BLANK</v>
      </c>
    </row>
    <row r="51" spans="1:12" x14ac:dyDescent="0.75">
      <c r="A51" s="70" t="str">
        <f>CONCATENATE('Search Tool'!$B$6,'Search Tool'!$F$6,H51)</f>
        <v>EAL Level 3 advanced Diploma (Al size 1.25)50021886</v>
      </c>
      <c r="B51" s="70" t="b">
        <f t="shared" si="5"/>
        <v>0</v>
      </c>
      <c r="C51" s="70">
        <f t="shared" si="6"/>
        <v>0</v>
      </c>
      <c r="D51" s="70" t="str">
        <f t="shared" si="7"/>
        <v>FALSE0</v>
      </c>
      <c r="E51" s="70" t="str">
        <f t="shared" si="8"/>
        <v>A LevelsGCE A Level50021886</v>
      </c>
      <c r="F51" s="70" t="s">
        <v>3</v>
      </c>
      <c r="G51" s="70" t="s">
        <v>38</v>
      </c>
      <c r="H51" s="184">
        <v>50021886</v>
      </c>
      <c r="I51" s="70" t="s">
        <v>210</v>
      </c>
      <c r="J51" s="70" t="s">
        <v>2883</v>
      </c>
      <c r="K51" s="71" t="str">
        <f t="shared" si="0"/>
        <v>BLANK</v>
      </c>
      <c r="L51" s="71" t="str">
        <f t="shared" si="1"/>
        <v>BLANK</v>
      </c>
    </row>
    <row r="52" spans="1:12" x14ac:dyDescent="0.75">
      <c r="A52" s="70" t="str">
        <f>CONCATENATE('Search Tool'!$B$6,'Search Tool'!$F$6,H52)</f>
        <v>EAL Level 3 advanced Diploma (Al size 1.25)50021898</v>
      </c>
      <c r="B52" s="70" t="b">
        <f t="shared" si="5"/>
        <v>0</v>
      </c>
      <c r="C52" s="70">
        <f t="shared" si="6"/>
        <v>0</v>
      </c>
      <c r="D52" s="70" t="str">
        <f t="shared" si="7"/>
        <v>FALSE0</v>
      </c>
      <c r="E52" s="70" t="str">
        <f t="shared" si="8"/>
        <v>A LevelsGCE A Level50021898</v>
      </c>
      <c r="F52" s="70" t="s">
        <v>3</v>
      </c>
      <c r="G52" s="70" t="s">
        <v>38</v>
      </c>
      <c r="H52" s="184">
        <v>50021898</v>
      </c>
      <c r="I52" s="70" t="s">
        <v>212</v>
      </c>
      <c r="J52" s="70" t="s">
        <v>2884</v>
      </c>
      <c r="K52" s="71" t="str">
        <f t="shared" si="0"/>
        <v>BLANK</v>
      </c>
      <c r="L52" s="71" t="str">
        <f t="shared" si="1"/>
        <v>BLANK</v>
      </c>
    </row>
    <row r="53" spans="1:12" x14ac:dyDescent="0.75">
      <c r="A53" s="70" t="str">
        <f>CONCATENATE('Search Tool'!$B$6,'Search Tool'!$F$6,H53)</f>
        <v>EAL Level 3 advanced Diploma (Al size 1.25)50021904</v>
      </c>
      <c r="B53" s="70" t="b">
        <f t="shared" si="5"/>
        <v>0</v>
      </c>
      <c r="C53" s="70">
        <f t="shared" si="6"/>
        <v>0</v>
      </c>
      <c r="D53" s="70" t="str">
        <f t="shared" si="7"/>
        <v>FALSE0</v>
      </c>
      <c r="E53" s="70" t="str">
        <f t="shared" si="8"/>
        <v>A LevelsGCE A Level50021904</v>
      </c>
      <c r="F53" s="70" t="s">
        <v>3</v>
      </c>
      <c r="G53" s="70" t="s">
        <v>38</v>
      </c>
      <c r="H53" s="184">
        <v>50021904</v>
      </c>
      <c r="I53" s="70" t="s">
        <v>214</v>
      </c>
      <c r="J53" s="70" t="s">
        <v>2885</v>
      </c>
      <c r="K53" s="71" t="str">
        <f t="shared" si="0"/>
        <v>BLANK</v>
      </c>
      <c r="L53" s="71" t="str">
        <f t="shared" si="1"/>
        <v>BLANK</v>
      </c>
    </row>
    <row r="54" spans="1:12" x14ac:dyDescent="0.75">
      <c r="A54" s="70" t="str">
        <f>CONCATENATE('Search Tool'!$B$6,'Search Tool'!$F$6,H54)</f>
        <v>EAL Level 3 advanced Diploma (Al size 1.25)50021916</v>
      </c>
      <c r="B54" s="70" t="b">
        <f t="shared" si="5"/>
        <v>0</v>
      </c>
      <c r="C54" s="70">
        <f t="shared" si="6"/>
        <v>0</v>
      </c>
      <c r="D54" s="70" t="str">
        <f t="shared" si="7"/>
        <v>FALSE0</v>
      </c>
      <c r="E54" s="70" t="str">
        <f t="shared" si="8"/>
        <v>A LevelsGCE A Level50021916</v>
      </c>
      <c r="F54" s="70" t="s">
        <v>3</v>
      </c>
      <c r="G54" s="70" t="s">
        <v>38</v>
      </c>
      <c r="H54" s="184">
        <v>50021916</v>
      </c>
      <c r="I54" s="70" t="s">
        <v>216</v>
      </c>
      <c r="J54" s="70" t="s">
        <v>2886</v>
      </c>
      <c r="K54" s="71" t="str">
        <f t="shared" si="0"/>
        <v>BLANK</v>
      </c>
      <c r="L54" s="71" t="str">
        <f t="shared" si="1"/>
        <v>BLANK</v>
      </c>
    </row>
    <row r="55" spans="1:12" x14ac:dyDescent="0.75">
      <c r="A55" s="70" t="str">
        <f>CONCATENATE('Search Tool'!$B$6,'Search Tool'!$F$6,H55)</f>
        <v>EAL Level 3 advanced Diploma (Al size 1.25)50021928</v>
      </c>
      <c r="B55" s="70" t="b">
        <f t="shared" si="5"/>
        <v>0</v>
      </c>
      <c r="C55" s="70">
        <f t="shared" si="6"/>
        <v>0</v>
      </c>
      <c r="D55" s="70" t="str">
        <f t="shared" si="7"/>
        <v>FALSE0</v>
      </c>
      <c r="E55" s="70" t="str">
        <f t="shared" si="8"/>
        <v>A LevelsGCE A Level50021928</v>
      </c>
      <c r="F55" s="70" t="s">
        <v>3</v>
      </c>
      <c r="G55" s="70" t="s">
        <v>38</v>
      </c>
      <c r="H55" s="184">
        <v>50021928</v>
      </c>
      <c r="I55" s="70" t="s">
        <v>218</v>
      </c>
      <c r="J55" s="70" t="s">
        <v>2887</v>
      </c>
      <c r="K55" s="71" t="str">
        <f t="shared" si="0"/>
        <v>BLANK</v>
      </c>
      <c r="L55" s="71" t="str">
        <f t="shared" si="1"/>
        <v>BLANK</v>
      </c>
    </row>
    <row r="56" spans="1:12" x14ac:dyDescent="0.75">
      <c r="A56" s="70" t="str">
        <f>CONCATENATE('Search Tool'!$B$6,'Search Tool'!$F$6,H56)</f>
        <v>EAL Level 3 advanced Diploma (Al size 1.25)5002193X</v>
      </c>
      <c r="B56" s="70" t="b">
        <f t="shared" si="5"/>
        <v>0</v>
      </c>
      <c r="C56" s="70">
        <f t="shared" si="6"/>
        <v>0</v>
      </c>
      <c r="D56" s="70" t="str">
        <f t="shared" si="7"/>
        <v>FALSE0</v>
      </c>
      <c r="E56" s="70" t="str">
        <f t="shared" si="8"/>
        <v>A LevelsGCE A Level5002193X</v>
      </c>
      <c r="F56" s="70" t="s">
        <v>3</v>
      </c>
      <c r="G56" s="70" t="s">
        <v>38</v>
      </c>
      <c r="H56" s="70" t="s">
        <v>219</v>
      </c>
      <c r="I56" s="70" t="s">
        <v>220</v>
      </c>
      <c r="J56" s="70" t="s">
        <v>2888</v>
      </c>
      <c r="K56" s="71" t="str">
        <f t="shared" si="0"/>
        <v>BLANK</v>
      </c>
      <c r="L56" s="71" t="str">
        <f t="shared" si="1"/>
        <v>BLANK</v>
      </c>
    </row>
    <row r="57" spans="1:12" x14ac:dyDescent="0.75">
      <c r="A57" s="70" t="str">
        <f>CONCATENATE('Search Tool'!$B$6,'Search Tool'!$F$6,H57)</f>
        <v>EAL Level 3 advanced Diploma (Al size 1.25)50021941</v>
      </c>
      <c r="B57" s="70" t="b">
        <f t="shared" si="5"/>
        <v>0</v>
      </c>
      <c r="C57" s="70">
        <f t="shared" si="6"/>
        <v>0</v>
      </c>
      <c r="D57" s="70" t="str">
        <f t="shared" si="7"/>
        <v>FALSE0</v>
      </c>
      <c r="E57" s="70" t="str">
        <f t="shared" si="8"/>
        <v>A LevelsGCE A Level50021941</v>
      </c>
      <c r="F57" s="70" t="s">
        <v>3</v>
      </c>
      <c r="G57" s="70" t="s">
        <v>38</v>
      </c>
      <c r="H57" s="184">
        <v>50021941</v>
      </c>
      <c r="I57" s="70" t="s">
        <v>222</v>
      </c>
      <c r="J57" s="70" t="s">
        <v>2889</v>
      </c>
      <c r="K57" s="71" t="str">
        <f t="shared" si="0"/>
        <v>BLANK</v>
      </c>
      <c r="L57" s="71" t="str">
        <f t="shared" si="1"/>
        <v>BLANK</v>
      </c>
    </row>
    <row r="58" spans="1:12" x14ac:dyDescent="0.75">
      <c r="A58" s="70" t="str">
        <f>CONCATENATE('Search Tool'!$B$6,'Search Tool'!$F$6,H58)</f>
        <v>EAL Level 3 advanced Diploma (Al size 1.25)50021953</v>
      </c>
      <c r="B58" s="70" t="b">
        <f t="shared" si="5"/>
        <v>0</v>
      </c>
      <c r="C58" s="70">
        <f t="shared" si="6"/>
        <v>0</v>
      </c>
      <c r="D58" s="70" t="str">
        <f t="shared" si="7"/>
        <v>FALSE0</v>
      </c>
      <c r="E58" s="70" t="str">
        <f t="shared" si="8"/>
        <v>A LevelsGCE A Level50021953</v>
      </c>
      <c r="F58" s="70" t="s">
        <v>3</v>
      </c>
      <c r="G58" s="70" t="s">
        <v>38</v>
      </c>
      <c r="H58" s="184">
        <v>50021953</v>
      </c>
      <c r="I58" s="70" t="s">
        <v>224</v>
      </c>
      <c r="J58" s="70" t="s">
        <v>2890</v>
      </c>
      <c r="K58" s="71" t="str">
        <f t="shared" si="0"/>
        <v>BLANK</v>
      </c>
      <c r="L58" s="71" t="str">
        <f t="shared" si="1"/>
        <v>BLANK</v>
      </c>
    </row>
    <row r="59" spans="1:12" x14ac:dyDescent="0.75">
      <c r="A59" s="70" t="str">
        <f>CONCATENATE('Search Tool'!$B$6,'Search Tool'!$F$6,H59)</f>
        <v>EAL Level 3 advanced Diploma (Al size 1.25)50021965</v>
      </c>
      <c r="B59" s="70" t="b">
        <f t="shared" si="5"/>
        <v>0</v>
      </c>
      <c r="C59" s="70">
        <f t="shared" si="6"/>
        <v>0</v>
      </c>
      <c r="D59" s="70" t="str">
        <f t="shared" si="7"/>
        <v>FALSE0</v>
      </c>
      <c r="E59" s="70" t="str">
        <f t="shared" si="8"/>
        <v>A LevelsGCE A Level50021965</v>
      </c>
      <c r="F59" s="70" t="s">
        <v>3</v>
      </c>
      <c r="G59" s="70" t="s">
        <v>38</v>
      </c>
      <c r="H59" s="184">
        <v>50021965</v>
      </c>
      <c r="I59" s="70" t="s">
        <v>226</v>
      </c>
      <c r="J59" s="70" t="s">
        <v>2891</v>
      </c>
      <c r="K59" s="71" t="str">
        <f t="shared" si="0"/>
        <v>BLANK</v>
      </c>
      <c r="L59" s="71" t="str">
        <f t="shared" si="1"/>
        <v>BLANK</v>
      </c>
    </row>
    <row r="60" spans="1:12" x14ac:dyDescent="0.75">
      <c r="A60" s="70" t="str">
        <f>CONCATENATE('Search Tool'!$B$6,'Search Tool'!$F$6,H60)</f>
        <v>EAL Level 3 advanced Diploma (Al size 1.25)50021977</v>
      </c>
      <c r="B60" s="70" t="b">
        <f t="shared" si="5"/>
        <v>0</v>
      </c>
      <c r="C60" s="70">
        <f t="shared" si="6"/>
        <v>0</v>
      </c>
      <c r="D60" s="70" t="str">
        <f t="shared" si="7"/>
        <v>FALSE0</v>
      </c>
      <c r="E60" s="70" t="str">
        <f t="shared" si="8"/>
        <v>A LevelsGCE A Level50021977</v>
      </c>
      <c r="F60" s="70" t="s">
        <v>3</v>
      </c>
      <c r="G60" s="70" t="s">
        <v>38</v>
      </c>
      <c r="H60" s="184">
        <v>50021977</v>
      </c>
      <c r="I60" s="70" t="s">
        <v>228</v>
      </c>
      <c r="J60" s="70" t="s">
        <v>2893</v>
      </c>
      <c r="K60" s="71" t="str">
        <f t="shared" si="0"/>
        <v>BLANK</v>
      </c>
      <c r="L60" s="71" t="str">
        <f t="shared" si="1"/>
        <v>BLANK</v>
      </c>
    </row>
    <row r="61" spans="1:12" x14ac:dyDescent="0.75">
      <c r="A61" s="70" t="str">
        <f>CONCATENATE('Search Tool'!$B$6,'Search Tool'!$F$6,H61)</f>
        <v>EAL Level 3 advanced Diploma (Al size 1.25)50021989</v>
      </c>
      <c r="B61" s="70" t="b">
        <f t="shared" si="5"/>
        <v>0</v>
      </c>
      <c r="C61" s="70">
        <f t="shared" si="6"/>
        <v>0</v>
      </c>
      <c r="D61" s="70" t="str">
        <f t="shared" si="7"/>
        <v>FALSE0</v>
      </c>
      <c r="E61" s="70" t="str">
        <f t="shared" si="8"/>
        <v>A LevelsGCE A Level50021989</v>
      </c>
      <c r="F61" s="70" t="s">
        <v>3</v>
      </c>
      <c r="G61" s="70" t="s">
        <v>38</v>
      </c>
      <c r="H61" s="184">
        <v>50021989</v>
      </c>
      <c r="I61" s="70" t="s">
        <v>230</v>
      </c>
      <c r="J61" s="70" t="s">
        <v>2894</v>
      </c>
      <c r="K61" s="71" t="str">
        <f t="shared" si="0"/>
        <v>BLANK</v>
      </c>
      <c r="L61" s="71" t="str">
        <f t="shared" si="1"/>
        <v>BLANK</v>
      </c>
    </row>
    <row r="62" spans="1:12" x14ac:dyDescent="0.75">
      <c r="A62" s="70" t="str">
        <f>CONCATENATE('Search Tool'!$B$6,'Search Tool'!$F$6,H62)</f>
        <v>EAL Level 3 advanced Diploma (Al size 1.25)50021990</v>
      </c>
      <c r="B62" s="70" t="b">
        <f t="shared" si="5"/>
        <v>0</v>
      </c>
      <c r="C62" s="70">
        <f t="shared" si="6"/>
        <v>0</v>
      </c>
      <c r="D62" s="70" t="str">
        <f t="shared" si="7"/>
        <v>FALSE0</v>
      </c>
      <c r="E62" s="70" t="str">
        <f t="shared" si="8"/>
        <v>A LevelsGCE A Level50021990</v>
      </c>
      <c r="F62" s="70" t="s">
        <v>3</v>
      </c>
      <c r="G62" s="70" t="s">
        <v>38</v>
      </c>
      <c r="H62" s="184">
        <v>50021990</v>
      </c>
      <c r="I62" s="70" t="s">
        <v>232</v>
      </c>
      <c r="J62" s="70" t="s">
        <v>2895</v>
      </c>
      <c r="K62" s="71" t="str">
        <f t="shared" si="0"/>
        <v>BLANK</v>
      </c>
      <c r="L62" s="71" t="str">
        <f t="shared" si="1"/>
        <v>BLANK</v>
      </c>
    </row>
    <row r="63" spans="1:12" x14ac:dyDescent="0.75">
      <c r="A63" s="70" t="str">
        <f>CONCATENATE('Search Tool'!$B$6,'Search Tool'!$F$6,H63)</f>
        <v>EAL Level 3 advanced Diploma (Al size 1.25)50022003</v>
      </c>
      <c r="B63" s="70" t="b">
        <f t="shared" si="5"/>
        <v>0</v>
      </c>
      <c r="C63" s="70">
        <f t="shared" si="6"/>
        <v>0</v>
      </c>
      <c r="D63" s="70" t="str">
        <f t="shared" si="7"/>
        <v>FALSE0</v>
      </c>
      <c r="E63" s="70" t="str">
        <f t="shared" si="8"/>
        <v>A LevelsGCE A Level50022003</v>
      </c>
      <c r="F63" s="70" t="s">
        <v>3</v>
      </c>
      <c r="G63" s="70" t="s">
        <v>38</v>
      </c>
      <c r="H63" s="184">
        <v>50022003</v>
      </c>
      <c r="I63" s="70" t="s">
        <v>234</v>
      </c>
      <c r="J63" s="70" t="s">
        <v>2896</v>
      </c>
      <c r="K63" s="71" t="str">
        <f t="shared" si="0"/>
        <v>BLANK</v>
      </c>
      <c r="L63" s="71" t="str">
        <f t="shared" si="1"/>
        <v>BLANK</v>
      </c>
    </row>
    <row r="64" spans="1:12" x14ac:dyDescent="0.75">
      <c r="A64" s="70" t="str">
        <f>CONCATENATE('Search Tool'!$B$6,'Search Tool'!$F$6,H64)</f>
        <v>EAL Level 3 advanced Diploma (Al size 1.25)50022015</v>
      </c>
      <c r="B64" s="70" t="b">
        <f t="shared" si="5"/>
        <v>0</v>
      </c>
      <c r="C64" s="70">
        <f t="shared" si="6"/>
        <v>0</v>
      </c>
      <c r="D64" s="70" t="str">
        <f t="shared" si="7"/>
        <v>FALSE0</v>
      </c>
      <c r="E64" s="70" t="str">
        <f t="shared" si="8"/>
        <v>A LevelsGCE A Level50022015</v>
      </c>
      <c r="F64" s="70" t="s">
        <v>3</v>
      </c>
      <c r="G64" s="70" t="s">
        <v>38</v>
      </c>
      <c r="H64" s="184">
        <v>50022015</v>
      </c>
      <c r="I64" s="70" t="s">
        <v>236</v>
      </c>
      <c r="J64" s="70" t="s">
        <v>2897</v>
      </c>
      <c r="K64" s="71" t="str">
        <f t="shared" si="0"/>
        <v>BLANK</v>
      </c>
      <c r="L64" s="71" t="str">
        <f t="shared" si="1"/>
        <v>BLANK</v>
      </c>
    </row>
    <row r="65" spans="1:12" x14ac:dyDescent="0.75">
      <c r="A65" s="70" t="str">
        <f>CONCATENATE('Search Tool'!$B$6,'Search Tool'!$F$6,H65)</f>
        <v>EAL Level 3 advanced Diploma (Al size 1.25)50022039</v>
      </c>
      <c r="B65" s="70" t="b">
        <f t="shared" si="5"/>
        <v>0</v>
      </c>
      <c r="C65" s="70">
        <f t="shared" si="6"/>
        <v>0</v>
      </c>
      <c r="D65" s="70" t="str">
        <f t="shared" si="7"/>
        <v>FALSE0</v>
      </c>
      <c r="E65" s="70" t="str">
        <f t="shared" si="8"/>
        <v>A LevelsGCE A Level50022039</v>
      </c>
      <c r="F65" s="70" t="s">
        <v>3</v>
      </c>
      <c r="G65" s="70" t="s">
        <v>38</v>
      </c>
      <c r="H65" s="184">
        <v>50022039</v>
      </c>
      <c r="I65" s="70" t="s">
        <v>238</v>
      </c>
      <c r="J65" s="70" t="s">
        <v>2898</v>
      </c>
      <c r="K65" s="71" t="str">
        <f t="shared" si="0"/>
        <v>BLANK</v>
      </c>
      <c r="L65" s="71" t="str">
        <f t="shared" si="1"/>
        <v>BLANK</v>
      </c>
    </row>
    <row r="66" spans="1:12" x14ac:dyDescent="0.75">
      <c r="A66" s="70" t="str">
        <f>CONCATENATE('Search Tool'!$B$6,'Search Tool'!$F$6,H66)</f>
        <v>EAL Level 3 advanced Diploma (Al size 1.25)50022040</v>
      </c>
      <c r="B66" s="70" t="b">
        <f t="shared" si="5"/>
        <v>0</v>
      </c>
      <c r="C66" s="70">
        <f t="shared" si="6"/>
        <v>0</v>
      </c>
      <c r="D66" s="70" t="str">
        <f t="shared" si="7"/>
        <v>FALSE0</v>
      </c>
      <c r="E66" s="70" t="str">
        <f t="shared" si="8"/>
        <v>A LevelsGCE A Level50022040</v>
      </c>
      <c r="F66" s="70" t="s">
        <v>3</v>
      </c>
      <c r="G66" s="70" t="s">
        <v>38</v>
      </c>
      <c r="H66" s="184">
        <v>50022040</v>
      </c>
      <c r="I66" s="70" t="s">
        <v>240</v>
      </c>
      <c r="J66" s="70" t="s">
        <v>2899</v>
      </c>
      <c r="K66" s="71" t="str">
        <f t="shared" ref="K66:K129" si="9">IFERROR(VLOOKUP($J66,$D$2:$I$1449,5,FALSE),"BLANK")</f>
        <v>BLANK</v>
      </c>
      <c r="L66" s="71" t="str">
        <f t="shared" ref="L66:L129" si="10">IFERROR(VLOOKUP($J66,$D$2:$I$1449,6,FALSE),"BLANK")</f>
        <v>BLANK</v>
      </c>
    </row>
    <row r="67" spans="1:12" x14ac:dyDescent="0.75">
      <c r="A67" s="70" t="str">
        <f>CONCATENATE('Search Tool'!$B$6,'Search Tool'!$F$6,H67)</f>
        <v>EAL Level 3 advanced Diploma (Al size 1.25)50022052</v>
      </c>
      <c r="B67" s="70" t="b">
        <f t="shared" si="5"/>
        <v>0</v>
      </c>
      <c r="C67" s="70">
        <f t="shared" si="6"/>
        <v>0</v>
      </c>
      <c r="D67" s="70" t="str">
        <f t="shared" si="7"/>
        <v>FALSE0</v>
      </c>
      <c r="E67" s="70" t="str">
        <f t="shared" si="8"/>
        <v>A LevelsGCE A Level50022052</v>
      </c>
      <c r="F67" s="70" t="s">
        <v>3</v>
      </c>
      <c r="G67" s="70" t="s">
        <v>38</v>
      </c>
      <c r="H67" s="184">
        <v>50022052</v>
      </c>
      <c r="I67" s="70" t="s">
        <v>242</v>
      </c>
      <c r="J67" s="70" t="s">
        <v>2900</v>
      </c>
      <c r="K67" s="71" t="str">
        <f t="shared" si="9"/>
        <v>BLANK</v>
      </c>
      <c r="L67" s="71" t="str">
        <f t="shared" si="10"/>
        <v>BLANK</v>
      </c>
    </row>
    <row r="68" spans="1:12" x14ac:dyDescent="0.75">
      <c r="A68" s="70" t="str">
        <f>CONCATENATE('Search Tool'!$B$6,'Search Tool'!$F$6,H68)</f>
        <v>EAL Level 3 advanced Diploma (Al size 1.25)50022088</v>
      </c>
      <c r="B68" s="70" t="b">
        <f t="shared" ref="B68:B131" si="11">A68=E68</f>
        <v>0</v>
      </c>
      <c r="C68" s="70">
        <f t="shared" ref="C68:C131" si="12">IF(B68=TRUE,1+C67,0)</f>
        <v>0</v>
      </c>
      <c r="D68" s="70" t="str">
        <f t="shared" ref="D68:D131" si="13">CONCATENATE(B68,C68)</f>
        <v>FALSE0</v>
      </c>
      <c r="E68" s="70" t="str">
        <f t="shared" ref="E68:E131" si="14">CONCATENATE(F68,G68,H68)</f>
        <v>A LevelsGCE A Level50022088</v>
      </c>
      <c r="F68" s="70" t="s">
        <v>3</v>
      </c>
      <c r="G68" s="70" t="s">
        <v>38</v>
      </c>
      <c r="H68" s="184">
        <v>50022088</v>
      </c>
      <c r="I68" s="70" t="s">
        <v>244</v>
      </c>
      <c r="J68" s="70" t="s">
        <v>2901</v>
      </c>
      <c r="K68" s="71" t="str">
        <f t="shared" si="9"/>
        <v>BLANK</v>
      </c>
      <c r="L68" s="71" t="str">
        <f t="shared" si="10"/>
        <v>BLANK</v>
      </c>
    </row>
    <row r="69" spans="1:12" x14ac:dyDescent="0.75">
      <c r="A69" s="70" t="str">
        <f>CONCATENATE('Search Tool'!$B$6,'Search Tool'!$F$6,H69)</f>
        <v>EAL Level 3 advanced Diploma (Al size 1.25)5002209X</v>
      </c>
      <c r="B69" s="70" t="b">
        <f t="shared" si="11"/>
        <v>0</v>
      </c>
      <c r="C69" s="70">
        <f t="shared" si="12"/>
        <v>0</v>
      </c>
      <c r="D69" s="70" t="str">
        <f t="shared" si="13"/>
        <v>FALSE0</v>
      </c>
      <c r="E69" s="70" t="str">
        <f t="shared" si="14"/>
        <v>A LevelsGCE A Level5002209X</v>
      </c>
      <c r="F69" s="70" t="s">
        <v>3</v>
      </c>
      <c r="G69" s="70" t="s">
        <v>38</v>
      </c>
      <c r="H69" s="70" t="s">
        <v>245</v>
      </c>
      <c r="I69" s="70" t="s">
        <v>246</v>
      </c>
      <c r="J69" s="70" t="s">
        <v>2902</v>
      </c>
      <c r="K69" s="71" t="str">
        <f t="shared" si="9"/>
        <v>BLANK</v>
      </c>
      <c r="L69" s="71" t="str">
        <f t="shared" si="10"/>
        <v>BLANK</v>
      </c>
    </row>
    <row r="70" spans="1:12" x14ac:dyDescent="0.75">
      <c r="A70" s="70" t="str">
        <f>CONCATENATE('Search Tool'!$B$6,'Search Tool'!$F$6,H70)</f>
        <v>EAL Level 3 advanced Diploma (Al size 1.25)50022118</v>
      </c>
      <c r="B70" s="70" t="b">
        <f t="shared" si="11"/>
        <v>0</v>
      </c>
      <c r="C70" s="70">
        <f t="shared" si="12"/>
        <v>0</v>
      </c>
      <c r="D70" s="70" t="str">
        <f t="shared" si="13"/>
        <v>FALSE0</v>
      </c>
      <c r="E70" s="70" t="str">
        <f t="shared" si="14"/>
        <v>A LevelsGCE A Level50022118</v>
      </c>
      <c r="F70" s="70" t="s">
        <v>3</v>
      </c>
      <c r="G70" s="70" t="s">
        <v>38</v>
      </c>
      <c r="H70" s="184">
        <v>50022118</v>
      </c>
      <c r="I70" s="70" t="s">
        <v>248</v>
      </c>
      <c r="J70" s="70" t="s">
        <v>2903</v>
      </c>
      <c r="K70" s="71" t="str">
        <f t="shared" si="9"/>
        <v>BLANK</v>
      </c>
      <c r="L70" s="71" t="str">
        <f t="shared" si="10"/>
        <v>BLANK</v>
      </c>
    </row>
    <row r="71" spans="1:12" x14ac:dyDescent="0.75">
      <c r="A71" s="70" t="str">
        <f>CONCATENATE('Search Tool'!$B$6,'Search Tool'!$F$6,H71)</f>
        <v>EAL Level 3 advanced Diploma (Al size 1.25)50022131</v>
      </c>
      <c r="B71" s="70" t="b">
        <f t="shared" si="11"/>
        <v>0</v>
      </c>
      <c r="C71" s="70">
        <f t="shared" si="12"/>
        <v>0</v>
      </c>
      <c r="D71" s="70" t="str">
        <f t="shared" si="13"/>
        <v>FALSE0</v>
      </c>
      <c r="E71" s="70" t="str">
        <f t="shared" si="14"/>
        <v>A LevelsGCE A Level50022131</v>
      </c>
      <c r="F71" s="70" t="s">
        <v>3</v>
      </c>
      <c r="G71" s="70" t="s">
        <v>38</v>
      </c>
      <c r="H71" s="184">
        <v>50022131</v>
      </c>
      <c r="I71" s="70" t="s">
        <v>250</v>
      </c>
      <c r="J71" s="70" t="s">
        <v>2904</v>
      </c>
      <c r="K71" s="71" t="str">
        <f t="shared" si="9"/>
        <v>BLANK</v>
      </c>
      <c r="L71" s="71" t="str">
        <f t="shared" si="10"/>
        <v>BLANK</v>
      </c>
    </row>
    <row r="72" spans="1:12" x14ac:dyDescent="0.75">
      <c r="A72" s="70" t="str">
        <f>CONCATENATE('Search Tool'!$B$6,'Search Tool'!$F$6,H72)</f>
        <v>EAL Level 3 advanced Diploma (Al size 1.25)50022143</v>
      </c>
      <c r="B72" s="70" t="b">
        <f t="shared" si="11"/>
        <v>0</v>
      </c>
      <c r="C72" s="70">
        <f t="shared" si="12"/>
        <v>0</v>
      </c>
      <c r="D72" s="70" t="str">
        <f t="shared" si="13"/>
        <v>FALSE0</v>
      </c>
      <c r="E72" s="70" t="str">
        <f t="shared" si="14"/>
        <v>A LevelsGCE A Level50022143</v>
      </c>
      <c r="F72" s="70" t="s">
        <v>3</v>
      </c>
      <c r="G72" s="70" t="s">
        <v>38</v>
      </c>
      <c r="H72" s="184">
        <v>50022143</v>
      </c>
      <c r="I72" s="70" t="s">
        <v>252</v>
      </c>
      <c r="J72" s="70" t="s">
        <v>2905</v>
      </c>
      <c r="K72" s="71" t="str">
        <f t="shared" si="9"/>
        <v>BLANK</v>
      </c>
      <c r="L72" s="71" t="str">
        <f t="shared" si="10"/>
        <v>BLANK</v>
      </c>
    </row>
    <row r="73" spans="1:12" x14ac:dyDescent="0.75">
      <c r="A73" s="70" t="str">
        <f>CONCATENATE('Search Tool'!$B$6,'Search Tool'!$F$6,H73)</f>
        <v>EAL Level 3 advanced Diploma (Al size 1.25)50022155</v>
      </c>
      <c r="B73" s="70" t="b">
        <f t="shared" si="11"/>
        <v>0</v>
      </c>
      <c r="C73" s="70">
        <f t="shared" si="12"/>
        <v>0</v>
      </c>
      <c r="D73" s="70" t="str">
        <f t="shared" si="13"/>
        <v>FALSE0</v>
      </c>
      <c r="E73" s="70" t="str">
        <f t="shared" si="14"/>
        <v>A LevelsGCE A Level50022155</v>
      </c>
      <c r="F73" s="70" t="s">
        <v>3</v>
      </c>
      <c r="G73" s="70" t="s">
        <v>38</v>
      </c>
      <c r="H73" s="184">
        <v>50022155</v>
      </c>
      <c r="I73" s="70" t="s">
        <v>254</v>
      </c>
      <c r="J73" s="70" t="s">
        <v>2906</v>
      </c>
      <c r="K73" s="71" t="str">
        <f t="shared" si="9"/>
        <v>BLANK</v>
      </c>
      <c r="L73" s="71" t="str">
        <f t="shared" si="10"/>
        <v>BLANK</v>
      </c>
    </row>
    <row r="74" spans="1:12" x14ac:dyDescent="0.75">
      <c r="A74" s="70" t="str">
        <f>CONCATENATE('Search Tool'!$B$6,'Search Tool'!$F$6,H74)</f>
        <v>EAL Level 3 advanced Diploma (Al size 1.25)50022180</v>
      </c>
      <c r="B74" s="70" t="b">
        <f t="shared" si="11"/>
        <v>0</v>
      </c>
      <c r="C74" s="70">
        <f t="shared" si="12"/>
        <v>0</v>
      </c>
      <c r="D74" s="70" t="str">
        <f t="shared" si="13"/>
        <v>FALSE0</v>
      </c>
      <c r="E74" s="70" t="str">
        <f t="shared" si="14"/>
        <v>A LevelsGCE A Level50022180</v>
      </c>
      <c r="F74" s="70" t="s">
        <v>3</v>
      </c>
      <c r="G74" s="70" t="s">
        <v>38</v>
      </c>
      <c r="H74" s="184">
        <v>50022180</v>
      </c>
      <c r="I74" s="70" t="s">
        <v>256</v>
      </c>
      <c r="J74" s="70" t="s">
        <v>2907</v>
      </c>
      <c r="K74" s="71" t="str">
        <f t="shared" si="9"/>
        <v>BLANK</v>
      </c>
      <c r="L74" s="71" t="str">
        <f t="shared" si="10"/>
        <v>BLANK</v>
      </c>
    </row>
    <row r="75" spans="1:12" x14ac:dyDescent="0.75">
      <c r="A75" s="70" t="str">
        <f>CONCATENATE('Search Tool'!$B$6,'Search Tool'!$F$6,H75)</f>
        <v>EAL Level 3 advanced Diploma (Al size 1.25)50022209</v>
      </c>
      <c r="B75" s="70" t="b">
        <f t="shared" si="11"/>
        <v>0</v>
      </c>
      <c r="C75" s="70">
        <f t="shared" si="12"/>
        <v>0</v>
      </c>
      <c r="D75" s="70" t="str">
        <f t="shared" si="13"/>
        <v>FALSE0</v>
      </c>
      <c r="E75" s="70" t="str">
        <f t="shared" si="14"/>
        <v>A LevelsGCE A Level50022209</v>
      </c>
      <c r="F75" s="70" t="s">
        <v>3</v>
      </c>
      <c r="G75" s="70" t="s">
        <v>38</v>
      </c>
      <c r="H75" s="184">
        <v>50022209</v>
      </c>
      <c r="I75" s="70" t="s">
        <v>258</v>
      </c>
      <c r="J75" s="70" t="s">
        <v>2908</v>
      </c>
      <c r="K75" s="71" t="str">
        <f t="shared" si="9"/>
        <v>BLANK</v>
      </c>
      <c r="L75" s="71" t="str">
        <f t="shared" si="10"/>
        <v>BLANK</v>
      </c>
    </row>
    <row r="76" spans="1:12" x14ac:dyDescent="0.75">
      <c r="A76" s="70" t="str">
        <f>CONCATENATE('Search Tool'!$B$6,'Search Tool'!$F$6,H76)</f>
        <v>EAL Level 3 advanced Diploma (Al size 1.25)50022234</v>
      </c>
      <c r="B76" s="70" t="b">
        <f t="shared" si="11"/>
        <v>0</v>
      </c>
      <c r="C76" s="70">
        <f t="shared" si="12"/>
        <v>0</v>
      </c>
      <c r="D76" s="70" t="str">
        <f t="shared" si="13"/>
        <v>FALSE0</v>
      </c>
      <c r="E76" s="70" t="str">
        <f t="shared" si="14"/>
        <v>A LevelsGCE A Level50022234</v>
      </c>
      <c r="F76" s="70" t="s">
        <v>3</v>
      </c>
      <c r="G76" s="70" t="s">
        <v>38</v>
      </c>
      <c r="H76" s="184">
        <v>50022234</v>
      </c>
      <c r="I76" s="70" t="s">
        <v>260</v>
      </c>
      <c r="J76" s="70" t="s">
        <v>2910</v>
      </c>
      <c r="K76" s="71" t="str">
        <f t="shared" si="9"/>
        <v>BLANK</v>
      </c>
      <c r="L76" s="71" t="str">
        <f t="shared" si="10"/>
        <v>BLANK</v>
      </c>
    </row>
    <row r="77" spans="1:12" x14ac:dyDescent="0.75">
      <c r="A77" s="70" t="str">
        <f>CONCATENATE('Search Tool'!$B$6,'Search Tool'!$F$6,H77)</f>
        <v>EAL Level 3 advanced Diploma (Al size 1.25)50022246</v>
      </c>
      <c r="B77" s="70" t="b">
        <f t="shared" si="11"/>
        <v>0</v>
      </c>
      <c r="C77" s="70">
        <f t="shared" si="12"/>
        <v>0</v>
      </c>
      <c r="D77" s="70" t="str">
        <f t="shared" si="13"/>
        <v>FALSE0</v>
      </c>
      <c r="E77" s="70" t="str">
        <f t="shared" si="14"/>
        <v>A LevelsGCE A Level50022246</v>
      </c>
      <c r="F77" s="70" t="s">
        <v>3</v>
      </c>
      <c r="G77" s="70" t="s">
        <v>38</v>
      </c>
      <c r="H77" s="184">
        <v>50022246</v>
      </c>
      <c r="I77" s="70" t="s">
        <v>262</v>
      </c>
      <c r="J77" s="70" t="s">
        <v>2911</v>
      </c>
      <c r="K77" s="71" t="str">
        <f t="shared" si="9"/>
        <v>BLANK</v>
      </c>
      <c r="L77" s="71" t="str">
        <f t="shared" si="10"/>
        <v>BLANK</v>
      </c>
    </row>
    <row r="78" spans="1:12" x14ac:dyDescent="0.75">
      <c r="A78" s="70" t="str">
        <f>CONCATENATE('Search Tool'!$B$6,'Search Tool'!$F$6,H78)</f>
        <v>EAL Level 3 advanced Diploma (Al size 1.25)5002226X</v>
      </c>
      <c r="B78" s="70" t="b">
        <f t="shared" si="11"/>
        <v>0</v>
      </c>
      <c r="C78" s="70">
        <f t="shared" si="12"/>
        <v>0</v>
      </c>
      <c r="D78" s="70" t="str">
        <f t="shared" si="13"/>
        <v>FALSE0</v>
      </c>
      <c r="E78" s="70" t="str">
        <f t="shared" si="14"/>
        <v>A LevelsGCE A Level5002226X</v>
      </c>
      <c r="F78" s="70" t="s">
        <v>3</v>
      </c>
      <c r="G78" s="70" t="s">
        <v>38</v>
      </c>
      <c r="H78" s="70" t="s">
        <v>263</v>
      </c>
      <c r="I78" s="70" t="s">
        <v>264</v>
      </c>
      <c r="J78" s="70" t="s">
        <v>2912</v>
      </c>
      <c r="K78" s="71" t="str">
        <f t="shared" si="9"/>
        <v>BLANK</v>
      </c>
      <c r="L78" s="71" t="str">
        <f t="shared" si="10"/>
        <v>BLANK</v>
      </c>
    </row>
    <row r="79" spans="1:12" x14ac:dyDescent="0.75">
      <c r="A79" s="70" t="str">
        <f>CONCATENATE('Search Tool'!$B$6,'Search Tool'!$F$6,H79)</f>
        <v>EAL Level 3 advanced Diploma (Al size 1.25)50022295</v>
      </c>
      <c r="B79" s="70" t="b">
        <f t="shared" si="11"/>
        <v>0</v>
      </c>
      <c r="C79" s="70">
        <f t="shared" si="12"/>
        <v>0</v>
      </c>
      <c r="D79" s="70" t="str">
        <f t="shared" si="13"/>
        <v>FALSE0</v>
      </c>
      <c r="E79" s="70" t="str">
        <f t="shared" si="14"/>
        <v>A LevelsGCE A Level50022295</v>
      </c>
      <c r="F79" s="70" t="s">
        <v>3</v>
      </c>
      <c r="G79" s="70" t="s">
        <v>38</v>
      </c>
      <c r="H79" s="184">
        <v>50022295</v>
      </c>
      <c r="I79" s="70" t="s">
        <v>266</v>
      </c>
      <c r="J79" s="70" t="s">
        <v>2913</v>
      </c>
      <c r="K79" s="71" t="str">
        <f t="shared" si="9"/>
        <v>BLANK</v>
      </c>
      <c r="L79" s="71" t="str">
        <f t="shared" si="10"/>
        <v>BLANK</v>
      </c>
    </row>
    <row r="80" spans="1:12" x14ac:dyDescent="0.75">
      <c r="A80" s="70" t="str">
        <f>CONCATENATE('Search Tool'!$B$6,'Search Tool'!$F$6,H80)</f>
        <v>EAL Level 3 advanced Diploma (Al size 1.25)50022362</v>
      </c>
      <c r="B80" s="70" t="b">
        <f t="shared" si="11"/>
        <v>0</v>
      </c>
      <c r="C80" s="70">
        <f t="shared" si="12"/>
        <v>0</v>
      </c>
      <c r="D80" s="70" t="str">
        <f t="shared" si="13"/>
        <v>FALSE0</v>
      </c>
      <c r="E80" s="70" t="str">
        <f t="shared" si="14"/>
        <v>A LevelsGCE A Level50022362</v>
      </c>
      <c r="F80" s="70" t="s">
        <v>3</v>
      </c>
      <c r="G80" s="70" t="s">
        <v>38</v>
      </c>
      <c r="H80" s="184">
        <v>50022362</v>
      </c>
      <c r="I80" s="70" t="s">
        <v>268</v>
      </c>
      <c r="J80" s="70" t="s">
        <v>2914</v>
      </c>
      <c r="K80" s="71" t="str">
        <f t="shared" si="9"/>
        <v>BLANK</v>
      </c>
      <c r="L80" s="71" t="str">
        <f t="shared" si="10"/>
        <v>BLANK</v>
      </c>
    </row>
    <row r="81" spans="1:12" x14ac:dyDescent="0.75">
      <c r="A81" s="70" t="str">
        <f>CONCATENATE('Search Tool'!$B$6,'Search Tool'!$F$6,H81)</f>
        <v>EAL Level 3 advanced Diploma (Al size 1.25)50022374</v>
      </c>
      <c r="B81" s="70" t="b">
        <f t="shared" si="11"/>
        <v>0</v>
      </c>
      <c r="C81" s="70">
        <f t="shared" si="12"/>
        <v>0</v>
      </c>
      <c r="D81" s="70" t="str">
        <f t="shared" si="13"/>
        <v>FALSE0</v>
      </c>
      <c r="E81" s="70" t="str">
        <f t="shared" si="14"/>
        <v>A LevelsGCE A Level50022374</v>
      </c>
      <c r="F81" s="70" t="s">
        <v>3</v>
      </c>
      <c r="G81" s="70" t="s">
        <v>38</v>
      </c>
      <c r="H81" s="184">
        <v>50022374</v>
      </c>
      <c r="I81" s="70" t="s">
        <v>270</v>
      </c>
      <c r="J81" s="70" t="s">
        <v>2915</v>
      </c>
      <c r="K81" s="71" t="str">
        <f t="shared" si="9"/>
        <v>BLANK</v>
      </c>
      <c r="L81" s="71" t="str">
        <f t="shared" si="10"/>
        <v>BLANK</v>
      </c>
    </row>
    <row r="82" spans="1:12" x14ac:dyDescent="0.75">
      <c r="A82" s="70" t="str">
        <f>CONCATENATE('Search Tool'!$B$6,'Search Tool'!$F$6,H82)</f>
        <v>EAL Level 3 advanced Diploma (Al size 1.25)50022386</v>
      </c>
      <c r="B82" s="70" t="b">
        <f t="shared" si="11"/>
        <v>0</v>
      </c>
      <c r="C82" s="70">
        <f t="shared" si="12"/>
        <v>0</v>
      </c>
      <c r="D82" s="70" t="str">
        <f t="shared" si="13"/>
        <v>FALSE0</v>
      </c>
      <c r="E82" s="70" t="str">
        <f t="shared" si="14"/>
        <v>A LevelsGCE A Level50022386</v>
      </c>
      <c r="F82" s="70" t="s">
        <v>3</v>
      </c>
      <c r="G82" s="70" t="s">
        <v>38</v>
      </c>
      <c r="H82" s="184">
        <v>50022386</v>
      </c>
      <c r="I82" s="70" t="s">
        <v>272</v>
      </c>
      <c r="J82" s="70" t="s">
        <v>2916</v>
      </c>
      <c r="K82" s="71" t="str">
        <f t="shared" si="9"/>
        <v>BLANK</v>
      </c>
      <c r="L82" s="71" t="str">
        <f t="shared" si="10"/>
        <v>BLANK</v>
      </c>
    </row>
    <row r="83" spans="1:12" x14ac:dyDescent="0.75">
      <c r="A83" s="70" t="str">
        <f>CONCATENATE('Search Tool'!$B$6,'Search Tool'!$F$6,H83)</f>
        <v>EAL Level 3 advanced Diploma (Al size 1.25)50022416</v>
      </c>
      <c r="B83" s="70" t="b">
        <f t="shared" si="11"/>
        <v>0</v>
      </c>
      <c r="C83" s="70">
        <f t="shared" si="12"/>
        <v>0</v>
      </c>
      <c r="D83" s="70" t="str">
        <f t="shared" si="13"/>
        <v>FALSE0</v>
      </c>
      <c r="E83" s="70" t="str">
        <f t="shared" si="14"/>
        <v>A LevelsGCE A Level50022416</v>
      </c>
      <c r="F83" s="70" t="s">
        <v>3</v>
      </c>
      <c r="G83" s="70" t="s">
        <v>38</v>
      </c>
      <c r="H83" s="184">
        <v>50022416</v>
      </c>
      <c r="I83" s="70" t="s">
        <v>274</v>
      </c>
      <c r="J83" s="70" t="s">
        <v>2917</v>
      </c>
      <c r="K83" s="71" t="str">
        <f t="shared" si="9"/>
        <v>BLANK</v>
      </c>
      <c r="L83" s="71" t="str">
        <f t="shared" si="10"/>
        <v>BLANK</v>
      </c>
    </row>
    <row r="84" spans="1:12" x14ac:dyDescent="0.75">
      <c r="A84" s="70" t="str">
        <f>CONCATENATE('Search Tool'!$B$6,'Search Tool'!$F$6,H84)</f>
        <v>EAL Level 3 advanced Diploma (Al size 1.25)50022453</v>
      </c>
      <c r="B84" s="70" t="b">
        <f t="shared" si="11"/>
        <v>0</v>
      </c>
      <c r="C84" s="70">
        <f t="shared" si="12"/>
        <v>0</v>
      </c>
      <c r="D84" s="70" t="str">
        <f t="shared" si="13"/>
        <v>FALSE0</v>
      </c>
      <c r="E84" s="70" t="str">
        <f t="shared" si="14"/>
        <v>A LevelsGCE A Level50022453</v>
      </c>
      <c r="F84" s="70" t="s">
        <v>3</v>
      </c>
      <c r="G84" s="70" t="s">
        <v>38</v>
      </c>
      <c r="H84" s="184">
        <v>50022453</v>
      </c>
      <c r="I84" s="70" t="s">
        <v>276</v>
      </c>
      <c r="J84" s="70" t="s">
        <v>2918</v>
      </c>
      <c r="K84" s="71" t="str">
        <f t="shared" si="9"/>
        <v>BLANK</v>
      </c>
      <c r="L84" s="71" t="str">
        <f t="shared" si="10"/>
        <v>BLANK</v>
      </c>
    </row>
    <row r="85" spans="1:12" x14ac:dyDescent="0.75">
      <c r="A85" s="70" t="str">
        <f>CONCATENATE('Search Tool'!$B$6,'Search Tool'!$F$6,H85)</f>
        <v>EAL Level 3 advanced Diploma (Al size 1.25)50022489</v>
      </c>
      <c r="B85" s="70" t="b">
        <f t="shared" si="11"/>
        <v>0</v>
      </c>
      <c r="C85" s="70">
        <f t="shared" si="12"/>
        <v>0</v>
      </c>
      <c r="D85" s="70" t="str">
        <f t="shared" si="13"/>
        <v>FALSE0</v>
      </c>
      <c r="E85" s="70" t="str">
        <f t="shared" si="14"/>
        <v>A LevelsGCE A Level50022489</v>
      </c>
      <c r="F85" s="70" t="s">
        <v>3</v>
      </c>
      <c r="G85" s="70" t="s">
        <v>38</v>
      </c>
      <c r="H85" s="184">
        <v>50022489</v>
      </c>
      <c r="I85" s="70" t="s">
        <v>278</v>
      </c>
      <c r="J85" s="70" t="s">
        <v>2919</v>
      </c>
      <c r="K85" s="71" t="str">
        <f t="shared" si="9"/>
        <v>BLANK</v>
      </c>
      <c r="L85" s="71" t="str">
        <f t="shared" si="10"/>
        <v>BLANK</v>
      </c>
    </row>
    <row r="86" spans="1:12" x14ac:dyDescent="0.75">
      <c r="A86" s="70" t="str">
        <f>CONCATENATE('Search Tool'!$B$6,'Search Tool'!$F$6,H86)</f>
        <v>EAL Level 3 advanced Diploma (Al size 1.25)50022490</v>
      </c>
      <c r="B86" s="70" t="b">
        <f t="shared" si="11"/>
        <v>0</v>
      </c>
      <c r="C86" s="70">
        <f t="shared" si="12"/>
        <v>0</v>
      </c>
      <c r="D86" s="70" t="str">
        <f t="shared" si="13"/>
        <v>FALSE0</v>
      </c>
      <c r="E86" s="70" t="str">
        <f t="shared" si="14"/>
        <v>A LevelsGCE A Level50022490</v>
      </c>
      <c r="F86" s="70" t="s">
        <v>3</v>
      </c>
      <c r="G86" s="70" t="s">
        <v>38</v>
      </c>
      <c r="H86" s="184">
        <v>50022490</v>
      </c>
      <c r="I86" s="70" t="s">
        <v>280</v>
      </c>
      <c r="J86" s="70" t="s">
        <v>2920</v>
      </c>
      <c r="K86" s="71" t="str">
        <f t="shared" si="9"/>
        <v>BLANK</v>
      </c>
      <c r="L86" s="71" t="str">
        <f t="shared" si="10"/>
        <v>BLANK</v>
      </c>
    </row>
    <row r="87" spans="1:12" x14ac:dyDescent="0.75">
      <c r="A87" s="70" t="str">
        <f>CONCATENATE('Search Tool'!$B$6,'Search Tool'!$F$6,H87)</f>
        <v>EAL Level 3 advanced Diploma (Al size 1.25)50022556</v>
      </c>
      <c r="B87" s="70" t="b">
        <f t="shared" si="11"/>
        <v>0</v>
      </c>
      <c r="C87" s="70">
        <f t="shared" si="12"/>
        <v>0</v>
      </c>
      <c r="D87" s="70" t="str">
        <f t="shared" si="13"/>
        <v>FALSE0</v>
      </c>
      <c r="E87" s="70" t="str">
        <f t="shared" si="14"/>
        <v>A LevelsGCE A Level50022556</v>
      </c>
      <c r="F87" s="70" t="s">
        <v>3</v>
      </c>
      <c r="G87" s="70" t="s">
        <v>38</v>
      </c>
      <c r="H87" s="184">
        <v>50022556</v>
      </c>
      <c r="I87" s="70" t="s">
        <v>282</v>
      </c>
      <c r="J87" s="70" t="s">
        <v>2921</v>
      </c>
      <c r="K87" s="71" t="str">
        <f t="shared" si="9"/>
        <v>BLANK</v>
      </c>
      <c r="L87" s="71" t="str">
        <f t="shared" si="10"/>
        <v>BLANK</v>
      </c>
    </row>
    <row r="88" spans="1:12" x14ac:dyDescent="0.75">
      <c r="A88" s="70" t="str">
        <f>CONCATENATE('Search Tool'!$B$6,'Search Tool'!$F$6,H88)</f>
        <v>EAL Level 3 advanced Diploma (Al size 1.25)50022684</v>
      </c>
      <c r="B88" s="70" t="b">
        <f t="shared" si="11"/>
        <v>0</v>
      </c>
      <c r="C88" s="70">
        <f t="shared" si="12"/>
        <v>0</v>
      </c>
      <c r="D88" s="70" t="str">
        <f t="shared" si="13"/>
        <v>FALSE0</v>
      </c>
      <c r="E88" s="70" t="str">
        <f t="shared" si="14"/>
        <v>A LevelsGCE A Level50022684</v>
      </c>
      <c r="F88" s="70" t="s">
        <v>3</v>
      </c>
      <c r="G88" s="70" t="s">
        <v>38</v>
      </c>
      <c r="H88" s="184">
        <v>50022684</v>
      </c>
      <c r="I88" s="70" t="s">
        <v>284</v>
      </c>
      <c r="J88" s="70" t="s">
        <v>2922</v>
      </c>
      <c r="K88" s="71" t="str">
        <f t="shared" si="9"/>
        <v>BLANK</v>
      </c>
      <c r="L88" s="71" t="str">
        <f t="shared" si="10"/>
        <v>BLANK</v>
      </c>
    </row>
    <row r="89" spans="1:12" x14ac:dyDescent="0.75">
      <c r="A89" s="70" t="str">
        <f>CONCATENATE('Search Tool'!$B$6,'Search Tool'!$F$6,H89)</f>
        <v>EAL Level 3 advanced Diploma (Al size 1.25)50022702</v>
      </c>
      <c r="B89" s="70" t="b">
        <f t="shared" si="11"/>
        <v>0</v>
      </c>
      <c r="C89" s="70">
        <f t="shared" si="12"/>
        <v>0</v>
      </c>
      <c r="D89" s="70" t="str">
        <f t="shared" si="13"/>
        <v>FALSE0</v>
      </c>
      <c r="E89" s="70" t="str">
        <f t="shared" si="14"/>
        <v>A LevelsGCE A Level50022702</v>
      </c>
      <c r="F89" s="70" t="s">
        <v>3</v>
      </c>
      <c r="G89" s="70" t="s">
        <v>38</v>
      </c>
      <c r="H89" s="184">
        <v>50022702</v>
      </c>
      <c r="I89" s="70" t="s">
        <v>286</v>
      </c>
      <c r="J89" s="70" t="s">
        <v>2923</v>
      </c>
      <c r="K89" s="71" t="str">
        <f t="shared" si="9"/>
        <v>BLANK</v>
      </c>
      <c r="L89" s="71" t="str">
        <f t="shared" si="10"/>
        <v>BLANK</v>
      </c>
    </row>
    <row r="90" spans="1:12" x14ac:dyDescent="0.75">
      <c r="A90" s="70" t="str">
        <f>CONCATENATE('Search Tool'!$B$6,'Search Tool'!$F$6,H90)</f>
        <v>EAL Level 3 advanced Diploma (Al size 1.25)50022726</v>
      </c>
      <c r="B90" s="70" t="b">
        <f t="shared" si="11"/>
        <v>0</v>
      </c>
      <c r="C90" s="70">
        <f t="shared" si="12"/>
        <v>0</v>
      </c>
      <c r="D90" s="70" t="str">
        <f t="shared" si="13"/>
        <v>FALSE0</v>
      </c>
      <c r="E90" s="70" t="str">
        <f t="shared" si="14"/>
        <v>A LevelsGCE A Level50022726</v>
      </c>
      <c r="F90" s="70" t="s">
        <v>3</v>
      </c>
      <c r="G90" s="70" t="s">
        <v>38</v>
      </c>
      <c r="H90" s="184">
        <v>50022726</v>
      </c>
      <c r="I90" s="70" t="s">
        <v>288</v>
      </c>
      <c r="J90" s="70" t="s">
        <v>2924</v>
      </c>
      <c r="K90" s="71" t="str">
        <f t="shared" si="9"/>
        <v>BLANK</v>
      </c>
      <c r="L90" s="71" t="str">
        <f t="shared" si="10"/>
        <v>BLANK</v>
      </c>
    </row>
    <row r="91" spans="1:12" x14ac:dyDescent="0.75">
      <c r="A91" s="70" t="str">
        <f>CONCATENATE('Search Tool'!$B$6,'Search Tool'!$F$6,H91)</f>
        <v>EAL Level 3 advanced Diploma (Al size 1.25)50022738</v>
      </c>
      <c r="B91" s="70" t="b">
        <f t="shared" si="11"/>
        <v>0</v>
      </c>
      <c r="C91" s="70">
        <f t="shared" si="12"/>
        <v>0</v>
      </c>
      <c r="D91" s="70" t="str">
        <f t="shared" si="13"/>
        <v>FALSE0</v>
      </c>
      <c r="E91" s="70" t="str">
        <f t="shared" si="14"/>
        <v>A LevelsGCE A Level50022738</v>
      </c>
      <c r="F91" s="70" t="s">
        <v>3</v>
      </c>
      <c r="G91" s="70" t="s">
        <v>38</v>
      </c>
      <c r="H91" s="184">
        <v>50022738</v>
      </c>
      <c r="I91" s="70" t="s">
        <v>290</v>
      </c>
      <c r="J91" s="70" t="s">
        <v>2925</v>
      </c>
      <c r="K91" s="71" t="str">
        <f t="shared" si="9"/>
        <v>BLANK</v>
      </c>
      <c r="L91" s="71" t="str">
        <f t="shared" si="10"/>
        <v>BLANK</v>
      </c>
    </row>
    <row r="92" spans="1:12" x14ac:dyDescent="0.75">
      <c r="A92" s="70" t="str">
        <f>CONCATENATE('Search Tool'!$B$6,'Search Tool'!$F$6,H92)</f>
        <v>EAL Level 3 advanced Diploma (Al size 1.25)50023068</v>
      </c>
      <c r="B92" s="70" t="b">
        <f t="shared" si="11"/>
        <v>0</v>
      </c>
      <c r="C92" s="70">
        <f t="shared" si="12"/>
        <v>0</v>
      </c>
      <c r="D92" s="70" t="str">
        <f t="shared" si="13"/>
        <v>FALSE0</v>
      </c>
      <c r="E92" s="70" t="str">
        <f t="shared" si="14"/>
        <v>A LevelsGCE A Level50023068</v>
      </c>
      <c r="F92" s="70" t="s">
        <v>3</v>
      </c>
      <c r="G92" s="70" t="s">
        <v>38</v>
      </c>
      <c r="H92" s="184">
        <v>50023068</v>
      </c>
      <c r="I92" s="70" t="s">
        <v>292</v>
      </c>
      <c r="J92" s="70" t="s">
        <v>2926</v>
      </c>
      <c r="K92" s="71" t="str">
        <f t="shared" si="9"/>
        <v>BLANK</v>
      </c>
      <c r="L92" s="71" t="str">
        <f t="shared" si="10"/>
        <v>BLANK</v>
      </c>
    </row>
    <row r="93" spans="1:12" x14ac:dyDescent="0.75">
      <c r="A93" s="70" t="str">
        <f>CONCATENATE('Search Tool'!$B$6,'Search Tool'!$F$6,H93)</f>
        <v>EAL Level 3 advanced Diploma (Al size 1.25)5002307X</v>
      </c>
      <c r="B93" s="70" t="b">
        <f t="shared" si="11"/>
        <v>0</v>
      </c>
      <c r="C93" s="70">
        <f t="shared" si="12"/>
        <v>0</v>
      </c>
      <c r="D93" s="70" t="str">
        <f t="shared" si="13"/>
        <v>FALSE0</v>
      </c>
      <c r="E93" s="70" t="str">
        <f t="shared" si="14"/>
        <v>A LevelsGCE A Level5002307X</v>
      </c>
      <c r="F93" s="70" t="s">
        <v>3</v>
      </c>
      <c r="G93" s="70" t="s">
        <v>38</v>
      </c>
      <c r="H93" s="70" t="s">
        <v>293</v>
      </c>
      <c r="I93" s="70" t="s">
        <v>294</v>
      </c>
      <c r="J93" s="70" t="s">
        <v>2927</v>
      </c>
      <c r="K93" s="71" t="str">
        <f t="shared" si="9"/>
        <v>BLANK</v>
      </c>
      <c r="L93" s="71" t="str">
        <f t="shared" si="10"/>
        <v>BLANK</v>
      </c>
    </row>
    <row r="94" spans="1:12" x14ac:dyDescent="0.75">
      <c r="A94" s="70" t="str">
        <f>CONCATENATE('Search Tool'!$B$6,'Search Tool'!$F$6,H94)</f>
        <v>EAL Level 3 advanced Diploma (Al size 1.25)50023081</v>
      </c>
      <c r="B94" s="70" t="b">
        <f t="shared" si="11"/>
        <v>0</v>
      </c>
      <c r="C94" s="70">
        <f t="shared" si="12"/>
        <v>0</v>
      </c>
      <c r="D94" s="70" t="str">
        <f t="shared" si="13"/>
        <v>FALSE0</v>
      </c>
      <c r="E94" s="70" t="str">
        <f t="shared" si="14"/>
        <v>A LevelsGCE A Level50023081</v>
      </c>
      <c r="F94" s="70" t="s">
        <v>3</v>
      </c>
      <c r="G94" s="70" t="s">
        <v>38</v>
      </c>
      <c r="H94" s="184">
        <v>50023081</v>
      </c>
      <c r="I94" s="70" t="s">
        <v>296</v>
      </c>
      <c r="J94" s="70" t="s">
        <v>2928</v>
      </c>
      <c r="K94" s="71" t="str">
        <f t="shared" si="9"/>
        <v>BLANK</v>
      </c>
      <c r="L94" s="71" t="str">
        <f t="shared" si="10"/>
        <v>BLANK</v>
      </c>
    </row>
    <row r="95" spans="1:12" x14ac:dyDescent="0.75">
      <c r="A95" s="70" t="str">
        <f>CONCATENATE('Search Tool'!$B$6,'Search Tool'!$F$6,H95)</f>
        <v>EAL Level 3 advanced Diploma (Al size 1.25)50023093</v>
      </c>
      <c r="B95" s="70" t="b">
        <f t="shared" si="11"/>
        <v>0</v>
      </c>
      <c r="C95" s="70">
        <f t="shared" si="12"/>
        <v>0</v>
      </c>
      <c r="D95" s="70" t="str">
        <f t="shared" si="13"/>
        <v>FALSE0</v>
      </c>
      <c r="E95" s="70" t="str">
        <f t="shared" si="14"/>
        <v>A LevelsGCE A Level50023093</v>
      </c>
      <c r="F95" s="70" t="s">
        <v>3</v>
      </c>
      <c r="G95" s="70" t="s">
        <v>38</v>
      </c>
      <c r="H95" s="184">
        <v>50023093</v>
      </c>
      <c r="I95" s="70" t="s">
        <v>298</v>
      </c>
      <c r="J95" s="70" t="s">
        <v>2930</v>
      </c>
      <c r="K95" s="71" t="str">
        <f t="shared" si="9"/>
        <v>BLANK</v>
      </c>
      <c r="L95" s="71" t="str">
        <f t="shared" si="10"/>
        <v>BLANK</v>
      </c>
    </row>
    <row r="96" spans="1:12" x14ac:dyDescent="0.75">
      <c r="A96" s="70" t="str">
        <f>CONCATENATE('Search Tool'!$B$6,'Search Tool'!$F$6,H96)</f>
        <v>EAL Level 3 advanced Diploma (Al size 1.25)5002310X</v>
      </c>
      <c r="B96" s="70" t="b">
        <f t="shared" si="11"/>
        <v>0</v>
      </c>
      <c r="C96" s="70">
        <f t="shared" si="12"/>
        <v>0</v>
      </c>
      <c r="D96" s="70" t="str">
        <f t="shared" si="13"/>
        <v>FALSE0</v>
      </c>
      <c r="E96" s="70" t="str">
        <f t="shared" si="14"/>
        <v>A LevelsGCE A Level5002310X</v>
      </c>
      <c r="F96" s="70" t="s">
        <v>3</v>
      </c>
      <c r="G96" s="70" t="s">
        <v>38</v>
      </c>
      <c r="H96" s="70" t="s">
        <v>299</v>
      </c>
      <c r="I96" s="70" t="s">
        <v>300</v>
      </c>
      <c r="J96" s="70" t="s">
        <v>2932</v>
      </c>
      <c r="K96" s="71" t="str">
        <f t="shared" si="9"/>
        <v>BLANK</v>
      </c>
      <c r="L96" s="71" t="str">
        <f t="shared" si="10"/>
        <v>BLANK</v>
      </c>
    </row>
    <row r="97" spans="1:12" x14ac:dyDescent="0.75">
      <c r="A97" s="70" t="str">
        <f>CONCATENATE('Search Tool'!$B$6,'Search Tool'!$F$6,H97)</f>
        <v>EAL Level 3 advanced Diploma (Al size 1.25)50023123</v>
      </c>
      <c r="B97" s="70" t="b">
        <f t="shared" si="11"/>
        <v>0</v>
      </c>
      <c r="C97" s="70">
        <f t="shared" si="12"/>
        <v>0</v>
      </c>
      <c r="D97" s="70" t="str">
        <f t="shared" si="13"/>
        <v>FALSE0</v>
      </c>
      <c r="E97" s="70" t="str">
        <f t="shared" si="14"/>
        <v>A LevelsGCE A Level50023123</v>
      </c>
      <c r="F97" s="70" t="s">
        <v>3</v>
      </c>
      <c r="G97" s="70" t="s">
        <v>38</v>
      </c>
      <c r="H97" s="184">
        <v>50023123</v>
      </c>
      <c r="I97" s="70" t="s">
        <v>302</v>
      </c>
      <c r="J97" s="70" t="s">
        <v>2934</v>
      </c>
      <c r="K97" s="71" t="str">
        <f t="shared" si="9"/>
        <v>BLANK</v>
      </c>
      <c r="L97" s="71" t="str">
        <f t="shared" si="10"/>
        <v>BLANK</v>
      </c>
    </row>
    <row r="98" spans="1:12" x14ac:dyDescent="0.75">
      <c r="A98" s="70" t="str">
        <f>CONCATENATE('Search Tool'!$B$6,'Search Tool'!$F$6,H98)</f>
        <v>EAL Level 3 advanced Diploma (Al size 1.25)50023135</v>
      </c>
      <c r="B98" s="70" t="b">
        <f t="shared" si="11"/>
        <v>0</v>
      </c>
      <c r="C98" s="70">
        <f t="shared" si="12"/>
        <v>0</v>
      </c>
      <c r="D98" s="70" t="str">
        <f t="shared" si="13"/>
        <v>FALSE0</v>
      </c>
      <c r="E98" s="70" t="str">
        <f t="shared" si="14"/>
        <v>A LevelsGCE A Level50023135</v>
      </c>
      <c r="F98" s="70" t="s">
        <v>3</v>
      </c>
      <c r="G98" s="70" t="s">
        <v>38</v>
      </c>
      <c r="H98" s="184">
        <v>50023135</v>
      </c>
      <c r="I98" s="70" t="s">
        <v>304</v>
      </c>
      <c r="J98" s="70" t="s">
        <v>2936</v>
      </c>
      <c r="K98" s="71" t="str">
        <f t="shared" si="9"/>
        <v>BLANK</v>
      </c>
      <c r="L98" s="71" t="str">
        <f t="shared" si="10"/>
        <v>BLANK</v>
      </c>
    </row>
    <row r="99" spans="1:12" x14ac:dyDescent="0.75">
      <c r="A99" s="70" t="str">
        <f>CONCATENATE('Search Tool'!$B$6,'Search Tool'!$F$6,H99)</f>
        <v>EAL Level 3 advanced Diploma (Al size 1.25)50023159</v>
      </c>
      <c r="B99" s="70" t="b">
        <f t="shared" si="11"/>
        <v>0</v>
      </c>
      <c r="C99" s="70">
        <f t="shared" si="12"/>
        <v>0</v>
      </c>
      <c r="D99" s="70" t="str">
        <f t="shared" si="13"/>
        <v>FALSE0</v>
      </c>
      <c r="E99" s="70" t="str">
        <f t="shared" si="14"/>
        <v>A LevelsGCE A Level50023159</v>
      </c>
      <c r="F99" s="70" t="s">
        <v>3</v>
      </c>
      <c r="G99" s="70" t="s">
        <v>38</v>
      </c>
      <c r="H99" s="184">
        <v>50023159</v>
      </c>
      <c r="I99" s="70" t="s">
        <v>306</v>
      </c>
      <c r="J99" s="70" t="s">
        <v>2937</v>
      </c>
      <c r="K99" s="71" t="str">
        <f t="shared" si="9"/>
        <v>BLANK</v>
      </c>
      <c r="L99" s="71" t="str">
        <f t="shared" si="10"/>
        <v>BLANK</v>
      </c>
    </row>
    <row r="100" spans="1:12" x14ac:dyDescent="0.75">
      <c r="A100" s="70" t="str">
        <f>CONCATENATE('Search Tool'!$B$6,'Search Tool'!$F$6,H100)</f>
        <v>EAL Level 3 advanced Diploma (Al size 1.25)50023238</v>
      </c>
      <c r="B100" s="70" t="b">
        <f t="shared" si="11"/>
        <v>0</v>
      </c>
      <c r="C100" s="70">
        <f t="shared" si="12"/>
        <v>0</v>
      </c>
      <c r="D100" s="70" t="str">
        <f t="shared" si="13"/>
        <v>FALSE0</v>
      </c>
      <c r="E100" s="70" t="str">
        <f t="shared" si="14"/>
        <v>A LevelsGCE A Level50023238</v>
      </c>
      <c r="F100" s="70" t="s">
        <v>3</v>
      </c>
      <c r="G100" s="70" t="s">
        <v>38</v>
      </c>
      <c r="H100" s="184">
        <v>50023238</v>
      </c>
      <c r="I100" s="70" t="s">
        <v>308</v>
      </c>
      <c r="J100" s="70" t="s">
        <v>2938</v>
      </c>
      <c r="K100" s="71" t="str">
        <f t="shared" si="9"/>
        <v>BLANK</v>
      </c>
      <c r="L100" s="71" t="str">
        <f t="shared" si="10"/>
        <v>BLANK</v>
      </c>
    </row>
    <row r="101" spans="1:12" x14ac:dyDescent="0.75">
      <c r="A101" s="70" t="str">
        <f>CONCATENATE('Search Tool'!$B$6,'Search Tool'!$F$6,H101)</f>
        <v>EAL Level 3 advanced Diploma (Al size 1.25)50023287</v>
      </c>
      <c r="B101" s="70" t="b">
        <f t="shared" si="11"/>
        <v>0</v>
      </c>
      <c r="C101" s="70">
        <f t="shared" si="12"/>
        <v>0</v>
      </c>
      <c r="D101" s="70" t="str">
        <f t="shared" si="13"/>
        <v>FALSE0</v>
      </c>
      <c r="E101" s="70" t="str">
        <f t="shared" si="14"/>
        <v>A LevelsGCE A Level50023287</v>
      </c>
      <c r="F101" s="70" t="s">
        <v>3</v>
      </c>
      <c r="G101" s="70" t="s">
        <v>38</v>
      </c>
      <c r="H101" s="184">
        <v>50023287</v>
      </c>
      <c r="I101" s="70" t="s">
        <v>310</v>
      </c>
      <c r="J101" s="70" t="s">
        <v>2940</v>
      </c>
      <c r="K101" s="71" t="str">
        <f t="shared" si="9"/>
        <v>BLANK</v>
      </c>
      <c r="L101" s="71" t="str">
        <f t="shared" si="10"/>
        <v>BLANK</v>
      </c>
    </row>
    <row r="102" spans="1:12" x14ac:dyDescent="0.75">
      <c r="A102" s="70" t="str">
        <f>CONCATENATE('Search Tool'!$B$6,'Search Tool'!$F$6,H102)</f>
        <v>EAL Level 3 advanced Diploma (Al size 1.25)50023299</v>
      </c>
      <c r="B102" s="70" t="b">
        <f t="shared" si="11"/>
        <v>0</v>
      </c>
      <c r="C102" s="70">
        <f t="shared" si="12"/>
        <v>0</v>
      </c>
      <c r="D102" s="70" t="str">
        <f t="shared" si="13"/>
        <v>FALSE0</v>
      </c>
      <c r="E102" s="70" t="str">
        <f t="shared" si="14"/>
        <v>A LevelsGCE A Level50023299</v>
      </c>
      <c r="F102" s="70" t="s">
        <v>3</v>
      </c>
      <c r="G102" s="70" t="s">
        <v>38</v>
      </c>
      <c r="H102" s="184">
        <v>50023299</v>
      </c>
      <c r="I102" s="70" t="s">
        <v>312</v>
      </c>
      <c r="J102" s="70" t="s">
        <v>2941</v>
      </c>
      <c r="K102" s="71" t="str">
        <f t="shared" si="9"/>
        <v>BLANK</v>
      </c>
      <c r="L102" s="71" t="str">
        <f t="shared" si="10"/>
        <v>BLANK</v>
      </c>
    </row>
    <row r="103" spans="1:12" x14ac:dyDescent="0.75">
      <c r="A103" s="70" t="str">
        <f>CONCATENATE('Search Tool'!$B$6,'Search Tool'!$F$6,H103)</f>
        <v>EAL Level 3 advanced Diploma (Al size 1.25)50023305</v>
      </c>
      <c r="B103" s="70" t="b">
        <f t="shared" si="11"/>
        <v>0</v>
      </c>
      <c r="C103" s="70">
        <f t="shared" si="12"/>
        <v>0</v>
      </c>
      <c r="D103" s="70" t="str">
        <f t="shared" si="13"/>
        <v>FALSE0</v>
      </c>
      <c r="E103" s="70" t="str">
        <f t="shared" si="14"/>
        <v>A LevelsGCE A Level50023305</v>
      </c>
      <c r="F103" s="70" t="s">
        <v>3</v>
      </c>
      <c r="G103" s="70" t="s">
        <v>38</v>
      </c>
      <c r="H103" s="184">
        <v>50023305</v>
      </c>
      <c r="I103" s="70" t="s">
        <v>314</v>
      </c>
      <c r="J103" s="70" t="s">
        <v>2942</v>
      </c>
      <c r="K103" s="71" t="str">
        <f t="shared" si="9"/>
        <v>BLANK</v>
      </c>
      <c r="L103" s="71" t="str">
        <f t="shared" si="10"/>
        <v>BLANK</v>
      </c>
    </row>
    <row r="104" spans="1:12" x14ac:dyDescent="0.75">
      <c r="A104" s="70" t="str">
        <f>CONCATENATE('Search Tool'!$B$6,'Search Tool'!$F$6,H104)</f>
        <v>EAL Level 3 advanced Diploma (Al size 1.25)50023317</v>
      </c>
      <c r="B104" s="70" t="b">
        <f t="shared" si="11"/>
        <v>0</v>
      </c>
      <c r="C104" s="70">
        <f t="shared" si="12"/>
        <v>0</v>
      </c>
      <c r="D104" s="70" t="str">
        <f t="shared" si="13"/>
        <v>FALSE0</v>
      </c>
      <c r="E104" s="70" t="str">
        <f t="shared" si="14"/>
        <v>A LevelsGCE A Level50023317</v>
      </c>
      <c r="F104" s="70" t="s">
        <v>3</v>
      </c>
      <c r="G104" s="70" t="s">
        <v>38</v>
      </c>
      <c r="H104" s="184">
        <v>50023317</v>
      </c>
      <c r="I104" s="70" t="s">
        <v>316</v>
      </c>
      <c r="J104" s="70" t="s">
        <v>2943</v>
      </c>
      <c r="K104" s="71" t="str">
        <f t="shared" si="9"/>
        <v>BLANK</v>
      </c>
      <c r="L104" s="71" t="str">
        <f t="shared" si="10"/>
        <v>BLANK</v>
      </c>
    </row>
    <row r="105" spans="1:12" x14ac:dyDescent="0.75">
      <c r="A105" s="70" t="str">
        <f>CONCATENATE('Search Tool'!$B$6,'Search Tool'!$F$6,H105)</f>
        <v>EAL Level 3 advanced Diploma (Al size 1.25)50023329</v>
      </c>
      <c r="B105" s="70" t="b">
        <f t="shared" si="11"/>
        <v>0</v>
      </c>
      <c r="C105" s="70">
        <f t="shared" si="12"/>
        <v>0</v>
      </c>
      <c r="D105" s="70" t="str">
        <f t="shared" si="13"/>
        <v>FALSE0</v>
      </c>
      <c r="E105" s="70" t="str">
        <f t="shared" si="14"/>
        <v>A LevelsGCE A Level50023329</v>
      </c>
      <c r="F105" s="70" t="s">
        <v>3</v>
      </c>
      <c r="G105" s="70" t="s">
        <v>38</v>
      </c>
      <c r="H105" s="184">
        <v>50023329</v>
      </c>
      <c r="I105" s="70" t="s">
        <v>318</v>
      </c>
      <c r="J105" s="70" t="s">
        <v>2944</v>
      </c>
      <c r="K105" s="71" t="str">
        <f t="shared" si="9"/>
        <v>BLANK</v>
      </c>
      <c r="L105" s="71" t="str">
        <f t="shared" si="10"/>
        <v>BLANK</v>
      </c>
    </row>
    <row r="106" spans="1:12" x14ac:dyDescent="0.75">
      <c r="A106" s="70" t="str">
        <f>CONCATENATE('Search Tool'!$B$6,'Search Tool'!$F$6,H106)</f>
        <v>EAL Level 3 advanced Diploma (Al size 1.25)50023354</v>
      </c>
      <c r="B106" s="70" t="b">
        <f t="shared" si="11"/>
        <v>0</v>
      </c>
      <c r="C106" s="70">
        <f t="shared" si="12"/>
        <v>0</v>
      </c>
      <c r="D106" s="70" t="str">
        <f t="shared" si="13"/>
        <v>FALSE0</v>
      </c>
      <c r="E106" s="70" t="str">
        <f t="shared" si="14"/>
        <v>A LevelsGCE A Level50023354</v>
      </c>
      <c r="F106" s="70" t="s">
        <v>3</v>
      </c>
      <c r="G106" s="70" t="s">
        <v>38</v>
      </c>
      <c r="H106" s="184">
        <v>50023354</v>
      </c>
      <c r="I106" s="70" t="s">
        <v>320</v>
      </c>
      <c r="J106" s="70" t="s">
        <v>2945</v>
      </c>
      <c r="K106" s="71" t="str">
        <f t="shared" si="9"/>
        <v>BLANK</v>
      </c>
      <c r="L106" s="71" t="str">
        <f t="shared" si="10"/>
        <v>BLANK</v>
      </c>
    </row>
    <row r="107" spans="1:12" x14ac:dyDescent="0.75">
      <c r="A107" s="70" t="str">
        <f>CONCATENATE('Search Tool'!$B$6,'Search Tool'!$F$6,H107)</f>
        <v>EAL Level 3 advanced Diploma (Al size 1.25)50023366</v>
      </c>
      <c r="B107" s="70" t="b">
        <f t="shared" si="11"/>
        <v>0</v>
      </c>
      <c r="C107" s="70">
        <f t="shared" si="12"/>
        <v>0</v>
      </c>
      <c r="D107" s="70" t="str">
        <f t="shared" si="13"/>
        <v>FALSE0</v>
      </c>
      <c r="E107" s="70" t="str">
        <f t="shared" si="14"/>
        <v>A LevelsGCE A Level50023366</v>
      </c>
      <c r="F107" s="70" t="s">
        <v>3</v>
      </c>
      <c r="G107" s="70" t="s">
        <v>38</v>
      </c>
      <c r="H107" s="184">
        <v>50023366</v>
      </c>
      <c r="I107" s="70" t="s">
        <v>322</v>
      </c>
      <c r="J107" s="70" t="s">
        <v>2946</v>
      </c>
      <c r="K107" s="71" t="str">
        <f t="shared" si="9"/>
        <v>BLANK</v>
      </c>
      <c r="L107" s="71" t="str">
        <f t="shared" si="10"/>
        <v>BLANK</v>
      </c>
    </row>
    <row r="108" spans="1:12" x14ac:dyDescent="0.75">
      <c r="A108" s="70" t="str">
        <f>CONCATENATE('Search Tool'!$B$6,'Search Tool'!$F$6,H108)</f>
        <v>EAL Level 3 advanced Diploma (Al size 1.25)50023378</v>
      </c>
      <c r="B108" s="70" t="b">
        <f t="shared" si="11"/>
        <v>0</v>
      </c>
      <c r="C108" s="70">
        <f t="shared" si="12"/>
        <v>0</v>
      </c>
      <c r="D108" s="70" t="str">
        <f t="shared" si="13"/>
        <v>FALSE0</v>
      </c>
      <c r="E108" s="70" t="str">
        <f t="shared" si="14"/>
        <v>A LevelsGCE A Level50023378</v>
      </c>
      <c r="F108" s="70" t="s">
        <v>3</v>
      </c>
      <c r="G108" s="70" t="s">
        <v>38</v>
      </c>
      <c r="H108" s="184">
        <v>50023378</v>
      </c>
      <c r="I108" s="70" t="s">
        <v>324</v>
      </c>
      <c r="J108" s="70" t="s">
        <v>2947</v>
      </c>
      <c r="K108" s="71" t="str">
        <f t="shared" si="9"/>
        <v>BLANK</v>
      </c>
      <c r="L108" s="71" t="str">
        <f t="shared" si="10"/>
        <v>BLANK</v>
      </c>
    </row>
    <row r="109" spans="1:12" x14ac:dyDescent="0.75">
      <c r="A109" s="70" t="str">
        <f>CONCATENATE('Search Tool'!$B$6,'Search Tool'!$F$6,H109)</f>
        <v>EAL Level 3 advanced Diploma (Al size 1.25)5002338X</v>
      </c>
      <c r="B109" s="70" t="b">
        <f t="shared" si="11"/>
        <v>0</v>
      </c>
      <c r="C109" s="70">
        <f t="shared" si="12"/>
        <v>0</v>
      </c>
      <c r="D109" s="70" t="str">
        <f t="shared" si="13"/>
        <v>FALSE0</v>
      </c>
      <c r="E109" s="70" t="str">
        <f t="shared" si="14"/>
        <v>A LevelsGCE A Level5002338X</v>
      </c>
      <c r="F109" s="70" t="s">
        <v>3</v>
      </c>
      <c r="G109" s="70" t="s">
        <v>38</v>
      </c>
      <c r="H109" s="70" t="s">
        <v>325</v>
      </c>
      <c r="I109" s="70" t="s">
        <v>326</v>
      </c>
      <c r="J109" s="70" t="s">
        <v>2949</v>
      </c>
      <c r="K109" s="71" t="str">
        <f t="shared" si="9"/>
        <v>BLANK</v>
      </c>
      <c r="L109" s="71" t="str">
        <f t="shared" si="10"/>
        <v>BLANK</v>
      </c>
    </row>
    <row r="110" spans="1:12" x14ac:dyDescent="0.75">
      <c r="A110" s="70" t="str">
        <f>CONCATENATE('Search Tool'!$B$6,'Search Tool'!$F$6,H110)</f>
        <v>EAL Level 3 advanced Diploma (Al size 1.25)50023391</v>
      </c>
      <c r="B110" s="70" t="b">
        <f t="shared" si="11"/>
        <v>0</v>
      </c>
      <c r="C110" s="70">
        <f t="shared" si="12"/>
        <v>0</v>
      </c>
      <c r="D110" s="70" t="str">
        <f t="shared" si="13"/>
        <v>FALSE0</v>
      </c>
      <c r="E110" s="70" t="str">
        <f t="shared" si="14"/>
        <v>A LevelsGCE A Level50023391</v>
      </c>
      <c r="F110" s="70" t="s">
        <v>3</v>
      </c>
      <c r="G110" s="70" t="s">
        <v>38</v>
      </c>
      <c r="H110" s="184">
        <v>50023391</v>
      </c>
      <c r="I110" s="70" t="s">
        <v>328</v>
      </c>
      <c r="J110" s="70" t="s">
        <v>2950</v>
      </c>
      <c r="K110" s="71" t="str">
        <f t="shared" si="9"/>
        <v>BLANK</v>
      </c>
      <c r="L110" s="71" t="str">
        <f t="shared" si="10"/>
        <v>BLANK</v>
      </c>
    </row>
    <row r="111" spans="1:12" x14ac:dyDescent="0.75">
      <c r="A111" s="70" t="str">
        <f>CONCATENATE('Search Tool'!$B$6,'Search Tool'!$F$6,H111)</f>
        <v>EAL Level 3 advanced Diploma (Al size 1.25)50023408</v>
      </c>
      <c r="B111" s="70" t="b">
        <f t="shared" si="11"/>
        <v>0</v>
      </c>
      <c r="C111" s="70">
        <f t="shared" si="12"/>
        <v>0</v>
      </c>
      <c r="D111" s="70" t="str">
        <f t="shared" si="13"/>
        <v>FALSE0</v>
      </c>
      <c r="E111" s="70" t="str">
        <f t="shared" si="14"/>
        <v>A LevelsGCE A Level50023408</v>
      </c>
      <c r="F111" s="70" t="s">
        <v>3</v>
      </c>
      <c r="G111" s="70" t="s">
        <v>38</v>
      </c>
      <c r="H111" s="184">
        <v>50023408</v>
      </c>
      <c r="I111" s="70" t="s">
        <v>330</v>
      </c>
      <c r="J111" s="70" t="s">
        <v>2951</v>
      </c>
      <c r="K111" s="71" t="str">
        <f t="shared" si="9"/>
        <v>BLANK</v>
      </c>
      <c r="L111" s="71" t="str">
        <f t="shared" si="10"/>
        <v>BLANK</v>
      </c>
    </row>
    <row r="112" spans="1:12" x14ac:dyDescent="0.75">
      <c r="A112" s="70" t="str">
        <f>CONCATENATE('Search Tool'!$B$6,'Search Tool'!$F$6,H112)</f>
        <v>EAL Level 3 advanced Diploma (Al size 1.25)5002341X</v>
      </c>
      <c r="B112" s="70" t="b">
        <f t="shared" si="11"/>
        <v>0</v>
      </c>
      <c r="C112" s="70">
        <f t="shared" si="12"/>
        <v>0</v>
      </c>
      <c r="D112" s="70" t="str">
        <f t="shared" si="13"/>
        <v>FALSE0</v>
      </c>
      <c r="E112" s="70" t="str">
        <f t="shared" si="14"/>
        <v>A LevelsGCE A Level5002341X</v>
      </c>
      <c r="F112" s="70" t="s">
        <v>3</v>
      </c>
      <c r="G112" s="70" t="s">
        <v>38</v>
      </c>
      <c r="H112" s="70" t="s">
        <v>331</v>
      </c>
      <c r="I112" s="70" t="s">
        <v>332</v>
      </c>
      <c r="J112" s="70" t="s">
        <v>2952</v>
      </c>
      <c r="K112" s="71" t="str">
        <f t="shared" si="9"/>
        <v>BLANK</v>
      </c>
      <c r="L112" s="71" t="str">
        <f t="shared" si="10"/>
        <v>BLANK</v>
      </c>
    </row>
    <row r="113" spans="1:12" x14ac:dyDescent="0.75">
      <c r="A113" s="70" t="str">
        <f>CONCATENATE('Search Tool'!$B$6,'Search Tool'!$F$6,H113)</f>
        <v>EAL Level 3 advanced Diploma (Al size 1.25)50023421</v>
      </c>
      <c r="B113" s="70" t="b">
        <f t="shared" si="11"/>
        <v>0</v>
      </c>
      <c r="C113" s="70">
        <f t="shared" si="12"/>
        <v>0</v>
      </c>
      <c r="D113" s="70" t="str">
        <f t="shared" si="13"/>
        <v>FALSE0</v>
      </c>
      <c r="E113" s="70" t="str">
        <f t="shared" si="14"/>
        <v>A LevelsGCE A Level50023421</v>
      </c>
      <c r="F113" s="70" t="s">
        <v>3</v>
      </c>
      <c r="G113" s="70" t="s">
        <v>38</v>
      </c>
      <c r="H113" s="184">
        <v>50023421</v>
      </c>
      <c r="I113" s="70" t="s">
        <v>334</v>
      </c>
      <c r="J113" s="70" t="s">
        <v>2953</v>
      </c>
      <c r="K113" s="71" t="str">
        <f t="shared" si="9"/>
        <v>BLANK</v>
      </c>
      <c r="L113" s="71" t="str">
        <f t="shared" si="10"/>
        <v>BLANK</v>
      </c>
    </row>
    <row r="114" spans="1:12" x14ac:dyDescent="0.75">
      <c r="A114" s="70" t="str">
        <f>CONCATENATE('Search Tool'!$B$6,'Search Tool'!$F$6,H114)</f>
        <v>EAL Level 3 advanced Diploma (Al size 1.25)50023433</v>
      </c>
      <c r="B114" s="70" t="b">
        <f t="shared" si="11"/>
        <v>0</v>
      </c>
      <c r="C114" s="70">
        <f t="shared" si="12"/>
        <v>0</v>
      </c>
      <c r="D114" s="70" t="str">
        <f t="shared" si="13"/>
        <v>FALSE0</v>
      </c>
      <c r="E114" s="70" t="str">
        <f t="shared" si="14"/>
        <v>A LevelsGCE A Level50023433</v>
      </c>
      <c r="F114" s="70" t="s">
        <v>3</v>
      </c>
      <c r="G114" s="70" t="s">
        <v>38</v>
      </c>
      <c r="H114" s="184">
        <v>50023433</v>
      </c>
      <c r="I114" s="70" t="s">
        <v>336</v>
      </c>
      <c r="J114" s="70" t="s">
        <v>2954</v>
      </c>
      <c r="K114" s="71" t="str">
        <f t="shared" si="9"/>
        <v>BLANK</v>
      </c>
      <c r="L114" s="71" t="str">
        <f t="shared" si="10"/>
        <v>BLANK</v>
      </c>
    </row>
    <row r="115" spans="1:12" x14ac:dyDescent="0.75">
      <c r="A115" s="70" t="str">
        <f>CONCATENATE('Search Tool'!$B$6,'Search Tool'!$F$6,H115)</f>
        <v>EAL Level 3 advanced Diploma (Al size 1.25)50023445</v>
      </c>
      <c r="B115" s="70" t="b">
        <f t="shared" si="11"/>
        <v>0</v>
      </c>
      <c r="C115" s="70">
        <f t="shared" si="12"/>
        <v>0</v>
      </c>
      <c r="D115" s="70" t="str">
        <f t="shared" si="13"/>
        <v>FALSE0</v>
      </c>
      <c r="E115" s="70" t="str">
        <f t="shared" si="14"/>
        <v>A LevelsGCE A Level50023445</v>
      </c>
      <c r="F115" s="70" t="s">
        <v>3</v>
      </c>
      <c r="G115" s="70" t="s">
        <v>38</v>
      </c>
      <c r="H115" s="184">
        <v>50023445</v>
      </c>
      <c r="I115" s="70" t="s">
        <v>338</v>
      </c>
      <c r="J115" s="70" t="s">
        <v>2955</v>
      </c>
      <c r="K115" s="71" t="str">
        <f t="shared" si="9"/>
        <v>BLANK</v>
      </c>
      <c r="L115" s="71" t="str">
        <f t="shared" si="10"/>
        <v>BLANK</v>
      </c>
    </row>
    <row r="116" spans="1:12" x14ac:dyDescent="0.75">
      <c r="A116" s="70" t="str">
        <f>CONCATENATE('Search Tool'!$B$6,'Search Tool'!$F$6,H116)</f>
        <v>EAL Level 3 advanced Diploma (Al size 1.25)50023457</v>
      </c>
      <c r="B116" s="70" t="b">
        <f t="shared" si="11"/>
        <v>0</v>
      </c>
      <c r="C116" s="70">
        <f t="shared" si="12"/>
        <v>0</v>
      </c>
      <c r="D116" s="70" t="str">
        <f t="shared" si="13"/>
        <v>FALSE0</v>
      </c>
      <c r="E116" s="70" t="str">
        <f t="shared" si="14"/>
        <v>A LevelsGCE A Level50023457</v>
      </c>
      <c r="F116" s="70" t="s">
        <v>3</v>
      </c>
      <c r="G116" s="70" t="s">
        <v>38</v>
      </c>
      <c r="H116" s="184">
        <v>50023457</v>
      </c>
      <c r="I116" s="70" t="s">
        <v>340</v>
      </c>
      <c r="J116" s="70" t="s">
        <v>2956</v>
      </c>
      <c r="K116" s="71" t="str">
        <f t="shared" si="9"/>
        <v>BLANK</v>
      </c>
      <c r="L116" s="71" t="str">
        <f t="shared" si="10"/>
        <v>BLANK</v>
      </c>
    </row>
    <row r="117" spans="1:12" x14ac:dyDescent="0.75">
      <c r="A117" s="70" t="str">
        <f>CONCATENATE('Search Tool'!$B$6,'Search Tool'!$F$6,H117)</f>
        <v>EAL Level 3 advanced Diploma (Al size 1.25)50023470</v>
      </c>
      <c r="B117" s="70" t="b">
        <f t="shared" si="11"/>
        <v>0</v>
      </c>
      <c r="C117" s="70">
        <f t="shared" si="12"/>
        <v>0</v>
      </c>
      <c r="D117" s="70" t="str">
        <f t="shared" si="13"/>
        <v>FALSE0</v>
      </c>
      <c r="E117" s="70" t="str">
        <f t="shared" si="14"/>
        <v>A LevelsGCE A Level50023470</v>
      </c>
      <c r="F117" s="70" t="s">
        <v>3</v>
      </c>
      <c r="G117" s="70" t="s">
        <v>38</v>
      </c>
      <c r="H117" s="184">
        <v>50023470</v>
      </c>
      <c r="I117" s="70" t="s">
        <v>342</v>
      </c>
      <c r="J117" s="70" t="s">
        <v>2957</v>
      </c>
      <c r="K117" s="71" t="str">
        <f t="shared" si="9"/>
        <v>BLANK</v>
      </c>
      <c r="L117" s="71" t="str">
        <f t="shared" si="10"/>
        <v>BLANK</v>
      </c>
    </row>
    <row r="118" spans="1:12" x14ac:dyDescent="0.75">
      <c r="A118" s="70" t="str">
        <f>CONCATENATE('Search Tool'!$B$6,'Search Tool'!$F$6,H118)</f>
        <v>EAL Level 3 advanced Diploma (Al size 1.25)50023494</v>
      </c>
      <c r="B118" s="70" t="b">
        <f t="shared" si="11"/>
        <v>0</v>
      </c>
      <c r="C118" s="70">
        <f t="shared" si="12"/>
        <v>0</v>
      </c>
      <c r="D118" s="70" t="str">
        <f t="shared" si="13"/>
        <v>FALSE0</v>
      </c>
      <c r="E118" s="70" t="str">
        <f t="shared" si="14"/>
        <v>A LevelsGCE A Level50023494</v>
      </c>
      <c r="F118" s="70" t="s">
        <v>3</v>
      </c>
      <c r="G118" s="70" t="s">
        <v>38</v>
      </c>
      <c r="H118" s="184">
        <v>50023494</v>
      </c>
      <c r="I118" s="70" t="s">
        <v>344</v>
      </c>
      <c r="J118" s="70" t="s">
        <v>2958</v>
      </c>
      <c r="K118" s="71" t="str">
        <f t="shared" si="9"/>
        <v>BLANK</v>
      </c>
      <c r="L118" s="71" t="str">
        <f t="shared" si="10"/>
        <v>BLANK</v>
      </c>
    </row>
    <row r="119" spans="1:12" x14ac:dyDescent="0.75">
      <c r="A119" s="70" t="str">
        <f>CONCATENATE('Search Tool'!$B$6,'Search Tool'!$F$6,H119)</f>
        <v>EAL Level 3 advanced Diploma (Al size 1.25)50023561</v>
      </c>
      <c r="B119" s="70" t="b">
        <f t="shared" si="11"/>
        <v>0</v>
      </c>
      <c r="C119" s="70">
        <f t="shared" si="12"/>
        <v>0</v>
      </c>
      <c r="D119" s="70" t="str">
        <f t="shared" si="13"/>
        <v>FALSE0</v>
      </c>
      <c r="E119" s="70" t="str">
        <f t="shared" si="14"/>
        <v>A LevelsGCE A Level50023561</v>
      </c>
      <c r="F119" s="70" t="s">
        <v>3</v>
      </c>
      <c r="G119" s="70" t="s">
        <v>38</v>
      </c>
      <c r="H119" s="184">
        <v>50023561</v>
      </c>
      <c r="I119" s="70" t="s">
        <v>346</v>
      </c>
      <c r="J119" s="70" t="s">
        <v>2959</v>
      </c>
      <c r="K119" s="71" t="str">
        <f t="shared" si="9"/>
        <v>BLANK</v>
      </c>
      <c r="L119" s="71" t="str">
        <f t="shared" si="10"/>
        <v>BLANK</v>
      </c>
    </row>
    <row r="120" spans="1:12" x14ac:dyDescent="0.75">
      <c r="A120" s="70" t="str">
        <f>CONCATENATE('Search Tool'!$B$6,'Search Tool'!$F$6,H120)</f>
        <v>EAL Level 3 advanced Diploma (Al size 1.25)50023573</v>
      </c>
      <c r="B120" s="70" t="b">
        <f t="shared" si="11"/>
        <v>0</v>
      </c>
      <c r="C120" s="70">
        <f t="shared" si="12"/>
        <v>0</v>
      </c>
      <c r="D120" s="70" t="str">
        <f t="shared" si="13"/>
        <v>FALSE0</v>
      </c>
      <c r="E120" s="70" t="str">
        <f t="shared" si="14"/>
        <v>A LevelsGCE A Level50023573</v>
      </c>
      <c r="F120" s="70" t="s">
        <v>3</v>
      </c>
      <c r="G120" s="70" t="s">
        <v>38</v>
      </c>
      <c r="H120" s="184">
        <v>50023573</v>
      </c>
      <c r="I120" s="70" t="s">
        <v>348</v>
      </c>
      <c r="J120" s="70" t="s">
        <v>2960</v>
      </c>
      <c r="K120" s="71" t="str">
        <f t="shared" si="9"/>
        <v>BLANK</v>
      </c>
      <c r="L120" s="71" t="str">
        <f t="shared" si="10"/>
        <v>BLANK</v>
      </c>
    </row>
    <row r="121" spans="1:12" x14ac:dyDescent="0.75">
      <c r="A121" s="70" t="str">
        <f>CONCATENATE('Search Tool'!$B$6,'Search Tool'!$F$6,H121)</f>
        <v>EAL Level 3 advanced Diploma (Al size 1.25)50023767</v>
      </c>
      <c r="B121" s="70" t="b">
        <f t="shared" si="11"/>
        <v>0</v>
      </c>
      <c r="C121" s="70">
        <f t="shared" si="12"/>
        <v>0</v>
      </c>
      <c r="D121" s="70" t="str">
        <f t="shared" si="13"/>
        <v>FALSE0</v>
      </c>
      <c r="E121" s="70" t="str">
        <f t="shared" si="14"/>
        <v>A LevelsGCE A Level50023767</v>
      </c>
      <c r="F121" s="70" t="s">
        <v>3</v>
      </c>
      <c r="G121" s="70" t="s">
        <v>38</v>
      </c>
      <c r="H121" s="184">
        <v>50023767</v>
      </c>
      <c r="I121" s="70" t="s">
        <v>350</v>
      </c>
      <c r="J121" s="70" t="s">
        <v>2961</v>
      </c>
      <c r="K121" s="71" t="str">
        <f t="shared" si="9"/>
        <v>BLANK</v>
      </c>
      <c r="L121" s="71" t="str">
        <f t="shared" si="10"/>
        <v>BLANK</v>
      </c>
    </row>
    <row r="122" spans="1:12" x14ac:dyDescent="0.75">
      <c r="A122" s="70" t="str">
        <f>CONCATENATE('Search Tool'!$B$6,'Search Tool'!$F$6,H122)</f>
        <v>EAL Level 3 advanced Diploma (Al size 1.25)50024218</v>
      </c>
      <c r="B122" s="70" t="b">
        <f t="shared" si="11"/>
        <v>0</v>
      </c>
      <c r="C122" s="70">
        <f t="shared" si="12"/>
        <v>0</v>
      </c>
      <c r="D122" s="70" t="str">
        <f t="shared" si="13"/>
        <v>FALSE0</v>
      </c>
      <c r="E122" s="70" t="str">
        <f t="shared" si="14"/>
        <v>A LevelsGCE A Level50024218</v>
      </c>
      <c r="F122" s="70" t="s">
        <v>3</v>
      </c>
      <c r="G122" s="70" t="s">
        <v>38</v>
      </c>
      <c r="H122" s="184">
        <v>50024218</v>
      </c>
      <c r="I122" s="70" t="s">
        <v>352</v>
      </c>
      <c r="J122" s="70" t="s">
        <v>2962</v>
      </c>
      <c r="K122" s="71" t="str">
        <f t="shared" si="9"/>
        <v>BLANK</v>
      </c>
      <c r="L122" s="71" t="str">
        <f t="shared" si="10"/>
        <v>BLANK</v>
      </c>
    </row>
    <row r="123" spans="1:12" x14ac:dyDescent="0.75">
      <c r="A123" s="70" t="str">
        <f>CONCATENATE('Search Tool'!$B$6,'Search Tool'!$F$6,H123)</f>
        <v>EAL Level 3 advanced Diploma (Al size 1.25)50024267</v>
      </c>
      <c r="B123" s="70" t="b">
        <f t="shared" si="11"/>
        <v>0</v>
      </c>
      <c r="C123" s="70">
        <f t="shared" si="12"/>
        <v>0</v>
      </c>
      <c r="D123" s="70" t="str">
        <f t="shared" si="13"/>
        <v>FALSE0</v>
      </c>
      <c r="E123" s="70" t="str">
        <f t="shared" si="14"/>
        <v>A LevelsGCE A Level50024267</v>
      </c>
      <c r="F123" s="70" t="s">
        <v>3</v>
      </c>
      <c r="G123" s="70" t="s">
        <v>38</v>
      </c>
      <c r="H123" s="184">
        <v>50024267</v>
      </c>
      <c r="I123" s="70" t="s">
        <v>354</v>
      </c>
      <c r="J123" s="70" t="s">
        <v>2964</v>
      </c>
      <c r="K123" s="71" t="str">
        <f t="shared" si="9"/>
        <v>BLANK</v>
      </c>
      <c r="L123" s="71" t="str">
        <f t="shared" si="10"/>
        <v>BLANK</v>
      </c>
    </row>
    <row r="124" spans="1:12" x14ac:dyDescent="0.75">
      <c r="A124" s="70" t="str">
        <f>CONCATENATE('Search Tool'!$B$6,'Search Tool'!$F$6,H124)</f>
        <v>EAL Level 3 advanced Diploma (Al size 1.25)50024310</v>
      </c>
      <c r="B124" s="70" t="b">
        <f t="shared" si="11"/>
        <v>0</v>
      </c>
      <c r="C124" s="70">
        <f t="shared" si="12"/>
        <v>0</v>
      </c>
      <c r="D124" s="70" t="str">
        <f t="shared" si="13"/>
        <v>FALSE0</v>
      </c>
      <c r="E124" s="70" t="str">
        <f t="shared" si="14"/>
        <v>A LevelsGCE A Level50024310</v>
      </c>
      <c r="F124" s="70" t="s">
        <v>3</v>
      </c>
      <c r="G124" s="70" t="s">
        <v>38</v>
      </c>
      <c r="H124" s="184">
        <v>50024310</v>
      </c>
      <c r="I124" s="70" t="s">
        <v>356</v>
      </c>
      <c r="J124" s="70" t="s">
        <v>2965</v>
      </c>
      <c r="K124" s="71" t="str">
        <f t="shared" si="9"/>
        <v>BLANK</v>
      </c>
      <c r="L124" s="71" t="str">
        <f t="shared" si="10"/>
        <v>BLANK</v>
      </c>
    </row>
    <row r="125" spans="1:12" x14ac:dyDescent="0.75">
      <c r="A125" s="70" t="str">
        <f>CONCATENATE('Search Tool'!$B$6,'Search Tool'!$F$6,H125)</f>
        <v>EAL Level 3 advanced Diploma (Al size 1.25)50024322</v>
      </c>
      <c r="B125" s="70" t="b">
        <f t="shared" si="11"/>
        <v>0</v>
      </c>
      <c r="C125" s="70">
        <f t="shared" si="12"/>
        <v>0</v>
      </c>
      <c r="D125" s="70" t="str">
        <f t="shared" si="13"/>
        <v>FALSE0</v>
      </c>
      <c r="E125" s="70" t="str">
        <f t="shared" si="14"/>
        <v>A LevelsGCE A Level50024322</v>
      </c>
      <c r="F125" s="70" t="s">
        <v>3</v>
      </c>
      <c r="G125" s="70" t="s">
        <v>38</v>
      </c>
      <c r="H125" s="184">
        <v>50024322</v>
      </c>
      <c r="I125" s="70" t="s">
        <v>358</v>
      </c>
      <c r="J125" s="70" t="s">
        <v>2966</v>
      </c>
      <c r="K125" s="71" t="str">
        <f t="shared" si="9"/>
        <v>BLANK</v>
      </c>
      <c r="L125" s="71" t="str">
        <f t="shared" si="10"/>
        <v>BLANK</v>
      </c>
    </row>
    <row r="126" spans="1:12" x14ac:dyDescent="0.75">
      <c r="A126" s="70" t="str">
        <f>CONCATENATE('Search Tool'!$B$6,'Search Tool'!$F$6,H126)</f>
        <v>EAL Level 3 advanced Diploma (Al size 1.25)50024334</v>
      </c>
      <c r="B126" s="70" t="b">
        <f t="shared" si="11"/>
        <v>0</v>
      </c>
      <c r="C126" s="70">
        <f t="shared" si="12"/>
        <v>0</v>
      </c>
      <c r="D126" s="70" t="str">
        <f t="shared" si="13"/>
        <v>FALSE0</v>
      </c>
      <c r="E126" s="70" t="str">
        <f t="shared" si="14"/>
        <v>A LevelsGCE A Level50024334</v>
      </c>
      <c r="F126" s="70" t="s">
        <v>3</v>
      </c>
      <c r="G126" s="70" t="s">
        <v>38</v>
      </c>
      <c r="H126" s="184">
        <v>50024334</v>
      </c>
      <c r="I126" s="70" t="s">
        <v>360</v>
      </c>
      <c r="J126" s="70" t="s">
        <v>2967</v>
      </c>
      <c r="K126" s="71" t="str">
        <f t="shared" si="9"/>
        <v>BLANK</v>
      </c>
      <c r="L126" s="71" t="str">
        <f t="shared" si="10"/>
        <v>BLANK</v>
      </c>
    </row>
    <row r="127" spans="1:12" x14ac:dyDescent="0.75">
      <c r="A127" s="70" t="str">
        <f>CONCATENATE('Search Tool'!$B$6,'Search Tool'!$F$6,H127)</f>
        <v>EAL Level 3 advanced Diploma (Al size 1.25)50024358</v>
      </c>
      <c r="B127" s="70" t="b">
        <f t="shared" si="11"/>
        <v>0</v>
      </c>
      <c r="C127" s="70">
        <f t="shared" si="12"/>
        <v>0</v>
      </c>
      <c r="D127" s="70" t="str">
        <f t="shared" si="13"/>
        <v>FALSE0</v>
      </c>
      <c r="E127" s="70" t="str">
        <f t="shared" si="14"/>
        <v>A LevelsGCE A Level50024358</v>
      </c>
      <c r="F127" s="70" t="s">
        <v>3</v>
      </c>
      <c r="G127" s="70" t="s">
        <v>38</v>
      </c>
      <c r="H127" s="184">
        <v>50024358</v>
      </c>
      <c r="I127" s="70" t="s">
        <v>362</v>
      </c>
      <c r="J127" s="70" t="s">
        <v>2968</v>
      </c>
      <c r="K127" s="71" t="str">
        <f t="shared" si="9"/>
        <v>BLANK</v>
      </c>
      <c r="L127" s="71" t="str">
        <f t="shared" si="10"/>
        <v>BLANK</v>
      </c>
    </row>
    <row r="128" spans="1:12" x14ac:dyDescent="0.75">
      <c r="A128" s="70" t="str">
        <f>CONCATENATE('Search Tool'!$B$6,'Search Tool'!$F$6,H128)</f>
        <v>EAL Level 3 advanced Diploma (Al size 1.25)5002436X</v>
      </c>
      <c r="B128" s="70" t="b">
        <f t="shared" si="11"/>
        <v>0</v>
      </c>
      <c r="C128" s="70">
        <f t="shared" si="12"/>
        <v>0</v>
      </c>
      <c r="D128" s="70" t="str">
        <f t="shared" si="13"/>
        <v>FALSE0</v>
      </c>
      <c r="E128" s="70" t="str">
        <f t="shared" si="14"/>
        <v>A LevelsGCE A Level5002436X</v>
      </c>
      <c r="F128" s="70" t="s">
        <v>3</v>
      </c>
      <c r="G128" s="70" t="s">
        <v>38</v>
      </c>
      <c r="H128" s="70" t="s">
        <v>363</v>
      </c>
      <c r="I128" s="70" t="s">
        <v>364</v>
      </c>
      <c r="J128" s="70" t="s">
        <v>2969</v>
      </c>
      <c r="K128" s="71" t="str">
        <f t="shared" si="9"/>
        <v>BLANK</v>
      </c>
      <c r="L128" s="71" t="str">
        <f t="shared" si="10"/>
        <v>BLANK</v>
      </c>
    </row>
    <row r="129" spans="1:12" x14ac:dyDescent="0.75">
      <c r="A129" s="70" t="str">
        <f>CONCATENATE('Search Tool'!$B$6,'Search Tool'!$F$6,H129)</f>
        <v>EAL Level 3 advanced Diploma (Al size 1.25)50024383</v>
      </c>
      <c r="B129" s="70" t="b">
        <f t="shared" si="11"/>
        <v>0</v>
      </c>
      <c r="C129" s="70">
        <f t="shared" si="12"/>
        <v>0</v>
      </c>
      <c r="D129" s="70" t="str">
        <f t="shared" si="13"/>
        <v>FALSE0</v>
      </c>
      <c r="E129" s="70" t="str">
        <f t="shared" si="14"/>
        <v>A LevelsGCE A Level50024383</v>
      </c>
      <c r="F129" s="70" t="s">
        <v>3</v>
      </c>
      <c r="G129" s="70" t="s">
        <v>38</v>
      </c>
      <c r="H129" s="184">
        <v>50024383</v>
      </c>
      <c r="I129" s="70" t="s">
        <v>366</v>
      </c>
      <c r="J129" s="70" t="s">
        <v>2970</v>
      </c>
      <c r="K129" s="71" t="str">
        <f t="shared" si="9"/>
        <v>BLANK</v>
      </c>
      <c r="L129" s="71" t="str">
        <f t="shared" si="10"/>
        <v>BLANK</v>
      </c>
    </row>
    <row r="130" spans="1:12" x14ac:dyDescent="0.75">
      <c r="A130" s="70" t="str">
        <f>CONCATENATE('Search Tool'!$B$6,'Search Tool'!$F$6,H130)</f>
        <v>EAL Level 3 advanced Diploma (Al size 1.25)50024425</v>
      </c>
      <c r="B130" s="70" t="b">
        <f t="shared" si="11"/>
        <v>0</v>
      </c>
      <c r="C130" s="70">
        <f t="shared" si="12"/>
        <v>0</v>
      </c>
      <c r="D130" s="70" t="str">
        <f t="shared" si="13"/>
        <v>FALSE0</v>
      </c>
      <c r="E130" s="70" t="str">
        <f t="shared" si="14"/>
        <v>A LevelsGCE A Level50024425</v>
      </c>
      <c r="F130" s="70" t="s">
        <v>3</v>
      </c>
      <c r="G130" s="70" t="s">
        <v>38</v>
      </c>
      <c r="H130" s="184">
        <v>50024425</v>
      </c>
      <c r="I130" s="70" t="s">
        <v>368</v>
      </c>
      <c r="J130" s="70" t="s">
        <v>2971</v>
      </c>
      <c r="K130" s="71" t="str">
        <f t="shared" ref="K130:K193" si="15">IFERROR(VLOOKUP($J130,$D$2:$I$1449,5,FALSE),"BLANK")</f>
        <v>BLANK</v>
      </c>
      <c r="L130" s="71" t="str">
        <f t="shared" ref="L130:L193" si="16">IFERROR(VLOOKUP($J130,$D$2:$I$1449,6,FALSE),"BLANK")</f>
        <v>BLANK</v>
      </c>
    </row>
    <row r="131" spans="1:12" x14ac:dyDescent="0.75">
      <c r="A131" s="70" t="str">
        <f>CONCATENATE('Search Tool'!$B$6,'Search Tool'!$F$6,H131)</f>
        <v>EAL Level 3 advanced Diploma (Al size 1.25)50024437</v>
      </c>
      <c r="B131" s="70" t="b">
        <f t="shared" si="11"/>
        <v>0</v>
      </c>
      <c r="C131" s="70">
        <f t="shared" si="12"/>
        <v>0</v>
      </c>
      <c r="D131" s="70" t="str">
        <f t="shared" si="13"/>
        <v>FALSE0</v>
      </c>
      <c r="E131" s="70" t="str">
        <f t="shared" si="14"/>
        <v>A LevelsGCE A Level50024437</v>
      </c>
      <c r="F131" s="70" t="s">
        <v>3</v>
      </c>
      <c r="G131" s="70" t="s">
        <v>38</v>
      </c>
      <c r="H131" s="184">
        <v>50024437</v>
      </c>
      <c r="I131" s="70" t="s">
        <v>370</v>
      </c>
      <c r="J131" s="70" t="s">
        <v>2972</v>
      </c>
      <c r="K131" s="71" t="str">
        <f t="shared" si="15"/>
        <v>BLANK</v>
      </c>
      <c r="L131" s="71" t="str">
        <f t="shared" si="16"/>
        <v>BLANK</v>
      </c>
    </row>
    <row r="132" spans="1:12" x14ac:dyDescent="0.75">
      <c r="A132" s="70" t="str">
        <f>CONCATENATE('Search Tool'!$B$6,'Search Tool'!$F$6,H132)</f>
        <v>EAL Level 3 advanced Diploma (Al size 1.25)50024528</v>
      </c>
      <c r="B132" s="70" t="b">
        <f t="shared" ref="B132:B195" si="17">A132=E132</f>
        <v>0</v>
      </c>
      <c r="C132" s="70">
        <f t="shared" ref="C132:C195" si="18">IF(B132=TRUE,1+C131,0)</f>
        <v>0</v>
      </c>
      <c r="D132" s="70" t="str">
        <f t="shared" ref="D132:D195" si="19">CONCATENATE(B132,C132)</f>
        <v>FALSE0</v>
      </c>
      <c r="E132" s="70" t="str">
        <f t="shared" ref="E132:E195" si="20">CONCATENATE(F132,G132,H132)</f>
        <v>A LevelsGCE A Level50024528</v>
      </c>
      <c r="F132" s="70" t="s">
        <v>3</v>
      </c>
      <c r="G132" s="70" t="s">
        <v>38</v>
      </c>
      <c r="H132" s="184">
        <v>50024528</v>
      </c>
      <c r="I132" s="70" t="s">
        <v>372</v>
      </c>
      <c r="J132" s="70" t="s">
        <v>2973</v>
      </c>
      <c r="K132" s="71" t="str">
        <f t="shared" si="15"/>
        <v>BLANK</v>
      </c>
      <c r="L132" s="71" t="str">
        <f t="shared" si="16"/>
        <v>BLANK</v>
      </c>
    </row>
    <row r="133" spans="1:12" x14ac:dyDescent="0.75">
      <c r="A133" s="70" t="str">
        <f>CONCATENATE('Search Tool'!$B$6,'Search Tool'!$F$6,H133)</f>
        <v>EAL Level 3 advanced Diploma (Al size 1.25)50024577</v>
      </c>
      <c r="B133" s="70" t="b">
        <f t="shared" si="17"/>
        <v>0</v>
      </c>
      <c r="C133" s="70">
        <f t="shared" si="18"/>
        <v>0</v>
      </c>
      <c r="D133" s="70" t="str">
        <f t="shared" si="19"/>
        <v>FALSE0</v>
      </c>
      <c r="E133" s="70" t="str">
        <f t="shared" si="20"/>
        <v>A LevelsGCE A Level50024577</v>
      </c>
      <c r="F133" s="70" t="s">
        <v>3</v>
      </c>
      <c r="G133" s="70" t="s">
        <v>38</v>
      </c>
      <c r="H133" s="184">
        <v>50024577</v>
      </c>
      <c r="I133" s="70" t="s">
        <v>374</v>
      </c>
      <c r="J133" s="70" t="s">
        <v>2974</v>
      </c>
      <c r="K133" s="71" t="str">
        <f t="shared" si="15"/>
        <v>BLANK</v>
      </c>
      <c r="L133" s="71" t="str">
        <f t="shared" si="16"/>
        <v>BLANK</v>
      </c>
    </row>
    <row r="134" spans="1:12" x14ac:dyDescent="0.75">
      <c r="A134" s="70" t="str">
        <f>CONCATENATE('Search Tool'!$B$6,'Search Tool'!$F$6,H134)</f>
        <v>EAL Level 3 advanced Diploma (Al size 1.25)50024590</v>
      </c>
      <c r="B134" s="70" t="b">
        <f t="shared" si="17"/>
        <v>0</v>
      </c>
      <c r="C134" s="70">
        <f t="shared" si="18"/>
        <v>0</v>
      </c>
      <c r="D134" s="70" t="str">
        <f t="shared" si="19"/>
        <v>FALSE0</v>
      </c>
      <c r="E134" s="70" t="str">
        <f t="shared" si="20"/>
        <v>A LevelsGCE A Level50024590</v>
      </c>
      <c r="F134" s="70" t="s">
        <v>3</v>
      </c>
      <c r="G134" s="70" t="s">
        <v>38</v>
      </c>
      <c r="H134" s="184">
        <v>50024590</v>
      </c>
      <c r="I134" s="70" t="s">
        <v>376</v>
      </c>
      <c r="J134" s="70" t="s">
        <v>2975</v>
      </c>
      <c r="K134" s="71" t="str">
        <f t="shared" si="15"/>
        <v>BLANK</v>
      </c>
      <c r="L134" s="71" t="str">
        <f t="shared" si="16"/>
        <v>BLANK</v>
      </c>
    </row>
    <row r="135" spans="1:12" x14ac:dyDescent="0.75">
      <c r="A135" s="70" t="str">
        <f>CONCATENATE('Search Tool'!$B$6,'Search Tool'!$F$6,H135)</f>
        <v>EAL Level 3 advanced Diploma (Al size 1.25)50024619</v>
      </c>
      <c r="B135" s="70" t="b">
        <f t="shared" si="17"/>
        <v>0</v>
      </c>
      <c r="C135" s="70">
        <f t="shared" si="18"/>
        <v>0</v>
      </c>
      <c r="D135" s="70" t="str">
        <f t="shared" si="19"/>
        <v>FALSE0</v>
      </c>
      <c r="E135" s="70" t="str">
        <f t="shared" si="20"/>
        <v>A LevelsGCE A Level50024619</v>
      </c>
      <c r="F135" s="70" t="s">
        <v>3</v>
      </c>
      <c r="G135" s="70" t="s">
        <v>38</v>
      </c>
      <c r="H135" s="184">
        <v>50024619</v>
      </c>
      <c r="I135" s="70" t="s">
        <v>378</v>
      </c>
      <c r="J135" s="70" t="s">
        <v>2976</v>
      </c>
      <c r="K135" s="71" t="str">
        <f t="shared" si="15"/>
        <v>BLANK</v>
      </c>
      <c r="L135" s="71" t="str">
        <f t="shared" si="16"/>
        <v>BLANK</v>
      </c>
    </row>
    <row r="136" spans="1:12" x14ac:dyDescent="0.75">
      <c r="A136" s="70" t="str">
        <f>CONCATENATE('Search Tool'!$B$6,'Search Tool'!$F$6,H136)</f>
        <v>EAL Level 3 advanced Diploma (Al size 1.25)50024632</v>
      </c>
      <c r="B136" s="70" t="b">
        <f t="shared" si="17"/>
        <v>0</v>
      </c>
      <c r="C136" s="70">
        <f t="shared" si="18"/>
        <v>0</v>
      </c>
      <c r="D136" s="70" t="str">
        <f t="shared" si="19"/>
        <v>FALSE0</v>
      </c>
      <c r="E136" s="70" t="str">
        <f t="shared" si="20"/>
        <v>A LevelsGCE A Level50024632</v>
      </c>
      <c r="F136" s="70" t="s">
        <v>3</v>
      </c>
      <c r="G136" s="70" t="s">
        <v>38</v>
      </c>
      <c r="H136" s="184">
        <v>50024632</v>
      </c>
      <c r="I136" s="70" t="s">
        <v>380</v>
      </c>
      <c r="J136" s="70" t="s">
        <v>2977</v>
      </c>
      <c r="K136" s="71" t="str">
        <f t="shared" si="15"/>
        <v>BLANK</v>
      </c>
      <c r="L136" s="71" t="str">
        <f t="shared" si="16"/>
        <v>BLANK</v>
      </c>
    </row>
    <row r="137" spans="1:12" x14ac:dyDescent="0.75">
      <c r="A137" s="70" t="str">
        <f>CONCATENATE('Search Tool'!$B$6,'Search Tool'!$F$6,H137)</f>
        <v>EAL Level 3 advanced Diploma (Al size 1.25)50024656</v>
      </c>
      <c r="B137" s="70" t="b">
        <f t="shared" si="17"/>
        <v>0</v>
      </c>
      <c r="C137" s="70">
        <f t="shared" si="18"/>
        <v>0</v>
      </c>
      <c r="D137" s="70" t="str">
        <f t="shared" si="19"/>
        <v>FALSE0</v>
      </c>
      <c r="E137" s="70" t="str">
        <f t="shared" si="20"/>
        <v>A LevelsGCE A Level50024656</v>
      </c>
      <c r="F137" s="70" t="s">
        <v>3</v>
      </c>
      <c r="G137" s="70" t="s">
        <v>38</v>
      </c>
      <c r="H137" s="184">
        <v>50024656</v>
      </c>
      <c r="I137" s="70" t="s">
        <v>382</v>
      </c>
      <c r="J137" s="70" t="s">
        <v>2979</v>
      </c>
      <c r="K137" s="71" t="str">
        <f t="shared" si="15"/>
        <v>BLANK</v>
      </c>
      <c r="L137" s="71" t="str">
        <f t="shared" si="16"/>
        <v>BLANK</v>
      </c>
    </row>
    <row r="138" spans="1:12" x14ac:dyDescent="0.75">
      <c r="A138" s="70" t="str">
        <f>CONCATENATE('Search Tool'!$B$6,'Search Tool'!$F$6,H138)</f>
        <v>EAL Level 3 advanced Diploma (Al size 1.25)50024693</v>
      </c>
      <c r="B138" s="70" t="b">
        <f t="shared" si="17"/>
        <v>0</v>
      </c>
      <c r="C138" s="70">
        <f t="shared" si="18"/>
        <v>0</v>
      </c>
      <c r="D138" s="70" t="str">
        <f t="shared" si="19"/>
        <v>FALSE0</v>
      </c>
      <c r="E138" s="70" t="str">
        <f t="shared" si="20"/>
        <v>A LevelsGCE A Level50024693</v>
      </c>
      <c r="F138" s="70" t="s">
        <v>3</v>
      </c>
      <c r="G138" s="70" t="s">
        <v>38</v>
      </c>
      <c r="H138" s="184">
        <v>50024693</v>
      </c>
      <c r="I138" s="70" t="s">
        <v>384</v>
      </c>
      <c r="J138" s="70" t="s">
        <v>2980</v>
      </c>
      <c r="K138" s="71" t="str">
        <f t="shared" si="15"/>
        <v>BLANK</v>
      </c>
      <c r="L138" s="71" t="str">
        <f t="shared" si="16"/>
        <v>BLANK</v>
      </c>
    </row>
    <row r="139" spans="1:12" x14ac:dyDescent="0.75">
      <c r="A139" s="70" t="str">
        <f>CONCATENATE('Search Tool'!$B$6,'Search Tool'!$F$6,H139)</f>
        <v>EAL Level 3 advanced Diploma (Al size 1.25)50024747</v>
      </c>
      <c r="B139" s="70" t="b">
        <f t="shared" si="17"/>
        <v>0</v>
      </c>
      <c r="C139" s="70">
        <f t="shared" si="18"/>
        <v>0</v>
      </c>
      <c r="D139" s="70" t="str">
        <f t="shared" si="19"/>
        <v>FALSE0</v>
      </c>
      <c r="E139" s="70" t="str">
        <f t="shared" si="20"/>
        <v>A LevelsGCE A Level50024747</v>
      </c>
      <c r="F139" s="70" t="s">
        <v>3</v>
      </c>
      <c r="G139" s="70" t="s">
        <v>38</v>
      </c>
      <c r="H139" s="184">
        <v>50024747</v>
      </c>
      <c r="I139" s="70" t="s">
        <v>386</v>
      </c>
      <c r="J139" s="70" t="s">
        <v>2981</v>
      </c>
      <c r="K139" s="71" t="str">
        <f t="shared" si="15"/>
        <v>BLANK</v>
      </c>
      <c r="L139" s="71" t="str">
        <f t="shared" si="16"/>
        <v>BLANK</v>
      </c>
    </row>
    <row r="140" spans="1:12" x14ac:dyDescent="0.75">
      <c r="A140" s="70" t="str">
        <f>CONCATENATE('Search Tool'!$B$6,'Search Tool'!$F$6,H140)</f>
        <v>EAL Level 3 advanced Diploma (Al size 1.25)50024759</v>
      </c>
      <c r="B140" s="70" t="b">
        <f t="shared" si="17"/>
        <v>0</v>
      </c>
      <c r="C140" s="70">
        <f t="shared" si="18"/>
        <v>0</v>
      </c>
      <c r="D140" s="70" t="str">
        <f t="shared" si="19"/>
        <v>FALSE0</v>
      </c>
      <c r="E140" s="70" t="str">
        <f t="shared" si="20"/>
        <v>A LevelsGCE A Level50024759</v>
      </c>
      <c r="F140" s="70" t="s">
        <v>3</v>
      </c>
      <c r="G140" s="70" t="s">
        <v>38</v>
      </c>
      <c r="H140" s="184">
        <v>50024759</v>
      </c>
      <c r="I140" s="70" t="s">
        <v>388</v>
      </c>
      <c r="J140" s="70" t="s">
        <v>2982</v>
      </c>
      <c r="K140" s="71" t="str">
        <f t="shared" si="15"/>
        <v>BLANK</v>
      </c>
      <c r="L140" s="71" t="str">
        <f t="shared" si="16"/>
        <v>BLANK</v>
      </c>
    </row>
    <row r="141" spans="1:12" x14ac:dyDescent="0.75">
      <c r="A141" s="70" t="str">
        <f>CONCATENATE('Search Tool'!$B$6,'Search Tool'!$F$6,H141)</f>
        <v>EAL Level 3 advanced Diploma (Al size 1.25)50024760</v>
      </c>
      <c r="B141" s="70" t="b">
        <f t="shared" si="17"/>
        <v>0</v>
      </c>
      <c r="C141" s="70">
        <f t="shared" si="18"/>
        <v>0</v>
      </c>
      <c r="D141" s="70" t="str">
        <f t="shared" si="19"/>
        <v>FALSE0</v>
      </c>
      <c r="E141" s="70" t="str">
        <f t="shared" si="20"/>
        <v>A LevelsGCE A Level50024760</v>
      </c>
      <c r="F141" s="70" t="s">
        <v>3</v>
      </c>
      <c r="G141" s="70" t="s">
        <v>38</v>
      </c>
      <c r="H141" s="184">
        <v>50024760</v>
      </c>
      <c r="I141" s="70" t="s">
        <v>390</v>
      </c>
      <c r="J141" s="70" t="s">
        <v>2983</v>
      </c>
      <c r="K141" s="71" t="str">
        <f t="shared" si="15"/>
        <v>BLANK</v>
      </c>
      <c r="L141" s="71" t="str">
        <f t="shared" si="16"/>
        <v>BLANK</v>
      </c>
    </row>
    <row r="142" spans="1:12" x14ac:dyDescent="0.75">
      <c r="A142" s="70" t="str">
        <f>CONCATENATE('Search Tool'!$B$6,'Search Tool'!$F$6,H142)</f>
        <v>EAL Level 3 advanced Diploma (Al size 1.25)50024772</v>
      </c>
      <c r="B142" s="70" t="b">
        <f t="shared" si="17"/>
        <v>0</v>
      </c>
      <c r="C142" s="70">
        <f t="shared" si="18"/>
        <v>0</v>
      </c>
      <c r="D142" s="70" t="str">
        <f t="shared" si="19"/>
        <v>FALSE0</v>
      </c>
      <c r="E142" s="70" t="str">
        <f t="shared" si="20"/>
        <v>A LevelsGCE A Level50024772</v>
      </c>
      <c r="F142" s="70" t="s">
        <v>3</v>
      </c>
      <c r="G142" s="70" t="s">
        <v>38</v>
      </c>
      <c r="H142" s="184">
        <v>50024772</v>
      </c>
      <c r="I142" s="70" t="s">
        <v>392</v>
      </c>
      <c r="J142" s="70" t="s">
        <v>2984</v>
      </c>
      <c r="K142" s="71" t="str">
        <f t="shared" si="15"/>
        <v>BLANK</v>
      </c>
      <c r="L142" s="71" t="str">
        <f t="shared" si="16"/>
        <v>BLANK</v>
      </c>
    </row>
    <row r="143" spans="1:12" x14ac:dyDescent="0.75">
      <c r="A143" s="70" t="str">
        <f>CONCATENATE('Search Tool'!$B$6,'Search Tool'!$F$6,H143)</f>
        <v>EAL Level 3 advanced Diploma (Al size 1.25)50024784</v>
      </c>
      <c r="B143" s="70" t="b">
        <f t="shared" si="17"/>
        <v>0</v>
      </c>
      <c r="C143" s="70">
        <f t="shared" si="18"/>
        <v>0</v>
      </c>
      <c r="D143" s="70" t="str">
        <f t="shared" si="19"/>
        <v>FALSE0</v>
      </c>
      <c r="E143" s="70" t="str">
        <f t="shared" si="20"/>
        <v>A LevelsGCE A Level50024784</v>
      </c>
      <c r="F143" s="70" t="s">
        <v>3</v>
      </c>
      <c r="G143" s="70" t="s">
        <v>38</v>
      </c>
      <c r="H143" s="184">
        <v>50024784</v>
      </c>
      <c r="I143" s="70" t="s">
        <v>394</v>
      </c>
      <c r="J143" s="70" t="s">
        <v>2985</v>
      </c>
      <c r="K143" s="71" t="str">
        <f t="shared" si="15"/>
        <v>BLANK</v>
      </c>
      <c r="L143" s="71" t="str">
        <f t="shared" si="16"/>
        <v>BLANK</v>
      </c>
    </row>
    <row r="144" spans="1:12" x14ac:dyDescent="0.75">
      <c r="A144" s="70" t="str">
        <f>CONCATENATE('Search Tool'!$B$6,'Search Tool'!$F$6,H144)</f>
        <v>EAL Level 3 advanced Diploma (Al size 1.25)50024802</v>
      </c>
      <c r="B144" s="70" t="b">
        <f t="shared" si="17"/>
        <v>0</v>
      </c>
      <c r="C144" s="70">
        <f t="shared" si="18"/>
        <v>0</v>
      </c>
      <c r="D144" s="70" t="str">
        <f t="shared" si="19"/>
        <v>FALSE0</v>
      </c>
      <c r="E144" s="70" t="str">
        <f t="shared" si="20"/>
        <v>A LevelsGCE A Level50024802</v>
      </c>
      <c r="F144" s="70" t="s">
        <v>3</v>
      </c>
      <c r="G144" s="70" t="s">
        <v>38</v>
      </c>
      <c r="H144" s="184">
        <v>50024802</v>
      </c>
      <c r="I144" s="70" t="s">
        <v>396</v>
      </c>
      <c r="J144" s="70" t="s">
        <v>2986</v>
      </c>
      <c r="K144" s="71" t="str">
        <f t="shared" si="15"/>
        <v>BLANK</v>
      </c>
      <c r="L144" s="71" t="str">
        <f t="shared" si="16"/>
        <v>BLANK</v>
      </c>
    </row>
    <row r="145" spans="1:12" x14ac:dyDescent="0.75">
      <c r="A145" s="70" t="str">
        <f>CONCATENATE('Search Tool'!$B$6,'Search Tool'!$F$6,H145)</f>
        <v>EAL Level 3 advanced Diploma (Al size 1.25)50024826</v>
      </c>
      <c r="B145" s="70" t="b">
        <f t="shared" si="17"/>
        <v>0</v>
      </c>
      <c r="C145" s="70">
        <f t="shared" si="18"/>
        <v>0</v>
      </c>
      <c r="D145" s="70" t="str">
        <f t="shared" si="19"/>
        <v>FALSE0</v>
      </c>
      <c r="E145" s="70" t="str">
        <f t="shared" si="20"/>
        <v>A LevelsGCE A Level50024826</v>
      </c>
      <c r="F145" s="70" t="s">
        <v>3</v>
      </c>
      <c r="G145" s="70" t="s">
        <v>38</v>
      </c>
      <c r="H145" s="184">
        <v>50024826</v>
      </c>
      <c r="I145" s="70" t="s">
        <v>398</v>
      </c>
      <c r="J145" s="70" t="s">
        <v>2987</v>
      </c>
      <c r="K145" s="71" t="str">
        <f t="shared" si="15"/>
        <v>BLANK</v>
      </c>
      <c r="L145" s="71" t="str">
        <f t="shared" si="16"/>
        <v>BLANK</v>
      </c>
    </row>
    <row r="146" spans="1:12" x14ac:dyDescent="0.75">
      <c r="A146" s="70" t="str">
        <f>CONCATENATE('Search Tool'!$B$6,'Search Tool'!$F$6,H146)</f>
        <v>EAL Level 3 advanced Diploma (Al size 1.25)50024838</v>
      </c>
      <c r="B146" s="70" t="b">
        <f t="shared" si="17"/>
        <v>0</v>
      </c>
      <c r="C146" s="70">
        <f t="shared" si="18"/>
        <v>0</v>
      </c>
      <c r="D146" s="70" t="str">
        <f t="shared" si="19"/>
        <v>FALSE0</v>
      </c>
      <c r="E146" s="70" t="str">
        <f t="shared" si="20"/>
        <v>A LevelsGCE A Level50024838</v>
      </c>
      <c r="F146" s="70" t="s">
        <v>3</v>
      </c>
      <c r="G146" s="70" t="s">
        <v>38</v>
      </c>
      <c r="H146" s="184">
        <v>50024838</v>
      </c>
      <c r="I146" s="70" t="s">
        <v>400</v>
      </c>
      <c r="J146" s="70" t="s">
        <v>2988</v>
      </c>
      <c r="K146" s="71" t="str">
        <f t="shared" si="15"/>
        <v>BLANK</v>
      </c>
      <c r="L146" s="71" t="str">
        <f t="shared" si="16"/>
        <v>BLANK</v>
      </c>
    </row>
    <row r="147" spans="1:12" x14ac:dyDescent="0.75">
      <c r="A147" s="70" t="str">
        <f>CONCATENATE('Search Tool'!$B$6,'Search Tool'!$F$6,H147)</f>
        <v>EAL Level 3 advanced Diploma (Al size 1.25)5002484X</v>
      </c>
      <c r="B147" s="70" t="b">
        <f t="shared" si="17"/>
        <v>0</v>
      </c>
      <c r="C147" s="70">
        <f t="shared" si="18"/>
        <v>0</v>
      </c>
      <c r="D147" s="70" t="str">
        <f t="shared" si="19"/>
        <v>FALSE0</v>
      </c>
      <c r="E147" s="70" t="str">
        <f t="shared" si="20"/>
        <v>A LevelsGCE A Level5002484X</v>
      </c>
      <c r="F147" s="70" t="s">
        <v>3</v>
      </c>
      <c r="G147" s="70" t="s">
        <v>38</v>
      </c>
      <c r="H147" s="70" t="s">
        <v>401</v>
      </c>
      <c r="I147" s="70" t="s">
        <v>402</v>
      </c>
      <c r="J147" s="70" t="s">
        <v>2990</v>
      </c>
      <c r="K147" s="71" t="str">
        <f t="shared" si="15"/>
        <v>BLANK</v>
      </c>
      <c r="L147" s="71" t="str">
        <f t="shared" si="16"/>
        <v>BLANK</v>
      </c>
    </row>
    <row r="148" spans="1:12" x14ac:dyDescent="0.75">
      <c r="A148" s="70" t="str">
        <f>CONCATENATE('Search Tool'!$B$6,'Search Tool'!$F$6,H148)</f>
        <v>EAL Level 3 advanced Diploma (Al size 1.25)50024851</v>
      </c>
      <c r="B148" s="70" t="b">
        <f t="shared" si="17"/>
        <v>0</v>
      </c>
      <c r="C148" s="70">
        <f t="shared" si="18"/>
        <v>0</v>
      </c>
      <c r="D148" s="70" t="str">
        <f t="shared" si="19"/>
        <v>FALSE0</v>
      </c>
      <c r="E148" s="70" t="str">
        <f t="shared" si="20"/>
        <v>A LevelsGCE A Level50024851</v>
      </c>
      <c r="F148" s="70" t="s">
        <v>3</v>
      </c>
      <c r="G148" s="70" t="s">
        <v>38</v>
      </c>
      <c r="H148" s="184">
        <v>50024851</v>
      </c>
      <c r="I148" s="70" t="s">
        <v>404</v>
      </c>
      <c r="J148" s="70" t="s">
        <v>2991</v>
      </c>
      <c r="K148" s="71" t="str">
        <f t="shared" si="15"/>
        <v>BLANK</v>
      </c>
      <c r="L148" s="71" t="str">
        <f t="shared" si="16"/>
        <v>BLANK</v>
      </c>
    </row>
    <row r="149" spans="1:12" x14ac:dyDescent="0.75">
      <c r="A149" s="70" t="str">
        <f>CONCATENATE('Search Tool'!$B$6,'Search Tool'!$F$6,H149)</f>
        <v>EAL Level 3 advanced Diploma (Al size 1.25)50024863</v>
      </c>
      <c r="B149" s="70" t="b">
        <f t="shared" si="17"/>
        <v>0</v>
      </c>
      <c r="C149" s="70">
        <f t="shared" si="18"/>
        <v>0</v>
      </c>
      <c r="D149" s="70" t="str">
        <f t="shared" si="19"/>
        <v>FALSE0</v>
      </c>
      <c r="E149" s="70" t="str">
        <f t="shared" si="20"/>
        <v>A LevelsGCE A Level50024863</v>
      </c>
      <c r="F149" s="70" t="s">
        <v>3</v>
      </c>
      <c r="G149" s="70" t="s">
        <v>38</v>
      </c>
      <c r="H149" s="184">
        <v>50024863</v>
      </c>
      <c r="I149" s="70" t="s">
        <v>406</v>
      </c>
      <c r="J149" s="70" t="s">
        <v>2992</v>
      </c>
      <c r="K149" s="71" t="str">
        <f t="shared" si="15"/>
        <v>BLANK</v>
      </c>
      <c r="L149" s="71" t="str">
        <f t="shared" si="16"/>
        <v>BLANK</v>
      </c>
    </row>
    <row r="150" spans="1:12" x14ac:dyDescent="0.75">
      <c r="A150" s="70" t="str">
        <f>CONCATENATE('Search Tool'!$B$6,'Search Tool'!$F$6,H150)</f>
        <v>EAL Level 3 advanced Diploma (Al size 1.25)50024875</v>
      </c>
      <c r="B150" s="70" t="b">
        <f t="shared" si="17"/>
        <v>0</v>
      </c>
      <c r="C150" s="70">
        <f t="shared" si="18"/>
        <v>0</v>
      </c>
      <c r="D150" s="70" t="str">
        <f t="shared" si="19"/>
        <v>FALSE0</v>
      </c>
      <c r="E150" s="70" t="str">
        <f t="shared" si="20"/>
        <v>A LevelsGCE A Level50024875</v>
      </c>
      <c r="F150" s="70" t="s">
        <v>3</v>
      </c>
      <c r="G150" s="70" t="s">
        <v>38</v>
      </c>
      <c r="H150" s="184">
        <v>50024875</v>
      </c>
      <c r="I150" s="70" t="s">
        <v>408</v>
      </c>
      <c r="J150" s="70" t="s">
        <v>2993</v>
      </c>
      <c r="K150" s="71" t="str">
        <f t="shared" si="15"/>
        <v>BLANK</v>
      </c>
      <c r="L150" s="71" t="str">
        <f t="shared" si="16"/>
        <v>BLANK</v>
      </c>
    </row>
    <row r="151" spans="1:12" x14ac:dyDescent="0.75">
      <c r="A151" s="70" t="str">
        <f>CONCATENATE('Search Tool'!$B$6,'Search Tool'!$F$6,H151)</f>
        <v>EAL Level 3 advanced Diploma (Al size 1.25)50024887</v>
      </c>
      <c r="B151" s="70" t="b">
        <f t="shared" si="17"/>
        <v>0</v>
      </c>
      <c r="C151" s="70">
        <f t="shared" si="18"/>
        <v>0</v>
      </c>
      <c r="D151" s="70" t="str">
        <f t="shared" si="19"/>
        <v>FALSE0</v>
      </c>
      <c r="E151" s="70" t="str">
        <f t="shared" si="20"/>
        <v>A LevelsGCE A Level50024887</v>
      </c>
      <c r="F151" s="70" t="s">
        <v>3</v>
      </c>
      <c r="G151" s="70" t="s">
        <v>38</v>
      </c>
      <c r="H151" s="184">
        <v>50024887</v>
      </c>
      <c r="I151" s="70" t="s">
        <v>410</v>
      </c>
      <c r="J151" s="70" t="s">
        <v>2994</v>
      </c>
      <c r="K151" s="71" t="str">
        <f t="shared" si="15"/>
        <v>BLANK</v>
      </c>
      <c r="L151" s="71" t="str">
        <f t="shared" si="16"/>
        <v>BLANK</v>
      </c>
    </row>
    <row r="152" spans="1:12" x14ac:dyDescent="0.75">
      <c r="A152" s="70" t="str">
        <f>CONCATENATE('Search Tool'!$B$6,'Search Tool'!$F$6,H152)</f>
        <v>EAL Level 3 advanced Diploma (Al size 1.25)50024899</v>
      </c>
      <c r="B152" s="70" t="b">
        <f t="shared" si="17"/>
        <v>0</v>
      </c>
      <c r="C152" s="70">
        <f t="shared" si="18"/>
        <v>0</v>
      </c>
      <c r="D152" s="70" t="str">
        <f t="shared" si="19"/>
        <v>FALSE0</v>
      </c>
      <c r="E152" s="70" t="str">
        <f t="shared" si="20"/>
        <v>A LevelsGCE A Level50024899</v>
      </c>
      <c r="F152" s="70" t="s">
        <v>3</v>
      </c>
      <c r="G152" s="70" t="s">
        <v>38</v>
      </c>
      <c r="H152" s="184">
        <v>50024899</v>
      </c>
      <c r="I152" s="70" t="s">
        <v>412</v>
      </c>
      <c r="J152" s="70" t="s">
        <v>2995</v>
      </c>
      <c r="K152" s="71" t="str">
        <f t="shared" si="15"/>
        <v>BLANK</v>
      </c>
      <c r="L152" s="71" t="str">
        <f t="shared" si="16"/>
        <v>BLANK</v>
      </c>
    </row>
    <row r="153" spans="1:12" x14ac:dyDescent="0.75">
      <c r="A153" s="70" t="str">
        <f>CONCATENATE('Search Tool'!$B$6,'Search Tool'!$F$6,H153)</f>
        <v>EAL Level 3 advanced Diploma (Al size 1.25)50024905</v>
      </c>
      <c r="B153" s="70" t="b">
        <f t="shared" si="17"/>
        <v>0</v>
      </c>
      <c r="C153" s="70">
        <f t="shared" si="18"/>
        <v>0</v>
      </c>
      <c r="D153" s="70" t="str">
        <f t="shared" si="19"/>
        <v>FALSE0</v>
      </c>
      <c r="E153" s="70" t="str">
        <f t="shared" si="20"/>
        <v>A LevelsGCE A Level50024905</v>
      </c>
      <c r="F153" s="70" t="s">
        <v>3</v>
      </c>
      <c r="G153" s="70" t="s">
        <v>38</v>
      </c>
      <c r="H153" s="184">
        <v>50024905</v>
      </c>
      <c r="I153" s="70" t="s">
        <v>414</v>
      </c>
      <c r="J153" s="70" t="s">
        <v>2996</v>
      </c>
      <c r="K153" s="71" t="str">
        <f t="shared" si="15"/>
        <v>BLANK</v>
      </c>
      <c r="L153" s="71" t="str">
        <f t="shared" si="16"/>
        <v>BLANK</v>
      </c>
    </row>
    <row r="154" spans="1:12" x14ac:dyDescent="0.75">
      <c r="A154" s="70" t="str">
        <f>CONCATENATE('Search Tool'!$B$6,'Search Tool'!$F$6,H154)</f>
        <v>EAL Level 3 advanced Diploma (Al size 1.25)50024917</v>
      </c>
      <c r="B154" s="70" t="b">
        <f t="shared" si="17"/>
        <v>0</v>
      </c>
      <c r="C154" s="70">
        <f t="shared" si="18"/>
        <v>0</v>
      </c>
      <c r="D154" s="70" t="str">
        <f t="shared" si="19"/>
        <v>FALSE0</v>
      </c>
      <c r="E154" s="70" t="str">
        <f t="shared" si="20"/>
        <v>A LevelsGCE A Level50024917</v>
      </c>
      <c r="F154" s="70" t="s">
        <v>3</v>
      </c>
      <c r="G154" s="70" t="s">
        <v>38</v>
      </c>
      <c r="H154" s="184">
        <v>50024917</v>
      </c>
      <c r="I154" s="70" t="s">
        <v>416</v>
      </c>
      <c r="J154" s="70" t="s">
        <v>2997</v>
      </c>
      <c r="K154" s="71" t="str">
        <f t="shared" si="15"/>
        <v>BLANK</v>
      </c>
      <c r="L154" s="71" t="str">
        <f t="shared" si="16"/>
        <v>BLANK</v>
      </c>
    </row>
    <row r="155" spans="1:12" x14ac:dyDescent="0.75">
      <c r="A155" s="70" t="str">
        <f>CONCATENATE('Search Tool'!$B$6,'Search Tool'!$F$6,H155)</f>
        <v>EAL Level 3 advanced Diploma (Al size 1.25)50024929</v>
      </c>
      <c r="B155" s="70" t="b">
        <f t="shared" si="17"/>
        <v>0</v>
      </c>
      <c r="C155" s="70">
        <f t="shared" si="18"/>
        <v>0</v>
      </c>
      <c r="D155" s="70" t="str">
        <f t="shared" si="19"/>
        <v>FALSE0</v>
      </c>
      <c r="E155" s="70" t="str">
        <f t="shared" si="20"/>
        <v>A LevelsGCE A Level50024929</v>
      </c>
      <c r="F155" s="70" t="s">
        <v>3</v>
      </c>
      <c r="G155" s="70" t="s">
        <v>38</v>
      </c>
      <c r="H155" s="184">
        <v>50024929</v>
      </c>
      <c r="I155" s="70" t="s">
        <v>418</v>
      </c>
      <c r="J155" s="70" t="s">
        <v>2998</v>
      </c>
      <c r="K155" s="71" t="str">
        <f t="shared" si="15"/>
        <v>BLANK</v>
      </c>
      <c r="L155" s="71" t="str">
        <f t="shared" si="16"/>
        <v>BLANK</v>
      </c>
    </row>
    <row r="156" spans="1:12" x14ac:dyDescent="0.75">
      <c r="A156" s="70" t="str">
        <f>CONCATENATE('Search Tool'!$B$6,'Search Tool'!$F$6,H156)</f>
        <v>EAL Level 3 advanced Diploma (Al size 1.25)50024942</v>
      </c>
      <c r="B156" s="70" t="b">
        <f t="shared" si="17"/>
        <v>0</v>
      </c>
      <c r="C156" s="70">
        <f t="shared" si="18"/>
        <v>0</v>
      </c>
      <c r="D156" s="70" t="str">
        <f t="shared" si="19"/>
        <v>FALSE0</v>
      </c>
      <c r="E156" s="70" t="str">
        <f t="shared" si="20"/>
        <v>A LevelsGCE A Level50024942</v>
      </c>
      <c r="F156" s="70" t="s">
        <v>3</v>
      </c>
      <c r="G156" s="70" t="s">
        <v>38</v>
      </c>
      <c r="H156" s="184">
        <v>50024942</v>
      </c>
      <c r="I156" s="70" t="s">
        <v>420</v>
      </c>
      <c r="J156" s="70" t="s">
        <v>2999</v>
      </c>
      <c r="K156" s="71" t="str">
        <f t="shared" si="15"/>
        <v>BLANK</v>
      </c>
      <c r="L156" s="71" t="str">
        <f t="shared" si="16"/>
        <v>BLANK</v>
      </c>
    </row>
    <row r="157" spans="1:12" x14ac:dyDescent="0.75">
      <c r="A157" s="70" t="str">
        <f>CONCATENATE('Search Tool'!$B$6,'Search Tool'!$F$6,H157)</f>
        <v>EAL Level 3 advanced Diploma (Al size 1.25)50024966</v>
      </c>
      <c r="B157" s="70" t="b">
        <f t="shared" si="17"/>
        <v>0</v>
      </c>
      <c r="C157" s="70">
        <f t="shared" si="18"/>
        <v>0</v>
      </c>
      <c r="D157" s="70" t="str">
        <f t="shared" si="19"/>
        <v>FALSE0</v>
      </c>
      <c r="E157" s="70" t="str">
        <f t="shared" si="20"/>
        <v>A LevelsGCE A Level50024966</v>
      </c>
      <c r="F157" s="70" t="s">
        <v>3</v>
      </c>
      <c r="G157" s="70" t="s">
        <v>38</v>
      </c>
      <c r="H157" s="184">
        <v>50024966</v>
      </c>
      <c r="I157" s="70" t="s">
        <v>422</v>
      </c>
      <c r="J157" s="70" t="s">
        <v>3000</v>
      </c>
      <c r="K157" s="71" t="str">
        <f t="shared" si="15"/>
        <v>BLANK</v>
      </c>
      <c r="L157" s="71" t="str">
        <f t="shared" si="16"/>
        <v>BLANK</v>
      </c>
    </row>
    <row r="158" spans="1:12" x14ac:dyDescent="0.75">
      <c r="A158" s="70" t="str">
        <f>CONCATENATE('Search Tool'!$B$6,'Search Tool'!$F$6,H158)</f>
        <v>EAL Level 3 advanced Diploma (Al size 1.25)50024978</v>
      </c>
      <c r="B158" s="70" t="b">
        <f t="shared" si="17"/>
        <v>0</v>
      </c>
      <c r="C158" s="70">
        <f t="shared" si="18"/>
        <v>0</v>
      </c>
      <c r="D158" s="70" t="str">
        <f t="shared" si="19"/>
        <v>FALSE0</v>
      </c>
      <c r="E158" s="70" t="str">
        <f t="shared" si="20"/>
        <v>A LevelsGCE A Level50024978</v>
      </c>
      <c r="F158" s="70" t="s">
        <v>3</v>
      </c>
      <c r="G158" s="70" t="s">
        <v>38</v>
      </c>
      <c r="H158" s="184">
        <v>50024978</v>
      </c>
      <c r="I158" s="70" t="s">
        <v>424</v>
      </c>
      <c r="J158" s="70" t="s">
        <v>3001</v>
      </c>
      <c r="K158" s="71" t="str">
        <f t="shared" si="15"/>
        <v>BLANK</v>
      </c>
      <c r="L158" s="71" t="str">
        <f t="shared" si="16"/>
        <v>BLANK</v>
      </c>
    </row>
    <row r="159" spans="1:12" x14ac:dyDescent="0.75">
      <c r="A159" s="70" t="str">
        <f>CONCATENATE('Search Tool'!$B$6,'Search Tool'!$F$6,H159)</f>
        <v>EAL Level 3 advanced Diploma (Al size 1.25)50025004</v>
      </c>
      <c r="B159" s="70" t="b">
        <f t="shared" si="17"/>
        <v>0</v>
      </c>
      <c r="C159" s="70">
        <f t="shared" si="18"/>
        <v>0</v>
      </c>
      <c r="D159" s="70" t="str">
        <f t="shared" si="19"/>
        <v>FALSE0</v>
      </c>
      <c r="E159" s="70" t="str">
        <f t="shared" si="20"/>
        <v>A LevelsGCE A Level50025004</v>
      </c>
      <c r="F159" s="70" t="s">
        <v>3</v>
      </c>
      <c r="G159" s="70" t="s">
        <v>38</v>
      </c>
      <c r="H159" s="184">
        <v>50025004</v>
      </c>
      <c r="I159" s="70" t="s">
        <v>426</v>
      </c>
      <c r="J159" s="70" t="s">
        <v>3002</v>
      </c>
      <c r="K159" s="71" t="str">
        <f t="shared" si="15"/>
        <v>BLANK</v>
      </c>
      <c r="L159" s="71" t="str">
        <f t="shared" si="16"/>
        <v>BLANK</v>
      </c>
    </row>
    <row r="160" spans="1:12" x14ac:dyDescent="0.75">
      <c r="A160" s="70" t="str">
        <f>CONCATENATE('Search Tool'!$B$6,'Search Tool'!$F$6,H160)</f>
        <v>EAL Level 3 advanced Diploma (Al size 1.25)50025028</v>
      </c>
      <c r="B160" s="70" t="b">
        <f t="shared" si="17"/>
        <v>0</v>
      </c>
      <c r="C160" s="70">
        <f t="shared" si="18"/>
        <v>0</v>
      </c>
      <c r="D160" s="70" t="str">
        <f t="shared" si="19"/>
        <v>FALSE0</v>
      </c>
      <c r="E160" s="70" t="str">
        <f t="shared" si="20"/>
        <v>A LevelsGCE A Level50025028</v>
      </c>
      <c r="F160" s="70" t="s">
        <v>3</v>
      </c>
      <c r="G160" s="70" t="s">
        <v>38</v>
      </c>
      <c r="H160" s="184">
        <v>50025028</v>
      </c>
      <c r="I160" s="70" t="s">
        <v>428</v>
      </c>
      <c r="J160" s="70" t="s">
        <v>3003</v>
      </c>
      <c r="K160" s="71" t="str">
        <f t="shared" si="15"/>
        <v>BLANK</v>
      </c>
      <c r="L160" s="71" t="str">
        <f t="shared" si="16"/>
        <v>BLANK</v>
      </c>
    </row>
    <row r="161" spans="1:12" x14ac:dyDescent="0.75">
      <c r="A161" s="70" t="str">
        <f>CONCATENATE('Search Tool'!$B$6,'Search Tool'!$F$6,H161)</f>
        <v>EAL Level 3 advanced Diploma (Al size 1.25)5002503X</v>
      </c>
      <c r="B161" s="70" t="b">
        <f t="shared" si="17"/>
        <v>0</v>
      </c>
      <c r="C161" s="70">
        <f t="shared" si="18"/>
        <v>0</v>
      </c>
      <c r="D161" s="70" t="str">
        <f t="shared" si="19"/>
        <v>FALSE0</v>
      </c>
      <c r="E161" s="70" t="str">
        <f t="shared" si="20"/>
        <v>A LevelsGCE A Level5002503X</v>
      </c>
      <c r="F161" s="70" t="s">
        <v>3</v>
      </c>
      <c r="G161" s="70" t="s">
        <v>38</v>
      </c>
      <c r="H161" s="70" t="s">
        <v>429</v>
      </c>
      <c r="I161" s="70" t="s">
        <v>430</v>
      </c>
      <c r="J161" s="70" t="s">
        <v>3004</v>
      </c>
      <c r="K161" s="71" t="str">
        <f t="shared" si="15"/>
        <v>BLANK</v>
      </c>
      <c r="L161" s="71" t="str">
        <f t="shared" si="16"/>
        <v>BLANK</v>
      </c>
    </row>
    <row r="162" spans="1:12" x14ac:dyDescent="0.75">
      <c r="A162" s="70" t="str">
        <f>CONCATENATE('Search Tool'!$B$6,'Search Tool'!$F$6,H162)</f>
        <v>EAL Level 3 advanced Diploma (Al size 1.25)50025041</v>
      </c>
      <c r="B162" s="70" t="b">
        <f t="shared" si="17"/>
        <v>0</v>
      </c>
      <c r="C162" s="70">
        <f t="shared" si="18"/>
        <v>0</v>
      </c>
      <c r="D162" s="70" t="str">
        <f t="shared" si="19"/>
        <v>FALSE0</v>
      </c>
      <c r="E162" s="70" t="str">
        <f t="shared" si="20"/>
        <v>A LevelsGCE A Level50025041</v>
      </c>
      <c r="F162" s="70" t="s">
        <v>3</v>
      </c>
      <c r="G162" s="70" t="s">
        <v>38</v>
      </c>
      <c r="H162" s="184">
        <v>50025041</v>
      </c>
      <c r="I162" s="70" t="s">
        <v>432</v>
      </c>
      <c r="J162" s="70" t="s">
        <v>3005</v>
      </c>
      <c r="K162" s="71" t="str">
        <f t="shared" si="15"/>
        <v>BLANK</v>
      </c>
      <c r="L162" s="71" t="str">
        <f t="shared" si="16"/>
        <v>BLANK</v>
      </c>
    </row>
    <row r="163" spans="1:12" x14ac:dyDescent="0.75">
      <c r="A163" s="70" t="str">
        <f>CONCATENATE('Search Tool'!$B$6,'Search Tool'!$F$6,H163)</f>
        <v>EAL Level 3 advanced Diploma (Al size 1.25)50025065</v>
      </c>
      <c r="B163" s="70" t="b">
        <f t="shared" si="17"/>
        <v>0</v>
      </c>
      <c r="C163" s="70">
        <f t="shared" si="18"/>
        <v>0</v>
      </c>
      <c r="D163" s="70" t="str">
        <f t="shared" si="19"/>
        <v>FALSE0</v>
      </c>
      <c r="E163" s="70" t="str">
        <f t="shared" si="20"/>
        <v>A LevelsGCE A Level50025065</v>
      </c>
      <c r="F163" s="70" t="s">
        <v>3</v>
      </c>
      <c r="G163" s="70" t="s">
        <v>38</v>
      </c>
      <c r="H163" s="184">
        <v>50025065</v>
      </c>
      <c r="I163" s="70" t="s">
        <v>434</v>
      </c>
      <c r="J163" s="70" t="s">
        <v>3006</v>
      </c>
      <c r="K163" s="71" t="str">
        <f t="shared" si="15"/>
        <v>BLANK</v>
      </c>
      <c r="L163" s="71" t="str">
        <f t="shared" si="16"/>
        <v>BLANK</v>
      </c>
    </row>
    <row r="164" spans="1:12" x14ac:dyDescent="0.75">
      <c r="A164" s="70" t="str">
        <f>CONCATENATE('Search Tool'!$B$6,'Search Tool'!$F$6,H164)</f>
        <v>EAL Level 3 advanced Diploma (Al size 1.25)50025132</v>
      </c>
      <c r="B164" s="70" t="b">
        <f t="shared" si="17"/>
        <v>0</v>
      </c>
      <c r="C164" s="70">
        <f t="shared" si="18"/>
        <v>0</v>
      </c>
      <c r="D164" s="70" t="str">
        <f t="shared" si="19"/>
        <v>FALSE0</v>
      </c>
      <c r="E164" s="70" t="str">
        <f t="shared" si="20"/>
        <v>A LevelsGCE A Level50025132</v>
      </c>
      <c r="F164" s="70" t="s">
        <v>3</v>
      </c>
      <c r="G164" s="70" t="s">
        <v>38</v>
      </c>
      <c r="H164" s="184">
        <v>50025132</v>
      </c>
      <c r="I164" s="70" t="s">
        <v>436</v>
      </c>
      <c r="J164" s="70" t="s">
        <v>3007</v>
      </c>
      <c r="K164" s="71" t="str">
        <f t="shared" si="15"/>
        <v>BLANK</v>
      </c>
      <c r="L164" s="71" t="str">
        <f t="shared" si="16"/>
        <v>BLANK</v>
      </c>
    </row>
    <row r="165" spans="1:12" x14ac:dyDescent="0.75">
      <c r="A165" s="70" t="str">
        <f>CONCATENATE('Search Tool'!$B$6,'Search Tool'!$F$6,H165)</f>
        <v>EAL Level 3 advanced Diploma (Al size 1.25)50025144</v>
      </c>
      <c r="B165" s="70" t="b">
        <f t="shared" si="17"/>
        <v>0</v>
      </c>
      <c r="C165" s="70">
        <f t="shared" si="18"/>
        <v>0</v>
      </c>
      <c r="D165" s="70" t="str">
        <f t="shared" si="19"/>
        <v>FALSE0</v>
      </c>
      <c r="E165" s="70" t="str">
        <f t="shared" si="20"/>
        <v>A LevelsGCE A Level50025144</v>
      </c>
      <c r="F165" s="70" t="s">
        <v>3</v>
      </c>
      <c r="G165" s="70" t="s">
        <v>38</v>
      </c>
      <c r="H165" s="184">
        <v>50025144</v>
      </c>
      <c r="I165" s="70" t="s">
        <v>438</v>
      </c>
      <c r="J165" s="70" t="s">
        <v>3008</v>
      </c>
      <c r="K165" s="71" t="str">
        <f t="shared" si="15"/>
        <v>BLANK</v>
      </c>
      <c r="L165" s="71" t="str">
        <f t="shared" si="16"/>
        <v>BLANK</v>
      </c>
    </row>
    <row r="166" spans="1:12" x14ac:dyDescent="0.75">
      <c r="A166" s="70" t="str">
        <f>CONCATENATE('Search Tool'!$B$6,'Search Tool'!$F$6,H166)</f>
        <v>EAL Level 3 advanced Diploma (Al size 1.25)50025156</v>
      </c>
      <c r="B166" s="70" t="b">
        <f t="shared" si="17"/>
        <v>0</v>
      </c>
      <c r="C166" s="70">
        <f t="shared" si="18"/>
        <v>0</v>
      </c>
      <c r="D166" s="70" t="str">
        <f t="shared" si="19"/>
        <v>FALSE0</v>
      </c>
      <c r="E166" s="70" t="str">
        <f t="shared" si="20"/>
        <v>A LevelsGCE A Level50025156</v>
      </c>
      <c r="F166" s="70" t="s">
        <v>3</v>
      </c>
      <c r="G166" s="70" t="s">
        <v>38</v>
      </c>
      <c r="H166" s="184">
        <v>50025156</v>
      </c>
      <c r="I166" s="70" t="s">
        <v>440</v>
      </c>
      <c r="J166" s="70" t="s">
        <v>3009</v>
      </c>
      <c r="K166" s="71" t="str">
        <f t="shared" si="15"/>
        <v>BLANK</v>
      </c>
      <c r="L166" s="71" t="str">
        <f t="shared" si="16"/>
        <v>BLANK</v>
      </c>
    </row>
    <row r="167" spans="1:12" x14ac:dyDescent="0.75">
      <c r="A167" s="70" t="str">
        <f>CONCATENATE('Search Tool'!$B$6,'Search Tool'!$F$6,H167)</f>
        <v>EAL Level 3 advanced Diploma (Al size 1.25)5002534X</v>
      </c>
      <c r="B167" s="70" t="b">
        <f t="shared" si="17"/>
        <v>0</v>
      </c>
      <c r="C167" s="70">
        <f t="shared" si="18"/>
        <v>0</v>
      </c>
      <c r="D167" s="70" t="str">
        <f t="shared" si="19"/>
        <v>FALSE0</v>
      </c>
      <c r="E167" s="70" t="str">
        <f t="shared" si="20"/>
        <v>A LevelsGCE A Level5002534X</v>
      </c>
      <c r="F167" s="70" t="s">
        <v>3</v>
      </c>
      <c r="G167" s="70" t="s">
        <v>38</v>
      </c>
      <c r="H167" s="70" t="s">
        <v>441</v>
      </c>
      <c r="I167" s="70" t="s">
        <v>442</v>
      </c>
      <c r="J167" s="70" t="s">
        <v>3010</v>
      </c>
      <c r="K167" s="71" t="str">
        <f t="shared" si="15"/>
        <v>BLANK</v>
      </c>
      <c r="L167" s="71" t="str">
        <f t="shared" si="16"/>
        <v>BLANK</v>
      </c>
    </row>
    <row r="168" spans="1:12" x14ac:dyDescent="0.75">
      <c r="A168" s="70" t="str">
        <f>CONCATENATE('Search Tool'!$B$6,'Search Tool'!$F$6,H168)</f>
        <v>EAL Level 3 advanced Diploma (Al size 1.25)50025351</v>
      </c>
      <c r="B168" s="70" t="b">
        <f t="shared" si="17"/>
        <v>0</v>
      </c>
      <c r="C168" s="70">
        <f t="shared" si="18"/>
        <v>0</v>
      </c>
      <c r="D168" s="70" t="str">
        <f t="shared" si="19"/>
        <v>FALSE0</v>
      </c>
      <c r="E168" s="70" t="str">
        <f t="shared" si="20"/>
        <v>A LevelsGCE A Level50025351</v>
      </c>
      <c r="F168" s="70" t="s">
        <v>3</v>
      </c>
      <c r="G168" s="70" t="s">
        <v>38</v>
      </c>
      <c r="H168" s="184">
        <v>50025351</v>
      </c>
      <c r="I168" s="70" t="s">
        <v>444</v>
      </c>
      <c r="J168" s="70" t="s">
        <v>3011</v>
      </c>
      <c r="K168" s="71" t="str">
        <f t="shared" si="15"/>
        <v>BLANK</v>
      </c>
      <c r="L168" s="71" t="str">
        <f t="shared" si="16"/>
        <v>BLANK</v>
      </c>
    </row>
    <row r="169" spans="1:12" x14ac:dyDescent="0.75">
      <c r="A169" s="70" t="str">
        <f>CONCATENATE('Search Tool'!$B$6,'Search Tool'!$F$6,H169)</f>
        <v>EAL Level 3 advanced Diploma (Al size 1.25)50025363</v>
      </c>
      <c r="B169" s="70" t="b">
        <f t="shared" si="17"/>
        <v>0</v>
      </c>
      <c r="C169" s="70">
        <f t="shared" si="18"/>
        <v>0</v>
      </c>
      <c r="D169" s="70" t="str">
        <f t="shared" si="19"/>
        <v>FALSE0</v>
      </c>
      <c r="E169" s="70" t="str">
        <f t="shared" si="20"/>
        <v>A LevelsGCE A Level50025363</v>
      </c>
      <c r="F169" s="70" t="s">
        <v>3</v>
      </c>
      <c r="G169" s="70" t="s">
        <v>38</v>
      </c>
      <c r="H169" s="184">
        <v>50025363</v>
      </c>
      <c r="I169" s="70" t="s">
        <v>446</v>
      </c>
      <c r="J169" s="70" t="s">
        <v>3012</v>
      </c>
      <c r="K169" s="71" t="str">
        <f t="shared" si="15"/>
        <v>BLANK</v>
      </c>
      <c r="L169" s="71" t="str">
        <f t="shared" si="16"/>
        <v>BLANK</v>
      </c>
    </row>
    <row r="170" spans="1:12" x14ac:dyDescent="0.75">
      <c r="A170" s="70" t="str">
        <f>CONCATENATE('Search Tool'!$B$6,'Search Tool'!$F$6,H170)</f>
        <v>EAL Level 3 advanced Diploma (Al size 1.25)50025375</v>
      </c>
      <c r="B170" s="70" t="b">
        <f t="shared" si="17"/>
        <v>0</v>
      </c>
      <c r="C170" s="70">
        <f t="shared" si="18"/>
        <v>0</v>
      </c>
      <c r="D170" s="70" t="str">
        <f t="shared" si="19"/>
        <v>FALSE0</v>
      </c>
      <c r="E170" s="70" t="str">
        <f t="shared" si="20"/>
        <v>A LevelsGCE A Level50025375</v>
      </c>
      <c r="F170" s="70" t="s">
        <v>3</v>
      </c>
      <c r="G170" s="70" t="s">
        <v>38</v>
      </c>
      <c r="H170" s="184">
        <v>50025375</v>
      </c>
      <c r="I170" s="70" t="s">
        <v>448</v>
      </c>
      <c r="J170" s="70" t="s">
        <v>3013</v>
      </c>
      <c r="K170" s="71" t="str">
        <f t="shared" si="15"/>
        <v>BLANK</v>
      </c>
      <c r="L170" s="71" t="str">
        <f t="shared" si="16"/>
        <v>BLANK</v>
      </c>
    </row>
    <row r="171" spans="1:12" x14ac:dyDescent="0.75">
      <c r="A171" s="70" t="str">
        <f>CONCATENATE('Search Tool'!$B$6,'Search Tool'!$F$6,H171)</f>
        <v>EAL Level 3 advanced Diploma (Al size 1.25)50025387</v>
      </c>
      <c r="B171" s="70" t="b">
        <f t="shared" si="17"/>
        <v>0</v>
      </c>
      <c r="C171" s="70">
        <f t="shared" si="18"/>
        <v>0</v>
      </c>
      <c r="D171" s="70" t="str">
        <f t="shared" si="19"/>
        <v>FALSE0</v>
      </c>
      <c r="E171" s="70" t="str">
        <f t="shared" si="20"/>
        <v>A LevelsGCE A Level50025387</v>
      </c>
      <c r="F171" s="70" t="s">
        <v>3</v>
      </c>
      <c r="G171" s="70" t="s">
        <v>38</v>
      </c>
      <c r="H171" s="184">
        <v>50025387</v>
      </c>
      <c r="I171" s="70" t="s">
        <v>450</v>
      </c>
      <c r="J171" s="70" t="s">
        <v>3014</v>
      </c>
      <c r="K171" s="71" t="str">
        <f t="shared" si="15"/>
        <v>BLANK</v>
      </c>
      <c r="L171" s="71" t="str">
        <f t="shared" si="16"/>
        <v>BLANK</v>
      </c>
    </row>
    <row r="172" spans="1:12" x14ac:dyDescent="0.75">
      <c r="A172" s="70" t="str">
        <f>CONCATENATE('Search Tool'!$B$6,'Search Tool'!$F$6,H172)</f>
        <v>EAL Level 3 advanced Diploma (Al size 1.25)50025417</v>
      </c>
      <c r="B172" s="70" t="b">
        <f t="shared" si="17"/>
        <v>0</v>
      </c>
      <c r="C172" s="70">
        <f t="shared" si="18"/>
        <v>0</v>
      </c>
      <c r="D172" s="70" t="str">
        <f t="shared" si="19"/>
        <v>FALSE0</v>
      </c>
      <c r="E172" s="70" t="str">
        <f t="shared" si="20"/>
        <v>A LevelsGCE A Level50025417</v>
      </c>
      <c r="F172" s="70" t="s">
        <v>3</v>
      </c>
      <c r="G172" s="70" t="s">
        <v>38</v>
      </c>
      <c r="H172" s="184">
        <v>50025417</v>
      </c>
      <c r="I172" s="70" t="s">
        <v>452</v>
      </c>
      <c r="J172" s="70" t="s">
        <v>3015</v>
      </c>
      <c r="K172" s="71" t="str">
        <f t="shared" si="15"/>
        <v>BLANK</v>
      </c>
      <c r="L172" s="71" t="str">
        <f t="shared" si="16"/>
        <v>BLANK</v>
      </c>
    </row>
    <row r="173" spans="1:12" x14ac:dyDescent="0.75">
      <c r="A173" s="70" t="str">
        <f>CONCATENATE('Search Tool'!$B$6,'Search Tool'!$F$6,H173)</f>
        <v>EAL Level 3 advanced Diploma (Al size 1.25)50025430</v>
      </c>
      <c r="B173" s="70" t="b">
        <f t="shared" si="17"/>
        <v>0</v>
      </c>
      <c r="C173" s="70">
        <f t="shared" si="18"/>
        <v>0</v>
      </c>
      <c r="D173" s="70" t="str">
        <f t="shared" si="19"/>
        <v>FALSE0</v>
      </c>
      <c r="E173" s="70" t="str">
        <f t="shared" si="20"/>
        <v>A LevelsGCE A Level50025430</v>
      </c>
      <c r="F173" s="70" t="s">
        <v>3</v>
      </c>
      <c r="G173" s="70" t="s">
        <v>38</v>
      </c>
      <c r="H173" s="184">
        <v>50025430</v>
      </c>
      <c r="I173" s="70" t="s">
        <v>454</v>
      </c>
      <c r="J173" s="70" t="s">
        <v>3016</v>
      </c>
      <c r="K173" s="71" t="str">
        <f t="shared" si="15"/>
        <v>BLANK</v>
      </c>
      <c r="L173" s="71" t="str">
        <f t="shared" si="16"/>
        <v>BLANK</v>
      </c>
    </row>
    <row r="174" spans="1:12" x14ac:dyDescent="0.75">
      <c r="A174" s="70" t="str">
        <f>CONCATENATE('Search Tool'!$B$6,'Search Tool'!$F$6,H174)</f>
        <v>EAL Level 3 advanced Diploma (Al size 1.25)50025442</v>
      </c>
      <c r="B174" s="70" t="b">
        <f t="shared" si="17"/>
        <v>0</v>
      </c>
      <c r="C174" s="70">
        <f t="shared" si="18"/>
        <v>0</v>
      </c>
      <c r="D174" s="70" t="str">
        <f t="shared" si="19"/>
        <v>FALSE0</v>
      </c>
      <c r="E174" s="70" t="str">
        <f t="shared" si="20"/>
        <v>A LevelsGCE A Level50025442</v>
      </c>
      <c r="F174" s="70" t="s">
        <v>3</v>
      </c>
      <c r="G174" s="70" t="s">
        <v>38</v>
      </c>
      <c r="H174" s="184">
        <v>50025442</v>
      </c>
      <c r="I174" s="70" t="s">
        <v>456</v>
      </c>
      <c r="J174" s="70" t="s">
        <v>3017</v>
      </c>
      <c r="K174" s="71" t="str">
        <f t="shared" si="15"/>
        <v>BLANK</v>
      </c>
      <c r="L174" s="71" t="str">
        <f t="shared" si="16"/>
        <v>BLANK</v>
      </c>
    </row>
    <row r="175" spans="1:12" x14ac:dyDescent="0.75">
      <c r="A175" s="70" t="str">
        <f>CONCATENATE('Search Tool'!$B$6,'Search Tool'!$F$6,H175)</f>
        <v>EAL Level 3 advanced Diploma (Al size 1.25)50025454</v>
      </c>
      <c r="B175" s="70" t="b">
        <f t="shared" si="17"/>
        <v>0</v>
      </c>
      <c r="C175" s="70">
        <f t="shared" si="18"/>
        <v>0</v>
      </c>
      <c r="D175" s="70" t="str">
        <f t="shared" si="19"/>
        <v>FALSE0</v>
      </c>
      <c r="E175" s="70" t="str">
        <f t="shared" si="20"/>
        <v>A LevelsGCE A Level50025454</v>
      </c>
      <c r="F175" s="70" t="s">
        <v>3</v>
      </c>
      <c r="G175" s="70" t="s">
        <v>38</v>
      </c>
      <c r="H175" s="184">
        <v>50025454</v>
      </c>
      <c r="I175" s="70" t="s">
        <v>458</v>
      </c>
      <c r="J175" s="70" t="s">
        <v>3018</v>
      </c>
      <c r="K175" s="71" t="str">
        <f t="shared" si="15"/>
        <v>BLANK</v>
      </c>
      <c r="L175" s="71" t="str">
        <f t="shared" si="16"/>
        <v>BLANK</v>
      </c>
    </row>
    <row r="176" spans="1:12" x14ac:dyDescent="0.75">
      <c r="A176" s="70" t="str">
        <f>CONCATENATE('Search Tool'!$B$6,'Search Tool'!$F$6,H176)</f>
        <v>EAL Level 3 advanced Diploma (Al size 1.25)50025521</v>
      </c>
      <c r="B176" s="70" t="b">
        <f t="shared" si="17"/>
        <v>0</v>
      </c>
      <c r="C176" s="70">
        <f t="shared" si="18"/>
        <v>0</v>
      </c>
      <c r="D176" s="70" t="str">
        <f t="shared" si="19"/>
        <v>FALSE0</v>
      </c>
      <c r="E176" s="70" t="str">
        <f t="shared" si="20"/>
        <v>A LevelsGCE A Level50025521</v>
      </c>
      <c r="F176" s="70" t="s">
        <v>3</v>
      </c>
      <c r="G176" s="70" t="s">
        <v>38</v>
      </c>
      <c r="H176" s="184">
        <v>50025521</v>
      </c>
      <c r="I176" s="70" t="s">
        <v>460</v>
      </c>
      <c r="J176" s="70" t="s">
        <v>3019</v>
      </c>
      <c r="K176" s="71" t="str">
        <f t="shared" si="15"/>
        <v>BLANK</v>
      </c>
      <c r="L176" s="71" t="str">
        <f t="shared" si="16"/>
        <v>BLANK</v>
      </c>
    </row>
    <row r="177" spans="1:12" x14ac:dyDescent="0.75">
      <c r="A177" s="70" t="str">
        <f>CONCATENATE('Search Tool'!$B$6,'Search Tool'!$F$6,H177)</f>
        <v>EAL Level 3 advanced Diploma (Al size 1.25)50025685</v>
      </c>
      <c r="B177" s="70" t="b">
        <f t="shared" si="17"/>
        <v>0</v>
      </c>
      <c r="C177" s="70">
        <f t="shared" si="18"/>
        <v>0</v>
      </c>
      <c r="D177" s="70" t="str">
        <f t="shared" si="19"/>
        <v>FALSE0</v>
      </c>
      <c r="E177" s="70" t="str">
        <f t="shared" si="20"/>
        <v>A LevelsGCE A Level50025685</v>
      </c>
      <c r="F177" s="70" t="s">
        <v>3</v>
      </c>
      <c r="G177" s="70" t="s">
        <v>38</v>
      </c>
      <c r="H177" s="184">
        <v>50025685</v>
      </c>
      <c r="I177" s="70" t="s">
        <v>462</v>
      </c>
      <c r="J177" s="70" t="s">
        <v>3020</v>
      </c>
      <c r="K177" s="71" t="str">
        <f t="shared" si="15"/>
        <v>BLANK</v>
      </c>
      <c r="L177" s="71" t="str">
        <f t="shared" si="16"/>
        <v>BLANK</v>
      </c>
    </row>
    <row r="178" spans="1:12" x14ac:dyDescent="0.75">
      <c r="A178" s="70" t="str">
        <f>CONCATENATE('Search Tool'!$B$6,'Search Tool'!$F$6,H178)</f>
        <v>EAL Level 3 advanced Diploma (Al size 1.25)50025703</v>
      </c>
      <c r="B178" s="70" t="b">
        <f t="shared" si="17"/>
        <v>0</v>
      </c>
      <c r="C178" s="70">
        <f t="shared" si="18"/>
        <v>0</v>
      </c>
      <c r="D178" s="70" t="str">
        <f t="shared" si="19"/>
        <v>FALSE0</v>
      </c>
      <c r="E178" s="70" t="str">
        <f t="shared" si="20"/>
        <v>A LevelsGCE A Level50025703</v>
      </c>
      <c r="F178" s="70" t="s">
        <v>3</v>
      </c>
      <c r="G178" s="70" t="s">
        <v>38</v>
      </c>
      <c r="H178" s="184">
        <v>50025703</v>
      </c>
      <c r="I178" s="70" t="s">
        <v>464</v>
      </c>
      <c r="J178" s="70" t="s">
        <v>3021</v>
      </c>
      <c r="K178" s="71" t="str">
        <f t="shared" si="15"/>
        <v>BLANK</v>
      </c>
      <c r="L178" s="71" t="str">
        <f t="shared" si="16"/>
        <v>BLANK</v>
      </c>
    </row>
    <row r="179" spans="1:12" x14ac:dyDescent="0.75">
      <c r="A179" s="70" t="str">
        <f>CONCATENATE('Search Tool'!$B$6,'Search Tool'!$F$6,H179)</f>
        <v>EAL Level 3 advanced Diploma (Al size 1.25)50025739</v>
      </c>
      <c r="B179" s="70" t="b">
        <f t="shared" si="17"/>
        <v>0</v>
      </c>
      <c r="C179" s="70">
        <f t="shared" si="18"/>
        <v>0</v>
      </c>
      <c r="D179" s="70" t="str">
        <f t="shared" si="19"/>
        <v>FALSE0</v>
      </c>
      <c r="E179" s="70" t="str">
        <f t="shared" si="20"/>
        <v>A LevelsGCE A Level50025739</v>
      </c>
      <c r="F179" s="70" t="s">
        <v>3</v>
      </c>
      <c r="G179" s="70" t="s">
        <v>38</v>
      </c>
      <c r="H179" s="184">
        <v>50025739</v>
      </c>
      <c r="I179" s="70" t="s">
        <v>466</v>
      </c>
      <c r="J179" s="70" t="s">
        <v>3022</v>
      </c>
      <c r="K179" s="71" t="str">
        <f t="shared" si="15"/>
        <v>BLANK</v>
      </c>
      <c r="L179" s="71" t="str">
        <f t="shared" si="16"/>
        <v>BLANK</v>
      </c>
    </row>
    <row r="180" spans="1:12" x14ac:dyDescent="0.75">
      <c r="A180" s="70" t="str">
        <f>CONCATENATE('Search Tool'!$B$6,'Search Tool'!$F$6,H180)</f>
        <v>EAL Level 3 advanced Diploma (Al size 1.25)50025806</v>
      </c>
      <c r="B180" s="70" t="b">
        <f t="shared" si="17"/>
        <v>0</v>
      </c>
      <c r="C180" s="70">
        <f t="shared" si="18"/>
        <v>0</v>
      </c>
      <c r="D180" s="70" t="str">
        <f t="shared" si="19"/>
        <v>FALSE0</v>
      </c>
      <c r="E180" s="70" t="str">
        <f t="shared" si="20"/>
        <v>A LevelsGCE A Level50025806</v>
      </c>
      <c r="F180" s="70" t="s">
        <v>3</v>
      </c>
      <c r="G180" s="70" t="s">
        <v>38</v>
      </c>
      <c r="H180" s="184">
        <v>50025806</v>
      </c>
      <c r="I180" s="70" t="s">
        <v>468</v>
      </c>
      <c r="J180" s="70" t="s">
        <v>3023</v>
      </c>
      <c r="K180" s="71" t="str">
        <f t="shared" si="15"/>
        <v>BLANK</v>
      </c>
      <c r="L180" s="71" t="str">
        <f t="shared" si="16"/>
        <v>BLANK</v>
      </c>
    </row>
    <row r="181" spans="1:12" x14ac:dyDescent="0.75">
      <c r="A181" s="70" t="str">
        <f>CONCATENATE('Search Tool'!$B$6,'Search Tool'!$F$6,H181)</f>
        <v>EAL Level 3 advanced Diploma (Al size 1.25)5002582X</v>
      </c>
      <c r="B181" s="70" t="b">
        <f t="shared" si="17"/>
        <v>0</v>
      </c>
      <c r="C181" s="70">
        <f t="shared" si="18"/>
        <v>0</v>
      </c>
      <c r="D181" s="70" t="str">
        <f t="shared" si="19"/>
        <v>FALSE0</v>
      </c>
      <c r="E181" s="70" t="str">
        <f t="shared" si="20"/>
        <v>A LevelsGCE A Level5002582X</v>
      </c>
      <c r="F181" s="70" t="s">
        <v>3</v>
      </c>
      <c r="G181" s="70" t="s">
        <v>38</v>
      </c>
      <c r="H181" s="70" t="s">
        <v>469</v>
      </c>
      <c r="I181" s="70" t="s">
        <v>470</v>
      </c>
      <c r="J181" s="70" t="s">
        <v>3024</v>
      </c>
      <c r="K181" s="71" t="str">
        <f t="shared" si="15"/>
        <v>BLANK</v>
      </c>
      <c r="L181" s="71" t="str">
        <f t="shared" si="16"/>
        <v>BLANK</v>
      </c>
    </row>
    <row r="182" spans="1:12" x14ac:dyDescent="0.75">
      <c r="A182" s="70" t="str">
        <f>CONCATENATE('Search Tool'!$B$6,'Search Tool'!$F$6,H182)</f>
        <v>EAL Level 3 advanced Diploma (Al size 1.25)50025831</v>
      </c>
      <c r="B182" s="70" t="b">
        <f t="shared" si="17"/>
        <v>0</v>
      </c>
      <c r="C182" s="70">
        <f t="shared" si="18"/>
        <v>0</v>
      </c>
      <c r="D182" s="70" t="str">
        <f t="shared" si="19"/>
        <v>FALSE0</v>
      </c>
      <c r="E182" s="70" t="str">
        <f t="shared" si="20"/>
        <v>A LevelsGCE A Level50025831</v>
      </c>
      <c r="F182" s="70" t="s">
        <v>3</v>
      </c>
      <c r="G182" s="70" t="s">
        <v>38</v>
      </c>
      <c r="H182" s="184">
        <v>50025831</v>
      </c>
      <c r="I182" s="70" t="s">
        <v>472</v>
      </c>
      <c r="J182" s="70" t="s">
        <v>3025</v>
      </c>
      <c r="K182" s="71" t="str">
        <f t="shared" si="15"/>
        <v>BLANK</v>
      </c>
      <c r="L182" s="71" t="str">
        <f t="shared" si="16"/>
        <v>BLANK</v>
      </c>
    </row>
    <row r="183" spans="1:12" x14ac:dyDescent="0.75">
      <c r="A183" s="70" t="str">
        <f>CONCATENATE('Search Tool'!$B$6,'Search Tool'!$F$6,H183)</f>
        <v>EAL Level 3 advanced Diploma (Al size 1.25)50025843</v>
      </c>
      <c r="B183" s="70" t="b">
        <f t="shared" si="17"/>
        <v>0</v>
      </c>
      <c r="C183" s="70">
        <f t="shared" si="18"/>
        <v>0</v>
      </c>
      <c r="D183" s="70" t="str">
        <f t="shared" si="19"/>
        <v>FALSE0</v>
      </c>
      <c r="E183" s="70" t="str">
        <f t="shared" si="20"/>
        <v>A LevelsGCE A Level50025843</v>
      </c>
      <c r="F183" s="70" t="s">
        <v>3</v>
      </c>
      <c r="G183" s="70" t="s">
        <v>38</v>
      </c>
      <c r="H183" s="184">
        <v>50025843</v>
      </c>
      <c r="I183" s="70" t="s">
        <v>474</v>
      </c>
      <c r="J183" s="70" t="s">
        <v>3026</v>
      </c>
      <c r="K183" s="71" t="str">
        <f t="shared" si="15"/>
        <v>BLANK</v>
      </c>
      <c r="L183" s="71" t="str">
        <f t="shared" si="16"/>
        <v>BLANK</v>
      </c>
    </row>
    <row r="184" spans="1:12" x14ac:dyDescent="0.75">
      <c r="A184" s="70" t="str">
        <f>CONCATENATE('Search Tool'!$B$6,'Search Tool'!$F$6,H184)</f>
        <v>EAL Level 3 advanced Diploma (Al size 1.25)50025855</v>
      </c>
      <c r="B184" s="70" t="b">
        <f t="shared" si="17"/>
        <v>0</v>
      </c>
      <c r="C184" s="70">
        <f t="shared" si="18"/>
        <v>0</v>
      </c>
      <c r="D184" s="70" t="str">
        <f t="shared" si="19"/>
        <v>FALSE0</v>
      </c>
      <c r="E184" s="70" t="str">
        <f t="shared" si="20"/>
        <v>A LevelsGCE A Level50025855</v>
      </c>
      <c r="F184" s="70" t="s">
        <v>3</v>
      </c>
      <c r="G184" s="70" t="s">
        <v>38</v>
      </c>
      <c r="H184" s="184">
        <v>50025855</v>
      </c>
      <c r="I184" s="70" t="s">
        <v>476</v>
      </c>
      <c r="J184" s="70" t="s">
        <v>3027</v>
      </c>
      <c r="K184" s="71" t="str">
        <f t="shared" si="15"/>
        <v>BLANK</v>
      </c>
      <c r="L184" s="71" t="str">
        <f t="shared" si="16"/>
        <v>BLANK</v>
      </c>
    </row>
    <row r="185" spans="1:12" x14ac:dyDescent="0.75">
      <c r="A185" s="70" t="str">
        <f>CONCATENATE('Search Tool'!$B$6,'Search Tool'!$F$6,H185)</f>
        <v>EAL Level 3 advanced Diploma (Al size 1.25)50025867</v>
      </c>
      <c r="B185" s="70" t="b">
        <f t="shared" si="17"/>
        <v>0</v>
      </c>
      <c r="C185" s="70">
        <f t="shared" si="18"/>
        <v>0</v>
      </c>
      <c r="D185" s="70" t="str">
        <f t="shared" si="19"/>
        <v>FALSE0</v>
      </c>
      <c r="E185" s="70" t="str">
        <f t="shared" si="20"/>
        <v>A LevelsGCE A Level50025867</v>
      </c>
      <c r="F185" s="70" t="s">
        <v>3</v>
      </c>
      <c r="G185" s="70" t="s">
        <v>38</v>
      </c>
      <c r="H185" s="184">
        <v>50025867</v>
      </c>
      <c r="I185" s="70" t="s">
        <v>478</v>
      </c>
      <c r="J185" s="70" t="s">
        <v>3028</v>
      </c>
      <c r="K185" s="71" t="str">
        <f t="shared" si="15"/>
        <v>BLANK</v>
      </c>
      <c r="L185" s="71" t="str">
        <f t="shared" si="16"/>
        <v>BLANK</v>
      </c>
    </row>
    <row r="186" spans="1:12" x14ac:dyDescent="0.75">
      <c r="A186" s="70" t="str">
        <f>CONCATENATE('Search Tool'!$B$6,'Search Tool'!$F$6,H186)</f>
        <v>EAL Level 3 advanced Diploma (Al size 1.25)50025879</v>
      </c>
      <c r="B186" s="70" t="b">
        <f t="shared" si="17"/>
        <v>0</v>
      </c>
      <c r="C186" s="70">
        <f t="shared" si="18"/>
        <v>0</v>
      </c>
      <c r="D186" s="70" t="str">
        <f t="shared" si="19"/>
        <v>FALSE0</v>
      </c>
      <c r="E186" s="70" t="str">
        <f t="shared" si="20"/>
        <v>A LevelsGCE A Level50025879</v>
      </c>
      <c r="F186" s="70" t="s">
        <v>3</v>
      </c>
      <c r="G186" s="70" t="s">
        <v>38</v>
      </c>
      <c r="H186" s="184">
        <v>50025879</v>
      </c>
      <c r="I186" s="70" t="s">
        <v>480</v>
      </c>
      <c r="J186" s="70" t="s">
        <v>3029</v>
      </c>
      <c r="K186" s="71" t="str">
        <f t="shared" si="15"/>
        <v>BLANK</v>
      </c>
      <c r="L186" s="71" t="str">
        <f t="shared" si="16"/>
        <v>BLANK</v>
      </c>
    </row>
    <row r="187" spans="1:12" x14ac:dyDescent="0.75">
      <c r="A187" s="70" t="str">
        <f>CONCATENATE('Search Tool'!$B$6,'Search Tool'!$F$6,H187)</f>
        <v>EAL Level 3 advanced Diploma (Al size 1.25)50025880</v>
      </c>
      <c r="B187" s="70" t="b">
        <f t="shared" si="17"/>
        <v>0</v>
      </c>
      <c r="C187" s="70">
        <f t="shared" si="18"/>
        <v>0</v>
      </c>
      <c r="D187" s="70" t="str">
        <f t="shared" si="19"/>
        <v>FALSE0</v>
      </c>
      <c r="E187" s="70" t="str">
        <f t="shared" si="20"/>
        <v>A LevelsGCE A Level50025880</v>
      </c>
      <c r="F187" s="70" t="s">
        <v>3</v>
      </c>
      <c r="G187" s="70" t="s">
        <v>38</v>
      </c>
      <c r="H187" s="184">
        <v>50025880</v>
      </c>
      <c r="I187" s="70" t="s">
        <v>482</v>
      </c>
      <c r="J187" s="70" t="s">
        <v>3030</v>
      </c>
      <c r="K187" s="71" t="str">
        <f t="shared" si="15"/>
        <v>BLANK</v>
      </c>
      <c r="L187" s="71" t="str">
        <f t="shared" si="16"/>
        <v>BLANK</v>
      </c>
    </row>
    <row r="188" spans="1:12" x14ac:dyDescent="0.75">
      <c r="A188" s="70" t="str">
        <f>CONCATENATE('Search Tool'!$B$6,'Search Tool'!$F$6,H188)</f>
        <v>EAL Level 3 advanced Diploma (Al size 1.25)50025892</v>
      </c>
      <c r="B188" s="70" t="b">
        <f t="shared" si="17"/>
        <v>0</v>
      </c>
      <c r="C188" s="70">
        <f t="shared" si="18"/>
        <v>0</v>
      </c>
      <c r="D188" s="70" t="str">
        <f t="shared" si="19"/>
        <v>FALSE0</v>
      </c>
      <c r="E188" s="70" t="str">
        <f t="shared" si="20"/>
        <v>A LevelsGCE A Level50025892</v>
      </c>
      <c r="F188" s="70" t="s">
        <v>3</v>
      </c>
      <c r="G188" s="70" t="s">
        <v>38</v>
      </c>
      <c r="H188" s="184">
        <v>50025892</v>
      </c>
      <c r="I188" s="70" t="s">
        <v>484</v>
      </c>
      <c r="J188" s="70" t="s">
        <v>3031</v>
      </c>
      <c r="K188" s="71" t="str">
        <f t="shared" si="15"/>
        <v>BLANK</v>
      </c>
      <c r="L188" s="71" t="str">
        <f t="shared" si="16"/>
        <v>BLANK</v>
      </c>
    </row>
    <row r="189" spans="1:12" x14ac:dyDescent="0.75">
      <c r="A189" s="70" t="str">
        <f>CONCATENATE('Search Tool'!$B$6,'Search Tool'!$F$6,H189)</f>
        <v>EAL Level 3 advanced Diploma (Al size 1.25)50025922</v>
      </c>
      <c r="B189" s="70" t="b">
        <f t="shared" si="17"/>
        <v>0</v>
      </c>
      <c r="C189" s="70">
        <f t="shared" si="18"/>
        <v>0</v>
      </c>
      <c r="D189" s="70" t="str">
        <f t="shared" si="19"/>
        <v>FALSE0</v>
      </c>
      <c r="E189" s="70" t="str">
        <f t="shared" si="20"/>
        <v>A LevelsGCE A Level50025922</v>
      </c>
      <c r="F189" s="70" t="s">
        <v>3</v>
      </c>
      <c r="G189" s="70" t="s">
        <v>38</v>
      </c>
      <c r="H189" s="184">
        <v>50025922</v>
      </c>
      <c r="I189" s="70" t="s">
        <v>486</v>
      </c>
      <c r="J189" s="70" t="s">
        <v>3032</v>
      </c>
      <c r="K189" s="71" t="str">
        <f t="shared" si="15"/>
        <v>BLANK</v>
      </c>
      <c r="L189" s="71" t="str">
        <f t="shared" si="16"/>
        <v>BLANK</v>
      </c>
    </row>
    <row r="190" spans="1:12" x14ac:dyDescent="0.75">
      <c r="A190" s="70" t="str">
        <f>CONCATENATE('Search Tool'!$B$6,'Search Tool'!$F$6,H190)</f>
        <v>EAL Level 3 advanced Diploma (Al size 1.25)50025934</v>
      </c>
      <c r="B190" s="70" t="b">
        <f t="shared" si="17"/>
        <v>0</v>
      </c>
      <c r="C190" s="70">
        <f t="shared" si="18"/>
        <v>0</v>
      </c>
      <c r="D190" s="70" t="str">
        <f t="shared" si="19"/>
        <v>FALSE0</v>
      </c>
      <c r="E190" s="70" t="str">
        <f t="shared" si="20"/>
        <v>A LevelsGCE A Level50025934</v>
      </c>
      <c r="F190" s="70" t="s">
        <v>3</v>
      </c>
      <c r="G190" s="70" t="s">
        <v>38</v>
      </c>
      <c r="H190" s="184">
        <v>50025934</v>
      </c>
      <c r="I190" s="70" t="s">
        <v>488</v>
      </c>
      <c r="J190" s="70" t="s">
        <v>3033</v>
      </c>
      <c r="K190" s="71" t="str">
        <f t="shared" si="15"/>
        <v>BLANK</v>
      </c>
      <c r="L190" s="71" t="str">
        <f t="shared" si="16"/>
        <v>BLANK</v>
      </c>
    </row>
    <row r="191" spans="1:12" x14ac:dyDescent="0.75">
      <c r="A191" s="70" t="str">
        <f>CONCATENATE('Search Tool'!$B$6,'Search Tool'!$F$6,H191)</f>
        <v>EAL Level 3 advanced Diploma (Al size 1.25)50025958</v>
      </c>
      <c r="B191" s="70" t="b">
        <f t="shared" si="17"/>
        <v>0</v>
      </c>
      <c r="C191" s="70">
        <f t="shared" si="18"/>
        <v>0</v>
      </c>
      <c r="D191" s="70" t="str">
        <f t="shared" si="19"/>
        <v>FALSE0</v>
      </c>
      <c r="E191" s="70" t="str">
        <f t="shared" si="20"/>
        <v>A LevelsGCE A Level50025958</v>
      </c>
      <c r="F191" s="70" t="s">
        <v>3</v>
      </c>
      <c r="G191" s="70" t="s">
        <v>38</v>
      </c>
      <c r="H191" s="184">
        <v>50025958</v>
      </c>
      <c r="I191" s="70" t="s">
        <v>490</v>
      </c>
      <c r="J191" s="70" t="s">
        <v>3034</v>
      </c>
      <c r="K191" s="71" t="str">
        <f t="shared" si="15"/>
        <v>BLANK</v>
      </c>
      <c r="L191" s="71" t="str">
        <f t="shared" si="16"/>
        <v>BLANK</v>
      </c>
    </row>
    <row r="192" spans="1:12" x14ac:dyDescent="0.75">
      <c r="A192" s="70" t="str">
        <f>CONCATENATE('Search Tool'!$B$6,'Search Tool'!$F$6,H192)</f>
        <v>EAL Level 3 advanced Diploma (Al size 1.25)5002596X</v>
      </c>
      <c r="B192" s="70" t="b">
        <f t="shared" si="17"/>
        <v>0</v>
      </c>
      <c r="C192" s="70">
        <f t="shared" si="18"/>
        <v>0</v>
      </c>
      <c r="D192" s="70" t="str">
        <f t="shared" si="19"/>
        <v>FALSE0</v>
      </c>
      <c r="E192" s="70" t="str">
        <f t="shared" si="20"/>
        <v>A LevelsGCE A Level5002596X</v>
      </c>
      <c r="F192" s="70" t="s">
        <v>3</v>
      </c>
      <c r="G192" s="70" t="s">
        <v>38</v>
      </c>
      <c r="H192" s="70" t="s">
        <v>491</v>
      </c>
      <c r="I192" s="70" t="s">
        <v>492</v>
      </c>
      <c r="J192" s="70" t="s">
        <v>3035</v>
      </c>
      <c r="K192" s="71" t="str">
        <f t="shared" si="15"/>
        <v>BLANK</v>
      </c>
      <c r="L192" s="71" t="str">
        <f t="shared" si="16"/>
        <v>BLANK</v>
      </c>
    </row>
    <row r="193" spans="1:12" x14ac:dyDescent="0.75">
      <c r="A193" s="70" t="str">
        <f>CONCATENATE('Search Tool'!$B$6,'Search Tool'!$F$6,H193)</f>
        <v>EAL Level 3 advanced Diploma (Al size 1.25)50025971</v>
      </c>
      <c r="B193" s="70" t="b">
        <f t="shared" si="17"/>
        <v>0</v>
      </c>
      <c r="C193" s="70">
        <f t="shared" si="18"/>
        <v>0</v>
      </c>
      <c r="D193" s="70" t="str">
        <f t="shared" si="19"/>
        <v>FALSE0</v>
      </c>
      <c r="E193" s="70" t="str">
        <f t="shared" si="20"/>
        <v>A LevelsGCE A Level50025971</v>
      </c>
      <c r="F193" s="70" t="s">
        <v>3</v>
      </c>
      <c r="G193" s="70" t="s">
        <v>38</v>
      </c>
      <c r="H193" s="184">
        <v>50025971</v>
      </c>
      <c r="I193" s="70" t="s">
        <v>494</v>
      </c>
      <c r="J193" s="70" t="s">
        <v>3036</v>
      </c>
      <c r="K193" s="71" t="str">
        <f t="shared" si="15"/>
        <v>BLANK</v>
      </c>
      <c r="L193" s="71" t="str">
        <f t="shared" si="16"/>
        <v>BLANK</v>
      </c>
    </row>
    <row r="194" spans="1:12" x14ac:dyDescent="0.75">
      <c r="A194" s="70" t="str">
        <f>CONCATENATE('Search Tool'!$B$6,'Search Tool'!$F$6,H194)</f>
        <v>EAL Level 3 advanced Diploma (Al size 1.25)50026021</v>
      </c>
      <c r="B194" s="70" t="b">
        <f t="shared" si="17"/>
        <v>0</v>
      </c>
      <c r="C194" s="70">
        <f t="shared" si="18"/>
        <v>0</v>
      </c>
      <c r="D194" s="70" t="str">
        <f t="shared" si="19"/>
        <v>FALSE0</v>
      </c>
      <c r="E194" s="70" t="str">
        <f t="shared" si="20"/>
        <v>A LevelsGCE A Level50026021</v>
      </c>
      <c r="F194" s="70" t="s">
        <v>3</v>
      </c>
      <c r="G194" s="70" t="s">
        <v>38</v>
      </c>
      <c r="H194" s="184">
        <v>50026021</v>
      </c>
      <c r="I194" s="70" t="s">
        <v>496</v>
      </c>
      <c r="J194" s="70" t="s">
        <v>3037</v>
      </c>
      <c r="K194" s="71" t="str">
        <f t="shared" ref="K194:K257" si="21">IFERROR(VLOOKUP($J194,$D$2:$I$1449,5,FALSE),"BLANK")</f>
        <v>BLANK</v>
      </c>
      <c r="L194" s="71" t="str">
        <f t="shared" ref="L194:L257" si="22">IFERROR(VLOOKUP($J194,$D$2:$I$1449,6,FALSE),"BLANK")</f>
        <v>BLANK</v>
      </c>
    </row>
    <row r="195" spans="1:12" x14ac:dyDescent="0.75">
      <c r="A195" s="70" t="str">
        <f>CONCATENATE('Search Tool'!$B$6,'Search Tool'!$F$6,H195)</f>
        <v>EAL Level 3 advanced Diploma (Al size 1.25)50026045</v>
      </c>
      <c r="B195" s="70" t="b">
        <f t="shared" si="17"/>
        <v>0</v>
      </c>
      <c r="C195" s="70">
        <f t="shared" si="18"/>
        <v>0</v>
      </c>
      <c r="D195" s="70" t="str">
        <f t="shared" si="19"/>
        <v>FALSE0</v>
      </c>
      <c r="E195" s="70" t="str">
        <f t="shared" si="20"/>
        <v>A LevelsGCE A Level50026045</v>
      </c>
      <c r="F195" s="70" t="s">
        <v>3</v>
      </c>
      <c r="G195" s="70" t="s">
        <v>38</v>
      </c>
      <c r="H195" s="184">
        <v>50026045</v>
      </c>
      <c r="I195" s="70" t="s">
        <v>498</v>
      </c>
      <c r="J195" s="70" t="s">
        <v>3038</v>
      </c>
      <c r="K195" s="71" t="str">
        <f t="shared" si="21"/>
        <v>BLANK</v>
      </c>
      <c r="L195" s="71" t="str">
        <f t="shared" si="22"/>
        <v>BLANK</v>
      </c>
    </row>
    <row r="196" spans="1:12" x14ac:dyDescent="0.75">
      <c r="A196" s="70" t="str">
        <f>CONCATENATE('Search Tool'!$B$6,'Search Tool'!$F$6,H196)</f>
        <v>EAL Level 3 advanced Diploma (Al size 1.25)50026057</v>
      </c>
      <c r="B196" s="70" t="b">
        <f t="shared" ref="B196:B259" si="23">A196=E196</f>
        <v>0</v>
      </c>
      <c r="C196" s="70">
        <f t="shared" ref="C196:C259" si="24">IF(B196=TRUE,1+C195,0)</f>
        <v>0</v>
      </c>
      <c r="D196" s="70" t="str">
        <f t="shared" ref="D196:D259" si="25">CONCATENATE(B196,C196)</f>
        <v>FALSE0</v>
      </c>
      <c r="E196" s="70" t="str">
        <f t="shared" ref="E196:E259" si="26">CONCATENATE(F196,G196,H196)</f>
        <v>A LevelsGCE A Level50026057</v>
      </c>
      <c r="F196" s="70" t="s">
        <v>3</v>
      </c>
      <c r="G196" s="70" t="s">
        <v>38</v>
      </c>
      <c r="H196" s="184">
        <v>50026057</v>
      </c>
      <c r="I196" s="70" t="s">
        <v>500</v>
      </c>
      <c r="J196" s="70" t="s">
        <v>3039</v>
      </c>
      <c r="K196" s="71" t="str">
        <f t="shared" si="21"/>
        <v>BLANK</v>
      </c>
      <c r="L196" s="71" t="str">
        <f t="shared" si="22"/>
        <v>BLANK</v>
      </c>
    </row>
    <row r="197" spans="1:12" x14ac:dyDescent="0.75">
      <c r="A197" s="70" t="str">
        <f>CONCATENATE('Search Tool'!$B$6,'Search Tool'!$F$6,H197)</f>
        <v>EAL Level 3 advanced Diploma (Al size 1.25)50026069</v>
      </c>
      <c r="B197" s="70" t="b">
        <f t="shared" si="23"/>
        <v>0</v>
      </c>
      <c r="C197" s="70">
        <f t="shared" si="24"/>
        <v>0</v>
      </c>
      <c r="D197" s="70" t="str">
        <f t="shared" si="25"/>
        <v>FALSE0</v>
      </c>
      <c r="E197" s="70" t="str">
        <f t="shared" si="26"/>
        <v>A LevelsGCE A Level50026069</v>
      </c>
      <c r="F197" s="70" t="s">
        <v>3</v>
      </c>
      <c r="G197" s="70" t="s">
        <v>38</v>
      </c>
      <c r="H197" s="184">
        <v>50026069</v>
      </c>
      <c r="I197" s="70" t="s">
        <v>502</v>
      </c>
      <c r="J197" s="70" t="s">
        <v>3040</v>
      </c>
      <c r="K197" s="71" t="str">
        <f t="shared" si="21"/>
        <v>BLANK</v>
      </c>
      <c r="L197" s="71" t="str">
        <f t="shared" si="22"/>
        <v>BLANK</v>
      </c>
    </row>
    <row r="198" spans="1:12" x14ac:dyDescent="0.75">
      <c r="A198" s="70" t="str">
        <f>CONCATENATE('Search Tool'!$B$6,'Search Tool'!$F$6,H198)</f>
        <v>EAL Level 3 advanced Diploma (Al size 1.25)50026070</v>
      </c>
      <c r="B198" s="70" t="b">
        <f t="shared" si="23"/>
        <v>0</v>
      </c>
      <c r="C198" s="70">
        <f t="shared" si="24"/>
        <v>0</v>
      </c>
      <c r="D198" s="70" t="str">
        <f t="shared" si="25"/>
        <v>FALSE0</v>
      </c>
      <c r="E198" s="70" t="str">
        <f t="shared" si="26"/>
        <v>A LevelsGCE A Level50026070</v>
      </c>
      <c r="F198" s="70" t="s">
        <v>3</v>
      </c>
      <c r="G198" s="70" t="s">
        <v>38</v>
      </c>
      <c r="H198" s="184">
        <v>50026070</v>
      </c>
      <c r="I198" s="70" t="s">
        <v>504</v>
      </c>
      <c r="J198" s="70" t="s">
        <v>3041</v>
      </c>
      <c r="K198" s="71" t="str">
        <f t="shared" si="21"/>
        <v>BLANK</v>
      </c>
      <c r="L198" s="71" t="str">
        <f t="shared" si="22"/>
        <v>BLANK</v>
      </c>
    </row>
    <row r="199" spans="1:12" x14ac:dyDescent="0.75">
      <c r="A199" s="70" t="str">
        <f>CONCATENATE('Search Tool'!$B$6,'Search Tool'!$F$6,H199)</f>
        <v>EAL Level 3 advanced Diploma (Al size 1.25)50026082</v>
      </c>
      <c r="B199" s="70" t="b">
        <f t="shared" si="23"/>
        <v>0</v>
      </c>
      <c r="C199" s="70">
        <f t="shared" si="24"/>
        <v>0</v>
      </c>
      <c r="D199" s="70" t="str">
        <f t="shared" si="25"/>
        <v>FALSE0</v>
      </c>
      <c r="E199" s="70" t="str">
        <f t="shared" si="26"/>
        <v>A LevelsGCE A Level50026082</v>
      </c>
      <c r="F199" s="70" t="s">
        <v>3</v>
      </c>
      <c r="G199" s="70" t="s">
        <v>38</v>
      </c>
      <c r="H199" s="184">
        <v>50026082</v>
      </c>
      <c r="I199" s="70" t="s">
        <v>506</v>
      </c>
      <c r="J199" s="70" t="s">
        <v>3042</v>
      </c>
      <c r="K199" s="71" t="str">
        <f t="shared" si="21"/>
        <v>BLANK</v>
      </c>
      <c r="L199" s="71" t="str">
        <f t="shared" si="22"/>
        <v>BLANK</v>
      </c>
    </row>
    <row r="200" spans="1:12" x14ac:dyDescent="0.75">
      <c r="A200" s="70" t="str">
        <f>CONCATENATE('Search Tool'!$B$6,'Search Tool'!$F$6,H200)</f>
        <v>EAL Level 3 advanced Diploma (Al size 1.25)50026094</v>
      </c>
      <c r="B200" s="70" t="b">
        <f t="shared" si="23"/>
        <v>0</v>
      </c>
      <c r="C200" s="70">
        <f t="shared" si="24"/>
        <v>0</v>
      </c>
      <c r="D200" s="70" t="str">
        <f t="shared" si="25"/>
        <v>FALSE0</v>
      </c>
      <c r="E200" s="70" t="str">
        <f t="shared" si="26"/>
        <v>A LevelsGCE A Level50026094</v>
      </c>
      <c r="F200" s="70" t="s">
        <v>3</v>
      </c>
      <c r="G200" s="70" t="s">
        <v>38</v>
      </c>
      <c r="H200" s="184">
        <v>50026094</v>
      </c>
      <c r="I200" s="70" t="s">
        <v>508</v>
      </c>
      <c r="J200" s="70" t="s">
        <v>3043</v>
      </c>
      <c r="K200" s="71" t="str">
        <f t="shared" si="21"/>
        <v>BLANK</v>
      </c>
      <c r="L200" s="71" t="str">
        <f t="shared" si="22"/>
        <v>BLANK</v>
      </c>
    </row>
    <row r="201" spans="1:12" x14ac:dyDescent="0.75">
      <c r="A201" s="70" t="str">
        <f>CONCATENATE('Search Tool'!$B$6,'Search Tool'!$F$6,H201)</f>
        <v>EAL Level 3 advanced Diploma (Al size 1.25)50026100</v>
      </c>
      <c r="B201" s="70" t="b">
        <f t="shared" si="23"/>
        <v>0</v>
      </c>
      <c r="C201" s="70">
        <f t="shared" si="24"/>
        <v>0</v>
      </c>
      <c r="D201" s="70" t="str">
        <f t="shared" si="25"/>
        <v>FALSE0</v>
      </c>
      <c r="E201" s="70" t="str">
        <f t="shared" si="26"/>
        <v>A LevelsGCE A Level50026100</v>
      </c>
      <c r="F201" s="70" t="s">
        <v>3</v>
      </c>
      <c r="G201" s="70" t="s">
        <v>38</v>
      </c>
      <c r="H201" s="184">
        <v>50026100</v>
      </c>
      <c r="I201" s="70" t="s">
        <v>510</v>
      </c>
      <c r="J201" s="70" t="s">
        <v>3044</v>
      </c>
      <c r="K201" s="71" t="str">
        <f t="shared" si="21"/>
        <v>BLANK</v>
      </c>
      <c r="L201" s="71" t="str">
        <f t="shared" si="22"/>
        <v>BLANK</v>
      </c>
    </row>
    <row r="202" spans="1:12" x14ac:dyDescent="0.75">
      <c r="A202" s="70" t="str">
        <f>CONCATENATE('Search Tool'!$B$6,'Search Tool'!$F$6,H202)</f>
        <v>EAL Level 3 advanced Diploma (Al size 1.25)50026112</v>
      </c>
      <c r="B202" s="70" t="b">
        <f t="shared" si="23"/>
        <v>0</v>
      </c>
      <c r="C202" s="70">
        <f t="shared" si="24"/>
        <v>0</v>
      </c>
      <c r="D202" s="70" t="str">
        <f t="shared" si="25"/>
        <v>FALSE0</v>
      </c>
      <c r="E202" s="70" t="str">
        <f t="shared" si="26"/>
        <v>A LevelsGCE A Level50026112</v>
      </c>
      <c r="F202" s="70" t="s">
        <v>3</v>
      </c>
      <c r="G202" s="70" t="s">
        <v>38</v>
      </c>
      <c r="H202" s="184">
        <v>50026112</v>
      </c>
      <c r="I202" s="70" t="s">
        <v>512</v>
      </c>
      <c r="J202" s="70" t="s">
        <v>3045</v>
      </c>
      <c r="K202" s="71" t="str">
        <f t="shared" si="21"/>
        <v>BLANK</v>
      </c>
      <c r="L202" s="71" t="str">
        <f t="shared" si="22"/>
        <v>BLANK</v>
      </c>
    </row>
    <row r="203" spans="1:12" x14ac:dyDescent="0.75">
      <c r="A203" s="70" t="str">
        <f>CONCATENATE('Search Tool'!$B$6,'Search Tool'!$F$6,H203)</f>
        <v>EAL Level 3 advanced Diploma (Al size 1.25)50026124</v>
      </c>
      <c r="B203" s="70" t="b">
        <f t="shared" si="23"/>
        <v>0</v>
      </c>
      <c r="C203" s="70">
        <f t="shared" si="24"/>
        <v>0</v>
      </c>
      <c r="D203" s="70" t="str">
        <f t="shared" si="25"/>
        <v>FALSE0</v>
      </c>
      <c r="E203" s="70" t="str">
        <f t="shared" si="26"/>
        <v>A LevelsGCE A Level50026124</v>
      </c>
      <c r="F203" s="70" t="s">
        <v>3</v>
      </c>
      <c r="G203" s="70" t="s">
        <v>38</v>
      </c>
      <c r="H203" s="184">
        <v>50026124</v>
      </c>
      <c r="I203" s="70" t="s">
        <v>514</v>
      </c>
      <c r="J203" s="70" t="s">
        <v>3046</v>
      </c>
      <c r="K203" s="71" t="str">
        <f t="shared" si="21"/>
        <v>BLANK</v>
      </c>
      <c r="L203" s="71" t="str">
        <f t="shared" si="22"/>
        <v>BLANK</v>
      </c>
    </row>
    <row r="204" spans="1:12" x14ac:dyDescent="0.75">
      <c r="A204" s="70" t="str">
        <f>CONCATENATE('Search Tool'!$B$6,'Search Tool'!$F$6,H204)</f>
        <v>EAL Level 3 advanced Diploma (Al size 1.25)50026148</v>
      </c>
      <c r="B204" s="70" t="b">
        <f t="shared" si="23"/>
        <v>0</v>
      </c>
      <c r="C204" s="70">
        <f t="shared" si="24"/>
        <v>0</v>
      </c>
      <c r="D204" s="70" t="str">
        <f t="shared" si="25"/>
        <v>FALSE0</v>
      </c>
      <c r="E204" s="70" t="str">
        <f t="shared" si="26"/>
        <v>A LevelsGCE A Level50026148</v>
      </c>
      <c r="F204" s="70" t="s">
        <v>3</v>
      </c>
      <c r="G204" s="70" t="s">
        <v>38</v>
      </c>
      <c r="H204" s="184">
        <v>50026148</v>
      </c>
      <c r="I204" s="70" t="s">
        <v>516</v>
      </c>
      <c r="J204" s="70" t="s">
        <v>3047</v>
      </c>
      <c r="K204" s="71" t="str">
        <f t="shared" si="21"/>
        <v>BLANK</v>
      </c>
      <c r="L204" s="71" t="str">
        <f t="shared" si="22"/>
        <v>BLANK</v>
      </c>
    </row>
    <row r="205" spans="1:12" x14ac:dyDescent="0.75">
      <c r="A205" s="70" t="str">
        <f>CONCATENATE('Search Tool'!$B$6,'Search Tool'!$F$6,H205)</f>
        <v>EAL Level 3 advanced Diploma (Al size 1.25)5002615X</v>
      </c>
      <c r="B205" s="70" t="b">
        <f t="shared" si="23"/>
        <v>0</v>
      </c>
      <c r="C205" s="70">
        <f t="shared" si="24"/>
        <v>0</v>
      </c>
      <c r="D205" s="70" t="str">
        <f t="shared" si="25"/>
        <v>FALSE0</v>
      </c>
      <c r="E205" s="70" t="str">
        <f t="shared" si="26"/>
        <v>A LevelsGCE A Level5002615X</v>
      </c>
      <c r="F205" s="70" t="s">
        <v>3</v>
      </c>
      <c r="G205" s="70" t="s">
        <v>38</v>
      </c>
      <c r="H205" s="70" t="s">
        <v>517</v>
      </c>
      <c r="I205" s="70" t="s">
        <v>518</v>
      </c>
      <c r="J205" s="70" t="s">
        <v>3048</v>
      </c>
      <c r="K205" s="71" t="str">
        <f t="shared" si="21"/>
        <v>BLANK</v>
      </c>
      <c r="L205" s="71" t="str">
        <f t="shared" si="22"/>
        <v>BLANK</v>
      </c>
    </row>
    <row r="206" spans="1:12" x14ac:dyDescent="0.75">
      <c r="A206" s="70" t="str">
        <f>CONCATENATE('Search Tool'!$B$6,'Search Tool'!$F$6,H206)</f>
        <v>EAL Level 3 advanced Diploma (Al size 1.25)50026203</v>
      </c>
      <c r="B206" s="70" t="b">
        <f t="shared" si="23"/>
        <v>0</v>
      </c>
      <c r="C206" s="70">
        <f t="shared" si="24"/>
        <v>0</v>
      </c>
      <c r="D206" s="70" t="str">
        <f t="shared" si="25"/>
        <v>FALSE0</v>
      </c>
      <c r="E206" s="70" t="str">
        <f t="shared" si="26"/>
        <v>A LevelsGCE A Level50026203</v>
      </c>
      <c r="F206" s="70" t="s">
        <v>3</v>
      </c>
      <c r="G206" s="70" t="s">
        <v>38</v>
      </c>
      <c r="H206" s="184">
        <v>50026203</v>
      </c>
      <c r="I206" s="70" t="s">
        <v>520</v>
      </c>
      <c r="J206" s="70" t="s">
        <v>3049</v>
      </c>
      <c r="K206" s="71" t="str">
        <f t="shared" si="21"/>
        <v>BLANK</v>
      </c>
      <c r="L206" s="71" t="str">
        <f t="shared" si="22"/>
        <v>BLANK</v>
      </c>
    </row>
    <row r="207" spans="1:12" x14ac:dyDescent="0.75">
      <c r="A207" s="70" t="str">
        <f>CONCATENATE('Search Tool'!$B$6,'Search Tool'!$F$6,H207)</f>
        <v>EAL Level 3 advanced Diploma (Al size 1.25)50026331</v>
      </c>
      <c r="B207" s="70" t="b">
        <f t="shared" si="23"/>
        <v>0</v>
      </c>
      <c r="C207" s="70">
        <f t="shared" si="24"/>
        <v>0</v>
      </c>
      <c r="D207" s="70" t="str">
        <f t="shared" si="25"/>
        <v>FALSE0</v>
      </c>
      <c r="E207" s="70" t="str">
        <f t="shared" si="26"/>
        <v>A LevelsGCE A Level50026331</v>
      </c>
      <c r="F207" s="70" t="s">
        <v>3</v>
      </c>
      <c r="G207" s="70" t="s">
        <v>38</v>
      </c>
      <c r="H207" s="184">
        <v>50026331</v>
      </c>
      <c r="I207" s="70" t="s">
        <v>522</v>
      </c>
      <c r="J207" s="70" t="s">
        <v>3050</v>
      </c>
      <c r="K207" s="71" t="str">
        <f t="shared" si="21"/>
        <v>BLANK</v>
      </c>
      <c r="L207" s="71" t="str">
        <f t="shared" si="22"/>
        <v>BLANK</v>
      </c>
    </row>
    <row r="208" spans="1:12" x14ac:dyDescent="0.75">
      <c r="A208" s="70" t="str">
        <f>CONCATENATE('Search Tool'!$B$6,'Search Tool'!$F$6,H208)</f>
        <v>EAL Level 3 advanced Diploma (Al size 1.25)50026343</v>
      </c>
      <c r="B208" s="70" t="b">
        <f t="shared" si="23"/>
        <v>0</v>
      </c>
      <c r="C208" s="70">
        <f t="shared" si="24"/>
        <v>0</v>
      </c>
      <c r="D208" s="70" t="str">
        <f t="shared" si="25"/>
        <v>FALSE0</v>
      </c>
      <c r="E208" s="70" t="str">
        <f t="shared" si="26"/>
        <v>A LevelsGCE A Level50026343</v>
      </c>
      <c r="F208" s="70" t="s">
        <v>3</v>
      </c>
      <c r="G208" s="70" t="s">
        <v>38</v>
      </c>
      <c r="H208" s="184">
        <v>50026343</v>
      </c>
      <c r="I208" s="70" t="s">
        <v>524</v>
      </c>
      <c r="J208" s="70" t="s">
        <v>3051</v>
      </c>
      <c r="K208" s="71" t="str">
        <f t="shared" si="21"/>
        <v>BLANK</v>
      </c>
      <c r="L208" s="71" t="str">
        <f t="shared" si="22"/>
        <v>BLANK</v>
      </c>
    </row>
    <row r="209" spans="1:12" x14ac:dyDescent="0.75">
      <c r="A209" s="70" t="str">
        <f>CONCATENATE('Search Tool'!$B$6,'Search Tool'!$F$6,H209)</f>
        <v>EAL Level 3 advanced Diploma (Al size 1.25)50026380</v>
      </c>
      <c r="B209" s="70" t="b">
        <f t="shared" si="23"/>
        <v>0</v>
      </c>
      <c r="C209" s="70">
        <f t="shared" si="24"/>
        <v>0</v>
      </c>
      <c r="D209" s="70" t="str">
        <f t="shared" si="25"/>
        <v>FALSE0</v>
      </c>
      <c r="E209" s="70" t="str">
        <f t="shared" si="26"/>
        <v>A LevelsGCE A Level50026380</v>
      </c>
      <c r="F209" s="70" t="s">
        <v>3</v>
      </c>
      <c r="G209" s="70" t="s">
        <v>38</v>
      </c>
      <c r="H209" s="184">
        <v>50026380</v>
      </c>
      <c r="I209" s="70" t="s">
        <v>526</v>
      </c>
      <c r="J209" s="70" t="s">
        <v>3052</v>
      </c>
      <c r="K209" s="71" t="str">
        <f t="shared" si="21"/>
        <v>BLANK</v>
      </c>
      <c r="L209" s="71" t="str">
        <f t="shared" si="22"/>
        <v>BLANK</v>
      </c>
    </row>
    <row r="210" spans="1:12" x14ac:dyDescent="0.75">
      <c r="A210" s="70" t="str">
        <f>CONCATENATE('Search Tool'!$B$6,'Search Tool'!$F$6,H210)</f>
        <v>EAL Level 3 advanced Diploma (Al size 1.25)50026392</v>
      </c>
      <c r="B210" s="70" t="b">
        <f t="shared" si="23"/>
        <v>0</v>
      </c>
      <c r="C210" s="70">
        <f t="shared" si="24"/>
        <v>0</v>
      </c>
      <c r="D210" s="70" t="str">
        <f t="shared" si="25"/>
        <v>FALSE0</v>
      </c>
      <c r="E210" s="70" t="str">
        <f t="shared" si="26"/>
        <v>A LevelsGCE A Level50026392</v>
      </c>
      <c r="F210" s="70" t="s">
        <v>3</v>
      </c>
      <c r="G210" s="70" t="s">
        <v>38</v>
      </c>
      <c r="H210" s="184">
        <v>50026392</v>
      </c>
      <c r="I210" s="70" t="s">
        <v>528</v>
      </c>
      <c r="J210" s="70" t="s">
        <v>3053</v>
      </c>
      <c r="K210" s="71" t="str">
        <f t="shared" si="21"/>
        <v>BLANK</v>
      </c>
      <c r="L210" s="71" t="str">
        <f t="shared" si="22"/>
        <v>BLANK</v>
      </c>
    </row>
    <row r="211" spans="1:12" x14ac:dyDescent="0.75">
      <c r="A211" s="70" t="str">
        <f>CONCATENATE('Search Tool'!$B$6,'Search Tool'!$F$6,H211)</f>
        <v>EAL Level 3 advanced Diploma (Al size 1.25)50026446</v>
      </c>
      <c r="B211" s="70" t="b">
        <f t="shared" si="23"/>
        <v>0</v>
      </c>
      <c r="C211" s="70">
        <f t="shared" si="24"/>
        <v>0</v>
      </c>
      <c r="D211" s="70" t="str">
        <f t="shared" si="25"/>
        <v>FALSE0</v>
      </c>
      <c r="E211" s="70" t="str">
        <f t="shared" si="26"/>
        <v>A LevelsGCE A Level50026446</v>
      </c>
      <c r="F211" s="70" t="s">
        <v>3</v>
      </c>
      <c r="G211" s="70" t="s">
        <v>38</v>
      </c>
      <c r="H211" s="184">
        <v>50026446</v>
      </c>
      <c r="I211" s="70" t="s">
        <v>530</v>
      </c>
      <c r="J211" s="70" t="s">
        <v>3054</v>
      </c>
      <c r="K211" s="71" t="str">
        <f t="shared" si="21"/>
        <v>BLANK</v>
      </c>
      <c r="L211" s="71" t="str">
        <f t="shared" si="22"/>
        <v>BLANK</v>
      </c>
    </row>
    <row r="212" spans="1:12" x14ac:dyDescent="0.75">
      <c r="A212" s="70" t="str">
        <f>CONCATENATE('Search Tool'!$B$6,'Search Tool'!$F$6,H212)</f>
        <v>EAL Level 3 advanced Diploma (Al size 1.25)5002646X</v>
      </c>
      <c r="B212" s="70" t="b">
        <f t="shared" si="23"/>
        <v>0</v>
      </c>
      <c r="C212" s="70">
        <f t="shared" si="24"/>
        <v>0</v>
      </c>
      <c r="D212" s="70" t="str">
        <f t="shared" si="25"/>
        <v>FALSE0</v>
      </c>
      <c r="E212" s="70" t="str">
        <f t="shared" si="26"/>
        <v>A LevelsGCE A Level5002646X</v>
      </c>
      <c r="F212" s="70" t="s">
        <v>3</v>
      </c>
      <c r="G212" s="70" t="s">
        <v>38</v>
      </c>
      <c r="H212" s="70" t="s">
        <v>531</v>
      </c>
      <c r="I212" s="70" t="s">
        <v>532</v>
      </c>
      <c r="J212" s="70" t="s">
        <v>3055</v>
      </c>
      <c r="K212" s="71" t="str">
        <f t="shared" si="21"/>
        <v>BLANK</v>
      </c>
      <c r="L212" s="71" t="str">
        <f t="shared" si="22"/>
        <v>BLANK</v>
      </c>
    </row>
    <row r="213" spans="1:12" x14ac:dyDescent="0.75">
      <c r="A213" s="70" t="str">
        <f>CONCATENATE('Search Tool'!$B$6,'Search Tool'!$F$6,H213)</f>
        <v>EAL Level 3 advanced Diploma (Al size 1.25)50026471</v>
      </c>
      <c r="B213" s="70" t="b">
        <f t="shared" si="23"/>
        <v>0</v>
      </c>
      <c r="C213" s="70">
        <f t="shared" si="24"/>
        <v>0</v>
      </c>
      <c r="D213" s="70" t="str">
        <f t="shared" si="25"/>
        <v>FALSE0</v>
      </c>
      <c r="E213" s="70" t="str">
        <f t="shared" si="26"/>
        <v>A LevelsGCE A Level50026471</v>
      </c>
      <c r="F213" s="70" t="s">
        <v>3</v>
      </c>
      <c r="G213" s="70" t="s">
        <v>38</v>
      </c>
      <c r="H213" s="184">
        <v>50026471</v>
      </c>
      <c r="I213" s="70" t="s">
        <v>534</v>
      </c>
      <c r="J213" s="70" t="s">
        <v>3056</v>
      </c>
      <c r="K213" s="71" t="str">
        <f t="shared" si="21"/>
        <v>BLANK</v>
      </c>
      <c r="L213" s="71" t="str">
        <f t="shared" si="22"/>
        <v>BLANK</v>
      </c>
    </row>
    <row r="214" spans="1:12" x14ac:dyDescent="0.75">
      <c r="A214" s="70" t="str">
        <f>CONCATENATE('Search Tool'!$B$6,'Search Tool'!$F$6,H214)</f>
        <v>EAL Level 3 advanced Diploma (Al size 1.25)50026483</v>
      </c>
      <c r="B214" s="70" t="b">
        <f t="shared" si="23"/>
        <v>0</v>
      </c>
      <c r="C214" s="70">
        <f t="shared" si="24"/>
        <v>0</v>
      </c>
      <c r="D214" s="70" t="str">
        <f t="shared" si="25"/>
        <v>FALSE0</v>
      </c>
      <c r="E214" s="70" t="str">
        <f t="shared" si="26"/>
        <v>A LevelsGCE A Level50026483</v>
      </c>
      <c r="F214" s="70" t="s">
        <v>3</v>
      </c>
      <c r="G214" s="70" t="s">
        <v>38</v>
      </c>
      <c r="H214" s="184">
        <v>50026483</v>
      </c>
      <c r="I214" s="70" t="s">
        <v>536</v>
      </c>
      <c r="J214" s="70" t="s">
        <v>3057</v>
      </c>
      <c r="K214" s="71" t="str">
        <f t="shared" si="21"/>
        <v>BLANK</v>
      </c>
      <c r="L214" s="71" t="str">
        <f t="shared" si="22"/>
        <v>BLANK</v>
      </c>
    </row>
    <row r="215" spans="1:12" x14ac:dyDescent="0.75">
      <c r="A215" s="70" t="str">
        <f>CONCATENATE('Search Tool'!$B$6,'Search Tool'!$F$6,H215)</f>
        <v>EAL Level 3 advanced Diploma (Al size 1.25)50026495</v>
      </c>
      <c r="B215" s="70" t="b">
        <f t="shared" si="23"/>
        <v>0</v>
      </c>
      <c r="C215" s="70">
        <f t="shared" si="24"/>
        <v>0</v>
      </c>
      <c r="D215" s="70" t="str">
        <f t="shared" si="25"/>
        <v>FALSE0</v>
      </c>
      <c r="E215" s="70" t="str">
        <f t="shared" si="26"/>
        <v>A LevelsGCE A Level50026495</v>
      </c>
      <c r="F215" s="70" t="s">
        <v>3</v>
      </c>
      <c r="G215" s="70" t="s">
        <v>38</v>
      </c>
      <c r="H215" s="184">
        <v>50026495</v>
      </c>
      <c r="I215" s="70" t="s">
        <v>538</v>
      </c>
      <c r="J215" s="70" t="s">
        <v>3058</v>
      </c>
      <c r="K215" s="71" t="str">
        <f t="shared" si="21"/>
        <v>BLANK</v>
      </c>
      <c r="L215" s="71" t="str">
        <f t="shared" si="22"/>
        <v>BLANK</v>
      </c>
    </row>
    <row r="216" spans="1:12" x14ac:dyDescent="0.75">
      <c r="A216" s="70" t="str">
        <f>CONCATENATE('Search Tool'!$B$6,'Search Tool'!$F$6,H216)</f>
        <v>EAL Level 3 advanced Diploma (Al size 1.25)50026501</v>
      </c>
      <c r="B216" s="70" t="b">
        <f t="shared" si="23"/>
        <v>0</v>
      </c>
      <c r="C216" s="70">
        <f t="shared" si="24"/>
        <v>0</v>
      </c>
      <c r="D216" s="70" t="str">
        <f t="shared" si="25"/>
        <v>FALSE0</v>
      </c>
      <c r="E216" s="70" t="str">
        <f t="shared" si="26"/>
        <v>A LevelsGCE A Level50026501</v>
      </c>
      <c r="F216" s="70" t="s">
        <v>3</v>
      </c>
      <c r="G216" s="70" t="s">
        <v>38</v>
      </c>
      <c r="H216" s="184">
        <v>50026501</v>
      </c>
      <c r="I216" s="70" t="s">
        <v>540</v>
      </c>
      <c r="J216" s="70" t="s">
        <v>3059</v>
      </c>
      <c r="K216" s="71" t="str">
        <f t="shared" si="21"/>
        <v>BLANK</v>
      </c>
      <c r="L216" s="71" t="str">
        <f t="shared" si="22"/>
        <v>BLANK</v>
      </c>
    </row>
    <row r="217" spans="1:12" x14ac:dyDescent="0.75">
      <c r="A217" s="70" t="str">
        <f>CONCATENATE('Search Tool'!$B$6,'Search Tool'!$F$6,H217)</f>
        <v>EAL Level 3 advanced Diploma (Al size 1.25)50026525</v>
      </c>
      <c r="B217" s="70" t="b">
        <f t="shared" si="23"/>
        <v>0</v>
      </c>
      <c r="C217" s="70">
        <f t="shared" si="24"/>
        <v>0</v>
      </c>
      <c r="D217" s="70" t="str">
        <f t="shared" si="25"/>
        <v>FALSE0</v>
      </c>
      <c r="E217" s="70" t="str">
        <f t="shared" si="26"/>
        <v>A LevelsGCE A Level50026525</v>
      </c>
      <c r="F217" s="70" t="s">
        <v>3</v>
      </c>
      <c r="G217" s="70" t="s">
        <v>38</v>
      </c>
      <c r="H217" s="184">
        <v>50026525</v>
      </c>
      <c r="I217" s="70" t="s">
        <v>542</v>
      </c>
      <c r="J217" s="70" t="s">
        <v>3060</v>
      </c>
      <c r="K217" s="71" t="str">
        <f t="shared" si="21"/>
        <v>BLANK</v>
      </c>
      <c r="L217" s="71" t="str">
        <f t="shared" si="22"/>
        <v>BLANK</v>
      </c>
    </row>
    <row r="218" spans="1:12" x14ac:dyDescent="0.75">
      <c r="A218" s="70" t="str">
        <f>CONCATENATE('Search Tool'!$B$6,'Search Tool'!$F$6,H218)</f>
        <v>EAL Level 3 advanced Diploma (Al size 1.25)50026549</v>
      </c>
      <c r="B218" s="70" t="b">
        <f t="shared" si="23"/>
        <v>0</v>
      </c>
      <c r="C218" s="70">
        <f t="shared" si="24"/>
        <v>0</v>
      </c>
      <c r="D218" s="70" t="str">
        <f t="shared" si="25"/>
        <v>FALSE0</v>
      </c>
      <c r="E218" s="70" t="str">
        <f t="shared" si="26"/>
        <v>A LevelsGCE A Level50026549</v>
      </c>
      <c r="F218" s="70" t="s">
        <v>3</v>
      </c>
      <c r="G218" s="70" t="s">
        <v>38</v>
      </c>
      <c r="H218" s="184">
        <v>50026549</v>
      </c>
      <c r="I218" s="70" t="s">
        <v>544</v>
      </c>
      <c r="J218" s="70" t="s">
        <v>3061</v>
      </c>
      <c r="K218" s="71" t="str">
        <f t="shared" si="21"/>
        <v>BLANK</v>
      </c>
      <c r="L218" s="71" t="str">
        <f t="shared" si="22"/>
        <v>BLANK</v>
      </c>
    </row>
    <row r="219" spans="1:12" x14ac:dyDescent="0.75">
      <c r="A219" s="70" t="str">
        <f>CONCATENATE('Search Tool'!$B$6,'Search Tool'!$F$6,H219)</f>
        <v>EAL Level 3 advanced Diploma (Al size 1.25)50026604</v>
      </c>
      <c r="B219" s="70" t="b">
        <f t="shared" si="23"/>
        <v>0</v>
      </c>
      <c r="C219" s="70">
        <f t="shared" si="24"/>
        <v>0</v>
      </c>
      <c r="D219" s="70" t="str">
        <f t="shared" si="25"/>
        <v>FALSE0</v>
      </c>
      <c r="E219" s="70" t="str">
        <f t="shared" si="26"/>
        <v>A LevelsGCE A Level50026604</v>
      </c>
      <c r="F219" s="70" t="s">
        <v>3</v>
      </c>
      <c r="G219" s="70" t="s">
        <v>38</v>
      </c>
      <c r="H219" s="184">
        <v>50026604</v>
      </c>
      <c r="I219" s="70" t="s">
        <v>546</v>
      </c>
      <c r="J219" s="70" t="s">
        <v>3062</v>
      </c>
      <c r="K219" s="71" t="str">
        <f t="shared" si="21"/>
        <v>BLANK</v>
      </c>
      <c r="L219" s="71" t="str">
        <f t="shared" si="22"/>
        <v>BLANK</v>
      </c>
    </row>
    <row r="220" spans="1:12" x14ac:dyDescent="0.75">
      <c r="A220" s="70" t="str">
        <f>CONCATENATE('Search Tool'!$B$6,'Search Tool'!$F$6,H220)</f>
        <v>EAL Level 3 advanced Diploma (Al size 1.25)50026616</v>
      </c>
      <c r="B220" s="70" t="b">
        <f t="shared" si="23"/>
        <v>0</v>
      </c>
      <c r="C220" s="70">
        <f t="shared" si="24"/>
        <v>0</v>
      </c>
      <c r="D220" s="70" t="str">
        <f t="shared" si="25"/>
        <v>FALSE0</v>
      </c>
      <c r="E220" s="70" t="str">
        <f t="shared" si="26"/>
        <v>A LevelsGCE A Level50026616</v>
      </c>
      <c r="F220" s="70" t="s">
        <v>3</v>
      </c>
      <c r="G220" s="70" t="s">
        <v>38</v>
      </c>
      <c r="H220" s="184">
        <v>50026616</v>
      </c>
      <c r="I220" s="70" t="s">
        <v>548</v>
      </c>
      <c r="J220" s="70" t="s">
        <v>3063</v>
      </c>
      <c r="K220" s="71" t="str">
        <f t="shared" si="21"/>
        <v>BLANK</v>
      </c>
      <c r="L220" s="71" t="str">
        <f t="shared" si="22"/>
        <v>BLANK</v>
      </c>
    </row>
    <row r="221" spans="1:12" x14ac:dyDescent="0.75">
      <c r="A221" s="70" t="str">
        <f>CONCATENATE('Search Tool'!$B$6,'Search Tool'!$F$6,H221)</f>
        <v>EAL Level 3 advanced Diploma (Al size 1.25)50029058</v>
      </c>
      <c r="B221" s="70" t="b">
        <f t="shared" si="23"/>
        <v>0</v>
      </c>
      <c r="C221" s="70">
        <f t="shared" si="24"/>
        <v>0</v>
      </c>
      <c r="D221" s="70" t="str">
        <f t="shared" si="25"/>
        <v>FALSE0</v>
      </c>
      <c r="E221" s="70" t="str">
        <f t="shared" si="26"/>
        <v>A LevelsGCE A Level50029058</v>
      </c>
      <c r="F221" s="70" t="s">
        <v>3</v>
      </c>
      <c r="G221" s="70" t="s">
        <v>38</v>
      </c>
      <c r="H221" s="184">
        <v>50029058</v>
      </c>
      <c r="I221" s="70" t="s">
        <v>550</v>
      </c>
      <c r="J221" s="70" t="s">
        <v>3064</v>
      </c>
      <c r="K221" s="71" t="str">
        <f t="shared" si="21"/>
        <v>BLANK</v>
      </c>
      <c r="L221" s="71" t="str">
        <f t="shared" si="22"/>
        <v>BLANK</v>
      </c>
    </row>
    <row r="222" spans="1:12" x14ac:dyDescent="0.75">
      <c r="A222" s="70" t="str">
        <f>CONCATENATE('Search Tool'!$B$6,'Search Tool'!$F$6,H222)</f>
        <v>EAL Level 3 advanced Diploma (Al size 1.25)50029290</v>
      </c>
      <c r="B222" s="70" t="b">
        <f t="shared" si="23"/>
        <v>0</v>
      </c>
      <c r="C222" s="70">
        <f t="shared" si="24"/>
        <v>0</v>
      </c>
      <c r="D222" s="70" t="str">
        <f t="shared" si="25"/>
        <v>FALSE0</v>
      </c>
      <c r="E222" s="70" t="str">
        <f t="shared" si="26"/>
        <v>A LevelsGCE A Level50029290</v>
      </c>
      <c r="F222" s="70" t="s">
        <v>3</v>
      </c>
      <c r="G222" s="70" t="s">
        <v>38</v>
      </c>
      <c r="H222" s="184">
        <v>50029290</v>
      </c>
      <c r="I222" s="70" t="s">
        <v>552</v>
      </c>
      <c r="J222" s="70" t="s">
        <v>3065</v>
      </c>
      <c r="K222" s="71" t="str">
        <f t="shared" si="21"/>
        <v>BLANK</v>
      </c>
      <c r="L222" s="71" t="str">
        <f t="shared" si="22"/>
        <v>BLANK</v>
      </c>
    </row>
    <row r="223" spans="1:12" x14ac:dyDescent="0.75">
      <c r="A223" s="70" t="str">
        <f>CONCATENATE('Search Tool'!$B$6,'Search Tool'!$F$6,H223)</f>
        <v>EAL Level 3 advanced Diploma (Al size 1.25)50030401</v>
      </c>
      <c r="B223" s="70" t="b">
        <f t="shared" si="23"/>
        <v>0</v>
      </c>
      <c r="C223" s="70">
        <f t="shared" si="24"/>
        <v>0</v>
      </c>
      <c r="D223" s="70" t="str">
        <f t="shared" si="25"/>
        <v>FALSE0</v>
      </c>
      <c r="E223" s="70" t="str">
        <f t="shared" si="26"/>
        <v>A LevelsGCE A Level50030401</v>
      </c>
      <c r="F223" s="70" t="s">
        <v>3</v>
      </c>
      <c r="G223" s="70" t="s">
        <v>38</v>
      </c>
      <c r="H223" s="184">
        <v>50030401</v>
      </c>
      <c r="I223" s="70" t="s">
        <v>554</v>
      </c>
      <c r="J223" s="70" t="s">
        <v>3066</v>
      </c>
      <c r="K223" s="71" t="str">
        <f t="shared" si="21"/>
        <v>BLANK</v>
      </c>
      <c r="L223" s="71" t="str">
        <f t="shared" si="22"/>
        <v>BLANK</v>
      </c>
    </row>
    <row r="224" spans="1:12" x14ac:dyDescent="0.75">
      <c r="A224" s="70" t="str">
        <f>CONCATENATE('Search Tool'!$B$6,'Search Tool'!$F$6,H224)</f>
        <v>EAL Level 3 advanced Diploma (Al size 1.25)50031028</v>
      </c>
      <c r="B224" s="70" t="b">
        <f t="shared" si="23"/>
        <v>0</v>
      </c>
      <c r="C224" s="70">
        <f t="shared" si="24"/>
        <v>0</v>
      </c>
      <c r="D224" s="70" t="str">
        <f t="shared" si="25"/>
        <v>FALSE0</v>
      </c>
      <c r="E224" s="70" t="str">
        <f t="shared" si="26"/>
        <v>A LevelsGCE A Level50031028</v>
      </c>
      <c r="F224" s="70" t="s">
        <v>3</v>
      </c>
      <c r="G224" s="70" t="s">
        <v>38</v>
      </c>
      <c r="H224" s="184">
        <v>50031028</v>
      </c>
      <c r="I224" s="70" t="s">
        <v>556</v>
      </c>
      <c r="J224" s="70" t="s">
        <v>3067</v>
      </c>
      <c r="K224" s="71" t="str">
        <f t="shared" si="21"/>
        <v>BLANK</v>
      </c>
      <c r="L224" s="71" t="str">
        <f t="shared" si="22"/>
        <v>BLANK</v>
      </c>
    </row>
    <row r="225" spans="1:12" x14ac:dyDescent="0.75">
      <c r="A225" s="70" t="str">
        <f>CONCATENATE('Search Tool'!$B$6,'Search Tool'!$F$6,H225)</f>
        <v>EAL Level 3 advanced Diploma (Al size 1.25)5003196X</v>
      </c>
      <c r="B225" s="70" t="b">
        <f t="shared" si="23"/>
        <v>0</v>
      </c>
      <c r="C225" s="70">
        <f t="shared" si="24"/>
        <v>0</v>
      </c>
      <c r="D225" s="70" t="str">
        <f t="shared" si="25"/>
        <v>FALSE0</v>
      </c>
      <c r="E225" s="70" t="str">
        <f t="shared" si="26"/>
        <v>A LevelsGCE A Level5003196X</v>
      </c>
      <c r="F225" s="70" t="s">
        <v>3</v>
      </c>
      <c r="G225" s="70" t="s">
        <v>38</v>
      </c>
      <c r="H225" s="70" t="s">
        <v>557</v>
      </c>
      <c r="I225" s="70" t="s">
        <v>558</v>
      </c>
      <c r="J225" s="70" t="s">
        <v>3068</v>
      </c>
      <c r="K225" s="71" t="str">
        <f t="shared" si="21"/>
        <v>BLANK</v>
      </c>
      <c r="L225" s="71" t="str">
        <f t="shared" si="22"/>
        <v>BLANK</v>
      </c>
    </row>
    <row r="226" spans="1:12" x14ac:dyDescent="0.75">
      <c r="A226" s="70" t="str">
        <f>CONCATENATE('Search Tool'!$B$6,'Search Tool'!$F$6,H226)</f>
        <v>EAL Level 3 advanced Diploma (Al size 1.25)50032008</v>
      </c>
      <c r="B226" s="70" t="b">
        <f t="shared" si="23"/>
        <v>0</v>
      </c>
      <c r="C226" s="70">
        <f t="shared" si="24"/>
        <v>0</v>
      </c>
      <c r="D226" s="70" t="str">
        <f t="shared" si="25"/>
        <v>FALSE0</v>
      </c>
      <c r="E226" s="70" t="str">
        <f t="shared" si="26"/>
        <v>A LevelsGCE A Level50032008</v>
      </c>
      <c r="F226" s="70" t="s">
        <v>3</v>
      </c>
      <c r="G226" s="70" t="s">
        <v>38</v>
      </c>
      <c r="H226" s="184">
        <v>50032008</v>
      </c>
      <c r="I226" s="70" t="s">
        <v>560</v>
      </c>
      <c r="J226" s="70" t="s">
        <v>3069</v>
      </c>
      <c r="K226" s="71" t="str">
        <f t="shared" si="21"/>
        <v>BLANK</v>
      </c>
      <c r="L226" s="71" t="str">
        <f t="shared" si="22"/>
        <v>BLANK</v>
      </c>
    </row>
    <row r="227" spans="1:12" x14ac:dyDescent="0.75">
      <c r="A227" s="70" t="str">
        <f>CONCATENATE('Search Tool'!$B$6,'Search Tool'!$F$6,H227)</f>
        <v>EAL Level 3 advanced Diploma (Al size 1.25)50041460</v>
      </c>
      <c r="B227" s="70" t="b">
        <f t="shared" si="23"/>
        <v>0</v>
      </c>
      <c r="C227" s="70">
        <f t="shared" si="24"/>
        <v>0</v>
      </c>
      <c r="D227" s="70" t="str">
        <f t="shared" si="25"/>
        <v>FALSE0</v>
      </c>
      <c r="E227" s="70" t="str">
        <f t="shared" si="26"/>
        <v>A LevelsGCE A Level50041460</v>
      </c>
      <c r="F227" s="70" t="s">
        <v>3</v>
      </c>
      <c r="G227" s="70" t="s">
        <v>38</v>
      </c>
      <c r="H227" s="184">
        <v>50041460</v>
      </c>
      <c r="I227" s="70" t="s">
        <v>562</v>
      </c>
      <c r="J227" s="70" t="s">
        <v>3070</v>
      </c>
      <c r="K227" s="71" t="str">
        <f t="shared" si="21"/>
        <v>BLANK</v>
      </c>
      <c r="L227" s="71" t="str">
        <f t="shared" si="22"/>
        <v>BLANK</v>
      </c>
    </row>
    <row r="228" spans="1:12" x14ac:dyDescent="0.75">
      <c r="A228" s="70" t="str">
        <f>CONCATENATE('Search Tool'!$B$6,'Search Tool'!$F$6,H228)</f>
        <v>EAL Level 3 advanced Diploma (Al size 1.25)50076917</v>
      </c>
      <c r="B228" s="70" t="b">
        <f t="shared" si="23"/>
        <v>0</v>
      </c>
      <c r="C228" s="70">
        <f t="shared" si="24"/>
        <v>0</v>
      </c>
      <c r="D228" s="70" t="str">
        <f t="shared" si="25"/>
        <v>FALSE0</v>
      </c>
      <c r="E228" s="70" t="str">
        <f t="shared" si="26"/>
        <v>A LevelsGCE A Level50076917</v>
      </c>
      <c r="F228" s="70" t="s">
        <v>3</v>
      </c>
      <c r="G228" s="70" t="s">
        <v>38</v>
      </c>
      <c r="H228" s="184">
        <v>50076917</v>
      </c>
      <c r="I228" s="70" t="s">
        <v>564</v>
      </c>
      <c r="J228" s="70" t="s">
        <v>3071</v>
      </c>
      <c r="K228" s="71" t="str">
        <f t="shared" si="21"/>
        <v>BLANK</v>
      </c>
      <c r="L228" s="71" t="str">
        <f t="shared" si="22"/>
        <v>BLANK</v>
      </c>
    </row>
    <row r="229" spans="1:12" x14ac:dyDescent="0.75">
      <c r="A229" s="70" t="str">
        <f>CONCATENATE('Search Tool'!$B$6,'Search Tool'!$F$6,H229)</f>
        <v>EAL Level 3 advanced Diploma (Al size 1.25)6004813X</v>
      </c>
      <c r="B229" s="70" t="b">
        <f t="shared" si="23"/>
        <v>0</v>
      </c>
      <c r="C229" s="70">
        <f t="shared" si="24"/>
        <v>0</v>
      </c>
      <c r="D229" s="70" t="str">
        <f t="shared" si="25"/>
        <v>FALSE0</v>
      </c>
      <c r="E229" s="70" t="str">
        <f t="shared" si="26"/>
        <v>A LevelsGCE A Level6004813X</v>
      </c>
      <c r="F229" s="70" t="s">
        <v>3</v>
      </c>
      <c r="G229" s="70" t="s">
        <v>38</v>
      </c>
      <c r="H229" s="70" t="s">
        <v>565</v>
      </c>
      <c r="I229" s="70" t="s">
        <v>566</v>
      </c>
      <c r="J229" s="70" t="s">
        <v>3072</v>
      </c>
      <c r="K229" s="71" t="str">
        <f t="shared" si="21"/>
        <v>BLANK</v>
      </c>
      <c r="L229" s="71" t="str">
        <f t="shared" si="22"/>
        <v>BLANK</v>
      </c>
    </row>
    <row r="230" spans="1:12" x14ac:dyDescent="0.75">
      <c r="A230" s="70" t="str">
        <f>CONCATENATE('Search Tool'!$B$6,'Search Tool'!$F$6,H230)</f>
        <v>EAL Level 3 advanced Diploma (Al size 1.25)60060694</v>
      </c>
      <c r="B230" s="70" t="b">
        <f t="shared" si="23"/>
        <v>0</v>
      </c>
      <c r="C230" s="70">
        <f t="shared" si="24"/>
        <v>0</v>
      </c>
      <c r="D230" s="70" t="str">
        <f t="shared" si="25"/>
        <v>FALSE0</v>
      </c>
      <c r="E230" s="70" t="str">
        <f t="shared" si="26"/>
        <v>A LevelsGCE A Level60060694</v>
      </c>
      <c r="F230" s="70" t="s">
        <v>3</v>
      </c>
      <c r="G230" s="70" t="s">
        <v>38</v>
      </c>
      <c r="H230" s="184">
        <v>60060694</v>
      </c>
      <c r="I230" s="70" t="s">
        <v>568</v>
      </c>
      <c r="J230" s="70" t="s">
        <v>3073</v>
      </c>
      <c r="K230" s="71" t="str">
        <f t="shared" si="21"/>
        <v>BLANK</v>
      </c>
      <c r="L230" s="71" t="str">
        <f t="shared" si="22"/>
        <v>BLANK</v>
      </c>
    </row>
    <row r="231" spans="1:12" x14ac:dyDescent="0.75">
      <c r="A231" s="70" t="str">
        <f>CONCATENATE('Search Tool'!$B$6,'Search Tool'!$F$6,H231)</f>
        <v>EAL Level 3 advanced Diploma (Al size 1.25)60077451</v>
      </c>
      <c r="B231" s="70" t="b">
        <f t="shared" si="23"/>
        <v>0</v>
      </c>
      <c r="C231" s="70">
        <f t="shared" si="24"/>
        <v>0</v>
      </c>
      <c r="D231" s="70" t="str">
        <f t="shared" si="25"/>
        <v>FALSE0</v>
      </c>
      <c r="E231" s="70" t="str">
        <f t="shared" si="26"/>
        <v>A LevelsGCE A Level60077451</v>
      </c>
      <c r="F231" s="70" t="s">
        <v>3</v>
      </c>
      <c r="G231" s="70" t="s">
        <v>38</v>
      </c>
      <c r="H231" s="184">
        <v>60077451</v>
      </c>
      <c r="I231" s="70" t="s">
        <v>570</v>
      </c>
      <c r="J231" s="70" t="s">
        <v>3074</v>
      </c>
      <c r="K231" s="71" t="str">
        <f t="shared" si="21"/>
        <v>BLANK</v>
      </c>
      <c r="L231" s="71" t="str">
        <f t="shared" si="22"/>
        <v>BLANK</v>
      </c>
    </row>
    <row r="232" spans="1:12" x14ac:dyDescent="0.75">
      <c r="A232" s="70" t="str">
        <f>CONCATENATE('Search Tool'!$B$6,'Search Tool'!$F$6,H232)</f>
        <v>EAL Level 3 advanced Diploma (Al size 1.25)60126796</v>
      </c>
      <c r="B232" s="70" t="b">
        <f t="shared" si="23"/>
        <v>0</v>
      </c>
      <c r="C232" s="70">
        <f t="shared" si="24"/>
        <v>0</v>
      </c>
      <c r="D232" s="70" t="str">
        <f t="shared" si="25"/>
        <v>FALSE0</v>
      </c>
      <c r="E232" s="70" t="str">
        <f t="shared" si="26"/>
        <v>A LevelsGCE A Level60126796</v>
      </c>
      <c r="F232" s="70" t="s">
        <v>3</v>
      </c>
      <c r="G232" s="70" t="s">
        <v>38</v>
      </c>
      <c r="H232" s="184">
        <v>60126796</v>
      </c>
      <c r="I232" s="70" t="s">
        <v>308</v>
      </c>
      <c r="J232" s="70" t="s">
        <v>3075</v>
      </c>
      <c r="K232" s="71" t="str">
        <f t="shared" si="21"/>
        <v>BLANK</v>
      </c>
      <c r="L232" s="71" t="str">
        <f t="shared" si="22"/>
        <v>BLANK</v>
      </c>
    </row>
    <row r="233" spans="1:12" x14ac:dyDescent="0.75">
      <c r="A233" s="70" t="str">
        <f>CONCATENATE('Search Tool'!$B$6,'Search Tool'!$F$6,H233)</f>
        <v>EAL Level 3 advanced Diploma (Al size 1.25)60139948</v>
      </c>
      <c r="B233" s="70" t="b">
        <f t="shared" si="23"/>
        <v>0</v>
      </c>
      <c r="C233" s="70">
        <f t="shared" si="24"/>
        <v>0</v>
      </c>
      <c r="D233" s="70" t="str">
        <f t="shared" si="25"/>
        <v>FALSE0</v>
      </c>
      <c r="E233" s="70" t="str">
        <f t="shared" si="26"/>
        <v>A LevelsGCE A Level60139948</v>
      </c>
      <c r="F233" s="70" t="s">
        <v>3</v>
      </c>
      <c r="G233" s="70" t="s">
        <v>38</v>
      </c>
      <c r="H233" s="184">
        <v>60139948</v>
      </c>
      <c r="I233" s="70" t="s">
        <v>238</v>
      </c>
      <c r="J233" s="70" t="s">
        <v>3076</v>
      </c>
      <c r="K233" s="71" t="str">
        <f t="shared" si="21"/>
        <v>BLANK</v>
      </c>
      <c r="L233" s="71" t="str">
        <f t="shared" si="22"/>
        <v>BLANK</v>
      </c>
    </row>
    <row r="234" spans="1:12" x14ac:dyDescent="0.75">
      <c r="A234" s="70" t="str">
        <f>CONCATENATE('Search Tool'!$B$6,'Search Tool'!$F$6,H234)</f>
        <v>EAL Level 3 advanced Diploma (Al size 1.25)60139973</v>
      </c>
      <c r="B234" s="70" t="b">
        <f t="shared" si="23"/>
        <v>0</v>
      </c>
      <c r="C234" s="70">
        <f t="shared" si="24"/>
        <v>0</v>
      </c>
      <c r="D234" s="70" t="str">
        <f t="shared" si="25"/>
        <v>FALSE0</v>
      </c>
      <c r="E234" s="70" t="str">
        <f t="shared" si="26"/>
        <v>A LevelsGCE A Level60139973</v>
      </c>
      <c r="F234" s="70" t="s">
        <v>3</v>
      </c>
      <c r="G234" s="70" t="s">
        <v>38</v>
      </c>
      <c r="H234" s="184">
        <v>60139973</v>
      </c>
      <c r="I234" s="70" t="s">
        <v>236</v>
      </c>
      <c r="J234" s="70" t="s">
        <v>3077</v>
      </c>
      <c r="K234" s="71" t="str">
        <f t="shared" si="21"/>
        <v>BLANK</v>
      </c>
      <c r="L234" s="71" t="str">
        <f t="shared" si="22"/>
        <v>BLANK</v>
      </c>
    </row>
    <row r="235" spans="1:12" x14ac:dyDescent="0.75">
      <c r="A235" s="70" t="str">
        <f>CONCATENATE('Search Tool'!$B$6,'Search Tool'!$F$6,H235)</f>
        <v>EAL Level 3 advanced Diploma (Al size 1.25)60141037</v>
      </c>
      <c r="B235" s="70" t="b">
        <f t="shared" si="23"/>
        <v>0</v>
      </c>
      <c r="C235" s="70">
        <f t="shared" si="24"/>
        <v>0</v>
      </c>
      <c r="D235" s="70" t="str">
        <f t="shared" si="25"/>
        <v>FALSE0</v>
      </c>
      <c r="E235" s="70" t="str">
        <f t="shared" si="26"/>
        <v>A LevelsGCE A Level60141037</v>
      </c>
      <c r="F235" s="70" t="s">
        <v>3</v>
      </c>
      <c r="G235" s="70" t="s">
        <v>38</v>
      </c>
      <c r="H235" s="184">
        <v>60141037</v>
      </c>
      <c r="I235" s="70" t="s">
        <v>575</v>
      </c>
      <c r="J235" s="70" t="s">
        <v>3078</v>
      </c>
      <c r="K235" s="71" t="str">
        <f t="shared" si="21"/>
        <v>BLANK</v>
      </c>
      <c r="L235" s="71" t="str">
        <f t="shared" si="22"/>
        <v>BLANK</v>
      </c>
    </row>
    <row r="236" spans="1:12" x14ac:dyDescent="0.75">
      <c r="A236" s="70" t="str">
        <f>CONCATENATE('Search Tool'!$B$6,'Search Tool'!$F$6,H236)</f>
        <v>EAL Level 3 advanced Diploma (Al size 1.25)60141050</v>
      </c>
      <c r="B236" s="70" t="b">
        <f t="shared" si="23"/>
        <v>0</v>
      </c>
      <c r="C236" s="70">
        <f t="shared" si="24"/>
        <v>0</v>
      </c>
      <c r="D236" s="70" t="str">
        <f t="shared" si="25"/>
        <v>FALSE0</v>
      </c>
      <c r="E236" s="70" t="str">
        <f t="shared" si="26"/>
        <v>A LevelsGCE A Level60141050</v>
      </c>
      <c r="F236" s="70" t="s">
        <v>3</v>
      </c>
      <c r="G236" s="70" t="s">
        <v>38</v>
      </c>
      <c r="H236" s="184">
        <v>60141050</v>
      </c>
      <c r="I236" s="70" t="s">
        <v>577</v>
      </c>
      <c r="J236" s="70" t="s">
        <v>3079</v>
      </c>
      <c r="K236" s="71" t="str">
        <f t="shared" si="21"/>
        <v>BLANK</v>
      </c>
      <c r="L236" s="71" t="str">
        <f t="shared" si="22"/>
        <v>BLANK</v>
      </c>
    </row>
    <row r="237" spans="1:12" x14ac:dyDescent="0.75">
      <c r="A237" s="70" t="str">
        <f>CONCATENATE('Search Tool'!$B$6,'Search Tool'!$F$6,H237)</f>
        <v>EAL Level 3 advanced Diploma (Al size 1.25)60142601</v>
      </c>
      <c r="B237" s="70" t="b">
        <f t="shared" si="23"/>
        <v>0</v>
      </c>
      <c r="C237" s="70">
        <f t="shared" si="24"/>
        <v>0</v>
      </c>
      <c r="D237" s="70" t="str">
        <f t="shared" si="25"/>
        <v>FALSE0</v>
      </c>
      <c r="E237" s="70" t="str">
        <f t="shared" si="26"/>
        <v>A LevelsGCE A Level60142601</v>
      </c>
      <c r="F237" s="70" t="s">
        <v>3</v>
      </c>
      <c r="G237" s="70" t="s">
        <v>38</v>
      </c>
      <c r="H237" s="184">
        <v>60142601</v>
      </c>
      <c r="I237" s="70" t="s">
        <v>579</v>
      </c>
      <c r="J237" s="70" t="s">
        <v>3080</v>
      </c>
      <c r="K237" s="71" t="str">
        <f t="shared" si="21"/>
        <v>BLANK</v>
      </c>
      <c r="L237" s="71" t="str">
        <f t="shared" si="22"/>
        <v>BLANK</v>
      </c>
    </row>
    <row r="238" spans="1:12" x14ac:dyDescent="0.75">
      <c r="A238" s="70" t="str">
        <f>CONCATENATE('Search Tool'!$B$6,'Search Tool'!$F$6,H238)</f>
        <v>EAL Level 3 advanced Diploma (Al size 1.25)60143368</v>
      </c>
      <c r="B238" s="70" t="b">
        <f t="shared" si="23"/>
        <v>0</v>
      </c>
      <c r="C238" s="70">
        <f t="shared" si="24"/>
        <v>0</v>
      </c>
      <c r="D238" s="70" t="str">
        <f t="shared" si="25"/>
        <v>FALSE0</v>
      </c>
      <c r="E238" s="70" t="str">
        <f t="shared" si="26"/>
        <v>A LevelsGCE A Level60143368</v>
      </c>
      <c r="F238" s="70" t="s">
        <v>3</v>
      </c>
      <c r="G238" s="70" t="s">
        <v>38</v>
      </c>
      <c r="H238" s="184">
        <v>60143368</v>
      </c>
      <c r="I238" s="70" t="s">
        <v>581</v>
      </c>
      <c r="J238" s="70" t="s">
        <v>3081</v>
      </c>
      <c r="K238" s="71" t="str">
        <f t="shared" si="21"/>
        <v>BLANK</v>
      </c>
      <c r="L238" s="71" t="str">
        <f t="shared" si="22"/>
        <v>BLANK</v>
      </c>
    </row>
    <row r="239" spans="1:12" x14ac:dyDescent="0.75">
      <c r="A239" s="70" t="str">
        <f>CONCATENATE('Search Tool'!$B$6,'Search Tool'!$F$6,H239)</f>
        <v>EAL Level 3 advanced Diploma (Al size 1.25)6014371X</v>
      </c>
      <c r="B239" s="70" t="b">
        <f t="shared" si="23"/>
        <v>0</v>
      </c>
      <c r="C239" s="70">
        <f t="shared" si="24"/>
        <v>0</v>
      </c>
      <c r="D239" s="70" t="str">
        <f t="shared" si="25"/>
        <v>FALSE0</v>
      </c>
      <c r="E239" s="70" t="str">
        <f t="shared" si="26"/>
        <v>A LevelsGCE A Level6014371X</v>
      </c>
      <c r="F239" s="70" t="s">
        <v>3</v>
      </c>
      <c r="G239" s="70" t="s">
        <v>38</v>
      </c>
      <c r="H239" s="70" t="s">
        <v>582</v>
      </c>
      <c r="I239" s="70" t="s">
        <v>240</v>
      </c>
      <c r="J239" s="70" t="s">
        <v>3082</v>
      </c>
      <c r="K239" s="71" t="str">
        <f t="shared" si="21"/>
        <v>BLANK</v>
      </c>
      <c r="L239" s="71" t="str">
        <f t="shared" si="22"/>
        <v>BLANK</v>
      </c>
    </row>
    <row r="240" spans="1:12" x14ac:dyDescent="0.75">
      <c r="A240" s="70" t="str">
        <f>CONCATENATE('Search Tool'!$B$6,'Search Tool'!$F$6,H240)</f>
        <v>EAL Level 3 advanced Diploma (Al size 1.25)60144567</v>
      </c>
      <c r="B240" s="70" t="b">
        <f t="shared" si="23"/>
        <v>0</v>
      </c>
      <c r="C240" s="70">
        <f t="shared" si="24"/>
        <v>0</v>
      </c>
      <c r="D240" s="70" t="str">
        <f t="shared" si="25"/>
        <v>FALSE0</v>
      </c>
      <c r="E240" s="70" t="str">
        <f t="shared" si="26"/>
        <v>A LevelsGCE A Level60144567</v>
      </c>
      <c r="F240" s="70" t="s">
        <v>3</v>
      </c>
      <c r="G240" s="70" t="s">
        <v>38</v>
      </c>
      <c r="H240" s="184">
        <v>60144567</v>
      </c>
      <c r="I240" s="70" t="s">
        <v>546</v>
      </c>
      <c r="J240" s="70" t="s">
        <v>3083</v>
      </c>
      <c r="K240" s="71" t="str">
        <f t="shared" si="21"/>
        <v>BLANK</v>
      </c>
      <c r="L240" s="71" t="str">
        <f t="shared" si="22"/>
        <v>BLANK</v>
      </c>
    </row>
    <row r="241" spans="1:12" x14ac:dyDescent="0.75">
      <c r="A241" s="70" t="str">
        <f>CONCATENATE('Search Tool'!$B$6,'Search Tool'!$F$6,H241)</f>
        <v>EAL Level 3 advanced Diploma (Al size 1.25)60145699</v>
      </c>
      <c r="B241" s="70" t="b">
        <f t="shared" si="23"/>
        <v>0</v>
      </c>
      <c r="C241" s="70">
        <f t="shared" si="24"/>
        <v>0</v>
      </c>
      <c r="D241" s="70" t="str">
        <f t="shared" si="25"/>
        <v>FALSE0</v>
      </c>
      <c r="E241" s="70" t="str">
        <f t="shared" si="26"/>
        <v>A LevelsGCE A Level60145699</v>
      </c>
      <c r="F241" s="70" t="s">
        <v>3</v>
      </c>
      <c r="G241" s="70" t="s">
        <v>38</v>
      </c>
      <c r="H241" s="184">
        <v>60145699</v>
      </c>
      <c r="I241" s="70" t="s">
        <v>585</v>
      </c>
      <c r="J241" s="70" t="s">
        <v>3084</v>
      </c>
      <c r="K241" s="71" t="str">
        <f t="shared" si="21"/>
        <v>BLANK</v>
      </c>
      <c r="L241" s="71" t="str">
        <f t="shared" si="22"/>
        <v>BLANK</v>
      </c>
    </row>
    <row r="242" spans="1:12" x14ac:dyDescent="0.75">
      <c r="A242" s="70" t="str">
        <f>CONCATENATE('Search Tool'!$B$6,'Search Tool'!$F$6,H242)</f>
        <v>EAL Level 3 advanced Diploma (Al size 1.25)60146254</v>
      </c>
      <c r="B242" s="70" t="b">
        <f t="shared" si="23"/>
        <v>0</v>
      </c>
      <c r="C242" s="70">
        <f t="shared" si="24"/>
        <v>0</v>
      </c>
      <c r="D242" s="70" t="str">
        <f t="shared" si="25"/>
        <v>FALSE0</v>
      </c>
      <c r="E242" s="70" t="str">
        <f t="shared" si="26"/>
        <v>A LevelsGCE A Level60146254</v>
      </c>
      <c r="F242" s="70" t="s">
        <v>3</v>
      </c>
      <c r="G242" s="70" t="s">
        <v>38</v>
      </c>
      <c r="H242" s="184">
        <v>60146254</v>
      </c>
      <c r="I242" s="70" t="s">
        <v>328</v>
      </c>
      <c r="J242" s="70" t="s">
        <v>3085</v>
      </c>
      <c r="K242" s="71" t="str">
        <f t="shared" si="21"/>
        <v>BLANK</v>
      </c>
      <c r="L242" s="71" t="str">
        <f t="shared" si="22"/>
        <v>BLANK</v>
      </c>
    </row>
    <row r="243" spans="1:12" x14ac:dyDescent="0.75">
      <c r="A243" s="70" t="str">
        <f>CONCATENATE('Search Tool'!$B$6,'Search Tool'!$F$6,H243)</f>
        <v>EAL Level 3 advanced Diploma (Al size 1.25)60146400</v>
      </c>
      <c r="B243" s="70" t="b">
        <f t="shared" si="23"/>
        <v>0</v>
      </c>
      <c r="C243" s="70">
        <f t="shared" si="24"/>
        <v>0</v>
      </c>
      <c r="D243" s="70" t="str">
        <f t="shared" si="25"/>
        <v>FALSE0</v>
      </c>
      <c r="E243" s="70" t="str">
        <f t="shared" si="26"/>
        <v>A LevelsGCE A Level60146400</v>
      </c>
      <c r="F243" s="70" t="s">
        <v>3</v>
      </c>
      <c r="G243" s="70" t="s">
        <v>38</v>
      </c>
      <c r="H243" s="184">
        <v>60146400</v>
      </c>
      <c r="I243" s="70" t="s">
        <v>588</v>
      </c>
      <c r="J243" s="70" t="s">
        <v>3086</v>
      </c>
      <c r="K243" s="71" t="str">
        <f t="shared" si="21"/>
        <v>BLANK</v>
      </c>
      <c r="L243" s="71" t="str">
        <f t="shared" si="22"/>
        <v>BLANK</v>
      </c>
    </row>
    <row r="244" spans="1:12" x14ac:dyDescent="0.75">
      <c r="A244" s="70" t="str">
        <f>CONCATENATE('Search Tool'!$B$6,'Search Tool'!$F$6,H244)</f>
        <v>EAL Level 3 advanced Diploma (Al size 1.25)60146412</v>
      </c>
      <c r="B244" s="70" t="b">
        <f t="shared" si="23"/>
        <v>0</v>
      </c>
      <c r="C244" s="70">
        <f t="shared" si="24"/>
        <v>0</v>
      </c>
      <c r="D244" s="70" t="str">
        <f t="shared" si="25"/>
        <v>FALSE0</v>
      </c>
      <c r="E244" s="70" t="str">
        <f t="shared" si="26"/>
        <v>A LevelsGCE A Level60146412</v>
      </c>
      <c r="F244" s="70" t="s">
        <v>3</v>
      </c>
      <c r="G244" s="70" t="s">
        <v>38</v>
      </c>
      <c r="H244" s="184">
        <v>60146412</v>
      </c>
      <c r="I244" s="70" t="s">
        <v>590</v>
      </c>
      <c r="J244" s="70" t="s">
        <v>3087</v>
      </c>
      <c r="K244" s="71" t="str">
        <f t="shared" si="21"/>
        <v>BLANK</v>
      </c>
      <c r="L244" s="71" t="str">
        <f t="shared" si="22"/>
        <v>BLANK</v>
      </c>
    </row>
    <row r="245" spans="1:12" x14ac:dyDescent="0.75">
      <c r="A245" s="70" t="str">
        <f>CONCATENATE('Search Tool'!$B$6,'Search Tool'!$F$6,H245)</f>
        <v>EAL Level 3 advanced Diploma (Al size 1.25)60146734</v>
      </c>
      <c r="B245" s="70" t="b">
        <f t="shared" si="23"/>
        <v>0</v>
      </c>
      <c r="C245" s="70">
        <f t="shared" si="24"/>
        <v>0</v>
      </c>
      <c r="D245" s="70" t="str">
        <f t="shared" si="25"/>
        <v>FALSE0</v>
      </c>
      <c r="E245" s="70" t="str">
        <f t="shared" si="26"/>
        <v>A LevelsGCE A Level60146734</v>
      </c>
      <c r="F245" s="70" t="s">
        <v>3</v>
      </c>
      <c r="G245" s="70" t="s">
        <v>38</v>
      </c>
      <c r="H245" s="184">
        <v>60146734</v>
      </c>
      <c r="I245" s="70" t="s">
        <v>592</v>
      </c>
      <c r="J245" s="70" t="s">
        <v>3088</v>
      </c>
      <c r="K245" s="71" t="str">
        <f t="shared" si="21"/>
        <v>BLANK</v>
      </c>
      <c r="L245" s="71" t="str">
        <f t="shared" si="22"/>
        <v>BLANK</v>
      </c>
    </row>
    <row r="246" spans="1:12" x14ac:dyDescent="0.75">
      <c r="A246" s="70" t="str">
        <f>CONCATENATE('Search Tool'!$B$6,'Search Tool'!$F$6,H246)</f>
        <v>EAL Level 3 advanced Diploma (Al size 1.25)60146758</v>
      </c>
      <c r="B246" s="70" t="b">
        <f t="shared" si="23"/>
        <v>0</v>
      </c>
      <c r="C246" s="70">
        <f t="shared" si="24"/>
        <v>0</v>
      </c>
      <c r="D246" s="70" t="str">
        <f t="shared" si="25"/>
        <v>FALSE0</v>
      </c>
      <c r="E246" s="70" t="str">
        <f t="shared" si="26"/>
        <v>A LevelsGCE A Level60146758</v>
      </c>
      <c r="F246" s="70" t="s">
        <v>3</v>
      </c>
      <c r="G246" s="70" t="s">
        <v>38</v>
      </c>
      <c r="H246" s="184">
        <v>60146758</v>
      </c>
      <c r="I246" s="70" t="s">
        <v>594</v>
      </c>
      <c r="J246" s="70" t="s">
        <v>3089</v>
      </c>
      <c r="K246" s="71" t="str">
        <f t="shared" si="21"/>
        <v>BLANK</v>
      </c>
      <c r="L246" s="71" t="str">
        <f t="shared" si="22"/>
        <v>BLANK</v>
      </c>
    </row>
    <row r="247" spans="1:12" x14ac:dyDescent="0.75">
      <c r="A247" s="70" t="str">
        <f>CONCATENATE('Search Tool'!$B$6,'Search Tool'!$F$6,H247)</f>
        <v>EAL Level 3 advanced Diploma (Al size 1.25)60146771</v>
      </c>
      <c r="B247" s="70" t="b">
        <f t="shared" si="23"/>
        <v>0</v>
      </c>
      <c r="C247" s="70">
        <f t="shared" si="24"/>
        <v>0</v>
      </c>
      <c r="D247" s="70" t="str">
        <f t="shared" si="25"/>
        <v>FALSE0</v>
      </c>
      <c r="E247" s="70" t="str">
        <f t="shared" si="26"/>
        <v>A LevelsGCE A Level60146771</v>
      </c>
      <c r="F247" s="70" t="s">
        <v>3</v>
      </c>
      <c r="G247" s="70" t="s">
        <v>38</v>
      </c>
      <c r="H247" s="184">
        <v>60146771</v>
      </c>
      <c r="I247" s="70" t="s">
        <v>270</v>
      </c>
      <c r="J247" s="70" t="s">
        <v>3090</v>
      </c>
      <c r="K247" s="71" t="str">
        <f t="shared" si="21"/>
        <v>BLANK</v>
      </c>
      <c r="L247" s="71" t="str">
        <f t="shared" si="22"/>
        <v>BLANK</v>
      </c>
    </row>
    <row r="248" spans="1:12" x14ac:dyDescent="0.75">
      <c r="A248" s="70" t="str">
        <f>CONCATENATE('Search Tool'!$B$6,'Search Tool'!$F$6,H248)</f>
        <v>EAL Level 3 advanced Diploma (Al size 1.25)60147015</v>
      </c>
      <c r="B248" s="70" t="b">
        <f t="shared" si="23"/>
        <v>0</v>
      </c>
      <c r="C248" s="70">
        <f t="shared" si="24"/>
        <v>0</v>
      </c>
      <c r="D248" s="70" t="str">
        <f t="shared" si="25"/>
        <v>FALSE0</v>
      </c>
      <c r="E248" s="70" t="str">
        <f t="shared" si="26"/>
        <v>A LevelsGCE A Level60147015</v>
      </c>
      <c r="F248" s="70" t="s">
        <v>3</v>
      </c>
      <c r="G248" s="70" t="s">
        <v>38</v>
      </c>
      <c r="H248" s="184">
        <v>60147015</v>
      </c>
      <c r="I248" s="70" t="s">
        <v>318</v>
      </c>
      <c r="J248" s="70" t="s">
        <v>3091</v>
      </c>
      <c r="K248" s="71" t="str">
        <f t="shared" si="21"/>
        <v>BLANK</v>
      </c>
      <c r="L248" s="71" t="str">
        <f t="shared" si="22"/>
        <v>BLANK</v>
      </c>
    </row>
    <row r="249" spans="1:12" x14ac:dyDescent="0.75">
      <c r="A249" s="70" t="str">
        <f>CONCATENATE('Search Tool'!$B$6,'Search Tool'!$F$6,H249)</f>
        <v>EAL Level 3 advanced Diploma (Al size 1.25)60147027</v>
      </c>
      <c r="B249" s="70" t="b">
        <f t="shared" si="23"/>
        <v>0</v>
      </c>
      <c r="C249" s="70">
        <f t="shared" si="24"/>
        <v>0</v>
      </c>
      <c r="D249" s="70" t="str">
        <f t="shared" si="25"/>
        <v>FALSE0</v>
      </c>
      <c r="E249" s="70" t="str">
        <f t="shared" si="26"/>
        <v>A LevelsGCE A Level60147027</v>
      </c>
      <c r="F249" s="70" t="s">
        <v>3</v>
      </c>
      <c r="G249" s="70" t="s">
        <v>38</v>
      </c>
      <c r="H249" s="184">
        <v>60147027</v>
      </c>
      <c r="I249" s="70" t="s">
        <v>494</v>
      </c>
      <c r="J249" s="70" t="s">
        <v>3092</v>
      </c>
      <c r="K249" s="71" t="str">
        <f t="shared" si="21"/>
        <v>BLANK</v>
      </c>
      <c r="L249" s="71" t="str">
        <f t="shared" si="22"/>
        <v>BLANK</v>
      </c>
    </row>
    <row r="250" spans="1:12" x14ac:dyDescent="0.75">
      <c r="A250" s="70" t="str">
        <f>CONCATENATE('Search Tool'!$B$6,'Search Tool'!$F$6,H250)</f>
        <v>EAL Level 3 advanced Diploma (Al size 1.25)60147040</v>
      </c>
      <c r="B250" s="70" t="b">
        <f t="shared" si="23"/>
        <v>0</v>
      </c>
      <c r="C250" s="70">
        <f t="shared" si="24"/>
        <v>0</v>
      </c>
      <c r="D250" s="70" t="str">
        <f t="shared" si="25"/>
        <v>FALSE0</v>
      </c>
      <c r="E250" s="70" t="str">
        <f t="shared" si="26"/>
        <v>A LevelsGCE A Level60147040</v>
      </c>
      <c r="F250" s="70" t="s">
        <v>3</v>
      </c>
      <c r="G250" s="70" t="s">
        <v>38</v>
      </c>
      <c r="H250" s="184">
        <v>60147040</v>
      </c>
      <c r="I250" s="70" t="s">
        <v>599</v>
      </c>
      <c r="J250" s="70" t="s">
        <v>3093</v>
      </c>
      <c r="K250" s="71" t="str">
        <f t="shared" si="21"/>
        <v>BLANK</v>
      </c>
      <c r="L250" s="71" t="str">
        <f t="shared" si="22"/>
        <v>BLANK</v>
      </c>
    </row>
    <row r="251" spans="1:12" x14ac:dyDescent="0.75">
      <c r="A251" s="70" t="str">
        <f>CONCATENATE('Search Tool'!$B$6,'Search Tool'!$F$6,H251)</f>
        <v>EAL Level 3 advanced Diploma (Al size 1.25)60147209</v>
      </c>
      <c r="B251" s="70" t="b">
        <f t="shared" si="23"/>
        <v>0</v>
      </c>
      <c r="C251" s="70">
        <f t="shared" si="24"/>
        <v>0</v>
      </c>
      <c r="D251" s="70" t="str">
        <f t="shared" si="25"/>
        <v>FALSE0</v>
      </c>
      <c r="E251" s="70" t="str">
        <f t="shared" si="26"/>
        <v>A LevelsGCE A Level60147209</v>
      </c>
      <c r="F251" s="70" t="s">
        <v>3</v>
      </c>
      <c r="G251" s="70" t="s">
        <v>38</v>
      </c>
      <c r="H251" s="184">
        <v>60147209</v>
      </c>
      <c r="I251" s="70" t="s">
        <v>601</v>
      </c>
      <c r="J251" s="70" t="s">
        <v>3094</v>
      </c>
      <c r="K251" s="71" t="str">
        <f t="shared" si="21"/>
        <v>BLANK</v>
      </c>
      <c r="L251" s="71" t="str">
        <f t="shared" si="22"/>
        <v>BLANK</v>
      </c>
    </row>
    <row r="252" spans="1:12" x14ac:dyDescent="0.75">
      <c r="A252" s="70" t="str">
        <f>CONCATENATE('Search Tool'!$B$6,'Search Tool'!$F$6,H252)</f>
        <v>EAL Level 3 advanced Diploma (Al size 1.25)60147258</v>
      </c>
      <c r="B252" s="70" t="b">
        <f t="shared" si="23"/>
        <v>0</v>
      </c>
      <c r="C252" s="70">
        <f t="shared" si="24"/>
        <v>0</v>
      </c>
      <c r="D252" s="70" t="str">
        <f t="shared" si="25"/>
        <v>FALSE0</v>
      </c>
      <c r="E252" s="70" t="str">
        <f t="shared" si="26"/>
        <v>A LevelsGCE A Level60147258</v>
      </c>
      <c r="F252" s="70" t="s">
        <v>3</v>
      </c>
      <c r="G252" s="70" t="s">
        <v>38</v>
      </c>
      <c r="H252" s="184">
        <v>60147258</v>
      </c>
      <c r="I252" s="70" t="s">
        <v>412</v>
      </c>
      <c r="J252" s="70" t="s">
        <v>3095</v>
      </c>
      <c r="K252" s="71" t="str">
        <f t="shared" si="21"/>
        <v>BLANK</v>
      </c>
      <c r="L252" s="71" t="str">
        <f t="shared" si="22"/>
        <v>BLANK</v>
      </c>
    </row>
    <row r="253" spans="1:12" x14ac:dyDescent="0.75">
      <c r="A253" s="70" t="str">
        <f>CONCATENATE('Search Tool'!$B$6,'Search Tool'!$F$6,H253)</f>
        <v>EAL Level 3 advanced Diploma (Al size 1.25)6014743X</v>
      </c>
      <c r="B253" s="70" t="b">
        <f t="shared" si="23"/>
        <v>0</v>
      </c>
      <c r="C253" s="70">
        <f t="shared" si="24"/>
        <v>0</v>
      </c>
      <c r="D253" s="70" t="str">
        <f t="shared" si="25"/>
        <v>FALSE0</v>
      </c>
      <c r="E253" s="70" t="str">
        <f t="shared" si="26"/>
        <v>A LevelsGCE A Level6014743X</v>
      </c>
      <c r="F253" s="70" t="s">
        <v>3</v>
      </c>
      <c r="G253" s="70" t="s">
        <v>38</v>
      </c>
      <c r="H253" s="70" t="s">
        <v>603</v>
      </c>
      <c r="I253" s="70" t="s">
        <v>474</v>
      </c>
      <c r="J253" s="70" t="s">
        <v>3096</v>
      </c>
      <c r="K253" s="71" t="str">
        <f t="shared" si="21"/>
        <v>BLANK</v>
      </c>
      <c r="L253" s="71" t="str">
        <f t="shared" si="22"/>
        <v>BLANK</v>
      </c>
    </row>
    <row r="254" spans="1:12" x14ac:dyDescent="0.75">
      <c r="A254" s="70" t="str">
        <f>CONCATENATE('Search Tool'!$B$6,'Search Tool'!$F$6,H254)</f>
        <v>EAL Level 3 advanced Diploma (Al size 1.25)60147453</v>
      </c>
      <c r="B254" s="70" t="b">
        <f t="shared" si="23"/>
        <v>0</v>
      </c>
      <c r="C254" s="70">
        <f t="shared" si="24"/>
        <v>0</v>
      </c>
      <c r="D254" s="70" t="str">
        <f t="shared" si="25"/>
        <v>FALSE0</v>
      </c>
      <c r="E254" s="70" t="str">
        <f t="shared" si="26"/>
        <v>A LevelsGCE A Level60147453</v>
      </c>
      <c r="F254" s="70" t="s">
        <v>3</v>
      </c>
      <c r="G254" s="70" t="s">
        <v>38</v>
      </c>
      <c r="H254" s="184">
        <v>60147453</v>
      </c>
      <c r="I254" s="70" t="s">
        <v>605</v>
      </c>
      <c r="J254" s="70" t="s">
        <v>3097</v>
      </c>
      <c r="K254" s="71" t="str">
        <f t="shared" si="21"/>
        <v>BLANK</v>
      </c>
      <c r="L254" s="71" t="str">
        <f t="shared" si="22"/>
        <v>BLANK</v>
      </c>
    </row>
    <row r="255" spans="1:12" x14ac:dyDescent="0.75">
      <c r="A255" s="70" t="str">
        <f>CONCATENATE('Search Tool'!$B$6,'Search Tool'!$F$6,H255)</f>
        <v>EAL Level 3 advanced Diploma (Al size 1.25)60147477</v>
      </c>
      <c r="B255" s="70" t="b">
        <f t="shared" si="23"/>
        <v>0</v>
      </c>
      <c r="C255" s="70">
        <f t="shared" si="24"/>
        <v>0</v>
      </c>
      <c r="D255" s="70" t="str">
        <f t="shared" si="25"/>
        <v>FALSE0</v>
      </c>
      <c r="E255" s="70" t="str">
        <f t="shared" si="26"/>
        <v>A LevelsGCE A Level60147477</v>
      </c>
      <c r="F255" s="70" t="s">
        <v>3</v>
      </c>
      <c r="G255" s="70" t="s">
        <v>38</v>
      </c>
      <c r="H255" s="184">
        <v>60147477</v>
      </c>
      <c r="I255" s="70" t="s">
        <v>607</v>
      </c>
      <c r="J255" s="70" t="s">
        <v>3098</v>
      </c>
      <c r="K255" s="71" t="str">
        <f t="shared" si="21"/>
        <v>BLANK</v>
      </c>
      <c r="L255" s="71" t="str">
        <f t="shared" si="22"/>
        <v>BLANK</v>
      </c>
    </row>
    <row r="256" spans="1:12" x14ac:dyDescent="0.75">
      <c r="A256" s="70" t="str">
        <f>CONCATENATE('Search Tool'!$B$6,'Search Tool'!$F$6,H256)</f>
        <v>EAL Level 3 advanced Diploma (Al size 1.25)60147489</v>
      </c>
      <c r="B256" s="70" t="b">
        <f t="shared" si="23"/>
        <v>0</v>
      </c>
      <c r="C256" s="70">
        <f t="shared" si="24"/>
        <v>0</v>
      </c>
      <c r="D256" s="70" t="str">
        <f t="shared" si="25"/>
        <v>FALSE0</v>
      </c>
      <c r="E256" s="70" t="str">
        <f t="shared" si="26"/>
        <v>A LevelsGCE A Level60147489</v>
      </c>
      <c r="F256" s="70" t="s">
        <v>3</v>
      </c>
      <c r="G256" s="70" t="s">
        <v>38</v>
      </c>
      <c r="H256" s="184">
        <v>60147489</v>
      </c>
      <c r="I256" s="70" t="s">
        <v>609</v>
      </c>
      <c r="J256" s="70" t="s">
        <v>3099</v>
      </c>
      <c r="K256" s="71" t="str">
        <f t="shared" si="21"/>
        <v>BLANK</v>
      </c>
      <c r="L256" s="71" t="str">
        <f t="shared" si="22"/>
        <v>BLANK</v>
      </c>
    </row>
    <row r="257" spans="1:12" x14ac:dyDescent="0.75">
      <c r="A257" s="70" t="str">
        <f>CONCATENATE('Search Tool'!$B$6,'Search Tool'!$F$6,H257)</f>
        <v>EAL Level 3 advanced Diploma (Al size 1.25)60147672</v>
      </c>
      <c r="B257" s="70" t="b">
        <f t="shared" si="23"/>
        <v>0</v>
      </c>
      <c r="C257" s="70">
        <f t="shared" si="24"/>
        <v>0</v>
      </c>
      <c r="D257" s="70" t="str">
        <f t="shared" si="25"/>
        <v>FALSE0</v>
      </c>
      <c r="E257" s="70" t="str">
        <f t="shared" si="26"/>
        <v>A LevelsGCE A Level60147672</v>
      </c>
      <c r="F257" s="70" t="s">
        <v>3</v>
      </c>
      <c r="G257" s="70" t="s">
        <v>38</v>
      </c>
      <c r="H257" s="184">
        <v>60147672</v>
      </c>
      <c r="I257" s="70" t="s">
        <v>611</v>
      </c>
      <c r="J257" s="70" t="s">
        <v>3100</v>
      </c>
      <c r="K257" s="71" t="str">
        <f t="shared" si="21"/>
        <v>BLANK</v>
      </c>
      <c r="L257" s="71" t="str">
        <f t="shared" si="22"/>
        <v>BLANK</v>
      </c>
    </row>
    <row r="258" spans="1:12" x14ac:dyDescent="0.75">
      <c r="A258" s="70" t="str">
        <f>CONCATENATE('Search Tool'!$B$6,'Search Tool'!$F$6,H258)</f>
        <v>EAL Level 3 advanced Diploma (Al size 1.25)60147994</v>
      </c>
      <c r="B258" s="70" t="b">
        <f t="shared" si="23"/>
        <v>0</v>
      </c>
      <c r="C258" s="70">
        <f t="shared" si="24"/>
        <v>0</v>
      </c>
      <c r="D258" s="70" t="str">
        <f t="shared" si="25"/>
        <v>FALSE0</v>
      </c>
      <c r="E258" s="70" t="str">
        <f t="shared" si="26"/>
        <v>A LevelsGCE A Level60147994</v>
      </c>
      <c r="F258" s="70" t="s">
        <v>3</v>
      </c>
      <c r="G258" s="70" t="s">
        <v>38</v>
      </c>
      <c r="H258" s="184">
        <v>60147994</v>
      </c>
      <c r="I258" s="70" t="s">
        <v>250</v>
      </c>
      <c r="J258" s="70" t="s">
        <v>3101</v>
      </c>
      <c r="K258" s="71" t="str">
        <f t="shared" ref="K258:K321" si="27">IFERROR(VLOOKUP($J258,$D$2:$I$1449,5,FALSE),"BLANK")</f>
        <v>BLANK</v>
      </c>
      <c r="L258" s="71" t="str">
        <f t="shared" ref="L258:L321" si="28">IFERROR(VLOOKUP($J258,$D$2:$I$1449,6,FALSE),"BLANK")</f>
        <v>BLANK</v>
      </c>
    </row>
    <row r="259" spans="1:12" x14ac:dyDescent="0.75">
      <c r="A259" s="70" t="str">
        <f>CONCATENATE('Search Tool'!$B$6,'Search Tool'!$F$6,H259)</f>
        <v>EAL Level 3 advanced Diploma (Al size 1.25)6014838X</v>
      </c>
      <c r="B259" s="70" t="b">
        <f t="shared" si="23"/>
        <v>0</v>
      </c>
      <c r="C259" s="70">
        <f t="shared" si="24"/>
        <v>0</v>
      </c>
      <c r="D259" s="70" t="str">
        <f t="shared" si="25"/>
        <v>FALSE0</v>
      </c>
      <c r="E259" s="70" t="str">
        <f t="shared" si="26"/>
        <v>A LevelsGCE A Level6014838X</v>
      </c>
      <c r="F259" s="70" t="s">
        <v>3</v>
      </c>
      <c r="G259" s="70" t="s">
        <v>38</v>
      </c>
      <c r="H259" s="70" t="s">
        <v>613</v>
      </c>
      <c r="I259" s="70" t="s">
        <v>614</v>
      </c>
      <c r="J259" s="70" t="s">
        <v>3102</v>
      </c>
      <c r="K259" s="71" t="str">
        <f t="shared" si="27"/>
        <v>BLANK</v>
      </c>
      <c r="L259" s="71" t="str">
        <f t="shared" si="28"/>
        <v>BLANK</v>
      </c>
    </row>
    <row r="260" spans="1:12" x14ac:dyDescent="0.75">
      <c r="A260" s="70" t="str">
        <f>CONCATENATE('Search Tool'!$B$6,'Search Tool'!$F$6,H260)</f>
        <v>EAL Level 3 advanced Diploma (Al size 1.25)60148482</v>
      </c>
      <c r="B260" s="70" t="b">
        <f t="shared" ref="B260:B323" si="29">A260=E260</f>
        <v>0</v>
      </c>
      <c r="C260" s="70">
        <f t="shared" ref="C260:C323" si="30">IF(B260=TRUE,1+C259,0)</f>
        <v>0</v>
      </c>
      <c r="D260" s="70" t="str">
        <f t="shared" ref="D260:D323" si="31">CONCATENATE(B260,C260)</f>
        <v>FALSE0</v>
      </c>
      <c r="E260" s="70" t="str">
        <f t="shared" ref="E260:E323" si="32">CONCATENATE(F260,G260,H260)</f>
        <v>A LevelsGCE A Level60148482</v>
      </c>
      <c r="F260" s="70" t="s">
        <v>3</v>
      </c>
      <c r="G260" s="70" t="s">
        <v>38</v>
      </c>
      <c r="H260" s="184">
        <v>60148482</v>
      </c>
      <c r="I260" s="70" t="s">
        <v>362</v>
      </c>
      <c r="J260" s="70" t="s">
        <v>3103</v>
      </c>
      <c r="K260" s="71" t="str">
        <f t="shared" si="27"/>
        <v>BLANK</v>
      </c>
      <c r="L260" s="71" t="str">
        <f t="shared" si="28"/>
        <v>BLANK</v>
      </c>
    </row>
    <row r="261" spans="1:12" x14ac:dyDescent="0.75">
      <c r="A261" s="70" t="str">
        <f>CONCATENATE('Search Tool'!$B$6,'Search Tool'!$F$6,H261)</f>
        <v>EAL Level 3 advanced Diploma (Al size 1.25)60148688</v>
      </c>
      <c r="B261" s="70" t="b">
        <f t="shared" si="29"/>
        <v>0</v>
      </c>
      <c r="C261" s="70">
        <f t="shared" si="30"/>
        <v>0</v>
      </c>
      <c r="D261" s="70" t="str">
        <f t="shared" si="31"/>
        <v>FALSE0</v>
      </c>
      <c r="E261" s="70" t="str">
        <f t="shared" si="32"/>
        <v>A LevelsGCE A Level60148688</v>
      </c>
      <c r="F261" s="70" t="s">
        <v>3</v>
      </c>
      <c r="G261" s="70" t="s">
        <v>38</v>
      </c>
      <c r="H261" s="184">
        <v>60148688</v>
      </c>
      <c r="I261" s="70" t="s">
        <v>617</v>
      </c>
      <c r="J261" s="70" t="s">
        <v>3104</v>
      </c>
      <c r="K261" s="71" t="str">
        <f t="shared" si="27"/>
        <v>BLANK</v>
      </c>
      <c r="L261" s="71" t="str">
        <f t="shared" si="28"/>
        <v>BLANK</v>
      </c>
    </row>
    <row r="262" spans="1:12" x14ac:dyDescent="0.75">
      <c r="A262" s="70" t="str">
        <f>CONCATENATE('Search Tool'!$B$6,'Search Tool'!$F$6,H262)</f>
        <v>EAL Level 3 advanced Diploma (Al size 1.25)60148706</v>
      </c>
      <c r="B262" s="70" t="b">
        <f t="shared" si="29"/>
        <v>0</v>
      </c>
      <c r="C262" s="70">
        <f t="shared" si="30"/>
        <v>0</v>
      </c>
      <c r="D262" s="70" t="str">
        <f t="shared" si="31"/>
        <v>FALSE0</v>
      </c>
      <c r="E262" s="70" t="str">
        <f t="shared" si="32"/>
        <v>A LevelsGCE A Level60148706</v>
      </c>
      <c r="F262" s="70" t="s">
        <v>3</v>
      </c>
      <c r="G262" s="70" t="s">
        <v>38</v>
      </c>
      <c r="H262" s="184">
        <v>60148706</v>
      </c>
      <c r="I262" s="70" t="s">
        <v>619</v>
      </c>
      <c r="J262" s="70" t="s">
        <v>3105</v>
      </c>
      <c r="K262" s="71" t="str">
        <f t="shared" si="27"/>
        <v>BLANK</v>
      </c>
      <c r="L262" s="71" t="str">
        <f t="shared" si="28"/>
        <v>BLANK</v>
      </c>
    </row>
    <row r="263" spans="1:12" x14ac:dyDescent="0.75">
      <c r="A263" s="70" t="str">
        <f>CONCATENATE('Search Tool'!$B$6,'Search Tool'!$F$6,H263)</f>
        <v>EAL Level 3 advanced Diploma (Al size 1.25)60148913</v>
      </c>
      <c r="B263" s="70" t="b">
        <f t="shared" si="29"/>
        <v>0</v>
      </c>
      <c r="C263" s="70">
        <f t="shared" si="30"/>
        <v>0</v>
      </c>
      <c r="D263" s="70" t="str">
        <f t="shared" si="31"/>
        <v>FALSE0</v>
      </c>
      <c r="E263" s="70" t="str">
        <f t="shared" si="32"/>
        <v>A LevelsGCE A Level60148913</v>
      </c>
      <c r="F263" s="70" t="s">
        <v>3</v>
      </c>
      <c r="G263" s="70" t="s">
        <v>38</v>
      </c>
      <c r="H263" s="184">
        <v>60148913</v>
      </c>
      <c r="I263" s="70" t="s">
        <v>621</v>
      </c>
      <c r="J263" s="70" t="s">
        <v>3106</v>
      </c>
      <c r="K263" s="71" t="str">
        <f t="shared" si="27"/>
        <v>BLANK</v>
      </c>
      <c r="L263" s="71" t="str">
        <f t="shared" si="28"/>
        <v>BLANK</v>
      </c>
    </row>
    <row r="264" spans="1:12" x14ac:dyDescent="0.75">
      <c r="A264" s="70" t="str">
        <f>CONCATENATE('Search Tool'!$B$6,'Search Tool'!$F$6,H264)</f>
        <v>EAL Level 3 advanced Diploma (Al size 1.25)60149115</v>
      </c>
      <c r="B264" s="70" t="b">
        <f t="shared" si="29"/>
        <v>0</v>
      </c>
      <c r="C264" s="70">
        <f t="shared" si="30"/>
        <v>0</v>
      </c>
      <c r="D264" s="70" t="str">
        <f t="shared" si="31"/>
        <v>FALSE0</v>
      </c>
      <c r="E264" s="70" t="str">
        <f t="shared" si="32"/>
        <v>A LevelsGCE A Level60149115</v>
      </c>
      <c r="F264" s="70" t="s">
        <v>3</v>
      </c>
      <c r="G264" s="70" t="s">
        <v>38</v>
      </c>
      <c r="H264" s="184">
        <v>60149115</v>
      </c>
      <c r="I264" s="70" t="s">
        <v>623</v>
      </c>
      <c r="J264" s="70" t="s">
        <v>3107</v>
      </c>
      <c r="K264" s="71" t="str">
        <f t="shared" si="27"/>
        <v>BLANK</v>
      </c>
      <c r="L264" s="71" t="str">
        <f t="shared" si="28"/>
        <v>BLANK</v>
      </c>
    </row>
    <row r="265" spans="1:12" x14ac:dyDescent="0.75">
      <c r="A265" s="70" t="str">
        <f>CONCATENATE('Search Tool'!$B$6,'Search Tool'!$F$6,H265)</f>
        <v>EAL Level 3 advanced Diploma (Al size 1.25)60149127</v>
      </c>
      <c r="B265" s="70" t="b">
        <f t="shared" si="29"/>
        <v>0</v>
      </c>
      <c r="C265" s="70">
        <f t="shared" si="30"/>
        <v>0</v>
      </c>
      <c r="D265" s="70" t="str">
        <f t="shared" si="31"/>
        <v>FALSE0</v>
      </c>
      <c r="E265" s="70" t="str">
        <f t="shared" si="32"/>
        <v>A LevelsGCE A Level60149127</v>
      </c>
      <c r="F265" s="70" t="s">
        <v>3</v>
      </c>
      <c r="G265" s="70" t="s">
        <v>38</v>
      </c>
      <c r="H265" s="184">
        <v>60149127</v>
      </c>
      <c r="I265" s="70" t="s">
        <v>536</v>
      </c>
      <c r="J265" s="70" t="s">
        <v>3108</v>
      </c>
      <c r="K265" s="71" t="str">
        <f t="shared" si="27"/>
        <v>BLANK</v>
      </c>
      <c r="L265" s="71" t="str">
        <f t="shared" si="28"/>
        <v>BLANK</v>
      </c>
    </row>
    <row r="266" spans="1:12" x14ac:dyDescent="0.75">
      <c r="A266" s="70" t="str">
        <f>CONCATENATE('Search Tool'!$B$6,'Search Tool'!$F$6,H266)</f>
        <v>EAL Level 3 advanced Diploma (Al size 1.25)60149589</v>
      </c>
      <c r="B266" s="70" t="b">
        <f t="shared" si="29"/>
        <v>0</v>
      </c>
      <c r="C266" s="70">
        <f t="shared" si="30"/>
        <v>0</v>
      </c>
      <c r="D266" s="70" t="str">
        <f t="shared" si="31"/>
        <v>FALSE0</v>
      </c>
      <c r="E266" s="70" t="str">
        <f t="shared" si="32"/>
        <v>A LevelsGCE A Level60149589</v>
      </c>
      <c r="F266" s="70" t="s">
        <v>3</v>
      </c>
      <c r="G266" s="70" t="s">
        <v>38</v>
      </c>
      <c r="H266" s="184">
        <v>60149589</v>
      </c>
      <c r="I266" s="70" t="s">
        <v>482</v>
      </c>
      <c r="J266" s="70" t="s">
        <v>3109</v>
      </c>
      <c r="K266" s="71" t="str">
        <f t="shared" si="27"/>
        <v>BLANK</v>
      </c>
      <c r="L266" s="71" t="str">
        <f t="shared" si="28"/>
        <v>BLANK</v>
      </c>
    </row>
    <row r="267" spans="1:12" x14ac:dyDescent="0.75">
      <c r="A267" s="70" t="str">
        <f>CONCATENATE('Search Tool'!$B$6,'Search Tool'!$F$6,H267)</f>
        <v>EAL Level 3 advanced Diploma (Al size 1.25)60149735</v>
      </c>
      <c r="B267" s="70" t="b">
        <f t="shared" si="29"/>
        <v>0</v>
      </c>
      <c r="C267" s="70">
        <f t="shared" si="30"/>
        <v>0</v>
      </c>
      <c r="D267" s="70" t="str">
        <f t="shared" si="31"/>
        <v>FALSE0</v>
      </c>
      <c r="E267" s="70" t="str">
        <f t="shared" si="32"/>
        <v>A LevelsGCE A Level60149735</v>
      </c>
      <c r="F267" s="70" t="s">
        <v>3</v>
      </c>
      <c r="G267" s="70" t="s">
        <v>38</v>
      </c>
      <c r="H267" s="184">
        <v>60149735</v>
      </c>
      <c r="I267" s="70" t="s">
        <v>450</v>
      </c>
      <c r="J267" s="70" t="s">
        <v>3110</v>
      </c>
      <c r="K267" s="71" t="str">
        <f t="shared" si="27"/>
        <v>BLANK</v>
      </c>
      <c r="L267" s="71" t="str">
        <f t="shared" si="28"/>
        <v>BLANK</v>
      </c>
    </row>
    <row r="268" spans="1:12" x14ac:dyDescent="0.75">
      <c r="A268" s="70" t="str">
        <f>CONCATENATE('Search Tool'!$B$6,'Search Tool'!$F$6,H268)</f>
        <v>EAL Level 3 advanced Diploma (Al size 1.25)60150099</v>
      </c>
      <c r="B268" s="70" t="b">
        <f t="shared" si="29"/>
        <v>0</v>
      </c>
      <c r="C268" s="70">
        <f t="shared" si="30"/>
        <v>0</v>
      </c>
      <c r="D268" s="70" t="str">
        <f t="shared" si="31"/>
        <v>FALSE0</v>
      </c>
      <c r="E268" s="70" t="str">
        <f t="shared" si="32"/>
        <v>A LevelsGCE A Level60150099</v>
      </c>
      <c r="F268" s="70" t="s">
        <v>3</v>
      </c>
      <c r="G268" s="70" t="s">
        <v>38</v>
      </c>
      <c r="H268" s="184">
        <v>60150099</v>
      </c>
      <c r="I268" s="70" t="s">
        <v>534</v>
      </c>
      <c r="J268" s="70" t="s">
        <v>3111</v>
      </c>
      <c r="K268" s="71" t="str">
        <f t="shared" si="27"/>
        <v>BLANK</v>
      </c>
      <c r="L268" s="71" t="str">
        <f t="shared" si="28"/>
        <v>BLANK</v>
      </c>
    </row>
    <row r="269" spans="1:12" x14ac:dyDescent="0.75">
      <c r="A269" s="70" t="str">
        <f>CONCATENATE('Search Tool'!$B$6,'Search Tool'!$F$6,H269)</f>
        <v>EAL Level 3 advanced Diploma (Al size 1.25)60150221</v>
      </c>
      <c r="B269" s="70" t="b">
        <f t="shared" si="29"/>
        <v>0</v>
      </c>
      <c r="C269" s="70">
        <f t="shared" si="30"/>
        <v>0</v>
      </c>
      <c r="D269" s="70" t="str">
        <f t="shared" si="31"/>
        <v>FALSE0</v>
      </c>
      <c r="E269" s="70" t="str">
        <f t="shared" si="32"/>
        <v>A LevelsGCE A Level60150221</v>
      </c>
      <c r="F269" s="70" t="s">
        <v>3</v>
      </c>
      <c r="G269" s="70" t="s">
        <v>38</v>
      </c>
      <c r="H269" s="184">
        <v>60150221</v>
      </c>
      <c r="I269" s="70" t="s">
        <v>629</v>
      </c>
      <c r="J269" s="70" t="s">
        <v>3112</v>
      </c>
      <c r="K269" s="71" t="str">
        <f t="shared" si="27"/>
        <v>BLANK</v>
      </c>
      <c r="L269" s="71" t="str">
        <f t="shared" si="28"/>
        <v>BLANK</v>
      </c>
    </row>
    <row r="270" spans="1:12" x14ac:dyDescent="0.75">
      <c r="A270" s="70" t="str">
        <f>CONCATENATE('Search Tool'!$B$6,'Search Tool'!$F$6,H270)</f>
        <v>EAL Level 3 advanced Diploma (Al size 1.25)60150312</v>
      </c>
      <c r="B270" s="70" t="b">
        <f t="shared" si="29"/>
        <v>0</v>
      </c>
      <c r="C270" s="70">
        <f t="shared" si="30"/>
        <v>0</v>
      </c>
      <c r="D270" s="70" t="str">
        <f t="shared" si="31"/>
        <v>FALSE0</v>
      </c>
      <c r="E270" s="70" t="str">
        <f t="shared" si="32"/>
        <v>A LevelsGCE A Level60150312</v>
      </c>
      <c r="F270" s="70" t="s">
        <v>3</v>
      </c>
      <c r="G270" s="70" t="s">
        <v>38</v>
      </c>
      <c r="H270" s="184">
        <v>60150312</v>
      </c>
      <c r="I270" s="70" t="s">
        <v>631</v>
      </c>
      <c r="J270" s="70" t="s">
        <v>3113</v>
      </c>
      <c r="K270" s="71" t="str">
        <f t="shared" si="27"/>
        <v>BLANK</v>
      </c>
      <c r="L270" s="71" t="str">
        <f t="shared" si="28"/>
        <v>BLANK</v>
      </c>
    </row>
    <row r="271" spans="1:12" x14ac:dyDescent="0.75">
      <c r="A271" s="70" t="str">
        <f>CONCATENATE('Search Tool'!$B$6,'Search Tool'!$F$6,H271)</f>
        <v>EAL Level 3 advanced Diploma (Al size 1.25)60150439</v>
      </c>
      <c r="B271" s="70" t="b">
        <f t="shared" si="29"/>
        <v>0</v>
      </c>
      <c r="C271" s="70">
        <f t="shared" si="30"/>
        <v>0</v>
      </c>
      <c r="D271" s="70" t="str">
        <f t="shared" si="31"/>
        <v>FALSE0</v>
      </c>
      <c r="E271" s="70" t="str">
        <f t="shared" si="32"/>
        <v>A LevelsGCE A Level60150439</v>
      </c>
      <c r="F271" s="70" t="s">
        <v>3</v>
      </c>
      <c r="G271" s="70" t="s">
        <v>38</v>
      </c>
      <c r="H271" s="184">
        <v>60150439</v>
      </c>
      <c r="I271" s="70" t="s">
        <v>633</v>
      </c>
      <c r="J271" s="70" t="s">
        <v>3114</v>
      </c>
      <c r="K271" s="71" t="str">
        <f t="shared" si="27"/>
        <v>BLANK</v>
      </c>
      <c r="L271" s="71" t="str">
        <f t="shared" si="28"/>
        <v>BLANK</v>
      </c>
    </row>
    <row r="272" spans="1:12" x14ac:dyDescent="0.75">
      <c r="A272" s="70" t="str">
        <f>CONCATENATE('Search Tool'!$B$6,'Search Tool'!$F$6,H272)</f>
        <v>EAL Level 3 advanced Diploma (Al size 1.25)60150464</v>
      </c>
      <c r="B272" s="70" t="b">
        <f t="shared" si="29"/>
        <v>0</v>
      </c>
      <c r="C272" s="70">
        <f t="shared" si="30"/>
        <v>0</v>
      </c>
      <c r="D272" s="70" t="str">
        <f t="shared" si="31"/>
        <v>FALSE0</v>
      </c>
      <c r="E272" s="70" t="str">
        <f t="shared" si="32"/>
        <v>A LevelsGCE A Level60150464</v>
      </c>
      <c r="F272" s="70" t="s">
        <v>3</v>
      </c>
      <c r="G272" s="70" t="s">
        <v>38</v>
      </c>
      <c r="H272" s="184">
        <v>60150464</v>
      </c>
      <c r="I272" s="70" t="s">
        <v>544</v>
      </c>
      <c r="J272" s="70" t="s">
        <v>3115</v>
      </c>
      <c r="K272" s="71" t="str">
        <f t="shared" si="27"/>
        <v>BLANK</v>
      </c>
      <c r="L272" s="71" t="str">
        <f t="shared" si="28"/>
        <v>BLANK</v>
      </c>
    </row>
    <row r="273" spans="1:12" x14ac:dyDescent="0.75">
      <c r="A273" s="70" t="str">
        <f>CONCATENATE('Search Tool'!$B$6,'Search Tool'!$F$6,H273)</f>
        <v>EAL Level 3 advanced Diploma (Al size 1.25)60150889</v>
      </c>
      <c r="B273" s="70" t="b">
        <f t="shared" si="29"/>
        <v>0</v>
      </c>
      <c r="C273" s="70">
        <f t="shared" si="30"/>
        <v>0</v>
      </c>
      <c r="D273" s="70" t="str">
        <f t="shared" si="31"/>
        <v>FALSE0</v>
      </c>
      <c r="E273" s="70" t="str">
        <f t="shared" si="32"/>
        <v>A LevelsGCE A Level60150889</v>
      </c>
      <c r="F273" s="70" t="s">
        <v>3</v>
      </c>
      <c r="G273" s="70" t="s">
        <v>38</v>
      </c>
      <c r="H273" s="184">
        <v>60150889</v>
      </c>
      <c r="I273" s="70" t="s">
        <v>440</v>
      </c>
      <c r="J273" s="70" t="s">
        <v>3116</v>
      </c>
      <c r="K273" s="71" t="str">
        <f t="shared" si="27"/>
        <v>BLANK</v>
      </c>
      <c r="L273" s="71" t="str">
        <f t="shared" si="28"/>
        <v>BLANK</v>
      </c>
    </row>
    <row r="274" spans="1:12" x14ac:dyDescent="0.75">
      <c r="A274" s="70" t="str">
        <f>CONCATENATE('Search Tool'!$B$6,'Search Tool'!$F$6,H274)</f>
        <v>EAL Level 3 advanced Diploma (Al size 1.25)60151225</v>
      </c>
      <c r="B274" s="70" t="b">
        <f t="shared" si="29"/>
        <v>0</v>
      </c>
      <c r="C274" s="70">
        <f t="shared" si="30"/>
        <v>0</v>
      </c>
      <c r="D274" s="70" t="str">
        <f t="shared" si="31"/>
        <v>FALSE0</v>
      </c>
      <c r="E274" s="70" t="str">
        <f t="shared" si="32"/>
        <v>A LevelsGCE A Level60151225</v>
      </c>
      <c r="F274" s="70" t="s">
        <v>3</v>
      </c>
      <c r="G274" s="70" t="s">
        <v>38</v>
      </c>
      <c r="H274" s="184">
        <v>60151225</v>
      </c>
      <c r="I274" s="70" t="s">
        <v>470</v>
      </c>
      <c r="J274" s="70" t="s">
        <v>3117</v>
      </c>
      <c r="K274" s="71" t="str">
        <f t="shared" si="27"/>
        <v>BLANK</v>
      </c>
      <c r="L274" s="71" t="str">
        <f t="shared" si="28"/>
        <v>BLANK</v>
      </c>
    </row>
    <row r="275" spans="1:12" x14ac:dyDescent="0.75">
      <c r="A275" s="70" t="str">
        <f>CONCATENATE('Search Tool'!$B$6,'Search Tool'!$F$6,H275)</f>
        <v>EAL Level 3 advanced Diploma (Al size 1.25)60152552</v>
      </c>
      <c r="B275" s="70" t="b">
        <f t="shared" si="29"/>
        <v>0</v>
      </c>
      <c r="C275" s="70">
        <f t="shared" si="30"/>
        <v>0</v>
      </c>
      <c r="D275" s="70" t="str">
        <f t="shared" si="31"/>
        <v>FALSE0</v>
      </c>
      <c r="E275" s="70" t="str">
        <f t="shared" si="32"/>
        <v>A LevelsGCE A Level60152552</v>
      </c>
      <c r="F275" s="70" t="s">
        <v>3</v>
      </c>
      <c r="G275" s="70" t="s">
        <v>38</v>
      </c>
      <c r="H275" s="184">
        <v>60152552</v>
      </c>
      <c r="I275" s="70" t="s">
        <v>342</v>
      </c>
      <c r="J275" s="70" t="s">
        <v>3118</v>
      </c>
      <c r="K275" s="71" t="str">
        <f t="shared" si="27"/>
        <v>BLANK</v>
      </c>
      <c r="L275" s="71" t="str">
        <f t="shared" si="28"/>
        <v>BLANK</v>
      </c>
    </row>
    <row r="276" spans="1:12" x14ac:dyDescent="0.75">
      <c r="A276" s="70" t="str">
        <f>CONCATENATE('Search Tool'!$B$6,'Search Tool'!$F$6,H276)</f>
        <v>EAL Level 3 advanced Diploma (Al size 1.25)60152990</v>
      </c>
      <c r="B276" s="70" t="b">
        <f t="shared" si="29"/>
        <v>0</v>
      </c>
      <c r="C276" s="70">
        <f t="shared" si="30"/>
        <v>0</v>
      </c>
      <c r="D276" s="70" t="str">
        <f t="shared" si="31"/>
        <v>FALSE0</v>
      </c>
      <c r="E276" s="70" t="str">
        <f t="shared" si="32"/>
        <v>A LevelsGCE A Level60152990</v>
      </c>
      <c r="F276" s="70" t="s">
        <v>3</v>
      </c>
      <c r="G276" s="70" t="s">
        <v>38</v>
      </c>
      <c r="H276" s="184">
        <v>60152990</v>
      </c>
      <c r="I276" s="70" t="s">
        <v>639</v>
      </c>
      <c r="J276" s="70" t="s">
        <v>3119</v>
      </c>
      <c r="K276" s="71" t="str">
        <f t="shared" si="27"/>
        <v>BLANK</v>
      </c>
      <c r="L276" s="71" t="str">
        <f t="shared" si="28"/>
        <v>BLANK</v>
      </c>
    </row>
    <row r="277" spans="1:12" x14ac:dyDescent="0.75">
      <c r="A277" s="70" t="str">
        <f>CONCATENATE('Search Tool'!$B$6,'Search Tool'!$F$6,H277)</f>
        <v>EAL Level 3 advanced Diploma (Al size 1.25)60153015</v>
      </c>
      <c r="B277" s="70" t="b">
        <f t="shared" si="29"/>
        <v>0</v>
      </c>
      <c r="C277" s="70">
        <f t="shared" si="30"/>
        <v>0</v>
      </c>
      <c r="D277" s="70" t="str">
        <f t="shared" si="31"/>
        <v>FALSE0</v>
      </c>
      <c r="E277" s="70" t="str">
        <f t="shared" si="32"/>
        <v>A LevelsGCE A Level60153015</v>
      </c>
      <c r="F277" s="70" t="s">
        <v>3</v>
      </c>
      <c r="G277" s="70" t="s">
        <v>38</v>
      </c>
      <c r="H277" s="184">
        <v>60153015</v>
      </c>
      <c r="I277" s="70" t="s">
        <v>641</v>
      </c>
      <c r="J277" s="70" t="s">
        <v>3120</v>
      </c>
      <c r="K277" s="71" t="str">
        <f t="shared" si="27"/>
        <v>BLANK</v>
      </c>
      <c r="L277" s="71" t="str">
        <f t="shared" si="28"/>
        <v>BLANK</v>
      </c>
    </row>
    <row r="278" spans="1:12" x14ac:dyDescent="0.75">
      <c r="A278" s="70" t="str">
        <f>CONCATENATE('Search Tool'!$B$6,'Search Tool'!$F$6,H278)</f>
        <v>EAL Level 3 advanced Diploma (Al size 1.25)60153271</v>
      </c>
      <c r="B278" s="70" t="b">
        <f t="shared" si="29"/>
        <v>0</v>
      </c>
      <c r="C278" s="70">
        <f t="shared" si="30"/>
        <v>0</v>
      </c>
      <c r="D278" s="70" t="str">
        <f t="shared" si="31"/>
        <v>FALSE0</v>
      </c>
      <c r="E278" s="70" t="str">
        <f t="shared" si="32"/>
        <v>A LevelsGCE A Level60153271</v>
      </c>
      <c r="F278" s="70" t="s">
        <v>3</v>
      </c>
      <c r="G278" s="70" t="s">
        <v>38</v>
      </c>
      <c r="H278" s="184">
        <v>60153271</v>
      </c>
      <c r="I278" s="70" t="s">
        <v>462</v>
      </c>
      <c r="J278" s="70" t="s">
        <v>3121</v>
      </c>
      <c r="K278" s="71" t="str">
        <f t="shared" si="27"/>
        <v>BLANK</v>
      </c>
      <c r="L278" s="71" t="str">
        <f t="shared" si="28"/>
        <v>BLANK</v>
      </c>
    </row>
    <row r="279" spans="1:12" x14ac:dyDescent="0.75">
      <c r="A279" s="70" t="str">
        <f>CONCATENATE('Search Tool'!$B$6,'Search Tool'!$F$6,H279)</f>
        <v>EAL Level 3 advanced Diploma (Al size 1.25)60153283</v>
      </c>
      <c r="B279" s="70" t="b">
        <f t="shared" si="29"/>
        <v>0</v>
      </c>
      <c r="C279" s="70">
        <f t="shared" si="30"/>
        <v>0</v>
      </c>
      <c r="D279" s="70" t="str">
        <f t="shared" si="31"/>
        <v>FALSE0</v>
      </c>
      <c r="E279" s="70" t="str">
        <f t="shared" si="32"/>
        <v>A LevelsGCE A Level60153283</v>
      </c>
      <c r="F279" s="70" t="s">
        <v>3</v>
      </c>
      <c r="G279" s="70" t="s">
        <v>38</v>
      </c>
      <c r="H279" s="184">
        <v>60153283</v>
      </c>
      <c r="I279" s="70" t="s">
        <v>302</v>
      </c>
      <c r="J279" s="70" t="s">
        <v>3122</v>
      </c>
      <c r="K279" s="71" t="str">
        <f t="shared" si="27"/>
        <v>BLANK</v>
      </c>
      <c r="L279" s="71" t="str">
        <f t="shared" si="28"/>
        <v>BLANK</v>
      </c>
    </row>
    <row r="280" spans="1:12" x14ac:dyDescent="0.75">
      <c r="A280" s="70" t="str">
        <f>CONCATENATE('Search Tool'!$B$6,'Search Tool'!$F$6,H280)</f>
        <v>EAL Level 3 advanced Diploma (Al size 1.25)60153714</v>
      </c>
      <c r="B280" s="70" t="b">
        <f t="shared" si="29"/>
        <v>0</v>
      </c>
      <c r="C280" s="70">
        <f t="shared" si="30"/>
        <v>0</v>
      </c>
      <c r="D280" s="70" t="str">
        <f t="shared" si="31"/>
        <v>FALSE0</v>
      </c>
      <c r="E280" s="70" t="str">
        <f t="shared" si="32"/>
        <v>A LevelsGCE A Level60153714</v>
      </c>
      <c r="F280" s="70" t="s">
        <v>3</v>
      </c>
      <c r="G280" s="70" t="s">
        <v>38</v>
      </c>
      <c r="H280" s="184">
        <v>60153714</v>
      </c>
      <c r="I280" s="70" t="s">
        <v>645</v>
      </c>
      <c r="J280" s="70" t="s">
        <v>3123</v>
      </c>
      <c r="K280" s="71" t="str">
        <f t="shared" si="27"/>
        <v>BLANK</v>
      </c>
      <c r="L280" s="71" t="str">
        <f t="shared" si="28"/>
        <v>BLANK</v>
      </c>
    </row>
    <row r="281" spans="1:12" x14ac:dyDescent="0.75">
      <c r="A281" s="70" t="str">
        <f>CONCATENATE('Search Tool'!$B$6,'Search Tool'!$F$6,H281)</f>
        <v>EAL Level 3 advanced Diploma (Al size 1.25)6015522X</v>
      </c>
      <c r="B281" s="70" t="b">
        <f t="shared" si="29"/>
        <v>0</v>
      </c>
      <c r="C281" s="70">
        <f t="shared" si="30"/>
        <v>0</v>
      </c>
      <c r="D281" s="70" t="str">
        <f t="shared" si="31"/>
        <v>FALSE0</v>
      </c>
      <c r="E281" s="70" t="str">
        <f t="shared" si="32"/>
        <v>A LevelsGCE A Level6015522X</v>
      </c>
      <c r="F281" s="70" t="s">
        <v>3</v>
      </c>
      <c r="G281" s="70" t="s">
        <v>38</v>
      </c>
      <c r="H281" s="70" t="s">
        <v>646</v>
      </c>
      <c r="I281" s="70" t="s">
        <v>647</v>
      </c>
      <c r="J281" s="70" t="s">
        <v>3124</v>
      </c>
      <c r="K281" s="71" t="str">
        <f t="shared" si="27"/>
        <v>BLANK</v>
      </c>
      <c r="L281" s="71" t="str">
        <f t="shared" si="28"/>
        <v>BLANK</v>
      </c>
    </row>
    <row r="282" spans="1:12" x14ac:dyDescent="0.75">
      <c r="A282" s="70" t="str">
        <f>CONCATENATE('Search Tool'!$B$6,'Search Tool'!$F$6,H282)</f>
        <v>EAL Level 3 advanced Diploma (Al size 1.25)60155735</v>
      </c>
      <c r="B282" s="70" t="b">
        <f t="shared" si="29"/>
        <v>0</v>
      </c>
      <c r="C282" s="70">
        <f t="shared" si="30"/>
        <v>0</v>
      </c>
      <c r="D282" s="70" t="str">
        <f t="shared" si="31"/>
        <v>FALSE0</v>
      </c>
      <c r="E282" s="70" t="str">
        <f t="shared" si="32"/>
        <v>A LevelsGCE A Level60155735</v>
      </c>
      <c r="F282" s="70" t="s">
        <v>3</v>
      </c>
      <c r="G282" s="70" t="s">
        <v>38</v>
      </c>
      <c r="H282" s="184">
        <v>60155735</v>
      </c>
      <c r="I282" s="70" t="s">
        <v>532</v>
      </c>
      <c r="J282" s="70" t="s">
        <v>3125</v>
      </c>
      <c r="K282" s="71" t="str">
        <f t="shared" si="27"/>
        <v>BLANK</v>
      </c>
      <c r="L282" s="71" t="str">
        <f t="shared" si="28"/>
        <v>BLANK</v>
      </c>
    </row>
    <row r="283" spans="1:12" x14ac:dyDescent="0.75">
      <c r="A283" s="70" t="str">
        <f>CONCATENATE('Search Tool'!$B$6,'Search Tool'!$F$6,H283)</f>
        <v>EAL Level 3 advanced Diploma (Al size 1.25)60156454</v>
      </c>
      <c r="B283" s="70" t="b">
        <f t="shared" si="29"/>
        <v>0</v>
      </c>
      <c r="C283" s="70">
        <f t="shared" si="30"/>
        <v>0</v>
      </c>
      <c r="D283" s="70" t="str">
        <f t="shared" si="31"/>
        <v>FALSE0</v>
      </c>
      <c r="E283" s="70" t="str">
        <f t="shared" si="32"/>
        <v>A LevelsGCE A Level60156454</v>
      </c>
      <c r="F283" s="70" t="s">
        <v>3</v>
      </c>
      <c r="G283" s="70" t="s">
        <v>38</v>
      </c>
      <c r="H283" s="184">
        <v>60156454</v>
      </c>
      <c r="I283" s="70" t="s">
        <v>650</v>
      </c>
      <c r="J283" s="70" t="s">
        <v>3126</v>
      </c>
      <c r="K283" s="71" t="str">
        <f t="shared" si="27"/>
        <v>BLANK</v>
      </c>
      <c r="L283" s="71" t="str">
        <f t="shared" si="28"/>
        <v>BLANK</v>
      </c>
    </row>
    <row r="284" spans="1:12" x14ac:dyDescent="0.75">
      <c r="A284" s="70" t="str">
        <f>CONCATENATE('Search Tool'!$B$6,'Search Tool'!$F$6,H284)</f>
        <v>EAL Level 3 advanced Diploma (Al size 1.25)60156466</v>
      </c>
      <c r="B284" s="70" t="b">
        <f t="shared" si="29"/>
        <v>0</v>
      </c>
      <c r="C284" s="70">
        <f t="shared" si="30"/>
        <v>0</v>
      </c>
      <c r="D284" s="70" t="str">
        <f t="shared" si="31"/>
        <v>FALSE0</v>
      </c>
      <c r="E284" s="70" t="str">
        <f t="shared" si="32"/>
        <v>A LevelsGCE A Level60156466</v>
      </c>
      <c r="F284" s="70" t="s">
        <v>3</v>
      </c>
      <c r="G284" s="70" t="s">
        <v>38</v>
      </c>
      <c r="H284" s="184">
        <v>60156466</v>
      </c>
      <c r="I284" s="70" t="s">
        <v>354</v>
      </c>
      <c r="J284" s="70" t="s">
        <v>3127</v>
      </c>
      <c r="K284" s="71" t="str">
        <f t="shared" si="27"/>
        <v>BLANK</v>
      </c>
      <c r="L284" s="71" t="str">
        <f t="shared" si="28"/>
        <v>BLANK</v>
      </c>
    </row>
    <row r="285" spans="1:12" x14ac:dyDescent="0.75">
      <c r="A285" s="70" t="str">
        <f>CONCATENATE('Search Tool'!$B$6,'Search Tool'!$F$6,H285)</f>
        <v>EAL Level 3 advanced Diploma (Al size 1.25)60157069</v>
      </c>
      <c r="B285" s="70" t="b">
        <f t="shared" si="29"/>
        <v>0</v>
      </c>
      <c r="C285" s="70">
        <f t="shared" si="30"/>
        <v>0</v>
      </c>
      <c r="D285" s="70" t="str">
        <f t="shared" si="31"/>
        <v>FALSE0</v>
      </c>
      <c r="E285" s="70" t="str">
        <f t="shared" si="32"/>
        <v>A LevelsGCE A Level60157069</v>
      </c>
      <c r="F285" s="70" t="s">
        <v>3</v>
      </c>
      <c r="G285" s="70" t="s">
        <v>38</v>
      </c>
      <c r="H285" s="184">
        <v>60157069</v>
      </c>
      <c r="I285" s="70" t="s">
        <v>653</v>
      </c>
      <c r="J285" s="70" t="s">
        <v>3128</v>
      </c>
      <c r="K285" s="71" t="str">
        <f t="shared" si="27"/>
        <v>BLANK</v>
      </c>
      <c r="L285" s="71" t="str">
        <f t="shared" si="28"/>
        <v>BLANK</v>
      </c>
    </row>
    <row r="286" spans="1:12" x14ac:dyDescent="0.75">
      <c r="A286" s="70" t="str">
        <f>CONCATENATE('Search Tool'!$B$6,'Search Tool'!$F$6,H286)</f>
        <v>EAL Level 3 advanced Diploma (Al size 1.25)60157318</v>
      </c>
      <c r="B286" s="70" t="b">
        <f t="shared" si="29"/>
        <v>0</v>
      </c>
      <c r="C286" s="70">
        <f t="shared" si="30"/>
        <v>0</v>
      </c>
      <c r="D286" s="70" t="str">
        <f t="shared" si="31"/>
        <v>FALSE0</v>
      </c>
      <c r="E286" s="70" t="str">
        <f t="shared" si="32"/>
        <v>A LevelsGCE A Level60157318</v>
      </c>
      <c r="F286" s="70" t="s">
        <v>3</v>
      </c>
      <c r="G286" s="70" t="s">
        <v>38</v>
      </c>
      <c r="H286" s="184">
        <v>60157318</v>
      </c>
      <c r="I286" s="70" t="s">
        <v>516</v>
      </c>
      <c r="J286" s="70" t="s">
        <v>3129</v>
      </c>
      <c r="K286" s="71" t="str">
        <f t="shared" si="27"/>
        <v>BLANK</v>
      </c>
      <c r="L286" s="71" t="str">
        <f t="shared" si="28"/>
        <v>BLANK</v>
      </c>
    </row>
    <row r="287" spans="1:12" x14ac:dyDescent="0.75">
      <c r="A287" s="70" t="str">
        <f>CONCATENATE('Search Tool'!$B$6,'Search Tool'!$F$6,H287)</f>
        <v>EAL Level 3 advanced Diploma (Al size 1.25)60160445</v>
      </c>
      <c r="B287" s="70" t="b">
        <f t="shared" si="29"/>
        <v>0</v>
      </c>
      <c r="C287" s="70">
        <f t="shared" si="30"/>
        <v>0</v>
      </c>
      <c r="D287" s="70" t="str">
        <f t="shared" si="31"/>
        <v>FALSE0</v>
      </c>
      <c r="E287" s="70" t="str">
        <f t="shared" si="32"/>
        <v>A LevelsGCE A Level60160445</v>
      </c>
      <c r="F287" s="70" t="s">
        <v>3</v>
      </c>
      <c r="G287" s="70" t="s">
        <v>38</v>
      </c>
      <c r="H287" s="184">
        <v>60160445</v>
      </c>
      <c r="I287" s="70" t="s">
        <v>656</v>
      </c>
      <c r="J287" s="70" t="s">
        <v>3130</v>
      </c>
      <c r="K287" s="71" t="str">
        <f t="shared" si="27"/>
        <v>BLANK</v>
      </c>
      <c r="L287" s="71" t="str">
        <f t="shared" si="28"/>
        <v>BLANK</v>
      </c>
    </row>
    <row r="288" spans="1:12" x14ac:dyDescent="0.75">
      <c r="A288" s="70" t="str">
        <f>CONCATENATE('Search Tool'!$B$6,'Search Tool'!$F$6,H288)</f>
        <v>EAL Level 3 advanced Diploma (Al size 1.25)60179284</v>
      </c>
      <c r="B288" s="70" t="b">
        <f t="shared" si="29"/>
        <v>0</v>
      </c>
      <c r="C288" s="70">
        <f t="shared" si="30"/>
        <v>0</v>
      </c>
      <c r="D288" s="70" t="str">
        <f t="shared" si="31"/>
        <v>FALSE0</v>
      </c>
      <c r="E288" s="70" t="str">
        <f t="shared" si="32"/>
        <v>A LevelsGCE A Level60179284</v>
      </c>
      <c r="F288" s="70" t="s">
        <v>3</v>
      </c>
      <c r="G288" s="70" t="s">
        <v>38</v>
      </c>
      <c r="H288" s="184">
        <v>60179284</v>
      </c>
      <c r="I288" s="70" t="s">
        <v>290</v>
      </c>
      <c r="J288" s="70" t="s">
        <v>3131</v>
      </c>
      <c r="K288" s="71" t="str">
        <f t="shared" si="27"/>
        <v>BLANK</v>
      </c>
      <c r="L288" s="71" t="str">
        <f t="shared" si="28"/>
        <v>BLANK</v>
      </c>
    </row>
    <row r="289" spans="1:12" x14ac:dyDescent="0.75">
      <c r="A289" s="70" t="str">
        <f>CONCATENATE('Search Tool'!$B$6,'Search Tool'!$F$6,H289)</f>
        <v>EAL Level 3 advanced Diploma (Al size 1.25)60181461</v>
      </c>
      <c r="B289" s="70" t="b">
        <f t="shared" si="29"/>
        <v>0</v>
      </c>
      <c r="C289" s="70">
        <f t="shared" si="30"/>
        <v>0</v>
      </c>
      <c r="D289" s="70" t="str">
        <f t="shared" si="31"/>
        <v>FALSE0</v>
      </c>
      <c r="E289" s="70" t="str">
        <f t="shared" si="32"/>
        <v>A LevelsGCE A Level60181461</v>
      </c>
      <c r="F289" s="70" t="s">
        <v>3</v>
      </c>
      <c r="G289" s="70" t="s">
        <v>38</v>
      </c>
      <c r="H289" s="184">
        <v>60181461</v>
      </c>
      <c r="I289" s="70" t="s">
        <v>659</v>
      </c>
      <c r="J289" s="70" t="s">
        <v>3132</v>
      </c>
      <c r="K289" s="71" t="str">
        <f t="shared" si="27"/>
        <v>BLANK</v>
      </c>
      <c r="L289" s="71" t="str">
        <f t="shared" si="28"/>
        <v>BLANK</v>
      </c>
    </row>
    <row r="290" spans="1:12" x14ac:dyDescent="0.75">
      <c r="A290" s="70" t="str">
        <f>CONCATENATE('Search Tool'!$B$6,'Search Tool'!$F$6,H290)</f>
        <v>EAL Level 3 advanced Diploma (Al size 1.25)60182428</v>
      </c>
      <c r="B290" s="70" t="b">
        <f t="shared" si="29"/>
        <v>0</v>
      </c>
      <c r="C290" s="70">
        <f t="shared" si="30"/>
        <v>0</v>
      </c>
      <c r="D290" s="70" t="str">
        <f t="shared" si="31"/>
        <v>FALSE0</v>
      </c>
      <c r="E290" s="70" t="str">
        <f t="shared" si="32"/>
        <v>A LevelsGCE A Level60182428</v>
      </c>
      <c r="F290" s="70" t="s">
        <v>3</v>
      </c>
      <c r="G290" s="70" t="s">
        <v>38</v>
      </c>
      <c r="H290" s="184">
        <v>60182428</v>
      </c>
      <c r="I290" s="70" t="s">
        <v>438</v>
      </c>
      <c r="J290" s="70" t="s">
        <v>3133</v>
      </c>
      <c r="K290" s="71" t="str">
        <f t="shared" si="27"/>
        <v>BLANK</v>
      </c>
      <c r="L290" s="71" t="str">
        <f t="shared" si="28"/>
        <v>BLANK</v>
      </c>
    </row>
    <row r="291" spans="1:12" x14ac:dyDescent="0.75">
      <c r="A291" s="70" t="str">
        <f>CONCATENATE('Search Tool'!$B$6,'Search Tool'!$F$6,H291)</f>
        <v>EAL Level 3 advanced Diploma (Al size 1.25)60182544</v>
      </c>
      <c r="B291" s="70" t="b">
        <f t="shared" si="29"/>
        <v>0</v>
      </c>
      <c r="C291" s="70">
        <f t="shared" si="30"/>
        <v>0</v>
      </c>
      <c r="D291" s="70" t="str">
        <f t="shared" si="31"/>
        <v>FALSE0</v>
      </c>
      <c r="E291" s="70" t="str">
        <f t="shared" si="32"/>
        <v>A LevelsGCE A Level60182544</v>
      </c>
      <c r="F291" s="70" t="s">
        <v>3</v>
      </c>
      <c r="G291" s="70" t="s">
        <v>38</v>
      </c>
      <c r="H291" s="184">
        <v>60182544</v>
      </c>
      <c r="I291" s="70" t="s">
        <v>662</v>
      </c>
      <c r="J291" s="70" t="s">
        <v>3134</v>
      </c>
      <c r="K291" s="71" t="str">
        <f t="shared" si="27"/>
        <v>BLANK</v>
      </c>
      <c r="L291" s="71" t="str">
        <f t="shared" si="28"/>
        <v>BLANK</v>
      </c>
    </row>
    <row r="292" spans="1:12" x14ac:dyDescent="0.75">
      <c r="A292" s="70" t="str">
        <f>CONCATENATE('Search Tool'!$B$6,'Search Tool'!$F$6,H292)</f>
        <v>EAL Level 3 advanced Diploma (Al size 1.25)60182556</v>
      </c>
      <c r="B292" s="70" t="b">
        <f t="shared" si="29"/>
        <v>0</v>
      </c>
      <c r="C292" s="70">
        <f t="shared" si="30"/>
        <v>0</v>
      </c>
      <c r="D292" s="70" t="str">
        <f t="shared" si="31"/>
        <v>FALSE0</v>
      </c>
      <c r="E292" s="70" t="str">
        <f t="shared" si="32"/>
        <v>A LevelsGCE A Level60182556</v>
      </c>
      <c r="F292" s="70" t="s">
        <v>3</v>
      </c>
      <c r="G292" s="70" t="s">
        <v>38</v>
      </c>
      <c r="H292" s="184">
        <v>60182556</v>
      </c>
      <c r="I292" s="70" t="s">
        <v>664</v>
      </c>
      <c r="J292" s="70" t="s">
        <v>3135</v>
      </c>
      <c r="K292" s="71" t="str">
        <f t="shared" si="27"/>
        <v>BLANK</v>
      </c>
      <c r="L292" s="71" t="str">
        <f t="shared" si="28"/>
        <v>BLANK</v>
      </c>
    </row>
    <row r="293" spans="1:12" x14ac:dyDescent="0.75">
      <c r="A293" s="70" t="str">
        <f>CONCATENATE('Search Tool'!$B$6,'Search Tool'!$F$6,H293)</f>
        <v>EAL Level 3 advanced Diploma (Al size 1.25)60182726</v>
      </c>
      <c r="B293" s="70" t="b">
        <f t="shared" si="29"/>
        <v>0</v>
      </c>
      <c r="C293" s="70">
        <f t="shared" si="30"/>
        <v>0</v>
      </c>
      <c r="D293" s="70" t="str">
        <f t="shared" si="31"/>
        <v>FALSE0</v>
      </c>
      <c r="E293" s="70" t="str">
        <f t="shared" si="32"/>
        <v>A LevelsGCE A Level60182726</v>
      </c>
      <c r="F293" s="70" t="s">
        <v>3</v>
      </c>
      <c r="G293" s="70" t="s">
        <v>38</v>
      </c>
      <c r="H293" s="184">
        <v>60182726</v>
      </c>
      <c r="I293" s="70" t="s">
        <v>666</v>
      </c>
      <c r="J293" s="70" t="s">
        <v>3136</v>
      </c>
      <c r="K293" s="71" t="str">
        <f t="shared" si="27"/>
        <v>BLANK</v>
      </c>
      <c r="L293" s="71" t="str">
        <f t="shared" si="28"/>
        <v>BLANK</v>
      </c>
    </row>
    <row r="294" spans="1:12" x14ac:dyDescent="0.75">
      <c r="A294" s="70" t="str">
        <f>CONCATENATE('Search Tool'!$B$6,'Search Tool'!$F$6,H294)</f>
        <v>EAL Level 3 advanced Diploma (Al size 1.25)60182787</v>
      </c>
      <c r="B294" s="70" t="b">
        <f t="shared" si="29"/>
        <v>0</v>
      </c>
      <c r="C294" s="70">
        <f t="shared" si="30"/>
        <v>0</v>
      </c>
      <c r="D294" s="70" t="str">
        <f t="shared" si="31"/>
        <v>FALSE0</v>
      </c>
      <c r="E294" s="70" t="str">
        <f t="shared" si="32"/>
        <v>A LevelsGCE A Level60182787</v>
      </c>
      <c r="F294" s="70" t="s">
        <v>3</v>
      </c>
      <c r="G294" s="70" t="s">
        <v>38</v>
      </c>
      <c r="H294" s="184">
        <v>60182787</v>
      </c>
      <c r="I294" s="70" t="s">
        <v>284</v>
      </c>
      <c r="J294" s="70" t="s">
        <v>3137</v>
      </c>
      <c r="K294" s="71" t="str">
        <f t="shared" si="27"/>
        <v>BLANK</v>
      </c>
      <c r="L294" s="71" t="str">
        <f t="shared" si="28"/>
        <v>BLANK</v>
      </c>
    </row>
    <row r="295" spans="1:12" x14ac:dyDescent="0.75">
      <c r="A295" s="70" t="str">
        <f>CONCATENATE('Search Tool'!$B$6,'Search Tool'!$F$6,H295)</f>
        <v>EAL Level 3 advanced Diploma (Al size 1.25)60182970</v>
      </c>
      <c r="B295" s="70" t="b">
        <f t="shared" si="29"/>
        <v>0</v>
      </c>
      <c r="C295" s="70">
        <f t="shared" si="30"/>
        <v>0</v>
      </c>
      <c r="D295" s="70" t="str">
        <f t="shared" si="31"/>
        <v>FALSE0</v>
      </c>
      <c r="E295" s="70" t="str">
        <f t="shared" si="32"/>
        <v>A LevelsGCE A Level60182970</v>
      </c>
      <c r="F295" s="70" t="s">
        <v>3</v>
      </c>
      <c r="G295" s="70" t="s">
        <v>38</v>
      </c>
      <c r="H295" s="184">
        <v>60182970</v>
      </c>
      <c r="I295" s="70" t="s">
        <v>258</v>
      </c>
      <c r="J295" s="70" t="s">
        <v>3138</v>
      </c>
      <c r="K295" s="71" t="str">
        <f t="shared" si="27"/>
        <v>BLANK</v>
      </c>
      <c r="L295" s="71" t="str">
        <f t="shared" si="28"/>
        <v>BLANK</v>
      </c>
    </row>
    <row r="296" spans="1:12" x14ac:dyDescent="0.75">
      <c r="A296" s="70" t="str">
        <f>CONCATENATE('Search Tool'!$B$6,'Search Tool'!$F$6,H296)</f>
        <v>EAL Level 3 advanced Diploma (Al size 1.25)60183020</v>
      </c>
      <c r="B296" s="70" t="b">
        <f t="shared" si="29"/>
        <v>0</v>
      </c>
      <c r="C296" s="70">
        <f t="shared" si="30"/>
        <v>0</v>
      </c>
      <c r="D296" s="70" t="str">
        <f t="shared" si="31"/>
        <v>FALSE0</v>
      </c>
      <c r="E296" s="70" t="str">
        <f t="shared" si="32"/>
        <v>A LevelsGCE A Level60183020</v>
      </c>
      <c r="F296" s="70" t="s">
        <v>3</v>
      </c>
      <c r="G296" s="70" t="s">
        <v>38</v>
      </c>
      <c r="H296" s="184">
        <v>60183020</v>
      </c>
      <c r="I296" s="70" t="s">
        <v>670</v>
      </c>
      <c r="J296" s="70" t="s">
        <v>3139</v>
      </c>
      <c r="K296" s="71" t="str">
        <f t="shared" si="27"/>
        <v>BLANK</v>
      </c>
      <c r="L296" s="71" t="str">
        <f t="shared" si="28"/>
        <v>BLANK</v>
      </c>
    </row>
    <row r="297" spans="1:12" x14ac:dyDescent="0.75">
      <c r="A297" s="70" t="str">
        <f>CONCATENATE('Search Tool'!$B$6,'Search Tool'!$F$6,H297)</f>
        <v>EAL Level 3 advanced Diploma (Al size 1.25)60183044</v>
      </c>
      <c r="B297" s="70" t="b">
        <f t="shared" si="29"/>
        <v>0</v>
      </c>
      <c r="C297" s="70">
        <f t="shared" si="30"/>
        <v>0</v>
      </c>
      <c r="D297" s="70" t="str">
        <f t="shared" si="31"/>
        <v>FALSE0</v>
      </c>
      <c r="E297" s="70" t="str">
        <f t="shared" si="32"/>
        <v>A LevelsGCE A Level60183044</v>
      </c>
      <c r="F297" s="70" t="s">
        <v>3</v>
      </c>
      <c r="G297" s="70" t="s">
        <v>38</v>
      </c>
      <c r="H297" s="184">
        <v>60183044</v>
      </c>
      <c r="I297" s="70" t="s">
        <v>372</v>
      </c>
      <c r="J297" s="70" t="s">
        <v>3140</v>
      </c>
      <c r="K297" s="71" t="str">
        <f t="shared" si="27"/>
        <v>BLANK</v>
      </c>
      <c r="L297" s="71" t="str">
        <f t="shared" si="28"/>
        <v>BLANK</v>
      </c>
    </row>
    <row r="298" spans="1:12" x14ac:dyDescent="0.75">
      <c r="A298" s="70" t="str">
        <f>CONCATENATE('Search Tool'!$B$6,'Search Tool'!$F$6,H298)</f>
        <v>EAL Level 3 advanced Diploma (Al size 1.25)60183226</v>
      </c>
      <c r="B298" s="70" t="b">
        <f t="shared" si="29"/>
        <v>0</v>
      </c>
      <c r="C298" s="70">
        <f t="shared" si="30"/>
        <v>0</v>
      </c>
      <c r="D298" s="70" t="str">
        <f t="shared" si="31"/>
        <v>FALSE0</v>
      </c>
      <c r="E298" s="70" t="str">
        <f t="shared" si="32"/>
        <v>A LevelsGCE A Level60183226</v>
      </c>
      <c r="F298" s="70" t="s">
        <v>3</v>
      </c>
      <c r="G298" s="70" t="s">
        <v>38</v>
      </c>
      <c r="H298" s="184">
        <v>60183226</v>
      </c>
      <c r="I298" s="70" t="s">
        <v>480</v>
      </c>
      <c r="J298" s="70" t="s">
        <v>3141</v>
      </c>
      <c r="K298" s="71" t="str">
        <f t="shared" si="27"/>
        <v>BLANK</v>
      </c>
      <c r="L298" s="71" t="str">
        <f t="shared" si="28"/>
        <v>BLANK</v>
      </c>
    </row>
    <row r="299" spans="1:12" x14ac:dyDescent="0.75">
      <c r="A299" s="70" t="str">
        <f>CONCATENATE('Search Tool'!$B$6,'Search Tool'!$F$6,H299)</f>
        <v>EAL Level 3 advanced Diploma (Al size 1.25)60184176</v>
      </c>
      <c r="B299" s="70" t="b">
        <f t="shared" si="29"/>
        <v>0</v>
      </c>
      <c r="C299" s="70">
        <f t="shared" si="30"/>
        <v>0</v>
      </c>
      <c r="D299" s="70" t="str">
        <f t="shared" si="31"/>
        <v>FALSE0</v>
      </c>
      <c r="E299" s="70" t="str">
        <f t="shared" si="32"/>
        <v>A LevelsGCE A Level60184176</v>
      </c>
      <c r="F299" s="70" t="s">
        <v>3</v>
      </c>
      <c r="G299" s="70" t="s">
        <v>38</v>
      </c>
      <c r="H299" s="184">
        <v>60184176</v>
      </c>
      <c r="I299" s="70" t="s">
        <v>272</v>
      </c>
      <c r="J299" s="70" t="s">
        <v>3142</v>
      </c>
      <c r="K299" s="71" t="str">
        <f t="shared" si="27"/>
        <v>BLANK</v>
      </c>
      <c r="L299" s="71" t="str">
        <f t="shared" si="28"/>
        <v>BLANK</v>
      </c>
    </row>
    <row r="300" spans="1:12" x14ac:dyDescent="0.75">
      <c r="A300" s="70" t="str">
        <f>CONCATENATE('Search Tool'!$B$6,'Search Tool'!$F$6,H300)</f>
        <v>EAL Level 3 advanced Diploma (Al size 1.25)60184942</v>
      </c>
      <c r="B300" s="70" t="b">
        <f t="shared" si="29"/>
        <v>0</v>
      </c>
      <c r="C300" s="70">
        <f t="shared" si="30"/>
        <v>0</v>
      </c>
      <c r="D300" s="70" t="str">
        <f t="shared" si="31"/>
        <v>FALSE0</v>
      </c>
      <c r="E300" s="70" t="str">
        <f t="shared" si="32"/>
        <v>A LevelsGCE A Level60184942</v>
      </c>
      <c r="F300" s="70" t="s">
        <v>3</v>
      </c>
      <c r="G300" s="70" t="s">
        <v>38</v>
      </c>
      <c r="H300" s="184">
        <v>60184942</v>
      </c>
      <c r="I300" s="70" t="s">
        <v>675</v>
      </c>
      <c r="J300" s="70" t="s">
        <v>3143</v>
      </c>
      <c r="K300" s="71" t="str">
        <f t="shared" si="27"/>
        <v>BLANK</v>
      </c>
      <c r="L300" s="71" t="str">
        <f t="shared" si="28"/>
        <v>BLANK</v>
      </c>
    </row>
    <row r="301" spans="1:12" x14ac:dyDescent="0.75">
      <c r="A301" s="70" t="str">
        <f>CONCATENATE('Search Tool'!$B$6,'Search Tool'!$F$6,H301)</f>
        <v>EAL Level 3 advanced Diploma (Al size 1.25)60185545</v>
      </c>
      <c r="B301" s="70" t="b">
        <f t="shared" si="29"/>
        <v>0</v>
      </c>
      <c r="C301" s="70">
        <f t="shared" si="30"/>
        <v>0</v>
      </c>
      <c r="D301" s="70" t="str">
        <f t="shared" si="31"/>
        <v>FALSE0</v>
      </c>
      <c r="E301" s="70" t="str">
        <f t="shared" si="32"/>
        <v>A LevelsGCE A Level60185545</v>
      </c>
      <c r="F301" s="70" t="s">
        <v>3</v>
      </c>
      <c r="G301" s="70" t="s">
        <v>38</v>
      </c>
      <c r="H301" s="184">
        <v>60185545</v>
      </c>
      <c r="I301" s="70" t="s">
        <v>677</v>
      </c>
      <c r="J301" s="70" t="s">
        <v>3144</v>
      </c>
      <c r="K301" s="71" t="str">
        <f t="shared" si="27"/>
        <v>BLANK</v>
      </c>
      <c r="L301" s="71" t="str">
        <f t="shared" si="28"/>
        <v>BLANK</v>
      </c>
    </row>
    <row r="302" spans="1:12" x14ac:dyDescent="0.75">
      <c r="A302" s="70" t="str">
        <f>CONCATENATE('Search Tool'!$B$6,'Search Tool'!$F$6,H302)</f>
        <v>EAL Level 3 advanced Diploma (Al size 1.25)60185764</v>
      </c>
      <c r="B302" s="70" t="b">
        <f t="shared" si="29"/>
        <v>0</v>
      </c>
      <c r="C302" s="70">
        <f t="shared" si="30"/>
        <v>0</v>
      </c>
      <c r="D302" s="70" t="str">
        <f t="shared" si="31"/>
        <v>FALSE0</v>
      </c>
      <c r="E302" s="70" t="str">
        <f t="shared" si="32"/>
        <v>A LevelsGCE A Level60185764</v>
      </c>
      <c r="F302" s="70" t="s">
        <v>3</v>
      </c>
      <c r="G302" s="70" t="s">
        <v>38</v>
      </c>
      <c r="H302" s="184">
        <v>60185764</v>
      </c>
      <c r="I302" s="70" t="s">
        <v>476</v>
      </c>
      <c r="J302" s="70" t="s">
        <v>3145</v>
      </c>
      <c r="K302" s="71" t="str">
        <f t="shared" si="27"/>
        <v>BLANK</v>
      </c>
      <c r="L302" s="71" t="str">
        <f t="shared" si="28"/>
        <v>BLANK</v>
      </c>
    </row>
    <row r="303" spans="1:12" x14ac:dyDescent="0.75">
      <c r="A303" s="70" t="str">
        <f>CONCATENATE('Search Tool'!$B$6,'Search Tool'!$F$6,H303)</f>
        <v>EAL Level 3 advanced Diploma (Al size 1.25)60186331</v>
      </c>
      <c r="B303" s="70" t="b">
        <f t="shared" si="29"/>
        <v>0</v>
      </c>
      <c r="C303" s="70">
        <f t="shared" si="30"/>
        <v>0</v>
      </c>
      <c r="D303" s="70" t="str">
        <f t="shared" si="31"/>
        <v>FALSE0</v>
      </c>
      <c r="E303" s="70" t="str">
        <f t="shared" si="32"/>
        <v>A LevelsGCE A Level60186331</v>
      </c>
      <c r="F303" s="70" t="s">
        <v>3</v>
      </c>
      <c r="G303" s="70" t="s">
        <v>38</v>
      </c>
      <c r="H303" s="184">
        <v>60186331</v>
      </c>
      <c r="I303" s="70" t="s">
        <v>528</v>
      </c>
      <c r="J303" s="70" t="s">
        <v>3146</v>
      </c>
      <c r="K303" s="71" t="str">
        <f t="shared" si="27"/>
        <v>BLANK</v>
      </c>
      <c r="L303" s="71" t="str">
        <f t="shared" si="28"/>
        <v>BLANK</v>
      </c>
    </row>
    <row r="304" spans="1:12" x14ac:dyDescent="0.75">
      <c r="A304" s="70" t="str">
        <f>CONCATENATE('Search Tool'!$B$6,'Search Tool'!$F$6,H304)</f>
        <v>EAL Level 3 advanced Diploma (Al size 1.25)60187001</v>
      </c>
      <c r="B304" s="70" t="b">
        <f t="shared" si="29"/>
        <v>0</v>
      </c>
      <c r="C304" s="70">
        <f t="shared" si="30"/>
        <v>0</v>
      </c>
      <c r="D304" s="70" t="str">
        <f t="shared" si="31"/>
        <v>FALSE0</v>
      </c>
      <c r="E304" s="70" t="str">
        <f t="shared" si="32"/>
        <v>A LevelsGCE A Level60187001</v>
      </c>
      <c r="F304" s="70" t="s">
        <v>3</v>
      </c>
      <c r="G304" s="70" t="s">
        <v>38</v>
      </c>
      <c r="H304" s="184">
        <v>60187001</v>
      </c>
      <c r="I304" s="70" t="s">
        <v>2638</v>
      </c>
      <c r="J304" s="70" t="s">
        <v>3147</v>
      </c>
      <c r="K304" s="71" t="str">
        <f t="shared" si="27"/>
        <v>BLANK</v>
      </c>
      <c r="L304" s="71" t="str">
        <f t="shared" si="28"/>
        <v>BLANK</v>
      </c>
    </row>
    <row r="305" spans="1:12" x14ac:dyDescent="0.75">
      <c r="A305" s="70" t="str">
        <f>CONCATENATE('Search Tool'!$B$6,'Search Tool'!$F$6,H305)</f>
        <v>EAL Level 3 advanced Diploma (Al size 1.25)60187025</v>
      </c>
      <c r="B305" s="70" t="b">
        <f t="shared" si="29"/>
        <v>0</v>
      </c>
      <c r="C305" s="70">
        <f t="shared" si="30"/>
        <v>0</v>
      </c>
      <c r="D305" s="70" t="str">
        <f t="shared" si="31"/>
        <v>FALSE0</v>
      </c>
      <c r="E305" s="70" t="str">
        <f t="shared" si="32"/>
        <v>A LevelsGCE A Level60187025</v>
      </c>
      <c r="F305" s="70" t="s">
        <v>3</v>
      </c>
      <c r="G305" s="70" t="s">
        <v>38</v>
      </c>
      <c r="H305" s="184">
        <v>60187025</v>
      </c>
      <c r="I305" s="70" t="s">
        <v>454</v>
      </c>
      <c r="J305" s="70" t="s">
        <v>3148</v>
      </c>
      <c r="K305" s="71" t="str">
        <f t="shared" si="27"/>
        <v>BLANK</v>
      </c>
      <c r="L305" s="71" t="str">
        <f t="shared" si="28"/>
        <v>BLANK</v>
      </c>
    </row>
    <row r="306" spans="1:12" x14ac:dyDescent="0.75">
      <c r="A306" s="70" t="str">
        <f>CONCATENATE('Search Tool'!$B$6,'Search Tool'!$F$6,H306)</f>
        <v>EAL Level 3 advanced Diploma (Al size 1.25)60187049</v>
      </c>
      <c r="B306" s="70" t="b">
        <f t="shared" si="29"/>
        <v>0</v>
      </c>
      <c r="C306" s="70">
        <f t="shared" si="30"/>
        <v>0</v>
      </c>
      <c r="D306" s="70" t="str">
        <f t="shared" si="31"/>
        <v>FALSE0</v>
      </c>
      <c r="E306" s="70" t="str">
        <f t="shared" si="32"/>
        <v>A LevelsGCE A Level60187049</v>
      </c>
      <c r="F306" s="70" t="s">
        <v>3</v>
      </c>
      <c r="G306" s="70" t="s">
        <v>38</v>
      </c>
      <c r="H306" s="184">
        <v>60187049</v>
      </c>
      <c r="I306" s="70" t="s">
        <v>456</v>
      </c>
      <c r="J306" s="70" t="s">
        <v>3149</v>
      </c>
      <c r="K306" s="71" t="str">
        <f t="shared" si="27"/>
        <v>BLANK</v>
      </c>
      <c r="L306" s="71" t="str">
        <f t="shared" si="28"/>
        <v>BLANK</v>
      </c>
    </row>
    <row r="307" spans="1:12" x14ac:dyDescent="0.75">
      <c r="A307" s="70" t="str">
        <f>CONCATENATE('Search Tool'!$B$6,'Search Tool'!$F$6,H307)</f>
        <v>EAL Level 3 advanced Diploma (Al size 1.25)60187062</v>
      </c>
      <c r="B307" s="70" t="b">
        <f t="shared" si="29"/>
        <v>0</v>
      </c>
      <c r="C307" s="70">
        <f t="shared" si="30"/>
        <v>0</v>
      </c>
      <c r="D307" s="70" t="str">
        <f t="shared" si="31"/>
        <v>FALSE0</v>
      </c>
      <c r="E307" s="70" t="str">
        <f t="shared" si="32"/>
        <v>A LevelsGCE A Level60187062</v>
      </c>
      <c r="F307" s="70" t="s">
        <v>3</v>
      </c>
      <c r="G307" s="70" t="s">
        <v>38</v>
      </c>
      <c r="H307" s="184">
        <v>60187062</v>
      </c>
      <c r="I307" s="70" t="s">
        <v>444</v>
      </c>
      <c r="J307" s="70" t="s">
        <v>3150</v>
      </c>
      <c r="K307" s="71" t="str">
        <f t="shared" si="27"/>
        <v>BLANK</v>
      </c>
      <c r="L307" s="71" t="str">
        <f t="shared" si="28"/>
        <v>BLANK</v>
      </c>
    </row>
    <row r="308" spans="1:12" x14ac:dyDescent="0.75">
      <c r="A308" s="70" t="str">
        <f>CONCATENATE('Search Tool'!$B$6,'Search Tool'!$F$6,H308)</f>
        <v>EAL Level 3 advanced Diploma (Al size 1.25)6018727X</v>
      </c>
      <c r="B308" s="70" t="b">
        <f t="shared" si="29"/>
        <v>0</v>
      </c>
      <c r="C308" s="70">
        <f t="shared" si="30"/>
        <v>0</v>
      </c>
      <c r="D308" s="70" t="str">
        <f t="shared" si="31"/>
        <v>FALSE0</v>
      </c>
      <c r="E308" s="70" t="str">
        <f t="shared" si="32"/>
        <v>A LevelsGCE A Level6018727X</v>
      </c>
      <c r="F308" s="70" t="s">
        <v>3</v>
      </c>
      <c r="G308" s="70" t="s">
        <v>38</v>
      </c>
      <c r="H308" s="70" t="s">
        <v>2648</v>
      </c>
      <c r="I308" s="70" t="s">
        <v>246</v>
      </c>
      <c r="J308" s="70" t="s">
        <v>3151</v>
      </c>
      <c r="K308" s="71" t="str">
        <f t="shared" si="27"/>
        <v>BLANK</v>
      </c>
      <c r="L308" s="71" t="str">
        <f t="shared" si="28"/>
        <v>BLANK</v>
      </c>
    </row>
    <row r="309" spans="1:12" x14ac:dyDescent="0.75">
      <c r="A309" s="70" t="str">
        <f>CONCATENATE('Search Tool'!$B$6,'Search Tool'!$F$6,H309)</f>
        <v>EAL Level 3 advanced Diploma (Al size 1.25)60187293</v>
      </c>
      <c r="B309" s="70" t="b">
        <f t="shared" si="29"/>
        <v>0</v>
      </c>
      <c r="C309" s="70">
        <f t="shared" si="30"/>
        <v>0</v>
      </c>
      <c r="D309" s="70" t="str">
        <f t="shared" si="31"/>
        <v>FALSE0</v>
      </c>
      <c r="E309" s="70" t="str">
        <f t="shared" si="32"/>
        <v>A LevelsGCE A Level60187293</v>
      </c>
      <c r="F309" s="70" t="s">
        <v>3</v>
      </c>
      <c r="G309" s="70" t="s">
        <v>38</v>
      </c>
      <c r="H309" s="184">
        <v>60187293</v>
      </c>
      <c r="I309" s="70" t="s">
        <v>244</v>
      </c>
      <c r="J309" s="70" t="s">
        <v>3152</v>
      </c>
      <c r="K309" s="71" t="str">
        <f t="shared" si="27"/>
        <v>BLANK</v>
      </c>
      <c r="L309" s="71" t="str">
        <f t="shared" si="28"/>
        <v>BLANK</v>
      </c>
    </row>
    <row r="310" spans="1:12" x14ac:dyDescent="0.75">
      <c r="A310" s="70" t="str">
        <f>CONCATENATE('Search Tool'!$B$6,'Search Tool'!$F$6,H310)</f>
        <v>EAL Level 3 advanced Diploma (Al size 1.25)60187323</v>
      </c>
      <c r="B310" s="70" t="b">
        <f t="shared" si="29"/>
        <v>0</v>
      </c>
      <c r="C310" s="70">
        <f t="shared" si="30"/>
        <v>0</v>
      </c>
      <c r="D310" s="70" t="str">
        <f t="shared" si="31"/>
        <v>FALSE0</v>
      </c>
      <c r="E310" s="70" t="str">
        <f t="shared" si="32"/>
        <v>A LevelsGCE A Level60187323</v>
      </c>
      <c r="F310" s="70" t="s">
        <v>3</v>
      </c>
      <c r="G310" s="70" t="s">
        <v>38</v>
      </c>
      <c r="H310" s="184">
        <v>60187323</v>
      </c>
      <c r="I310" s="70" t="s">
        <v>252</v>
      </c>
      <c r="J310" s="70" t="s">
        <v>3153</v>
      </c>
      <c r="K310" s="71" t="str">
        <f t="shared" si="27"/>
        <v>BLANK</v>
      </c>
      <c r="L310" s="71" t="str">
        <f t="shared" si="28"/>
        <v>BLANK</v>
      </c>
    </row>
    <row r="311" spans="1:12" x14ac:dyDescent="0.75">
      <c r="A311" s="70" t="str">
        <f>CONCATENATE('Search Tool'!$B$6,'Search Tool'!$F$6,H311)</f>
        <v>EAL Level 3 advanced Diploma (Al size 1.25)60187414</v>
      </c>
      <c r="B311" s="70" t="b">
        <f t="shared" si="29"/>
        <v>0</v>
      </c>
      <c r="C311" s="70">
        <f t="shared" si="30"/>
        <v>0</v>
      </c>
      <c r="D311" s="70" t="str">
        <f t="shared" si="31"/>
        <v>FALSE0</v>
      </c>
      <c r="E311" s="70" t="str">
        <f t="shared" si="32"/>
        <v>A LevelsGCE A Level60187414</v>
      </c>
      <c r="F311" s="70" t="s">
        <v>3</v>
      </c>
      <c r="G311" s="70" t="s">
        <v>38</v>
      </c>
      <c r="H311" s="184">
        <v>60187414</v>
      </c>
      <c r="I311" s="70" t="s">
        <v>316</v>
      </c>
      <c r="J311" s="70" t="s">
        <v>3154</v>
      </c>
      <c r="K311" s="71" t="str">
        <f t="shared" si="27"/>
        <v>BLANK</v>
      </c>
      <c r="L311" s="71" t="str">
        <f t="shared" si="28"/>
        <v>BLANK</v>
      </c>
    </row>
    <row r="312" spans="1:12" x14ac:dyDescent="0.75">
      <c r="A312" s="70" t="str">
        <f>CONCATENATE('Search Tool'!$B$6,'Search Tool'!$F$6,H312)</f>
        <v>EAL Level 3 advanced Diploma (Al size 1.25)60188303</v>
      </c>
      <c r="B312" s="70" t="b">
        <f t="shared" si="29"/>
        <v>0</v>
      </c>
      <c r="C312" s="70">
        <f t="shared" si="30"/>
        <v>0</v>
      </c>
      <c r="D312" s="70" t="str">
        <f t="shared" si="31"/>
        <v>FALSE0</v>
      </c>
      <c r="E312" s="70" t="str">
        <f t="shared" si="32"/>
        <v>A LevelsGCE A Level60188303</v>
      </c>
      <c r="F312" s="70" t="s">
        <v>3</v>
      </c>
      <c r="G312" s="70" t="s">
        <v>38</v>
      </c>
      <c r="H312" s="184">
        <v>60188303</v>
      </c>
      <c r="I312" s="70" t="s">
        <v>434</v>
      </c>
      <c r="J312" s="70" t="s">
        <v>3155</v>
      </c>
      <c r="K312" s="71" t="str">
        <f t="shared" si="27"/>
        <v>BLANK</v>
      </c>
      <c r="L312" s="71" t="str">
        <f t="shared" si="28"/>
        <v>BLANK</v>
      </c>
    </row>
    <row r="313" spans="1:12" x14ac:dyDescent="0.75">
      <c r="A313" s="70" t="str">
        <f>CONCATENATE('Search Tool'!$B$6,'Search Tool'!$F$6,H313)</f>
        <v>EAL Level 3 advanced Diploma (Al size 1.25)60188388</v>
      </c>
      <c r="B313" s="70" t="b">
        <f t="shared" si="29"/>
        <v>0</v>
      </c>
      <c r="C313" s="70">
        <f t="shared" si="30"/>
        <v>0</v>
      </c>
      <c r="D313" s="70" t="str">
        <f t="shared" si="31"/>
        <v>FALSE0</v>
      </c>
      <c r="E313" s="70" t="str">
        <f t="shared" si="32"/>
        <v>A LevelsGCE A Level60188388</v>
      </c>
      <c r="F313" s="70" t="s">
        <v>3</v>
      </c>
      <c r="G313" s="70" t="s">
        <v>38</v>
      </c>
      <c r="H313" s="184">
        <v>60188388</v>
      </c>
      <c r="I313" s="70" t="s">
        <v>2659</v>
      </c>
      <c r="J313" s="70" t="s">
        <v>3156</v>
      </c>
      <c r="K313" s="71" t="str">
        <f t="shared" si="27"/>
        <v>BLANK</v>
      </c>
      <c r="L313" s="71" t="str">
        <f t="shared" si="28"/>
        <v>BLANK</v>
      </c>
    </row>
    <row r="314" spans="1:12" x14ac:dyDescent="0.75">
      <c r="A314" s="70" t="str">
        <f>CONCATENATE('Search Tool'!$B$6,'Search Tool'!$F$6,H314)</f>
        <v>EAL Level 3 advanced Diploma (Al size 1.25)60188479</v>
      </c>
      <c r="B314" s="70" t="b">
        <f t="shared" si="29"/>
        <v>0</v>
      </c>
      <c r="C314" s="70">
        <f t="shared" si="30"/>
        <v>0</v>
      </c>
      <c r="D314" s="70" t="str">
        <f t="shared" si="31"/>
        <v>FALSE0</v>
      </c>
      <c r="E314" s="70" t="str">
        <f t="shared" si="32"/>
        <v>A LevelsGCE A Level60188479</v>
      </c>
      <c r="F314" s="70" t="s">
        <v>3</v>
      </c>
      <c r="G314" s="70" t="s">
        <v>38</v>
      </c>
      <c r="H314" s="184">
        <v>60188479</v>
      </c>
      <c r="I314" s="70" t="s">
        <v>2663</v>
      </c>
      <c r="J314" s="70" t="s">
        <v>3157</v>
      </c>
      <c r="K314" s="71" t="str">
        <f t="shared" si="27"/>
        <v>BLANK</v>
      </c>
      <c r="L314" s="71" t="str">
        <f t="shared" si="28"/>
        <v>BLANK</v>
      </c>
    </row>
    <row r="315" spans="1:12" x14ac:dyDescent="0.75">
      <c r="A315" s="70" t="str">
        <f>CONCATENATE('Search Tool'!$B$6,'Search Tool'!$F$6,H315)</f>
        <v>EAL Level 3 advanced Diploma (Al size 1.25)60188686</v>
      </c>
      <c r="B315" s="70" t="b">
        <f t="shared" si="29"/>
        <v>0</v>
      </c>
      <c r="C315" s="70">
        <f t="shared" si="30"/>
        <v>0</v>
      </c>
      <c r="D315" s="70" t="str">
        <f t="shared" si="31"/>
        <v>FALSE0</v>
      </c>
      <c r="E315" s="70" t="str">
        <f t="shared" si="32"/>
        <v>A LevelsGCE A Level60188686</v>
      </c>
      <c r="F315" s="70" t="s">
        <v>3</v>
      </c>
      <c r="G315" s="70" t="s">
        <v>38</v>
      </c>
      <c r="H315" s="184">
        <v>60188686</v>
      </c>
      <c r="I315" s="70" t="s">
        <v>232</v>
      </c>
      <c r="J315" s="70" t="s">
        <v>3158</v>
      </c>
      <c r="K315" s="71" t="str">
        <f t="shared" si="27"/>
        <v>BLANK</v>
      </c>
      <c r="L315" s="71" t="str">
        <f t="shared" si="28"/>
        <v>BLANK</v>
      </c>
    </row>
    <row r="316" spans="1:12" x14ac:dyDescent="0.75">
      <c r="A316" s="70" t="str">
        <f>CONCATENATE('Search Tool'!$B$6,'Search Tool'!$F$6,H316)</f>
        <v>EAL Level 3 advanced Diploma (Al size 1.25)6018940X</v>
      </c>
      <c r="B316" s="70" t="b">
        <f t="shared" si="29"/>
        <v>0</v>
      </c>
      <c r="C316" s="70">
        <f t="shared" si="30"/>
        <v>0</v>
      </c>
      <c r="D316" s="70" t="str">
        <f t="shared" si="31"/>
        <v>FALSE0</v>
      </c>
      <c r="E316" s="70" t="str">
        <f t="shared" si="32"/>
        <v>A LevelsGCE A Level6018940X</v>
      </c>
      <c r="F316" s="70" t="s">
        <v>3</v>
      </c>
      <c r="G316" s="70" t="s">
        <v>38</v>
      </c>
      <c r="H316" s="70" t="s">
        <v>2668</v>
      </c>
      <c r="I316" s="70" t="s">
        <v>486</v>
      </c>
      <c r="J316" s="70" t="s">
        <v>3159</v>
      </c>
      <c r="K316" s="71" t="str">
        <f t="shared" si="27"/>
        <v>BLANK</v>
      </c>
      <c r="L316" s="71" t="str">
        <f t="shared" si="28"/>
        <v>BLANK</v>
      </c>
    </row>
    <row r="317" spans="1:12" x14ac:dyDescent="0.75">
      <c r="A317" s="70" t="str">
        <f>CONCATENATE('Search Tool'!$B$6,'Search Tool'!$F$6,H317)</f>
        <v>EAL Level 3 advanced Diploma (Al size 1.25)60190681</v>
      </c>
      <c r="B317" s="70" t="b">
        <f t="shared" si="29"/>
        <v>0</v>
      </c>
      <c r="C317" s="70">
        <f t="shared" si="30"/>
        <v>0</v>
      </c>
      <c r="D317" s="70" t="str">
        <f t="shared" si="31"/>
        <v>FALSE0</v>
      </c>
      <c r="E317" s="70" t="str">
        <f t="shared" si="32"/>
        <v>A LevelsGCE A Level60190681</v>
      </c>
      <c r="F317" s="70" t="s">
        <v>3</v>
      </c>
      <c r="G317" s="70" t="s">
        <v>38</v>
      </c>
      <c r="H317" s="184">
        <v>60190681</v>
      </c>
      <c r="I317" s="70" t="s">
        <v>492</v>
      </c>
      <c r="J317" s="70" t="s">
        <v>3160</v>
      </c>
      <c r="K317" s="71" t="str">
        <f t="shared" si="27"/>
        <v>BLANK</v>
      </c>
      <c r="L317" s="71" t="str">
        <f t="shared" si="28"/>
        <v>BLANK</v>
      </c>
    </row>
    <row r="318" spans="1:12" x14ac:dyDescent="0.75">
      <c r="A318" s="70" t="str">
        <f>CONCATENATE('Search Tool'!$B$6,'Search Tool'!$F$6,H318)</f>
        <v>EAL Level 3 advanced Diploma (Al size 1.25)60300693</v>
      </c>
      <c r="B318" s="70" t="b">
        <f t="shared" si="29"/>
        <v>0</v>
      </c>
      <c r="C318" s="70">
        <f t="shared" si="30"/>
        <v>0</v>
      </c>
      <c r="D318" s="70" t="str">
        <f t="shared" si="31"/>
        <v>FALSE0</v>
      </c>
      <c r="E318" s="70" t="str">
        <f t="shared" si="32"/>
        <v>A LevelsGCE A Level60300693</v>
      </c>
      <c r="F318" s="70" t="s">
        <v>3</v>
      </c>
      <c r="G318" s="70" t="s">
        <v>38</v>
      </c>
      <c r="H318" s="184">
        <v>60300693</v>
      </c>
      <c r="I318" s="70" t="s">
        <v>2679</v>
      </c>
      <c r="J318" s="70" t="s">
        <v>3161</v>
      </c>
      <c r="K318" s="71" t="str">
        <f t="shared" si="27"/>
        <v>BLANK</v>
      </c>
      <c r="L318" s="71" t="str">
        <f t="shared" si="28"/>
        <v>BLANK</v>
      </c>
    </row>
    <row r="319" spans="1:12" x14ac:dyDescent="0.75">
      <c r="A319" s="70" t="str">
        <f>CONCATENATE('Search Tool'!$B$6,'Search Tool'!$F$6,H319)</f>
        <v>EAL Level 3 advanced Diploma (Al size 1.25)6030070X</v>
      </c>
      <c r="B319" s="70" t="b">
        <f t="shared" si="29"/>
        <v>0</v>
      </c>
      <c r="C319" s="70">
        <f t="shared" si="30"/>
        <v>0</v>
      </c>
      <c r="D319" s="70" t="str">
        <f t="shared" si="31"/>
        <v>FALSE0</v>
      </c>
      <c r="E319" s="70" t="str">
        <f t="shared" si="32"/>
        <v>A LevelsGCE A Level6030070X</v>
      </c>
      <c r="F319" s="70" t="s">
        <v>3</v>
      </c>
      <c r="G319" s="70" t="s">
        <v>38</v>
      </c>
      <c r="H319" s="70" t="s">
        <v>2680</v>
      </c>
      <c r="I319" s="70" t="s">
        <v>2681</v>
      </c>
      <c r="J319" s="70" t="s">
        <v>3163</v>
      </c>
      <c r="K319" s="71" t="str">
        <f t="shared" si="27"/>
        <v>BLANK</v>
      </c>
      <c r="L319" s="71" t="str">
        <f t="shared" si="28"/>
        <v>BLANK</v>
      </c>
    </row>
    <row r="320" spans="1:12" x14ac:dyDescent="0.75">
      <c r="A320" s="70" t="str">
        <f>CONCATENATE('Search Tool'!$B$6,'Search Tool'!$F$6,H320)</f>
        <v>EAL Level 3 advanced Diploma (Al size 1.25)60300711</v>
      </c>
      <c r="B320" s="70" t="b">
        <f t="shared" si="29"/>
        <v>0</v>
      </c>
      <c r="C320" s="70">
        <f t="shared" si="30"/>
        <v>0</v>
      </c>
      <c r="D320" s="70" t="str">
        <f t="shared" si="31"/>
        <v>FALSE0</v>
      </c>
      <c r="E320" s="70" t="str">
        <f t="shared" si="32"/>
        <v>A LevelsGCE A Level60300711</v>
      </c>
      <c r="F320" s="70" t="s">
        <v>3</v>
      </c>
      <c r="G320" s="70" t="s">
        <v>38</v>
      </c>
      <c r="H320" s="184">
        <v>60300711</v>
      </c>
      <c r="I320" s="70" t="s">
        <v>2683</v>
      </c>
      <c r="J320" s="70" t="s">
        <v>3165</v>
      </c>
      <c r="K320" s="71" t="str">
        <f t="shared" si="27"/>
        <v>BLANK</v>
      </c>
      <c r="L320" s="71" t="str">
        <f t="shared" si="28"/>
        <v>BLANK</v>
      </c>
    </row>
    <row r="321" spans="1:12" x14ac:dyDescent="0.75">
      <c r="A321" s="70" t="str">
        <f>CONCATENATE('Search Tool'!$B$6,'Search Tool'!$F$6,H321)</f>
        <v>EAL Level 3 advanced Diploma (Al size 1.25)60301880</v>
      </c>
      <c r="B321" s="70" t="b">
        <f t="shared" si="29"/>
        <v>0</v>
      </c>
      <c r="C321" s="70">
        <f t="shared" si="30"/>
        <v>0</v>
      </c>
      <c r="D321" s="70" t="str">
        <f t="shared" si="31"/>
        <v>FALSE0</v>
      </c>
      <c r="E321" s="70" t="str">
        <f t="shared" si="32"/>
        <v>A LevelsGCE A Level60301880</v>
      </c>
      <c r="F321" s="70" t="s">
        <v>3</v>
      </c>
      <c r="G321" s="70" t="s">
        <v>38</v>
      </c>
      <c r="H321" s="184">
        <v>60301880</v>
      </c>
      <c r="I321" s="70" t="s">
        <v>556</v>
      </c>
      <c r="J321" s="70" t="s">
        <v>3167</v>
      </c>
      <c r="K321" s="71" t="str">
        <f t="shared" si="27"/>
        <v>BLANK</v>
      </c>
      <c r="L321" s="71" t="str">
        <f t="shared" si="28"/>
        <v>BLANK</v>
      </c>
    </row>
    <row r="322" spans="1:12" x14ac:dyDescent="0.75">
      <c r="A322" s="70" t="str">
        <f>CONCATENATE('Search Tool'!$B$6,'Search Tool'!$F$6,H322)</f>
        <v>EAL Level 3 advanced Diploma (Al size 1.25)60306841</v>
      </c>
      <c r="B322" s="70" t="b">
        <f t="shared" si="29"/>
        <v>0</v>
      </c>
      <c r="C322" s="70">
        <f t="shared" si="30"/>
        <v>0</v>
      </c>
      <c r="D322" s="70" t="str">
        <f t="shared" si="31"/>
        <v>FALSE0</v>
      </c>
      <c r="E322" s="70" t="str">
        <f t="shared" si="32"/>
        <v>A LevelsGCE A Level60306841</v>
      </c>
      <c r="F322" s="70" t="s">
        <v>3</v>
      </c>
      <c r="G322" s="70" t="s">
        <v>38</v>
      </c>
      <c r="H322" s="184">
        <v>60306841</v>
      </c>
      <c r="I322" s="70" t="s">
        <v>308</v>
      </c>
      <c r="J322" s="70" t="s">
        <v>3169</v>
      </c>
      <c r="K322" s="71" t="str">
        <f t="shared" ref="K322:K385" si="33">IFERROR(VLOOKUP($J322,$D$2:$I$1449,5,FALSE),"BLANK")</f>
        <v>BLANK</v>
      </c>
      <c r="L322" s="71" t="str">
        <f t="shared" ref="L322:L385" si="34">IFERROR(VLOOKUP($J322,$D$2:$I$1449,6,FALSE),"BLANK")</f>
        <v>BLANK</v>
      </c>
    </row>
    <row r="323" spans="1:12" x14ac:dyDescent="0.75">
      <c r="A323" s="70" t="str">
        <f>CONCATENATE('Search Tool'!$B$6,'Search Tool'!$F$6,H323)</f>
        <v>EAL Level 3 advanced Diploma (Al size 1.25)6030697X</v>
      </c>
      <c r="B323" s="70" t="b">
        <f t="shared" si="29"/>
        <v>0</v>
      </c>
      <c r="C323" s="70">
        <f t="shared" si="30"/>
        <v>0</v>
      </c>
      <c r="D323" s="70" t="str">
        <f t="shared" si="31"/>
        <v>FALSE0</v>
      </c>
      <c r="E323" s="70" t="str">
        <f t="shared" si="32"/>
        <v>A LevelsGCE A Level6030697X</v>
      </c>
      <c r="F323" s="70" t="s">
        <v>3</v>
      </c>
      <c r="G323" s="70" t="s">
        <v>38</v>
      </c>
      <c r="H323" s="70" t="s">
        <v>2690</v>
      </c>
      <c r="I323" s="70" t="s">
        <v>2691</v>
      </c>
      <c r="J323" s="70" t="s">
        <v>3171</v>
      </c>
      <c r="K323" s="71" t="str">
        <f t="shared" si="33"/>
        <v>BLANK</v>
      </c>
      <c r="L323" s="71" t="str">
        <f t="shared" si="34"/>
        <v>BLANK</v>
      </c>
    </row>
    <row r="324" spans="1:12" x14ac:dyDescent="0.75">
      <c r="A324" s="70" t="str">
        <f>CONCATENATE('Search Tool'!$B$6,'Search Tool'!$F$6,H324)</f>
        <v>EAL Level 3 advanced Diploma (Al size 1.25)60307067</v>
      </c>
      <c r="B324" s="70" t="b">
        <f t="shared" ref="B324:B387" si="35">A324=E324</f>
        <v>0</v>
      </c>
      <c r="C324" s="70">
        <f t="shared" ref="C324:C387" si="36">IF(B324=TRUE,1+C323,0)</f>
        <v>0</v>
      </c>
      <c r="D324" s="70" t="str">
        <f t="shared" ref="D324:D387" si="37">CONCATENATE(B324,C324)</f>
        <v>FALSE0</v>
      </c>
      <c r="E324" s="70" t="str">
        <f t="shared" ref="E324:E387" si="38">CONCATENATE(F324,G324,H324)</f>
        <v>A LevelsGCE A Level60307067</v>
      </c>
      <c r="F324" s="70" t="s">
        <v>3</v>
      </c>
      <c r="G324" s="70" t="s">
        <v>38</v>
      </c>
      <c r="H324" s="184">
        <v>60307067</v>
      </c>
      <c r="I324" s="70" t="s">
        <v>226</v>
      </c>
      <c r="J324" s="70" t="s">
        <v>3173</v>
      </c>
      <c r="K324" s="71" t="str">
        <f t="shared" si="33"/>
        <v>BLANK</v>
      </c>
      <c r="L324" s="71" t="str">
        <f t="shared" si="34"/>
        <v>BLANK</v>
      </c>
    </row>
    <row r="325" spans="1:12" x14ac:dyDescent="0.75">
      <c r="A325" s="70" t="str">
        <f>CONCATENATE('Search Tool'!$B$6,'Search Tool'!$F$6,H325)</f>
        <v>EAL Level 3 advanced Diploma (Al size 1.25)60307262</v>
      </c>
      <c r="B325" s="70" t="b">
        <f t="shared" si="35"/>
        <v>0</v>
      </c>
      <c r="C325" s="70">
        <f t="shared" si="36"/>
        <v>0</v>
      </c>
      <c r="D325" s="70" t="str">
        <f t="shared" si="37"/>
        <v>FALSE0</v>
      </c>
      <c r="E325" s="70" t="str">
        <f t="shared" si="38"/>
        <v>A LevelsGCE A Level60307262</v>
      </c>
      <c r="F325" s="70" t="s">
        <v>3</v>
      </c>
      <c r="G325" s="70" t="s">
        <v>38</v>
      </c>
      <c r="H325" s="184">
        <v>60307262</v>
      </c>
      <c r="I325" s="70" t="s">
        <v>2697</v>
      </c>
      <c r="J325" s="70" t="s">
        <v>3175</v>
      </c>
      <c r="K325" s="71" t="str">
        <f t="shared" si="33"/>
        <v>BLANK</v>
      </c>
      <c r="L325" s="71" t="str">
        <f t="shared" si="34"/>
        <v>BLANK</v>
      </c>
    </row>
    <row r="326" spans="1:12" x14ac:dyDescent="0.75">
      <c r="A326" s="70" t="str">
        <f>CONCATENATE('Search Tool'!$B$6,'Search Tool'!$F$6,H326)</f>
        <v>EAL Level 3 advanced Diploma (Al size 1.25)60307778</v>
      </c>
      <c r="B326" s="70" t="b">
        <f t="shared" si="35"/>
        <v>0</v>
      </c>
      <c r="C326" s="70">
        <f t="shared" si="36"/>
        <v>0</v>
      </c>
      <c r="D326" s="70" t="str">
        <f t="shared" si="37"/>
        <v>FALSE0</v>
      </c>
      <c r="E326" s="70" t="str">
        <f t="shared" si="38"/>
        <v>A LevelsGCE A Level60307778</v>
      </c>
      <c r="F326" s="70" t="s">
        <v>3</v>
      </c>
      <c r="G326" s="70" t="s">
        <v>38</v>
      </c>
      <c r="H326" s="184">
        <v>60307778</v>
      </c>
      <c r="I326" s="70" t="s">
        <v>2701</v>
      </c>
      <c r="J326" s="70" t="s">
        <v>3177</v>
      </c>
      <c r="K326" s="71" t="str">
        <f t="shared" si="33"/>
        <v>BLANK</v>
      </c>
      <c r="L326" s="71" t="str">
        <f t="shared" si="34"/>
        <v>BLANK</v>
      </c>
    </row>
    <row r="327" spans="1:12" x14ac:dyDescent="0.75">
      <c r="A327" s="70" t="str">
        <f>CONCATENATE('Search Tool'!$B$6,'Search Tool'!$F$6,H327)</f>
        <v>EAL Level 3 advanced Diploma (Al size 1.25)60307821</v>
      </c>
      <c r="B327" s="70" t="b">
        <f t="shared" si="35"/>
        <v>0</v>
      </c>
      <c r="C327" s="70">
        <f t="shared" si="36"/>
        <v>0</v>
      </c>
      <c r="D327" s="70" t="str">
        <f t="shared" si="37"/>
        <v>FALSE0</v>
      </c>
      <c r="E327" s="70" t="str">
        <f t="shared" si="38"/>
        <v>A LevelsGCE A Level60307821</v>
      </c>
      <c r="F327" s="70" t="s">
        <v>3</v>
      </c>
      <c r="G327" s="70" t="s">
        <v>38</v>
      </c>
      <c r="H327" s="184">
        <v>60307821</v>
      </c>
      <c r="I327" s="70" t="s">
        <v>220</v>
      </c>
      <c r="J327" s="70" t="s">
        <v>3179</v>
      </c>
      <c r="K327" s="71" t="str">
        <f t="shared" si="33"/>
        <v>BLANK</v>
      </c>
      <c r="L327" s="71" t="str">
        <f t="shared" si="34"/>
        <v>BLANK</v>
      </c>
    </row>
    <row r="328" spans="1:12" x14ac:dyDescent="0.75">
      <c r="A328" s="70" t="str">
        <f>CONCATENATE('Search Tool'!$B$6,'Search Tool'!$F$6,H328)</f>
        <v>EAL Level 3 advanced Diploma (Al size 1.25)60308059</v>
      </c>
      <c r="B328" s="70" t="b">
        <f t="shared" si="35"/>
        <v>0</v>
      </c>
      <c r="C328" s="70">
        <f t="shared" si="36"/>
        <v>0</v>
      </c>
      <c r="D328" s="70" t="str">
        <f t="shared" si="37"/>
        <v>FALSE0</v>
      </c>
      <c r="E328" s="70" t="str">
        <f t="shared" si="38"/>
        <v>A LevelsGCE A Level60308059</v>
      </c>
      <c r="F328" s="70" t="s">
        <v>3</v>
      </c>
      <c r="G328" s="70" t="s">
        <v>38</v>
      </c>
      <c r="H328" s="184">
        <v>60308059</v>
      </c>
      <c r="I328" s="70" t="s">
        <v>2707</v>
      </c>
      <c r="J328" s="70" t="s">
        <v>3180</v>
      </c>
      <c r="K328" s="71" t="str">
        <f t="shared" si="33"/>
        <v>BLANK</v>
      </c>
      <c r="L328" s="71" t="str">
        <f t="shared" si="34"/>
        <v>BLANK</v>
      </c>
    </row>
    <row r="329" spans="1:12" x14ac:dyDescent="0.75">
      <c r="A329" s="70" t="str">
        <f>CONCATENATE('Search Tool'!$B$6,'Search Tool'!$F$6,H329)</f>
        <v>EAL Level 3 advanced Diploma (Al size 1.25)6030859X</v>
      </c>
      <c r="B329" s="70" t="b">
        <f t="shared" si="35"/>
        <v>0</v>
      </c>
      <c r="C329" s="70">
        <f t="shared" si="36"/>
        <v>0</v>
      </c>
      <c r="D329" s="70" t="str">
        <f t="shared" si="37"/>
        <v>FALSE0</v>
      </c>
      <c r="E329" s="70" t="str">
        <f t="shared" si="38"/>
        <v>A LevelsGCE A Level6030859X</v>
      </c>
      <c r="F329" s="70" t="s">
        <v>3</v>
      </c>
      <c r="G329" s="70" t="s">
        <v>38</v>
      </c>
      <c r="H329" s="70" t="s">
        <v>2710</v>
      </c>
      <c r="I329" s="70" t="s">
        <v>2711</v>
      </c>
      <c r="J329" s="70" t="s">
        <v>3181</v>
      </c>
      <c r="K329" s="71" t="str">
        <f t="shared" si="33"/>
        <v>BLANK</v>
      </c>
      <c r="L329" s="71" t="str">
        <f t="shared" si="34"/>
        <v>BLANK</v>
      </c>
    </row>
    <row r="330" spans="1:12" x14ac:dyDescent="0.75">
      <c r="A330" s="70" t="str">
        <f>CONCATENATE('Search Tool'!$B$6,'Search Tool'!$F$6,H330)</f>
        <v>EAL Level 3 advanced Diploma (Al size 1.25)60309209</v>
      </c>
      <c r="B330" s="70" t="b">
        <f t="shared" si="35"/>
        <v>0</v>
      </c>
      <c r="C330" s="70">
        <f t="shared" si="36"/>
        <v>0</v>
      </c>
      <c r="D330" s="70" t="str">
        <f t="shared" si="37"/>
        <v>FALSE0</v>
      </c>
      <c r="E330" s="70" t="str">
        <f t="shared" si="38"/>
        <v>A LevelsGCE A Level60309209</v>
      </c>
      <c r="F330" s="70" t="s">
        <v>3</v>
      </c>
      <c r="G330" s="70" t="s">
        <v>38</v>
      </c>
      <c r="H330" s="184">
        <v>60309209</v>
      </c>
      <c r="I330" s="70" t="s">
        <v>312</v>
      </c>
      <c r="J330" s="70" t="s">
        <v>3183</v>
      </c>
      <c r="K330" s="71" t="str">
        <f t="shared" si="33"/>
        <v>BLANK</v>
      </c>
      <c r="L330" s="71" t="str">
        <f t="shared" si="34"/>
        <v>BLANK</v>
      </c>
    </row>
    <row r="331" spans="1:12" x14ac:dyDescent="0.75">
      <c r="A331" s="70" t="str">
        <f>CONCATENATE('Search Tool'!$B$6,'Search Tool'!$F$6,H331)</f>
        <v>EAL Level 3 advanced Diploma (Al size 1.25)60309295</v>
      </c>
      <c r="B331" s="70" t="b">
        <f t="shared" si="35"/>
        <v>0</v>
      </c>
      <c r="C331" s="70">
        <f t="shared" si="36"/>
        <v>0</v>
      </c>
      <c r="D331" s="70" t="str">
        <f t="shared" si="37"/>
        <v>FALSE0</v>
      </c>
      <c r="E331" s="70" t="str">
        <f t="shared" si="38"/>
        <v>A LevelsGCE A Level60309295</v>
      </c>
      <c r="F331" s="70" t="s">
        <v>3</v>
      </c>
      <c r="G331" s="70" t="s">
        <v>38</v>
      </c>
      <c r="H331" s="184">
        <v>60309295</v>
      </c>
      <c r="I331" s="70" t="s">
        <v>2717</v>
      </c>
      <c r="J331" s="70" t="s">
        <v>3184</v>
      </c>
      <c r="K331" s="71" t="str">
        <f t="shared" si="33"/>
        <v>BLANK</v>
      </c>
      <c r="L331" s="71" t="str">
        <f t="shared" si="34"/>
        <v>BLANK</v>
      </c>
    </row>
    <row r="332" spans="1:12" x14ac:dyDescent="0.75">
      <c r="A332" s="70" t="str">
        <f>CONCATENATE('Search Tool'!$B$6,'Search Tool'!$F$6,H332)</f>
        <v>EAL Level 3 advanced Diploma (Al size 1.25)60309787</v>
      </c>
      <c r="B332" s="70" t="b">
        <f t="shared" si="35"/>
        <v>0</v>
      </c>
      <c r="C332" s="70">
        <f t="shared" si="36"/>
        <v>0</v>
      </c>
      <c r="D332" s="70" t="str">
        <f t="shared" si="37"/>
        <v>FALSE0</v>
      </c>
      <c r="E332" s="70" t="str">
        <f t="shared" si="38"/>
        <v>A LevelsGCE A Level60309787</v>
      </c>
      <c r="F332" s="70" t="s">
        <v>3</v>
      </c>
      <c r="G332" s="70" t="s">
        <v>38</v>
      </c>
      <c r="H332" s="184">
        <v>60309787</v>
      </c>
      <c r="I332" s="70" t="s">
        <v>4337</v>
      </c>
      <c r="J332" s="70" t="s">
        <v>3185</v>
      </c>
      <c r="K332" s="71" t="str">
        <f t="shared" si="33"/>
        <v>BLANK</v>
      </c>
      <c r="L332" s="71" t="str">
        <f t="shared" si="34"/>
        <v>BLANK</v>
      </c>
    </row>
    <row r="333" spans="1:12" x14ac:dyDescent="0.75">
      <c r="A333" s="70" t="str">
        <f>CONCATENATE('Search Tool'!$B$6,'Search Tool'!$F$6,H333)</f>
        <v>EAL Level 3 advanced Diploma (Al size 1.25)60310029</v>
      </c>
      <c r="B333" s="70" t="b">
        <f t="shared" si="35"/>
        <v>0</v>
      </c>
      <c r="C333" s="70">
        <f t="shared" si="36"/>
        <v>0</v>
      </c>
      <c r="D333" s="70" t="str">
        <f t="shared" si="37"/>
        <v>FALSE0</v>
      </c>
      <c r="E333" s="70" t="str">
        <f t="shared" si="38"/>
        <v>A LevelsGCE A Level60310029</v>
      </c>
      <c r="F333" s="70" t="s">
        <v>3</v>
      </c>
      <c r="G333" s="70" t="s">
        <v>38</v>
      </c>
      <c r="H333" s="184">
        <v>60310029</v>
      </c>
      <c r="I333" s="70" t="s">
        <v>4339</v>
      </c>
      <c r="J333" s="70" t="s">
        <v>3187</v>
      </c>
      <c r="K333" s="71" t="str">
        <f t="shared" si="33"/>
        <v>BLANK</v>
      </c>
      <c r="L333" s="71" t="str">
        <f t="shared" si="34"/>
        <v>BLANK</v>
      </c>
    </row>
    <row r="334" spans="1:12" x14ac:dyDescent="0.75">
      <c r="A334" s="70" t="str">
        <f>CONCATENATE('Search Tool'!$B$6,'Search Tool'!$F$6,H334)</f>
        <v>EAL Level 3 advanced Diploma (Al size 1.25)60310091</v>
      </c>
      <c r="B334" s="70" t="b">
        <f t="shared" si="35"/>
        <v>0</v>
      </c>
      <c r="C334" s="70">
        <f t="shared" si="36"/>
        <v>0</v>
      </c>
      <c r="D334" s="70" t="str">
        <f t="shared" si="37"/>
        <v>FALSE0</v>
      </c>
      <c r="E334" s="70" t="str">
        <f t="shared" si="38"/>
        <v>A LevelsGCE A Level60310091</v>
      </c>
      <c r="F334" s="70" t="s">
        <v>3</v>
      </c>
      <c r="G334" s="70" t="s">
        <v>38</v>
      </c>
      <c r="H334" s="184">
        <v>60310091</v>
      </c>
      <c r="I334" s="70" t="s">
        <v>314</v>
      </c>
      <c r="J334" s="70" t="s">
        <v>3188</v>
      </c>
      <c r="K334" s="71" t="str">
        <f t="shared" si="33"/>
        <v>BLANK</v>
      </c>
      <c r="L334" s="71" t="str">
        <f t="shared" si="34"/>
        <v>BLANK</v>
      </c>
    </row>
    <row r="335" spans="1:12" x14ac:dyDescent="0.75">
      <c r="A335" s="70" t="str">
        <f>CONCATENATE('Search Tool'!$B$6,'Search Tool'!$F$6,H335)</f>
        <v>EAL Level 3 advanced Diploma (Al size 1.25)60310388</v>
      </c>
      <c r="B335" s="70" t="b">
        <f t="shared" si="35"/>
        <v>0</v>
      </c>
      <c r="C335" s="70">
        <f t="shared" si="36"/>
        <v>0</v>
      </c>
      <c r="D335" s="70" t="str">
        <f t="shared" si="37"/>
        <v>FALSE0</v>
      </c>
      <c r="E335" s="70" t="str">
        <f t="shared" si="38"/>
        <v>A LevelsGCE A Level60310388</v>
      </c>
      <c r="F335" s="70" t="s">
        <v>3</v>
      </c>
      <c r="G335" s="70" t="s">
        <v>38</v>
      </c>
      <c r="H335" s="184">
        <v>60310388</v>
      </c>
      <c r="I335" s="70" t="s">
        <v>4342</v>
      </c>
      <c r="J335" s="70" t="s">
        <v>3189</v>
      </c>
      <c r="K335" s="71" t="str">
        <f t="shared" si="33"/>
        <v>BLANK</v>
      </c>
      <c r="L335" s="71" t="str">
        <f t="shared" si="34"/>
        <v>BLANK</v>
      </c>
    </row>
    <row r="336" spans="1:12" x14ac:dyDescent="0.75">
      <c r="A336" s="70" t="str">
        <f>CONCATENATE('Search Tool'!$B$6,'Search Tool'!$F$6,H336)</f>
        <v>EAL Level 3 advanced Diploma (Al size 1.25)60310443</v>
      </c>
      <c r="B336" s="70" t="b">
        <f t="shared" si="35"/>
        <v>0</v>
      </c>
      <c r="C336" s="70">
        <f t="shared" si="36"/>
        <v>0</v>
      </c>
      <c r="D336" s="70" t="str">
        <f t="shared" si="37"/>
        <v>FALSE0</v>
      </c>
      <c r="E336" s="70" t="str">
        <f t="shared" si="38"/>
        <v>A LevelsGCE A Level60310443</v>
      </c>
      <c r="F336" s="70" t="s">
        <v>3</v>
      </c>
      <c r="G336" s="70" t="s">
        <v>38</v>
      </c>
      <c r="H336" s="184">
        <v>60310443</v>
      </c>
      <c r="I336" s="70" t="s">
        <v>4344</v>
      </c>
      <c r="J336" s="70" t="s">
        <v>3191</v>
      </c>
      <c r="K336" s="71" t="str">
        <f t="shared" si="33"/>
        <v>BLANK</v>
      </c>
      <c r="L336" s="71" t="str">
        <f t="shared" si="34"/>
        <v>BLANK</v>
      </c>
    </row>
    <row r="337" spans="1:12" x14ac:dyDescent="0.75">
      <c r="A337" s="70" t="str">
        <f>CONCATENATE('Search Tool'!$B$6,'Search Tool'!$F$6,H337)</f>
        <v>EAL Level 3 advanced Diploma (Al size 1.25)60310509</v>
      </c>
      <c r="B337" s="70" t="b">
        <f t="shared" si="35"/>
        <v>0</v>
      </c>
      <c r="C337" s="70">
        <f t="shared" si="36"/>
        <v>0</v>
      </c>
      <c r="D337" s="70" t="str">
        <f t="shared" si="37"/>
        <v>FALSE0</v>
      </c>
      <c r="E337" s="70" t="str">
        <f t="shared" si="38"/>
        <v>A LevelsGCE A Level60310509</v>
      </c>
      <c r="F337" s="70" t="s">
        <v>3</v>
      </c>
      <c r="G337" s="70" t="s">
        <v>38</v>
      </c>
      <c r="H337" s="184">
        <v>60310509</v>
      </c>
      <c r="I337" s="70" t="s">
        <v>458</v>
      </c>
      <c r="J337" s="70" t="s">
        <v>3192</v>
      </c>
      <c r="K337" s="71" t="str">
        <f t="shared" si="33"/>
        <v>BLANK</v>
      </c>
      <c r="L337" s="71" t="str">
        <f t="shared" si="34"/>
        <v>BLANK</v>
      </c>
    </row>
    <row r="338" spans="1:12" x14ac:dyDescent="0.75">
      <c r="A338" s="70" t="str">
        <f>CONCATENATE('Search Tool'!$B$6,'Search Tool'!$F$6,H338)</f>
        <v>EAL Level 3 advanced Diploma (Al size 1.25)60311046</v>
      </c>
      <c r="B338" s="70" t="b">
        <f t="shared" si="35"/>
        <v>0</v>
      </c>
      <c r="C338" s="70">
        <f t="shared" si="36"/>
        <v>0</v>
      </c>
      <c r="D338" s="70" t="str">
        <f t="shared" si="37"/>
        <v>FALSE0</v>
      </c>
      <c r="E338" s="70" t="str">
        <f t="shared" si="38"/>
        <v>A LevelsGCE A Level60311046</v>
      </c>
      <c r="F338" s="70" t="s">
        <v>3</v>
      </c>
      <c r="G338" s="70" t="s">
        <v>38</v>
      </c>
      <c r="H338" s="184">
        <v>60311046</v>
      </c>
      <c r="I338" s="70" t="s">
        <v>4347</v>
      </c>
      <c r="J338" s="70" t="s">
        <v>3193</v>
      </c>
      <c r="K338" s="71" t="str">
        <f t="shared" si="33"/>
        <v>BLANK</v>
      </c>
      <c r="L338" s="71" t="str">
        <f t="shared" si="34"/>
        <v>BLANK</v>
      </c>
    </row>
    <row r="339" spans="1:12" x14ac:dyDescent="0.75">
      <c r="A339" s="70" t="str">
        <f>CONCATENATE('Search Tool'!$B$6,'Search Tool'!$F$6,H339)</f>
        <v>EAL Level 3 advanced Diploma (Al size 1.25)60311204</v>
      </c>
      <c r="B339" s="70" t="b">
        <f t="shared" si="35"/>
        <v>0</v>
      </c>
      <c r="C339" s="70">
        <f t="shared" si="36"/>
        <v>0</v>
      </c>
      <c r="D339" s="70" t="str">
        <f t="shared" si="37"/>
        <v>FALSE0</v>
      </c>
      <c r="E339" s="70" t="str">
        <f t="shared" si="38"/>
        <v>A LevelsGCE A Level60311204</v>
      </c>
      <c r="F339" s="70" t="s">
        <v>3</v>
      </c>
      <c r="G339" s="70" t="s">
        <v>38</v>
      </c>
      <c r="H339" s="184">
        <v>60311204</v>
      </c>
      <c r="I339" s="70" t="s">
        <v>568</v>
      </c>
      <c r="J339" s="70" t="s">
        <v>3195</v>
      </c>
      <c r="K339" s="71" t="str">
        <f t="shared" si="33"/>
        <v>BLANK</v>
      </c>
      <c r="L339" s="71" t="str">
        <f t="shared" si="34"/>
        <v>BLANK</v>
      </c>
    </row>
    <row r="340" spans="1:12" x14ac:dyDescent="0.75">
      <c r="A340" s="70" t="str">
        <f>CONCATENATE('Search Tool'!$B$6,'Search Tool'!$F$6,H340)</f>
        <v>EAL Level 3 advanced Diploma (Al size 1.25)60311319</v>
      </c>
      <c r="B340" s="70" t="b">
        <f t="shared" si="35"/>
        <v>0</v>
      </c>
      <c r="C340" s="70">
        <f t="shared" si="36"/>
        <v>0</v>
      </c>
      <c r="D340" s="70" t="str">
        <f t="shared" si="37"/>
        <v>FALSE0</v>
      </c>
      <c r="E340" s="70" t="str">
        <f t="shared" si="38"/>
        <v>A LevelsGCE A Level60311319</v>
      </c>
      <c r="F340" s="70" t="s">
        <v>3</v>
      </c>
      <c r="G340" s="70" t="s">
        <v>38</v>
      </c>
      <c r="H340" s="184">
        <v>60311319</v>
      </c>
      <c r="I340" s="70" t="s">
        <v>4350</v>
      </c>
      <c r="J340" s="70" t="s">
        <v>3196</v>
      </c>
      <c r="K340" s="71" t="str">
        <f t="shared" si="33"/>
        <v>BLANK</v>
      </c>
      <c r="L340" s="71" t="str">
        <f t="shared" si="34"/>
        <v>BLANK</v>
      </c>
    </row>
    <row r="341" spans="1:12" x14ac:dyDescent="0.75">
      <c r="A341" s="70" t="str">
        <f>CONCATENATE('Search Tool'!$B$6,'Search Tool'!$F$6,H341)</f>
        <v>EAL Level 3 advanced Diploma (Al size 1.25)60311332</v>
      </c>
      <c r="B341" s="70" t="b">
        <f t="shared" si="35"/>
        <v>0</v>
      </c>
      <c r="C341" s="70">
        <f t="shared" si="36"/>
        <v>0</v>
      </c>
      <c r="D341" s="70" t="str">
        <f t="shared" si="37"/>
        <v>FALSE0</v>
      </c>
      <c r="E341" s="70" t="str">
        <f t="shared" si="38"/>
        <v>A LevelsGCE A Level60311332</v>
      </c>
      <c r="F341" s="70" t="s">
        <v>3</v>
      </c>
      <c r="G341" s="70" t="s">
        <v>38</v>
      </c>
      <c r="H341" s="184">
        <v>60311332</v>
      </c>
      <c r="I341" s="70" t="s">
        <v>4352</v>
      </c>
      <c r="J341" s="70" t="s">
        <v>3197</v>
      </c>
      <c r="K341" s="71" t="str">
        <f t="shared" si="33"/>
        <v>BLANK</v>
      </c>
      <c r="L341" s="71" t="str">
        <f t="shared" si="34"/>
        <v>BLANK</v>
      </c>
    </row>
    <row r="342" spans="1:12" x14ac:dyDescent="0.75">
      <c r="A342" s="70" t="str">
        <f>CONCATENATE('Search Tool'!$B$6,'Search Tool'!$F$6,H342)</f>
        <v>EAL Level 3 advanced Diploma (Al size 1.25)60311472</v>
      </c>
      <c r="B342" s="70" t="b">
        <f t="shared" si="35"/>
        <v>0</v>
      </c>
      <c r="C342" s="70">
        <f t="shared" si="36"/>
        <v>0</v>
      </c>
      <c r="D342" s="70" t="str">
        <f t="shared" si="37"/>
        <v>FALSE0</v>
      </c>
      <c r="E342" s="70" t="str">
        <f t="shared" si="38"/>
        <v>A LevelsGCE A Level60311472</v>
      </c>
      <c r="F342" s="70" t="s">
        <v>3</v>
      </c>
      <c r="G342" s="70" t="s">
        <v>38</v>
      </c>
      <c r="H342" s="184">
        <v>60311472</v>
      </c>
      <c r="I342" s="70" t="s">
        <v>4354</v>
      </c>
      <c r="J342" s="70" t="s">
        <v>3199</v>
      </c>
      <c r="K342" s="71" t="str">
        <f t="shared" si="33"/>
        <v>BLANK</v>
      </c>
      <c r="L342" s="71" t="str">
        <f t="shared" si="34"/>
        <v>BLANK</v>
      </c>
    </row>
    <row r="343" spans="1:12" x14ac:dyDescent="0.75">
      <c r="A343" s="70" t="str">
        <f>CONCATENATE('Search Tool'!$B$6,'Search Tool'!$F$6,H343)</f>
        <v>EAL Level 3 advanced Diploma (Al size 1.25)60311496</v>
      </c>
      <c r="B343" s="70" t="b">
        <f t="shared" si="35"/>
        <v>0</v>
      </c>
      <c r="C343" s="70">
        <f t="shared" si="36"/>
        <v>0</v>
      </c>
      <c r="D343" s="70" t="str">
        <f t="shared" si="37"/>
        <v>FALSE0</v>
      </c>
      <c r="E343" s="70" t="str">
        <f t="shared" si="38"/>
        <v>A LevelsGCE A Level60311496</v>
      </c>
      <c r="F343" s="70" t="s">
        <v>3</v>
      </c>
      <c r="G343" s="70" t="s">
        <v>38</v>
      </c>
      <c r="H343" s="184">
        <v>60311496</v>
      </c>
      <c r="I343" s="70" t="s">
        <v>4356</v>
      </c>
      <c r="J343" s="70" t="s">
        <v>3200</v>
      </c>
      <c r="K343" s="71" t="str">
        <f t="shared" si="33"/>
        <v>BLANK</v>
      </c>
      <c r="L343" s="71" t="str">
        <f t="shared" si="34"/>
        <v>BLANK</v>
      </c>
    </row>
    <row r="344" spans="1:12" x14ac:dyDescent="0.75">
      <c r="A344" s="70" t="str">
        <f>CONCATENATE('Search Tool'!$B$6,'Search Tool'!$F$6,H344)</f>
        <v>EAL Level 3 advanced Diploma (Al size 1.25)60311642</v>
      </c>
      <c r="B344" s="70" t="b">
        <f t="shared" si="35"/>
        <v>0</v>
      </c>
      <c r="C344" s="70">
        <f t="shared" si="36"/>
        <v>0</v>
      </c>
      <c r="D344" s="70" t="str">
        <f t="shared" si="37"/>
        <v>FALSE0</v>
      </c>
      <c r="E344" s="70" t="str">
        <f t="shared" si="38"/>
        <v>A LevelsGCE A Level60311642</v>
      </c>
      <c r="F344" s="70" t="s">
        <v>3</v>
      </c>
      <c r="G344" s="70" t="s">
        <v>38</v>
      </c>
      <c r="H344" s="184">
        <v>60311642</v>
      </c>
      <c r="I344" s="70" t="s">
        <v>166</v>
      </c>
      <c r="J344" s="70" t="s">
        <v>3201</v>
      </c>
      <c r="K344" s="71" t="str">
        <f t="shared" si="33"/>
        <v>BLANK</v>
      </c>
      <c r="L344" s="71" t="str">
        <f t="shared" si="34"/>
        <v>BLANK</v>
      </c>
    </row>
    <row r="345" spans="1:12" x14ac:dyDescent="0.75">
      <c r="A345" s="70" t="str">
        <f>CONCATENATE('Search Tool'!$B$6,'Search Tool'!$F$6,H345)</f>
        <v>EAL Level 3 advanced Diploma (Al size 1.25)60311782</v>
      </c>
      <c r="B345" s="70" t="b">
        <f t="shared" si="35"/>
        <v>0</v>
      </c>
      <c r="C345" s="70">
        <f t="shared" si="36"/>
        <v>0</v>
      </c>
      <c r="D345" s="70" t="str">
        <f t="shared" si="37"/>
        <v>FALSE0</v>
      </c>
      <c r="E345" s="70" t="str">
        <f t="shared" si="38"/>
        <v>A LevelsGCE A Level60311782</v>
      </c>
      <c r="F345" s="70" t="s">
        <v>3</v>
      </c>
      <c r="G345" s="70" t="s">
        <v>38</v>
      </c>
      <c r="H345" s="184">
        <v>60311782</v>
      </c>
      <c r="I345" s="70" t="s">
        <v>4359</v>
      </c>
      <c r="J345" s="70" t="s">
        <v>3203</v>
      </c>
      <c r="K345" s="71" t="str">
        <f t="shared" si="33"/>
        <v>BLANK</v>
      </c>
      <c r="L345" s="71" t="str">
        <f t="shared" si="34"/>
        <v>BLANK</v>
      </c>
    </row>
    <row r="346" spans="1:12" x14ac:dyDescent="0.75">
      <c r="A346" s="70" t="str">
        <f>CONCATENATE('Search Tool'!$B$6,'Search Tool'!$F$6,H346)</f>
        <v>EAL Level 3 advanced Diploma (Al size 1.25)60312014</v>
      </c>
      <c r="B346" s="70" t="b">
        <f t="shared" si="35"/>
        <v>0</v>
      </c>
      <c r="C346" s="70">
        <f t="shared" si="36"/>
        <v>0</v>
      </c>
      <c r="D346" s="70" t="str">
        <f t="shared" si="37"/>
        <v>FALSE0</v>
      </c>
      <c r="E346" s="70" t="str">
        <f t="shared" si="38"/>
        <v>A LevelsGCE A Level60312014</v>
      </c>
      <c r="F346" s="70" t="s">
        <v>3</v>
      </c>
      <c r="G346" s="70" t="s">
        <v>38</v>
      </c>
      <c r="H346" s="184">
        <v>60312014</v>
      </c>
      <c r="I346" s="70" t="s">
        <v>446</v>
      </c>
      <c r="J346" s="70" t="s">
        <v>3204</v>
      </c>
      <c r="K346" s="71" t="str">
        <f t="shared" si="33"/>
        <v>BLANK</v>
      </c>
      <c r="L346" s="71" t="str">
        <f t="shared" si="34"/>
        <v>BLANK</v>
      </c>
    </row>
    <row r="347" spans="1:12" x14ac:dyDescent="0.75">
      <c r="A347" s="70" t="str">
        <f>CONCATENATE('Search Tool'!$B$6,'Search Tool'!$F$6,H347)</f>
        <v>EAL Level 3 advanced Diploma (Al size 1.25)60312233</v>
      </c>
      <c r="B347" s="70" t="b">
        <f t="shared" si="35"/>
        <v>0</v>
      </c>
      <c r="C347" s="70">
        <f t="shared" si="36"/>
        <v>0</v>
      </c>
      <c r="D347" s="70" t="str">
        <f t="shared" si="37"/>
        <v>FALSE0</v>
      </c>
      <c r="E347" s="70" t="str">
        <f t="shared" si="38"/>
        <v>A LevelsGCE A Level60312233</v>
      </c>
      <c r="F347" s="70" t="s">
        <v>3</v>
      </c>
      <c r="G347" s="70" t="s">
        <v>38</v>
      </c>
      <c r="H347" s="184">
        <v>60312233</v>
      </c>
      <c r="I347" s="70" t="s">
        <v>4362</v>
      </c>
      <c r="J347" s="70" t="s">
        <v>3205</v>
      </c>
      <c r="K347" s="71" t="str">
        <f t="shared" si="33"/>
        <v>BLANK</v>
      </c>
      <c r="L347" s="71" t="str">
        <f t="shared" si="34"/>
        <v>BLANK</v>
      </c>
    </row>
    <row r="348" spans="1:12" x14ac:dyDescent="0.75">
      <c r="A348" s="70" t="str">
        <f>CONCATENATE('Search Tool'!$B$6,'Search Tool'!$F$6,H348)</f>
        <v>EAL Level 3 advanced Diploma (Al size 1.25)1004260X</v>
      </c>
      <c r="B348" s="70" t="b">
        <f t="shared" si="35"/>
        <v>0</v>
      </c>
      <c r="C348" s="70">
        <f t="shared" si="36"/>
        <v>0</v>
      </c>
      <c r="D348" s="70" t="str">
        <f t="shared" si="37"/>
        <v>FALSE0</v>
      </c>
      <c r="E348" s="70" t="str">
        <f t="shared" si="38"/>
        <v>A Levels DoubleApplied GCE Double Award1004260X</v>
      </c>
      <c r="F348" s="70" t="s">
        <v>2844</v>
      </c>
      <c r="G348" s="70" t="s">
        <v>44</v>
      </c>
      <c r="H348" s="70" t="s">
        <v>680</v>
      </c>
      <c r="I348" s="70" t="s">
        <v>681</v>
      </c>
      <c r="J348" s="70" t="s">
        <v>3207</v>
      </c>
      <c r="K348" s="71" t="str">
        <f t="shared" si="33"/>
        <v>BLANK</v>
      </c>
      <c r="L348" s="71" t="str">
        <f t="shared" si="34"/>
        <v>BLANK</v>
      </c>
    </row>
    <row r="349" spans="1:12" x14ac:dyDescent="0.75">
      <c r="A349" s="70" t="str">
        <f>CONCATENATE('Search Tool'!$B$6,'Search Tool'!$F$6,H349)</f>
        <v>EAL Level 3 advanced Diploma (Al size 1.25)10042891</v>
      </c>
      <c r="B349" s="70" t="b">
        <f t="shared" si="35"/>
        <v>0</v>
      </c>
      <c r="C349" s="70">
        <f t="shared" si="36"/>
        <v>0</v>
      </c>
      <c r="D349" s="70" t="str">
        <f t="shared" si="37"/>
        <v>FALSE0</v>
      </c>
      <c r="E349" s="70" t="str">
        <f t="shared" si="38"/>
        <v>A Levels DoubleApplied GCE Double Award10042891</v>
      </c>
      <c r="F349" s="70" t="s">
        <v>2844</v>
      </c>
      <c r="G349" s="70" t="s">
        <v>44</v>
      </c>
      <c r="H349" s="184">
        <v>10042891</v>
      </c>
      <c r="I349" s="70" t="s">
        <v>683</v>
      </c>
      <c r="J349" s="70" t="s">
        <v>3208</v>
      </c>
      <c r="K349" s="71" t="str">
        <f t="shared" si="33"/>
        <v>BLANK</v>
      </c>
      <c r="L349" s="71" t="str">
        <f t="shared" si="34"/>
        <v>BLANK</v>
      </c>
    </row>
    <row r="350" spans="1:12" x14ac:dyDescent="0.75">
      <c r="A350" s="70" t="str">
        <f>CONCATENATE('Search Tool'!$B$6,'Search Tool'!$F$6,H350)</f>
        <v>EAL Level 3 advanced Diploma (Al size 1.25)10042957</v>
      </c>
      <c r="B350" s="70" t="b">
        <f t="shared" si="35"/>
        <v>0</v>
      </c>
      <c r="C350" s="70">
        <f t="shared" si="36"/>
        <v>0</v>
      </c>
      <c r="D350" s="70" t="str">
        <f t="shared" si="37"/>
        <v>FALSE0</v>
      </c>
      <c r="E350" s="70" t="str">
        <f t="shared" si="38"/>
        <v>A Levels DoubleApplied GCE Double Award10042957</v>
      </c>
      <c r="F350" s="70" t="s">
        <v>2844</v>
      </c>
      <c r="G350" s="70" t="s">
        <v>44</v>
      </c>
      <c r="H350" s="184">
        <v>10042957</v>
      </c>
      <c r="I350" s="70" t="s">
        <v>685</v>
      </c>
      <c r="J350" s="70" t="s">
        <v>3209</v>
      </c>
      <c r="K350" s="71" t="str">
        <f t="shared" si="33"/>
        <v>BLANK</v>
      </c>
      <c r="L350" s="71" t="str">
        <f t="shared" si="34"/>
        <v>BLANK</v>
      </c>
    </row>
    <row r="351" spans="1:12" x14ac:dyDescent="0.75">
      <c r="A351" s="70" t="str">
        <f>CONCATENATE('Search Tool'!$B$6,'Search Tool'!$F$6,H351)</f>
        <v>EAL Level 3 advanced Diploma (Al size 1.25)10042994</v>
      </c>
      <c r="B351" s="70" t="b">
        <f t="shared" si="35"/>
        <v>0</v>
      </c>
      <c r="C351" s="70">
        <f t="shared" si="36"/>
        <v>0</v>
      </c>
      <c r="D351" s="70" t="str">
        <f t="shared" si="37"/>
        <v>FALSE0</v>
      </c>
      <c r="E351" s="70" t="str">
        <f t="shared" si="38"/>
        <v>A Levels DoubleApplied GCE Double Award10042994</v>
      </c>
      <c r="F351" s="70" t="s">
        <v>2844</v>
      </c>
      <c r="G351" s="70" t="s">
        <v>44</v>
      </c>
      <c r="H351" s="184">
        <v>10042994</v>
      </c>
      <c r="I351" s="70" t="s">
        <v>687</v>
      </c>
      <c r="J351" s="70" t="s">
        <v>3211</v>
      </c>
      <c r="K351" s="71" t="str">
        <f t="shared" si="33"/>
        <v>BLANK</v>
      </c>
      <c r="L351" s="71" t="str">
        <f t="shared" si="34"/>
        <v>BLANK</v>
      </c>
    </row>
    <row r="352" spans="1:12" x14ac:dyDescent="0.75">
      <c r="A352" s="70" t="str">
        <f>CONCATENATE('Search Tool'!$B$6,'Search Tool'!$F$6,H352)</f>
        <v>EAL Level 3 advanced Diploma (Al size 1.25)10044036</v>
      </c>
      <c r="B352" s="70" t="b">
        <f t="shared" si="35"/>
        <v>0</v>
      </c>
      <c r="C352" s="70">
        <f t="shared" si="36"/>
        <v>0</v>
      </c>
      <c r="D352" s="70" t="str">
        <f t="shared" si="37"/>
        <v>FALSE0</v>
      </c>
      <c r="E352" s="70" t="str">
        <f t="shared" si="38"/>
        <v>A Levels DoubleApplied GCE Double Award10044036</v>
      </c>
      <c r="F352" s="70" t="s">
        <v>2844</v>
      </c>
      <c r="G352" s="70" t="s">
        <v>44</v>
      </c>
      <c r="H352" s="184">
        <v>10044036</v>
      </c>
      <c r="I352" s="70" t="s">
        <v>689</v>
      </c>
      <c r="J352" s="70" t="s">
        <v>3212</v>
      </c>
      <c r="K352" s="71" t="str">
        <f t="shared" si="33"/>
        <v>BLANK</v>
      </c>
      <c r="L352" s="71" t="str">
        <f t="shared" si="34"/>
        <v>BLANK</v>
      </c>
    </row>
    <row r="353" spans="1:12" x14ac:dyDescent="0.75">
      <c r="A353" s="70" t="str">
        <f>CONCATENATE('Search Tool'!$B$6,'Search Tool'!$F$6,H353)</f>
        <v>EAL Level 3 advanced Diploma (Al size 1.25)10044371</v>
      </c>
      <c r="B353" s="70" t="b">
        <f t="shared" si="35"/>
        <v>0</v>
      </c>
      <c r="C353" s="70">
        <f t="shared" si="36"/>
        <v>0</v>
      </c>
      <c r="D353" s="70" t="str">
        <f t="shared" si="37"/>
        <v>FALSE0</v>
      </c>
      <c r="E353" s="70" t="str">
        <f t="shared" si="38"/>
        <v>A Levels DoubleApplied GCE Double Award10044371</v>
      </c>
      <c r="F353" s="70" t="s">
        <v>2844</v>
      </c>
      <c r="G353" s="70" t="s">
        <v>44</v>
      </c>
      <c r="H353" s="184">
        <v>10044371</v>
      </c>
      <c r="I353" s="70" t="s">
        <v>691</v>
      </c>
      <c r="J353" s="70" t="s">
        <v>3213</v>
      </c>
      <c r="K353" s="71" t="str">
        <f t="shared" si="33"/>
        <v>BLANK</v>
      </c>
      <c r="L353" s="71" t="str">
        <f t="shared" si="34"/>
        <v>BLANK</v>
      </c>
    </row>
    <row r="354" spans="1:12" x14ac:dyDescent="0.75">
      <c r="A354" s="70" t="str">
        <f>CONCATENATE('Search Tool'!$B$6,'Search Tool'!$F$6,H354)</f>
        <v>EAL Level 3 advanced Diploma (Al size 1.25)10044413</v>
      </c>
      <c r="B354" s="70" t="b">
        <f t="shared" si="35"/>
        <v>0</v>
      </c>
      <c r="C354" s="70">
        <f t="shared" si="36"/>
        <v>0</v>
      </c>
      <c r="D354" s="70" t="str">
        <f t="shared" si="37"/>
        <v>FALSE0</v>
      </c>
      <c r="E354" s="70" t="str">
        <f t="shared" si="38"/>
        <v>A Levels DoubleApplied GCE Double Award10044413</v>
      </c>
      <c r="F354" s="70" t="s">
        <v>2844</v>
      </c>
      <c r="G354" s="70" t="s">
        <v>44</v>
      </c>
      <c r="H354" s="184">
        <v>10044413</v>
      </c>
      <c r="I354" s="70" t="s">
        <v>693</v>
      </c>
      <c r="J354" s="70" t="s">
        <v>3215</v>
      </c>
      <c r="K354" s="71" t="str">
        <f t="shared" si="33"/>
        <v>BLANK</v>
      </c>
      <c r="L354" s="71" t="str">
        <f t="shared" si="34"/>
        <v>BLANK</v>
      </c>
    </row>
    <row r="355" spans="1:12" x14ac:dyDescent="0.75">
      <c r="A355" s="70" t="str">
        <f>CONCATENATE('Search Tool'!$B$6,'Search Tool'!$F$6,H355)</f>
        <v>EAL Level 3 advanced Diploma (Al size 1.25)10044450</v>
      </c>
      <c r="B355" s="70" t="b">
        <f t="shared" si="35"/>
        <v>0</v>
      </c>
      <c r="C355" s="70">
        <f t="shared" si="36"/>
        <v>0</v>
      </c>
      <c r="D355" s="70" t="str">
        <f t="shared" si="37"/>
        <v>FALSE0</v>
      </c>
      <c r="E355" s="70" t="str">
        <f t="shared" si="38"/>
        <v>A Levels DoubleApplied GCE Double Award10044450</v>
      </c>
      <c r="F355" s="70" t="s">
        <v>2844</v>
      </c>
      <c r="G355" s="70" t="s">
        <v>44</v>
      </c>
      <c r="H355" s="184">
        <v>10044450</v>
      </c>
      <c r="I355" s="70" t="s">
        <v>695</v>
      </c>
      <c r="J355" s="70" t="s">
        <v>3216</v>
      </c>
      <c r="K355" s="71" t="str">
        <f t="shared" si="33"/>
        <v>BLANK</v>
      </c>
      <c r="L355" s="71" t="str">
        <f t="shared" si="34"/>
        <v>BLANK</v>
      </c>
    </row>
    <row r="356" spans="1:12" x14ac:dyDescent="0.75">
      <c r="A356" s="70" t="str">
        <f>CONCATENATE('Search Tool'!$B$6,'Search Tool'!$F$6,H356)</f>
        <v>EAL Level 3 advanced Diploma (Al size 1.25)10045594</v>
      </c>
      <c r="B356" s="70" t="b">
        <f t="shared" si="35"/>
        <v>0</v>
      </c>
      <c r="C356" s="70">
        <f t="shared" si="36"/>
        <v>0</v>
      </c>
      <c r="D356" s="70" t="str">
        <f t="shared" si="37"/>
        <v>FALSE0</v>
      </c>
      <c r="E356" s="70" t="str">
        <f t="shared" si="38"/>
        <v>A Levels DoubleApplied GCE Double Award10045594</v>
      </c>
      <c r="F356" s="70" t="s">
        <v>2844</v>
      </c>
      <c r="G356" s="70" t="s">
        <v>44</v>
      </c>
      <c r="H356" s="184">
        <v>10045594</v>
      </c>
      <c r="I356" s="70" t="s">
        <v>697</v>
      </c>
      <c r="J356" s="70" t="s">
        <v>3217</v>
      </c>
      <c r="K356" s="71" t="str">
        <f t="shared" si="33"/>
        <v>BLANK</v>
      </c>
      <c r="L356" s="71" t="str">
        <f t="shared" si="34"/>
        <v>BLANK</v>
      </c>
    </row>
    <row r="357" spans="1:12" x14ac:dyDescent="0.75">
      <c r="A357" s="70" t="str">
        <f>CONCATENATE('Search Tool'!$B$6,'Search Tool'!$F$6,H357)</f>
        <v>EAL Level 3 advanced Diploma (Al size 1.25)10047268</v>
      </c>
      <c r="B357" s="70" t="b">
        <f t="shared" si="35"/>
        <v>0</v>
      </c>
      <c r="C357" s="70">
        <f t="shared" si="36"/>
        <v>0</v>
      </c>
      <c r="D357" s="70" t="str">
        <f t="shared" si="37"/>
        <v>FALSE0</v>
      </c>
      <c r="E357" s="70" t="str">
        <f t="shared" si="38"/>
        <v>A Levels DoubleApplied GCE Double Award10047268</v>
      </c>
      <c r="F357" s="70" t="s">
        <v>2844</v>
      </c>
      <c r="G357" s="70" t="s">
        <v>44</v>
      </c>
      <c r="H357" s="184">
        <v>10047268</v>
      </c>
      <c r="I357" s="70" t="s">
        <v>699</v>
      </c>
      <c r="J357" s="70" t="s">
        <v>3219</v>
      </c>
      <c r="K357" s="71" t="str">
        <f t="shared" si="33"/>
        <v>BLANK</v>
      </c>
      <c r="L357" s="71" t="str">
        <f t="shared" si="34"/>
        <v>BLANK</v>
      </c>
    </row>
    <row r="358" spans="1:12" x14ac:dyDescent="0.75">
      <c r="A358" s="70" t="str">
        <f>CONCATENATE('Search Tool'!$B$6,'Search Tool'!$F$6,H358)</f>
        <v>EAL Level 3 advanced Diploma (Al size 1.25)10047323</v>
      </c>
      <c r="B358" s="70" t="b">
        <f t="shared" si="35"/>
        <v>0</v>
      </c>
      <c r="C358" s="70">
        <f t="shared" si="36"/>
        <v>0</v>
      </c>
      <c r="D358" s="70" t="str">
        <f t="shared" si="37"/>
        <v>FALSE0</v>
      </c>
      <c r="E358" s="70" t="str">
        <f t="shared" si="38"/>
        <v>A Levels DoubleApplied GCE Double Award10047323</v>
      </c>
      <c r="F358" s="70" t="s">
        <v>2844</v>
      </c>
      <c r="G358" s="70" t="s">
        <v>44</v>
      </c>
      <c r="H358" s="184">
        <v>10047323</v>
      </c>
      <c r="I358" s="70" t="s">
        <v>701</v>
      </c>
      <c r="J358" s="70" t="s">
        <v>3220</v>
      </c>
      <c r="K358" s="71" t="str">
        <f t="shared" si="33"/>
        <v>BLANK</v>
      </c>
      <c r="L358" s="71" t="str">
        <f t="shared" si="34"/>
        <v>BLANK</v>
      </c>
    </row>
    <row r="359" spans="1:12" x14ac:dyDescent="0.75">
      <c r="A359" s="70" t="str">
        <f>CONCATENATE('Search Tool'!$B$6,'Search Tool'!$F$6,H359)</f>
        <v>EAL Level 3 advanced Diploma (Al size 1.25)10047438</v>
      </c>
      <c r="B359" s="70" t="b">
        <f t="shared" si="35"/>
        <v>0</v>
      </c>
      <c r="C359" s="70">
        <f t="shared" si="36"/>
        <v>0</v>
      </c>
      <c r="D359" s="70" t="str">
        <f t="shared" si="37"/>
        <v>FALSE0</v>
      </c>
      <c r="E359" s="70" t="str">
        <f t="shared" si="38"/>
        <v>A Levels DoubleApplied GCE Double Award10047438</v>
      </c>
      <c r="F359" s="70" t="s">
        <v>2844</v>
      </c>
      <c r="G359" s="70" t="s">
        <v>44</v>
      </c>
      <c r="H359" s="184">
        <v>10047438</v>
      </c>
      <c r="I359" s="70" t="s">
        <v>703</v>
      </c>
      <c r="J359" s="70" t="s">
        <v>3221</v>
      </c>
      <c r="K359" s="71" t="str">
        <f t="shared" si="33"/>
        <v>BLANK</v>
      </c>
      <c r="L359" s="71" t="str">
        <f t="shared" si="34"/>
        <v>BLANK</v>
      </c>
    </row>
    <row r="360" spans="1:12" x14ac:dyDescent="0.75">
      <c r="A360" s="70" t="str">
        <f>CONCATENATE('Search Tool'!$B$6,'Search Tool'!$F$6,H360)</f>
        <v>EAL Level 3 advanced Diploma (Al size 1.25)10047748</v>
      </c>
      <c r="B360" s="70" t="b">
        <f t="shared" si="35"/>
        <v>0</v>
      </c>
      <c r="C360" s="70">
        <f t="shared" si="36"/>
        <v>0</v>
      </c>
      <c r="D360" s="70" t="str">
        <f t="shared" si="37"/>
        <v>FALSE0</v>
      </c>
      <c r="E360" s="70" t="str">
        <f t="shared" si="38"/>
        <v>A Levels DoubleApplied GCE Double Award10047748</v>
      </c>
      <c r="F360" s="70" t="s">
        <v>2844</v>
      </c>
      <c r="G360" s="70" t="s">
        <v>44</v>
      </c>
      <c r="H360" s="184">
        <v>10047748</v>
      </c>
      <c r="I360" s="70" t="s">
        <v>705</v>
      </c>
      <c r="J360" s="70" t="s">
        <v>3222</v>
      </c>
      <c r="K360" s="71" t="str">
        <f t="shared" si="33"/>
        <v>BLANK</v>
      </c>
      <c r="L360" s="71" t="str">
        <f t="shared" si="34"/>
        <v>BLANK</v>
      </c>
    </row>
    <row r="361" spans="1:12" x14ac:dyDescent="0.75">
      <c r="A361" s="70" t="str">
        <f>CONCATENATE('Search Tool'!$B$6,'Search Tool'!$F$6,H361)</f>
        <v>EAL Level 3 advanced Diploma (Al size 1.25)10048029</v>
      </c>
      <c r="B361" s="70" t="b">
        <f t="shared" si="35"/>
        <v>0</v>
      </c>
      <c r="C361" s="70">
        <f t="shared" si="36"/>
        <v>0</v>
      </c>
      <c r="D361" s="70" t="str">
        <f t="shared" si="37"/>
        <v>FALSE0</v>
      </c>
      <c r="E361" s="70" t="str">
        <f t="shared" si="38"/>
        <v>A Levels DoubleApplied GCE Double Award10048029</v>
      </c>
      <c r="F361" s="70" t="s">
        <v>2844</v>
      </c>
      <c r="G361" s="70" t="s">
        <v>44</v>
      </c>
      <c r="H361" s="184">
        <v>10048029</v>
      </c>
      <c r="I361" s="70" t="s">
        <v>707</v>
      </c>
      <c r="J361" s="70" t="s">
        <v>3224</v>
      </c>
      <c r="K361" s="71" t="str">
        <f t="shared" si="33"/>
        <v>BLANK</v>
      </c>
      <c r="L361" s="71" t="str">
        <f t="shared" si="34"/>
        <v>BLANK</v>
      </c>
    </row>
    <row r="362" spans="1:12" x14ac:dyDescent="0.75">
      <c r="A362" s="70" t="str">
        <f>CONCATENATE('Search Tool'!$B$6,'Search Tool'!$F$6,H362)</f>
        <v>EAL Level 3 advanced Diploma (Al size 1.25)10050127</v>
      </c>
      <c r="B362" s="70" t="b">
        <f t="shared" si="35"/>
        <v>0</v>
      </c>
      <c r="C362" s="70">
        <f t="shared" si="36"/>
        <v>0</v>
      </c>
      <c r="D362" s="70" t="str">
        <f t="shared" si="37"/>
        <v>FALSE0</v>
      </c>
      <c r="E362" s="70" t="str">
        <f t="shared" si="38"/>
        <v>A Levels DoubleApplied GCE Double Award10050127</v>
      </c>
      <c r="F362" s="70" t="s">
        <v>2844</v>
      </c>
      <c r="G362" s="70" t="s">
        <v>44</v>
      </c>
      <c r="H362" s="184">
        <v>10050127</v>
      </c>
      <c r="I362" s="70" t="s">
        <v>709</v>
      </c>
      <c r="J362" s="70" t="s">
        <v>3225</v>
      </c>
      <c r="K362" s="71" t="str">
        <f t="shared" si="33"/>
        <v>BLANK</v>
      </c>
      <c r="L362" s="71" t="str">
        <f t="shared" si="34"/>
        <v>BLANK</v>
      </c>
    </row>
    <row r="363" spans="1:12" x14ac:dyDescent="0.75">
      <c r="A363" s="70" t="str">
        <f>CONCATENATE('Search Tool'!$B$6,'Search Tool'!$F$6,H363)</f>
        <v>EAL Level 3 advanced Diploma (Al size 1.25)50036154</v>
      </c>
      <c r="B363" s="70" t="b">
        <f t="shared" si="35"/>
        <v>0</v>
      </c>
      <c r="C363" s="70">
        <f t="shared" si="36"/>
        <v>0</v>
      </c>
      <c r="D363" s="70" t="str">
        <f t="shared" si="37"/>
        <v>FALSE0</v>
      </c>
      <c r="E363" s="70" t="str">
        <f t="shared" si="38"/>
        <v>A Levels DoubleApplied GCE Double Award50036154</v>
      </c>
      <c r="F363" s="70" t="s">
        <v>2844</v>
      </c>
      <c r="G363" s="70" t="s">
        <v>44</v>
      </c>
      <c r="H363" s="184">
        <v>50036154</v>
      </c>
      <c r="I363" s="70" t="s">
        <v>711</v>
      </c>
      <c r="J363" s="70" t="s">
        <v>3226</v>
      </c>
      <c r="K363" s="71" t="str">
        <f t="shared" si="33"/>
        <v>BLANK</v>
      </c>
      <c r="L363" s="71" t="str">
        <f t="shared" si="34"/>
        <v>BLANK</v>
      </c>
    </row>
    <row r="364" spans="1:12" x14ac:dyDescent="0.75">
      <c r="A364" s="70" t="str">
        <f>CONCATENATE('Search Tool'!$B$6,'Search Tool'!$F$6,H364)</f>
        <v>EAL Level 3 advanced Diploma (Al size 1.25)5003828X</v>
      </c>
      <c r="B364" s="70" t="b">
        <f t="shared" si="35"/>
        <v>0</v>
      </c>
      <c r="C364" s="70">
        <f t="shared" si="36"/>
        <v>0</v>
      </c>
      <c r="D364" s="70" t="str">
        <f t="shared" si="37"/>
        <v>FALSE0</v>
      </c>
      <c r="E364" s="70" t="str">
        <f t="shared" si="38"/>
        <v>A Levels DoubleApplied GCE Double Award5003828X</v>
      </c>
      <c r="F364" s="70" t="s">
        <v>2844</v>
      </c>
      <c r="G364" s="70" t="s">
        <v>44</v>
      </c>
      <c r="H364" s="70" t="s">
        <v>712</v>
      </c>
      <c r="I364" s="70" t="s">
        <v>713</v>
      </c>
      <c r="J364" s="70" t="s">
        <v>3227</v>
      </c>
      <c r="K364" s="71" t="str">
        <f t="shared" si="33"/>
        <v>BLANK</v>
      </c>
      <c r="L364" s="71" t="str">
        <f t="shared" si="34"/>
        <v>BLANK</v>
      </c>
    </row>
    <row r="365" spans="1:12" x14ac:dyDescent="0.75">
      <c r="A365" s="70" t="str">
        <f>CONCATENATE('Search Tool'!$B$6,'Search Tool'!$F$6,H365)</f>
        <v>EAL Level 3 advanced Diploma (Al size 1.25)50041083</v>
      </c>
      <c r="B365" s="70" t="b">
        <f t="shared" si="35"/>
        <v>0</v>
      </c>
      <c r="C365" s="70">
        <f t="shared" si="36"/>
        <v>0</v>
      </c>
      <c r="D365" s="70" t="str">
        <f t="shared" si="37"/>
        <v>FALSE0</v>
      </c>
      <c r="E365" s="70" t="str">
        <f t="shared" si="38"/>
        <v>A Levels DoubleApplied GCE Double Award50041083</v>
      </c>
      <c r="F365" s="70" t="s">
        <v>2844</v>
      </c>
      <c r="G365" s="70" t="s">
        <v>44</v>
      </c>
      <c r="H365" s="184">
        <v>50041083</v>
      </c>
      <c r="I365" s="70" t="s">
        <v>715</v>
      </c>
      <c r="J365" s="70" t="s">
        <v>3229</v>
      </c>
      <c r="K365" s="71" t="str">
        <f t="shared" si="33"/>
        <v>BLANK</v>
      </c>
      <c r="L365" s="71" t="str">
        <f t="shared" si="34"/>
        <v>BLANK</v>
      </c>
    </row>
    <row r="366" spans="1:12" x14ac:dyDescent="0.75">
      <c r="A366" s="70" t="str">
        <f>CONCATENATE('Search Tool'!$B$6,'Search Tool'!$F$6,H366)</f>
        <v>EAL Level 3 advanced Diploma (Al size 1.25)50046779</v>
      </c>
      <c r="B366" s="70" t="b">
        <f t="shared" si="35"/>
        <v>0</v>
      </c>
      <c r="C366" s="70">
        <f t="shared" si="36"/>
        <v>0</v>
      </c>
      <c r="D366" s="70" t="str">
        <f t="shared" si="37"/>
        <v>FALSE0</v>
      </c>
      <c r="E366" s="70" t="str">
        <f t="shared" si="38"/>
        <v>A Levels DoubleApplied GCE Double Award50046779</v>
      </c>
      <c r="F366" s="70" t="s">
        <v>2844</v>
      </c>
      <c r="G366" s="70" t="s">
        <v>44</v>
      </c>
      <c r="H366" s="184">
        <v>50046779</v>
      </c>
      <c r="I366" s="70" t="s">
        <v>717</v>
      </c>
      <c r="J366" s="70" t="s">
        <v>3231</v>
      </c>
      <c r="K366" s="71" t="str">
        <f t="shared" si="33"/>
        <v>BLANK</v>
      </c>
      <c r="L366" s="71" t="str">
        <f t="shared" si="34"/>
        <v>BLANK</v>
      </c>
    </row>
    <row r="367" spans="1:12" x14ac:dyDescent="0.75">
      <c r="A367" s="70" t="str">
        <f>CONCATENATE('Search Tool'!$B$6,'Search Tool'!$F$6,H367)</f>
        <v>EAL Level 3 advanced Diploma (Al size 1.25)60052569</v>
      </c>
      <c r="B367" s="70" t="b">
        <f t="shared" si="35"/>
        <v>0</v>
      </c>
      <c r="C367" s="70">
        <f t="shared" si="36"/>
        <v>0</v>
      </c>
      <c r="D367" s="70" t="str">
        <f t="shared" si="37"/>
        <v>FALSE0</v>
      </c>
      <c r="E367" s="70" t="str">
        <f t="shared" si="38"/>
        <v>A Levels DoubleApplied GCE Double Award60052569</v>
      </c>
      <c r="F367" s="70" t="s">
        <v>2844</v>
      </c>
      <c r="G367" s="70" t="s">
        <v>44</v>
      </c>
      <c r="H367" s="184">
        <v>60052569</v>
      </c>
      <c r="I367" s="70" t="s">
        <v>719</v>
      </c>
      <c r="J367" s="70" t="s">
        <v>3233</v>
      </c>
      <c r="K367" s="71" t="str">
        <f t="shared" si="33"/>
        <v>BLANK</v>
      </c>
      <c r="L367" s="71" t="str">
        <f t="shared" si="34"/>
        <v>BLANK</v>
      </c>
    </row>
    <row r="368" spans="1:12" x14ac:dyDescent="0.75">
      <c r="A368" s="70" t="str">
        <f>CONCATENATE('Search Tool'!$B$6,'Search Tool'!$F$6,H368)</f>
        <v>EAL Level 3 advanced Diploma (Al size 1.25)10042532</v>
      </c>
      <c r="B368" s="70" t="b">
        <f t="shared" si="35"/>
        <v>0</v>
      </c>
      <c r="C368" s="70">
        <f t="shared" si="36"/>
        <v>0</v>
      </c>
      <c r="D368" s="70" t="str">
        <f t="shared" si="37"/>
        <v>FALSE0</v>
      </c>
      <c r="E368" s="70" t="str">
        <f t="shared" si="38"/>
        <v>AS LevelsApplied GCE AS Level10042532</v>
      </c>
      <c r="F368" s="70" t="s">
        <v>7</v>
      </c>
      <c r="G368" s="70" t="s">
        <v>56</v>
      </c>
      <c r="H368" s="184">
        <v>10042532</v>
      </c>
      <c r="I368" s="70" t="s">
        <v>721</v>
      </c>
      <c r="J368" s="70" t="s">
        <v>3235</v>
      </c>
      <c r="K368" s="71" t="str">
        <f t="shared" si="33"/>
        <v>BLANK</v>
      </c>
      <c r="L368" s="71" t="str">
        <f t="shared" si="34"/>
        <v>BLANK</v>
      </c>
    </row>
    <row r="369" spans="1:12" x14ac:dyDescent="0.75">
      <c r="A369" s="70" t="str">
        <f>CONCATENATE('Search Tool'!$B$6,'Search Tool'!$F$6,H369)</f>
        <v>EAL Level 3 advanced Diploma (Al size 1.25)10042568</v>
      </c>
      <c r="B369" s="70" t="b">
        <f t="shared" si="35"/>
        <v>0</v>
      </c>
      <c r="C369" s="70">
        <f t="shared" si="36"/>
        <v>0</v>
      </c>
      <c r="D369" s="70" t="str">
        <f t="shared" si="37"/>
        <v>FALSE0</v>
      </c>
      <c r="E369" s="70" t="str">
        <f t="shared" si="38"/>
        <v>AS LevelsApplied GCE AS Level10042568</v>
      </c>
      <c r="F369" s="70" t="s">
        <v>7</v>
      </c>
      <c r="G369" s="70" t="s">
        <v>56</v>
      </c>
      <c r="H369" s="184">
        <v>10042568</v>
      </c>
      <c r="I369" s="70" t="s">
        <v>723</v>
      </c>
      <c r="J369" s="70" t="s">
        <v>3237</v>
      </c>
      <c r="K369" s="71" t="str">
        <f t="shared" si="33"/>
        <v>BLANK</v>
      </c>
      <c r="L369" s="71" t="str">
        <f t="shared" si="34"/>
        <v>BLANK</v>
      </c>
    </row>
    <row r="370" spans="1:12" x14ac:dyDescent="0.75">
      <c r="A370" s="70" t="str">
        <f>CONCATENATE('Search Tool'!$B$6,'Search Tool'!$F$6,H370)</f>
        <v>EAL Level 3 advanced Diploma (Al size 1.25)10042611</v>
      </c>
      <c r="B370" s="70" t="b">
        <f t="shared" si="35"/>
        <v>0</v>
      </c>
      <c r="C370" s="70">
        <f t="shared" si="36"/>
        <v>0</v>
      </c>
      <c r="D370" s="70" t="str">
        <f t="shared" si="37"/>
        <v>FALSE0</v>
      </c>
      <c r="E370" s="70" t="str">
        <f t="shared" si="38"/>
        <v>AS LevelsApplied GCE AS Level10042611</v>
      </c>
      <c r="F370" s="70" t="s">
        <v>7</v>
      </c>
      <c r="G370" s="70" t="s">
        <v>56</v>
      </c>
      <c r="H370" s="184">
        <v>10042611</v>
      </c>
      <c r="I370" s="70" t="s">
        <v>725</v>
      </c>
      <c r="J370" s="70" t="s">
        <v>3239</v>
      </c>
      <c r="K370" s="71" t="str">
        <f t="shared" si="33"/>
        <v>BLANK</v>
      </c>
      <c r="L370" s="71" t="str">
        <f t="shared" si="34"/>
        <v>BLANK</v>
      </c>
    </row>
    <row r="371" spans="1:12" x14ac:dyDescent="0.75">
      <c r="A371" s="70" t="str">
        <f>CONCATENATE('Search Tool'!$B$6,'Search Tool'!$F$6,H371)</f>
        <v>EAL Level 3 advanced Diploma (Al size 1.25)10042726</v>
      </c>
      <c r="B371" s="70" t="b">
        <f t="shared" si="35"/>
        <v>0</v>
      </c>
      <c r="C371" s="70">
        <f t="shared" si="36"/>
        <v>0</v>
      </c>
      <c r="D371" s="70" t="str">
        <f t="shared" si="37"/>
        <v>FALSE0</v>
      </c>
      <c r="E371" s="70" t="str">
        <f t="shared" si="38"/>
        <v>AS LevelsApplied GCE AS Level10042726</v>
      </c>
      <c r="F371" s="70" t="s">
        <v>7</v>
      </c>
      <c r="G371" s="70" t="s">
        <v>56</v>
      </c>
      <c r="H371" s="184">
        <v>10042726</v>
      </c>
      <c r="I371" s="70" t="s">
        <v>727</v>
      </c>
      <c r="J371" s="70" t="s">
        <v>3241</v>
      </c>
      <c r="K371" s="71" t="str">
        <f t="shared" si="33"/>
        <v>BLANK</v>
      </c>
      <c r="L371" s="71" t="str">
        <f t="shared" si="34"/>
        <v>BLANK</v>
      </c>
    </row>
    <row r="372" spans="1:12" x14ac:dyDescent="0.75">
      <c r="A372" s="70" t="str">
        <f>CONCATENATE('Search Tool'!$B$6,'Search Tool'!$F$6,H372)</f>
        <v>EAL Level 3 advanced Diploma (Al size 1.25)10042799</v>
      </c>
      <c r="B372" s="70" t="b">
        <f t="shared" si="35"/>
        <v>0</v>
      </c>
      <c r="C372" s="70">
        <f t="shared" si="36"/>
        <v>0</v>
      </c>
      <c r="D372" s="70" t="str">
        <f t="shared" si="37"/>
        <v>FALSE0</v>
      </c>
      <c r="E372" s="70" t="str">
        <f t="shared" si="38"/>
        <v>AS LevelsApplied GCE AS Level10042799</v>
      </c>
      <c r="F372" s="70" t="s">
        <v>7</v>
      </c>
      <c r="G372" s="70" t="s">
        <v>56</v>
      </c>
      <c r="H372" s="184">
        <v>10042799</v>
      </c>
      <c r="I372" s="70" t="s">
        <v>729</v>
      </c>
      <c r="J372" s="70" t="s">
        <v>3243</v>
      </c>
      <c r="K372" s="71" t="str">
        <f t="shared" si="33"/>
        <v>BLANK</v>
      </c>
      <c r="L372" s="71" t="str">
        <f t="shared" si="34"/>
        <v>BLANK</v>
      </c>
    </row>
    <row r="373" spans="1:12" x14ac:dyDescent="0.75">
      <c r="A373" s="70" t="str">
        <f>CONCATENATE('Search Tool'!$B$6,'Search Tool'!$F$6,H373)</f>
        <v>EAL Level 3 advanced Diploma (Al size 1.25)10042866</v>
      </c>
      <c r="B373" s="70" t="b">
        <f t="shared" si="35"/>
        <v>0</v>
      </c>
      <c r="C373" s="70">
        <f t="shared" si="36"/>
        <v>0</v>
      </c>
      <c r="D373" s="70" t="str">
        <f t="shared" si="37"/>
        <v>FALSE0</v>
      </c>
      <c r="E373" s="70" t="str">
        <f t="shared" si="38"/>
        <v>AS LevelsApplied GCE AS Level10042866</v>
      </c>
      <c r="F373" s="70" t="s">
        <v>7</v>
      </c>
      <c r="G373" s="70" t="s">
        <v>56</v>
      </c>
      <c r="H373" s="184">
        <v>10042866</v>
      </c>
      <c r="I373" s="70" t="s">
        <v>731</v>
      </c>
      <c r="J373" s="70" t="s">
        <v>3244</v>
      </c>
      <c r="K373" s="71" t="str">
        <f t="shared" si="33"/>
        <v>BLANK</v>
      </c>
      <c r="L373" s="71" t="str">
        <f t="shared" si="34"/>
        <v>BLANK</v>
      </c>
    </row>
    <row r="374" spans="1:12" x14ac:dyDescent="0.75">
      <c r="A374" s="70" t="str">
        <f>CONCATENATE('Search Tool'!$B$6,'Search Tool'!$F$6,H374)</f>
        <v>EAL Level 3 advanced Diploma (Al size 1.25)10042921</v>
      </c>
      <c r="B374" s="70" t="b">
        <f t="shared" si="35"/>
        <v>0</v>
      </c>
      <c r="C374" s="70">
        <f t="shared" si="36"/>
        <v>0</v>
      </c>
      <c r="D374" s="70" t="str">
        <f t="shared" si="37"/>
        <v>FALSE0</v>
      </c>
      <c r="E374" s="70" t="str">
        <f t="shared" si="38"/>
        <v>AS LevelsApplied GCE AS Level10042921</v>
      </c>
      <c r="F374" s="70" t="s">
        <v>7</v>
      </c>
      <c r="G374" s="70" t="s">
        <v>56</v>
      </c>
      <c r="H374" s="184">
        <v>10042921</v>
      </c>
      <c r="I374" s="70" t="s">
        <v>733</v>
      </c>
      <c r="J374" s="70" t="s">
        <v>3246</v>
      </c>
      <c r="K374" s="71" t="str">
        <f t="shared" si="33"/>
        <v>BLANK</v>
      </c>
      <c r="L374" s="71" t="str">
        <f t="shared" si="34"/>
        <v>BLANK</v>
      </c>
    </row>
    <row r="375" spans="1:12" x14ac:dyDescent="0.75">
      <c r="A375" s="70" t="str">
        <f>CONCATENATE('Search Tool'!$B$6,'Search Tool'!$F$6,H375)</f>
        <v>EAL Level 3 advanced Diploma (Al size 1.25)10042969</v>
      </c>
      <c r="B375" s="70" t="b">
        <f t="shared" si="35"/>
        <v>0</v>
      </c>
      <c r="C375" s="70">
        <f t="shared" si="36"/>
        <v>0</v>
      </c>
      <c r="D375" s="70" t="str">
        <f t="shared" si="37"/>
        <v>FALSE0</v>
      </c>
      <c r="E375" s="70" t="str">
        <f t="shared" si="38"/>
        <v>AS LevelsApplied GCE AS Level10042969</v>
      </c>
      <c r="F375" s="70" t="s">
        <v>7</v>
      </c>
      <c r="G375" s="70" t="s">
        <v>56</v>
      </c>
      <c r="H375" s="184">
        <v>10042969</v>
      </c>
      <c r="I375" s="70" t="s">
        <v>735</v>
      </c>
      <c r="J375" s="70" t="s">
        <v>3247</v>
      </c>
      <c r="K375" s="71" t="str">
        <f t="shared" si="33"/>
        <v>BLANK</v>
      </c>
      <c r="L375" s="71" t="str">
        <f t="shared" si="34"/>
        <v>BLANK</v>
      </c>
    </row>
    <row r="376" spans="1:12" x14ac:dyDescent="0.75">
      <c r="A376" s="70" t="str">
        <f>CONCATENATE('Search Tool'!$B$6,'Search Tool'!$F$6,H376)</f>
        <v>EAL Level 3 advanced Diploma (Al size 1.25)10044012</v>
      </c>
      <c r="B376" s="70" t="b">
        <f t="shared" si="35"/>
        <v>0</v>
      </c>
      <c r="C376" s="70">
        <f t="shared" si="36"/>
        <v>0</v>
      </c>
      <c r="D376" s="70" t="str">
        <f t="shared" si="37"/>
        <v>FALSE0</v>
      </c>
      <c r="E376" s="70" t="str">
        <f t="shared" si="38"/>
        <v>AS LevelsApplied GCE AS Level10044012</v>
      </c>
      <c r="F376" s="70" t="s">
        <v>7</v>
      </c>
      <c r="G376" s="70" t="s">
        <v>56</v>
      </c>
      <c r="H376" s="184">
        <v>10044012</v>
      </c>
      <c r="I376" s="70" t="s">
        <v>737</v>
      </c>
      <c r="J376" s="70" t="s">
        <v>3249</v>
      </c>
      <c r="K376" s="71" t="str">
        <f t="shared" si="33"/>
        <v>BLANK</v>
      </c>
      <c r="L376" s="71" t="str">
        <f t="shared" si="34"/>
        <v>BLANK</v>
      </c>
    </row>
    <row r="377" spans="1:12" x14ac:dyDescent="0.75">
      <c r="A377" s="70" t="str">
        <f>CONCATENATE('Search Tool'!$B$6,'Search Tool'!$F$6,H377)</f>
        <v>EAL Level 3 advanced Diploma (Al size 1.25)10044346</v>
      </c>
      <c r="B377" s="70" t="b">
        <f t="shared" si="35"/>
        <v>0</v>
      </c>
      <c r="C377" s="70">
        <f t="shared" si="36"/>
        <v>0</v>
      </c>
      <c r="D377" s="70" t="str">
        <f t="shared" si="37"/>
        <v>FALSE0</v>
      </c>
      <c r="E377" s="70" t="str">
        <f t="shared" si="38"/>
        <v>AS LevelsApplied GCE AS Level10044346</v>
      </c>
      <c r="F377" s="70" t="s">
        <v>7</v>
      </c>
      <c r="G377" s="70" t="s">
        <v>56</v>
      </c>
      <c r="H377" s="184">
        <v>10044346</v>
      </c>
      <c r="I377" s="70" t="s">
        <v>739</v>
      </c>
      <c r="J377" s="70" t="s">
        <v>3250</v>
      </c>
      <c r="K377" s="71" t="str">
        <f t="shared" si="33"/>
        <v>BLANK</v>
      </c>
      <c r="L377" s="71" t="str">
        <f t="shared" si="34"/>
        <v>BLANK</v>
      </c>
    </row>
    <row r="378" spans="1:12" x14ac:dyDescent="0.75">
      <c r="A378" s="70" t="str">
        <f>CONCATENATE('Search Tool'!$B$6,'Search Tool'!$F$6,H378)</f>
        <v>EAL Level 3 advanced Diploma (Al size 1.25)10044383</v>
      </c>
      <c r="B378" s="70" t="b">
        <f t="shared" si="35"/>
        <v>0</v>
      </c>
      <c r="C378" s="70">
        <f t="shared" si="36"/>
        <v>0</v>
      </c>
      <c r="D378" s="70" t="str">
        <f t="shared" si="37"/>
        <v>FALSE0</v>
      </c>
      <c r="E378" s="70" t="str">
        <f t="shared" si="38"/>
        <v>AS LevelsApplied GCE AS Level10044383</v>
      </c>
      <c r="F378" s="70" t="s">
        <v>7</v>
      </c>
      <c r="G378" s="70" t="s">
        <v>56</v>
      </c>
      <c r="H378" s="184">
        <v>10044383</v>
      </c>
      <c r="I378" s="70" t="s">
        <v>741</v>
      </c>
      <c r="J378" s="70" t="s">
        <v>3251</v>
      </c>
      <c r="K378" s="71" t="str">
        <f t="shared" si="33"/>
        <v>BLANK</v>
      </c>
      <c r="L378" s="71" t="str">
        <f t="shared" si="34"/>
        <v>BLANK</v>
      </c>
    </row>
    <row r="379" spans="1:12" x14ac:dyDescent="0.75">
      <c r="A379" s="70" t="str">
        <f>CONCATENATE('Search Tool'!$B$6,'Search Tool'!$F$6,H379)</f>
        <v>EAL Level 3 advanced Diploma (Al size 1.25)10044425</v>
      </c>
      <c r="B379" s="70" t="b">
        <f t="shared" si="35"/>
        <v>0</v>
      </c>
      <c r="C379" s="70">
        <f t="shared" si="36"/>
        <v>0</v>
      </c>
      <c r="D379" s="70" t="str">
        <f t="shared" si="37"/>
        <v>FALSE0</v>
      </c>
      <c r="E379" s="70" t="str">
        <f t="shared" si="38"/>
        <v>AS LevelsApplied GCE AS Level10044425</v>
      </c>
      <c r="F379" s="70" t="s">
        <v>7</v>
      </c>
      <c r="G379" s="70" t="s">
        <v>56</v>
      </c>
      <c r="H379" s="184">
        <v>10044425</v>
      </c>
      <c r="I379" s="70" t="s">
        <v>743</v>
      </c>
      <c r="J379" s="70" t="s">
        <v>3253</v>
      </c>
      <c r="K379" s="71" t="str">
        <f t="shared" si="33"/>
        <v>BLANK</v>
      </c>
      <c r="L379" s="71" t="str">
        <f t="shared" si="34"/>
        <v>BLANK</v>
      </c>
    </row>
    <row r="380" spans="1:12" x14ac:dyDescent="0.75">
      <c r="A380" s="70" t="str">
        <f>CONCATENATE('Search Tool'!$B$6,'Search Tool'!$F$6,H380)</f>
        <v>EAL Level 3 advanced Diploma (Al size 1.25)10045569</v>
      </c>
      <c r="B380" s="70" t="b">
        <f t="shared" si="35"/>
        <v>0</v>
      </c>
      <c r="C380" s="70">
        <f t="shared" si="36"/>
        <v>0</v>
      </c>
      <c r="D380" s="70" t="str">
        <f t="shared" si="37"/>
        <v>FALSE0</v>
      </c>
      <c r="E380" s="70" t="str">
        <f t="shared" si="38"/>
        <v>AS LevelsApplied GCE AS Level10045569</v>
      </c>
      <c r="F380" s="70" t="s">
        <v>7</v>
      </c>
      <c r="G380" s="70" t="s">
        <v>56</v>
      </c>
      <c r="H380" s="184">
        <v>10045569</v>
      </c>
      <c r="I380" s="70" t="s">
        <v>745</v>
      </c>
      <c r="J380" s="70" t="s">
        <v>3254</v>
      </c>
      <c r="K380" s="71" t="str">
        <f t="shared" si="33"/>
        <v>BLANK</v>
      </c>
      <c r="L380" s="71" t="str">
        <f t="shared" si="34"/>
        <v>BLANK</v>
      </c>
    </row>
    <row r="381" spans="1:12" x14ac:dyDescent="0.75">
      <c r="A381" s="70" t="str">
        <f>CONCATENATE('Search Tool'!$B$6,'Search Tool'!$F$6,H381)</f>
        <v>EAL Level 3 advanced Diploma (Al size 1.25)10047219</v>
      </c>
      <c r="B381" s="70" t="b">
        <f t="shared" si="35"/>
        <v>0</v>
      </c>
      <c r="C381" s="70">
        <f t="shared" si="36"/>
        <v>0</v>
      </c>
      <c r="D381" s="70" t="str">
        <f t="shared" si="37"/>
        <v>FALSE0</v>
      </c>
      <c r="E381" s="70" t="str">
        <f t="shared" si="38"/>
        <v>AS LevelsApplied GCE AS Level10047219</v>
      </c>
      <c r="F381" s="70" t="s">
        <v>7</v>
      </c>
      <c r="G381" s="70" t="s">
        <v>56</v>
      </c>
      <c r="H381" s="184">
        <v>10047219</v>
      </c>
      <c r="I381" s="70" t="s">
        <v>747</v>
      </c>
      <c r="J381" s="70" t="s">
        <v>3255</v>
      </c>
      <c r="K381" s="71" t="str">
        <f t="shared" si="33"/>
        <v>BLANK</v>
      </c>
      <c r="L381" s="71" t="str">
        <f t="shared" si="34"/>
        <v>BLANK</v>
      </c>
    </row>
    <row r="382" spans="1:12" x14ac:dyDescent="0.75">
      <c r="A382" s="70" t="str">
        <f>CONCATENATE('Search Tool'!$B$6,'Search Tool'!$F$6,H382)</f>
        <v>EAL Level 3 advanced Diploma (Al size 1.25)10047232</v>
      </c>
      <c r="B382" s="70" t="b">
        <f t="shared" si="35"/>
        <v>0</v>
      </c>
      <c r="C382" s="70">
        <f t="shared" si="36"/>
        <v>0</v>
      </c>
      <c r="D382" s="70" t="str">
        <f t="shared" si="37"/>
        <v>FALSE0</v>
      </c>
      <c r="E382" s="70" t="str">
        <f t="shared" si="38"/>
        <v>AS LevelsApplied GCE AS Level10047232</v>
      </c>
      <c r="F382" s="70" t="s">
        <v>7</v>
      </c>
      <c r="G382" s="70" t="s">
        <v>56</v>
      </c>
      <c r="H382" s="184">
        <v>10047232</v>
      </c>
      <c r="I382" s="70" t="s">
        <v>749</v>
      </c>
      <c r="J382" s="70" t="s">
        <v>3257</v>
      </c>
      <c r="K382" s="71" t="str">
        <f t="shared" si="33"/>
        <v>BLANK</v>
      </c>
      <c r="L382" s="71" t="str">
        <f t="shared" si="34"/>
        <v>BLANK</v>
      </c>
    </row>
    <row r="383" spans="1:12" x14ac:dyDescent="0.75">
      <c r="A383" s="70" t="str">
        <f>CONCATENATE('Search Tool'!$B$6,'Search Tool'!$F$6,H383)</f>
        <v>EAL Level 3 advanced Diploma (Al size 1.25)10047293</v>
      </c>
      <c r="B383" s="70" t="b">
        <f t="shared" si="35"/>
        <v>0</v>
      </c>
      <c r="C383" s="70">
        <f t="shared" si="36"/>
        <v>0</v>
      </c>
      <c r="D383" s="70" t="str">
        <f t="shared" si="37"/>
        <v>FALSE0</v>
      </c>
      <c r="E383" s="70" t="str">
        <f t="shared" si="38"/>
        <v>AS LevelsApplied GCE AS Level10047293</v>
      </c>
      <c r="F383" s="70" t="s">
        <v>7</v>
      </c>
      <c r="G383" s="70" t="s">
        <v>56</v>
      </c>
      <c r="H383" s="184">
        <v>10047293</v>
      </c>
      <c r="I383" s="70" t="s">
        <v>751</v>
      </c>
      <c r="J383" s="70" t="s">
        <v>3258</v>
      </c>
      <c r="K383" s="71" t="str">
        <f t="shared" si="33"/>
        <v>BLANK</v>
      </c>
      <c r="L383" s="71" t="str">
        <f t="shared" si="34"/>
        <v>BLANK</v>
      </c>
    </row>
    <row r="384" spans="1:12" x14ac:dyDescent="0.75">
      <c r="A384" s="70" t="str">
        <f>CONCATENATE('Search Tool'!$B$6,'Search Tool'!$F$6,H384)</f>
        <v>EAL Level 3 advanced Diploma (Al size 1.25)10047359</v>
      </c>
      <c r="B384" s="70" t="b">
        <f t="shared" si="35"/>
        <v>0</v>
      </c>
      <c r="C384" s="70">
        <f t="shared" si="36"/>
        <v>0</v>
      </c>
      <c r="D384" s="70" t="str">
        <f t="shared" si="37"/>
        <v>FALSE0</v>
      </c>
      <c r="E384" s="70" t="str">
        <f t="shared" si="38"/>
        <v>AS LevelsApplied GCE AS Level10047359</v>
      </c>
      <c r="F384" s="70" t="s">
        <v>7</v>
      </c>
      <c r="G384" s="70" t="s">
        <v>56</v>
      </c>
      <c r="H384" s="184">
        <v>10047359</v>
      </c>
      <c r="I384" s="70" t="s">
        <v>753</v>
      </c>
      <c r="J384" s="70" t="s">
        <v>3259</v>
      </c>
      <c r="K384" s="71" t="str">
        <f t="shared" si="33"/>
        <v>BLANK</v>
      </c>
      <c r="L384" s="71" t="str">
        <f t="shared" si="34"/>
        <v>BLANK</v>
      </c>
    </row>
    <row r="385" spans="1:12" x14ac:dyDescent="0.75">
      <c r="A385" s="70" t="str">
        <f>CONCATENATE('Search Tool'!$B$6,'Search Tool'!$F$6,H385)</f>
        <v>EAL Level 3 advanced Diploma (Al size 1.25)10047402</v>
      </c>
      <c r="B385" s="70" t="b">
        <f t="shared" si="35"/>
        <v>0</v>
      </c>
      <c r="C385" s="70">
        <f t="shared" si="36"/>
        <v>0</v>
      </c>
      <c r="D385" s="70" t="str">
        <f t="shared" si="37"/>
        <v>FALSE0</v>
      </c>
      <c r="E385" s="70" t="str">
        <f t="shared" si="38"/>
        <v>AS LevelsApplied GCE AS Level10047402</v>
      </c>
      <c r="F385" s="70" t="s">
        <v>7</v>
      </c>
      <c r="G385" s="70" t="s">
        <v>56</v>
      </c>
      <c r="H385" s="184">
        <v>10047402</v>
      </c>
      <c r="I385" s="70" t="s">
        <v>755</v>
      </c>
      <c r="J385" s="70" t="s">
        <v>3261</v>
      </c>
      <c r="K385" s="71" t="str">
        <f t="shared" si="33"/>
        <v>BLANK</v>
      </c>
      <c r="L385" s="71" t="str">
        <f t="shared" si="34"/>
        <v>BLANK</v>
      </c>
    </row>
    <row r="386" spans="1:12" x14ac:dyDescent="0.75">
      <c r="A386" s="70" t="str">
        <f>CONCATENATE('Search Tool'!$B$6,'Search Tool'!$F$6,H386)</f>
        <v>EAL Level 3 advanced Diploma (Al size 1.25)1004744X</v>
      </c>
      <c r="B386" s="70" t="b">
        <f t="shared" si="35"/>
        <v>0</v>
      </c>
      <c r="C386" s="70">
        <f t="shared" si="36"/>
        <v>0</v>
      </c>
      <c r="D386" s="70" t="str">
        <f t="shared" si="37"/>
        <v>FALSE0</v>
      </c>
      <c r="E386" s="70" t="str">
        <f t="shared" si="38"/>
        <v>AS LevelsApplied GCE AS Level1004744X</v>
      </c>
      <c r="F386" s="70" t="s">
        <v>7</v>
      </c>
      <c r="G386" s="70" t="s">
        <v>56</v>
      </c>
      <c r="H386" s="70" t="s">
        <v>756</v>
      </c>
      <c r="I386" s="70" t="s">
        <v>757</v>
      </c>
      <c r="J386" s="70" t="s">
        <v>3262</v>
      </c>
      <c r="K386" s="71" t="str">
        <f t="shared" ref="K386:K449" si="39">IFERROR(VLOOKUP($J386,$D$2:$I$1449,5,FALSE),"BLANK")</f>
        <v>BLANK</v>
      </c>
      <c r="L386" s="71" t="str">
        <f t="shared" ref="L386:L449" si="40">IFERROR(VLOOKUP($J386,$D$2:$I$1449,6,FALSE),"BLANK")</f>
        <v>BLANK</v>
      </c>
    </row>
    <row r="387" spans="1:12" x14ac:dyDescent="0.75">
      <c r="A387" s="70" t="str">
        <f>CONCATENATE('Search Tool'!$B$6,'Search Tool'!$F$6,H387)</f>
        <v>EAL Level 3 advanced Diploma (Al size 1.25)10047712</v>
      </c>
      <c r="B387" s="70" t="b">
        <f t="shared" si="35"/>
        <v>0</v>
      </c>
      <c r="C387" s="70">
        <f t="shared" si="36"/>
        <v>0</v>
      </c>
      <c r="D387" s="70" t="str">
        <f t="shared" si="37"/>
        <v>FALSE0</v>
      </c>
      <c r="E387" s="70" t="str">
        <f t="shared" si="38"/>
        <v>AS LevelsApplied GCE AS Level10047712</v>
      </c>
      <c r="F387" s="70" t="s">
        <v>7</v>
      </c>
      <c r="G387" s="70" t="s">
        <v>56</v>
      </c>
      <c r="H387" s="184">
        <v>10047712</v>
      </c>
      <c r="I387" s="70" t="s">
        <v>759</v>
      </c>
      <c r="J387" s="70" t="s">
        <v>3263</v>
      </c>
      <c r="K387" s="71" t="str">
        <f t="shared" si="39"/>
        <v>BLANK</v>
      </c>
      <c r="L387" s="71" t="str">
        <f t="shared" si="40"/>
        <v>BLANK</v>
      </c>
    </row>
    <row r="388" spans="1:12" x14ac:dyDescent="0.75">
      <c r="A388" s="70" t="str">
        <f>CONCATENATE('Search Tool'!$B$6,'Search Tool'!$F$6,H388)</f>
        <v>EAL Level 3 advanced Diploma (Al size 1.25)10050097</v>
      </c>
      <c r="B388" s="70" t="b">
        <f t="shared" ref="B388:B451" si="41">A388=E388</f>
        <v>0</v>
      </c>
      <c r="C388" s="70">
        <f t="shared" ref="C388:C451" si="42">IF(B388=TRUE,1+C387,0)</f>
        <v>0</v>
      </c>
      <c r="D388" s="70" t="str">
        <f t="shared" ref="D388:D451" si="43">CONCATENATE(B388,C388)</f>
        <v>FALSE0</v>
      </c>
      <c r="E388" s="70" t="str">
        <f t="shared" ref="E388:E451" si="44">CONCATENATE(F388,G388,H388)</f>
        <v>AS LevelsApplied GCE AS Level10050097</v>
      </c>
      <c r="F388" s="70" t="s">
        <v>7</v>
      </c>
      <c r="G388" s="70" t="s">
        <v>56</v>
      </c>
      <c r="H388" s="184">
        <v>10050097</v>
      </c>
      <c r="I388" s="70" t="s">
        <v>761</v>
      </c>
      <c r="J388" s="70" t="s">
        <v>3265</v>
      </c>
      <c r="K388" s="71" t="str">
        <f t="shared" si="39"/>
        <v>BLANK</v>
      </c>
      <c r="L388" s="71" t="str">
        <f t="shared" si="40"/>
        <v>BLANK</v>
      </c>
    </row>
    <row r="389" spans="1:12" x14ac:dyDescent="0.75">
      <c r="A389" s="70" t="str">
        <f>CONCATENATE('Search Tool'!$B$6,'Search Tool'!$F$6,H389)</f>
        <v>EAL Level 3 advanced Diploma (Al size 1.25)50048144</v>
      </c>
      <c r="B389" s="70" t="b">
        <f t="shared" si="41"/>
        <v>0</v>
      </c>
      <c r="C389" s="70">
        <f t="shared" si="42"/>
        <v>0</v>
      </c>
      <c r="D389" s="70" t="str">
        <f t="shared" si="43"/>
        <v>FALSE0</v>
      </c>
      <c r="E389" s="70" t="str">
        <f t="shared" si="44"/>
        <v>AS LevelsApplied GCE AS Level50048144</v>
      </c>
      <c r="F389" s="70" t="s">
        <v>7</v>
      </c>
      <c r="G389" s="70" t="s">
        <v>56</v>
      </c>
      <c r="H389" s="184">
        <v>50048144</v>
      </c>
      <c r="I389" s="70" t="s">
        <v>763</v>
      </c>
      <c r="J389" s="70" t="s">
        <v>3266</v>
      </c>
      <c r="K389" s="71" t="str">
        <f t="shared" si="39"/>
        <v>BLANK</v>
      </c>
      <c r="L389" s="71" t="str">
        <f t="shared" si="40"/>
        <v>BLANK</v>
      </c>
    </row>
    <row r="390" spans="1:12" x14ac:dyDescent="0.75">
      <c r="A390" s="70" t="str">
        <f>CONCATENATE('Search Tool'!$B$6,'Search Tool'!$F$6,H390)</f>
        <v>EAL Level 3 advanced Diploma (Al size 1.25)50050746</v>
      </c>
      <c r="B390" s="70" t="b">
        <f t="shared" si="41"/>
        <v>0</v>
      </c>
      <c r="C390" s="70">
        <f t="shared" si="42"/>
        <v>0</v>
      </c>
      <c r="D390" s="70" t="str">
        <f t="shared" si="43"/>
        <v>FALSE0</v>
      </c>
      <c r="E390" s="70" t="str">
        <f t="shared" si="44"/>
        <v>AS LevelsApplied GCE AS Level50050746</v>
      </c>
      <c r="F390" s="70" t="s">
        <v>7</v>
      </c>
      <c r="G390" s="70" t="s">
        <v>56</v>
      </c>
      <c r="H390" s="184">
        <v>50050746</v>
      </c>
      <c r="I390" s="70" t="s">
        <v>765</v>
      </c>
      <c r="J390" s="70" t="s">
        <v>3267</v>
      </c>
      <c r="K390" s="71" t="str">
        <f t="shared" si="39"/>
        <v>BLANK</v>
      </c>
      <c r="L390" s="71" t="str">
        <f t="shared" si="40"/>
        <v>BLANK</v>
      </c>
    </row>
    <row r="391" spans="1:12" x14ac:dyDescent="0.75">
      <c r="A391" s="70" t="str">
        <f>CONCATENATE('Search Tool'!$B$6,'Search Tool'!$F$6,H391)</f>
        <v>EAL Level 3 advanced Diploma (Al size 1.25)50050813</v>
      </c>
      <c r="B391" s="70" t="b">
        <f t="shared" si="41"/>
        <v>0</v>
      </c>
      <c r="C391" s="70">
        <f t="shared" si="42"/>
        <v>0</v>
      </c>
      <c r="D391" s="70" t="str">
        <f t="shared" si="43"/>
        <v>FALSE0</v>
      </c>
      <c r="E391" s="70" t="str">
        <f t="shared" si="44"/>
        <v>AS LevelsApplied GCE AS Level50050813</v>
      </c>
      <c r="F391" s="70" t="s">
        <v>7</v>
      </c>
      <c r="G391" s="70" t="s">
        <v>56</v>
      </c>
      <c r="H391" s="184">
        <v>50050813</v>
      </c>
      <c r="I391" s="70" t="s">
        <v>767</v>
      </c>
      <c r="J391" s="70" t="s">
        <v>3269</v>
      </c>
      <c r="K391" s="71" t="str">
        <f t="shared" si="39"/>
        <v>BLANK</v>
      </c>
      <c r="L391" s="71" t="str">
        <f t="shared" si="40"/>
        <v>BLANK</v>
      </c>
    </row>
    <row r="392" spans="1:12" x14ac:dyDescent="0.75">
      <c r="A392" s="70" t="str">
        <f>CONCATENATE('Search Tool'!$B$6,'Search Tool'!$F$6,H392)</f>
        <v>EAL Level 3 advanced Diploma (Al size 1.25)50050874</v>
      </c>
      <c r="B392" s="70" t="b">
        <f t="shared" si="41"/>
        <v>0</v>
      </c>
      <c r="C392" s="70">
        <f t="shared" si="42"/>
        <v>0</v>
      </c>
      <c r="D392" s="70" t="str">
        <f t="shared" si="43"/>
        <v>FALSE0</v>
      </c>
      <c r="E392" s="70" t="str">
        <f t="shared" si="44"/>
        <v>AS LevelsApplied GCE AS Level50050874</v>
      </c>
      <c r="F392" s="70" t="s">
        <v>7</v>
      </c>
      <c r="G392" s="70" t="s">
        <v>56</v>
      </c>
      <c r="H392" s="184">
        <v>50050874</v>
      </c>
      <c r="I392" s="70" t="s">
        <v>769</v>
      </c>
      <c r="J392" s="70" t="s">
        <v>3270</v>
      </c>
      <c r="K392" s="71" t="str">
        <f t="shared" si="39"/>
        <v>BLANK</v>
      </c>
      <c r="L392" s="71" t="str">
        <f t="shared" si="40"/>
        <v>BLANK</v>
      </c>
    </row>
    <row r="393" spans="1:12" x14ac:dyDescent="0.75">
      <c r="A393" s="70" t="str">
        <f>CONCATENATE('Search Tool'!$B$6,'Search Tool'!$F$6,H393)</f>
        <v>EAL Level 3 advanced Diploma (Al size 1.25)50051350</v>
      </c>
      <c r="B393" s="70" t="b">
        <f t="shared" si="41"/>
        <v>0</v>
      </c>
      <c r="C393" s="70">
        <f t="shared" si="42"/>
        <v>0</v>
      </c>
      <c r="D393" s="70" t="str">
        <f t="shared" si="43"/>
        <v>FALSE0</v>
      </c>
      <c r="E393" s="70" t="str">
        <f t="shared" si="44"/>
        <v>AS LevelsApplied GCE AS Level50051350</v>
      </c>
      <c r="F393" s="70" t="s">
        <v>7</v>
      </c>
      <c r="G393" s="70" t="s">
        <v>56</v>
      </c>
      <c r="H393" s="184">
        <v>50051350</v>
      </c>
      <c r="I393" s="70" t="s">
        <v>771</v>
      </c>
      <c r="J393" s="70" t="s">
        <v>3271</v>
      </c>
      <c r="K393" s="71" t="str">
        <f t="shared" si="39"/>
        <v>BLANK</v>
      </c>
      <c r="L393" s="71" t="str">
        <f t="shared" si="40"/>
        <v>BLANK</v>
      </c>
    </row>
    <row r="394" spans="1:12" x14ac:dyDescent="0.75">
      <c r="A394" s="70" t="str">
        <f>CONCATENATE('Search Tool'!$B$6,'Search Tool'!$F$6,H394)</f>
        <v>EAL Level 3 advanced Diploma (Al size 1.25)60052594</v>
      </c>
      <c r="B394" s="70" t="b">
        <f t="shared" si="41"/>
        <v>0</v>
      </c>
      <c r="C394" s="70">
        <f t="shared" si="42"/>
        <v>0</v>
      </c>
      <c r="D394" s="70" t="str">
        <f t="shared" si="43"/>
        <v>FALSE0</v>
      </c>
      <c r="E394" s="70" t="str">
        <f t="shared" si="44"/>
        <v>AS LevelsApplied GCE AS Level60052594</v>
      </c>
      <c r="F394" s="70" t="s">
        <v>7</v>
      </c>
      <c r="G394" s="70" t="s">
        <v>56</v>
      </c>
      <c r="H394" s="184">
        <v>60052594</v>
      </c>
      <c r="I394" s="70" t="s">
        <v>773</v>
      </c>
      <c r="J394" s="70" t="s">
        <v>3273</v>
      </c>
      <c r="K394" s="71" t="str">
        <f t="shared" si="39"/>
        <v>BLANK</v>
      </c>
      <c r="L394" s="71" t="str">
        <f t="shared" si="40"/>
        <v>BLANK</v>
      </c>
    </row>
    <row r="395" spans="1:12" x14ac:dyDescent="0.75">
      <c r="A395" s="70" t="str">
        <f>CONCATENATE('Search Tool'!$B$6,'Search Tool'!$F$6,H395)</f>
        <v>EAL Level 3 advanced Diploma (Al size 1.25)10013301</v>
      </c>
      <c r="B395" s="70" t="b">
        <f t="shared" si="41"/>
        <v>0</v>
      </c>
      <c r="C395" s="70">
        <f t="shared" si="42"/>
        <v>0</v>
      </c>
      <c r="D395" s="70" t="str">
        <f t="shared" si="43"/>
        <v>FALSE0</v>
      </c>
      <c r="E395" s="70" t="str">
        <f t="shared" si="44"/>
        <v>AS LevelsGCE AS Level10013301</v>
      </c>
      <c r="F395" s="70" t="s">
        <v>7</v>
      </c>
      <c r="G395" s="70" t="s">
        <v>57</v>
      </c>
      <c r="H395" s="184">
        <v>10013301</v>
      </c>
      <c r="I395" s="70" t="s">
        <v>775</v>
      </c>
      <c r="J395" s="70" t="s">
        <v>3274</v>
      </c>
      <c r="K395" s="71" t="str">
        <f t="shared" si="39"/>
        <v>BLANK</v>
      </c>
      <c r="L395" s="71" t="str">
        <f t="shared" si="40"/>
        <v>BLANK</v>
      </c>
    </row>
    <row r="396" spans="1:12" x14ac:dyDescent="0.75">
      <c r="A396" s="70" t="str">
        <f>CONCATENATE('Search Tool'!$B$6,'Search Tool'!$F$6,H396)</f>
        <v>EAL Level 3 advanced Diploma (Al size 1.25)10034055</v>
      </c>
      <c r="B396" s="70" t="b">
        <f t="shared" si="41"/>
        <v>0</v>
      </c>
      <c r="C396" s="70">
        <f t="shared" si="42"/>
        <v>0</v>
      </c>
      <c r="D396" s="70" t="str">
        <f t="shared" si="43"/>
        <v>FALSE0</v>
      </c>
      <c r="E396" s="70" t="str">
        <f t="shared" si="44"/>
        <v>AS LevelsGCE AS Level10034055</v>
      </c>
      <c r="F396" s="70" t="s">
        <v>7</v>
      </c>
      <c r="G396" s="70" t="s">
        <v>57</v>
      </c>
      <c r="H396" s="184">
        <v>10034055</v>
      </c>
      <c r="I396" s="70" t="s">
        <v>777</v>
      </c>
      <c r="J396" s="70" t="s">
        <v>3275</v>
      </c>
      <c r="K396" s="71" t="str">
        <f t="shared" si="39"/>
        <v>BLANK</v>
      </c>
      <c r="L396" s="71" t="str">
        <f t="shared" si="40"/>
        <v>BLANK</v>
      </c>
    </row>
    <row r="397" spans="1:12" x14ac:dyDescent="0.75">
      <c r="A397" s="70" t="str">
        <f>CONCATENATE('Search Tool'!$B$6,'Search Tool'!$F$6,H397)</f>
        <v>EAL Level 3 advanced Diploma (Al size 1.25)10034110</v>
      </c>
      <c r="B397" s="70" t="b">
        <f t="shared" si="41"/>
        <v>0</v>
      </c>
      <c r="C397" s="70">
        <f t="shared" si="42"/>
        <v>0</v>
      </c>
      <c r="D397" s="70" t="str">
        <f t="shared" si="43"/>
        <v>FALSE0</v>
      </c>
      <c r="E397" s="70" t="str">
        <f t="shared" si="44"/>
        <v>AS LevelsGCE AS Level10034110</v>
      </c>
      <c r="F397" s="70" t="s">
        <v>7</v>
      </c>
      <c r="G397" s="70" t="s">
        <v>57</v>
      </c>
      <c r="H397" s="184">
        <v>10034110</v>
      </c>
      <c r="I397" s="70" t="s">
        <v>779</v>
      </c>
      <c r="J397" s="70" t="s">
        <v>3276</v>
      </c>
      <c r="K397" s="71" t="str">
        <f t="shared" si="39"/>
        <v>BLANK</v>
      </c>
      <c r="L397" s="71" t="str">
        <f t="shared" si="40"/>
        <v>BLANK</v>
      </c>
    </row>
    <row r="398" spans="1:12" x14ac:dyDescent="0.75">
      <c r="A398" s="70" t="str">
        <f>CONCATENATE('Search Tool'!$B$6,'Search Tool'!$F$6,H398)</f>
        <v>EAL Level 3 advanced Diploma (Al size 1.25)10034171</v>
      </c>
      <c r="B398" s="70" t="b">
        <f t="shared" si="41"/>
        <v>0</v>
      </c>
      <c r="C398" s="70">
        <f t="shared" si="42"/>
        <v>0</v>
      </c>
      <c r="D398" s="70" t="str">
        <f t="shared" si="43"/>
        <v>FALSE0</v>
      </c>
      <c r="E398" s="70" t="str">
        <f t="shared" si="44"/>
        <v>AS LevelsGCE AS Level10034171</v>
      </c>
      <c r="F398" s="70" t="s">
        <v>7</v>
      </c>
      <c r="G398" s="70" t="s">
        <v>57</v>
      </c>
      <c r="H398" s="184">
        <v>10034171</v>
      </c>
      <c r="I398" s="70" t="s">
        <v>781</v>
      </c>
      <c r="J398" s="70" t="s">
        <v>3277</v>
      </c>
      <c r="K398" s="71" t="str">
        <f t="shared" si="39"/>
        <v>BLANK</v>
      </c>
      <c r="L398" s="71" t="str">
        <f t="shared" si="40"/>
        <v>BLANK</v>
      </c>
    </row>
    <row r="399" spans="1:12" x14ac:dyDescent="0.75">
      <c r="A399" s="70" t="str">
        <f>CONCATENATE('Search Tool'!$B$6,'Search Tool'!$F$6,H399)</f>
        <v>EAL Level 3 advanced Diploma (Al size 1.25)10034237</v>
      </c>
      <c r="B399" s="70" t="b">
        <f t="shared" si="41"/>
        <v>0</v>
      </c>
      <c r="C399" s="70">
        <f t="shared" si="42"/>
        <v>0</v>
      </c>
      <c r="D399" s="70" t="str">
        <f t="shared" si="43"/>
        <v>FALSE0</v>
      </c>
      <c r="E399" s="70" t="str">
        <f t="shared" si="44"/>
        <v>AS LevelsGCE AS Level10034237</v>
      </c>
      <c r="F399" s="70" t="s">
        <v>7</v>
      </c>
      <c r="G399" s="70" t="s">
        <v>57</v>
      </c>
      <c r="H399" s="184">
        <v>10034237</v>
      </c>
      <c r="I399" s="70" t="s">
        <v>783</v>
      </c>
      <c r="J399" s="70" t="s">
        <v>3278</v>
      </c>
      <c r="K399" s="71" t="str">
        <f t="shared" si="39"/>
        <v>BLANK</v>
      </c>
      <c r="L399" s="71" t="str">
        <f t="shared" si="40"/>
        <v>BLANK</v>
      </c>
    </row>
    <row r="400" spans="1:12" x14ac:dyDescent="0.75">
      <c r="A400" s="70" t="str">
        <f>CONCATENATE('Search Tool'!$B$6,'Search Tool'!$F$6,H400)</f>
        <v>EAL Level 3 advanced Diploma (Al size 1.25)10034298</v>
      </c>
      <c r="B400" s="70" t="b">
        <f t="shared" si="41"/>
        <v>0</v>
      </c>
      <c r="C400" s="70">
        <f t="shared" si="42"/>
        <v>0</v>
      </c>
      <c r="D400" s="70" t="str">
        <f t="shared" si="43"/>
        <v>FALSE0</v>
      </c>
      <c r="E400" s="70" t="str">
        <f t="shared" si="44"/>
        <v>AS LevelsGCE AS Level10034298</v>
      </c>
      <c r="F400" s="70" t="s">
        <v>7</v>
      </c>
      <c r="G400" s="70" t="s">
        <v>57</v>
      </c>
      <c r="H400" s="184">
        <v>10034298</v>
      </c>
      <c r="I400" s="70" t="s">
        <v>785</v>
      </c>
      <c r="J400" s="70" t="s">
        <v>3279</v>
      </c>
      <c r="K400" s="71" t="str">
        <f t="shared" si="39"/>
        <v>BLANK</v>
      </c>
      <c r="L400" s="71" t="str">
        <f t="shared" si="40"/>
        <v>BLANK</v>
      </c>
    </row>
    <row r="401" spans="1:12" x14ac:dyDescent="0.75">
      <c r="A401" s="70" t="str">
        <f>CONCATENATE('Search Tool'!$B$6,'Search Tool'!$F$6,H401)</f>
        <v>EAL Level 3 advanced Diploma (Al size 1.25)10034341</v>
      </c>
      <c r="B401" s="70" t="b">
        <f t="shared" si="41"/>
        <v>0</v>
      </c>
      <c r="C401" s="70">
        <f t="shared" si="42"/>
        <v>0</v>
      </c>
      <c r="D401" s="70" t="str">
        <f t="shared" si="43"/>
        <v>FALSE0</v>
      </c>
      <c r="E401" s="70" t="str">
        <f t="shared" si="44"/>
        <v>AS LevelsGCE AS Level10034341</v>
      </c>
      <c r="F401" s="70" t="s">
        <v>7</v>
      </c>
      <c r="G401" s="70" t="s">
        <v>57</v>
      </c>
      <c r="H401" s="184">
        <v>10034341</v>
      </c>
      <c r="I401" s="70" t="s">
        <v>787</v>
      </c>
      <c r="J401" s="70" t="s">
        <v>3280</v>
      </c>
      <c r="K401" s="71" t="str">
        <f t="shared" si="39"/>
        <v>BLANK</v>
      </c>
      <c r="L401" s="71" t="str">
        <f t="shared" si="40"/>
        <v>BLANK</v>
      </c>
    </row>
    <row r="402" spans="1:12" x14ac:dyDescent="0.75">
      <c r="A402" s="70" t="str">
        <f>CONCATENATE('Search Tool'!$B$6,'Search Tool'!$F$6,H402)</f>
        <v>EAL Level 3 advanced Diploma (Al size 1.25)10034912</v>
      </c>
      <c r="B402" s="70" t="b">
        <f t="shared" si="41"/>
        <v>0</v>
      </c>
      <c r="C402" s="70">
        <f t="shared" si="42"/>
        <v>0</v>
      </c>
      <c r="D402" s="70" t="str">
        <f t="shared" si="43"/>
        <v>FALSE0</v>
      </c>
      <c r="E402" s="70" t="str">
        <f t="shared" si="44"/>
        <v>AS LevelsGCE AS Level10034912</v>
      </c>
      <c r="F402" s="70" t="s">
        <v>7</v>
      </c>
      <c r="G402" s="70" t="s">
        <v>57</v>
      </c>
      <c r="H402" s="184">
        <v>10034912</v>
      </c>
      <c r="I402" s="70" t="s">
        <v>789</v>
      </c>
      <c r="J402" s="70" t="s">
        <v>3281</v>
      </c>
      <c r="K402" s="71" t="str">
        <f t="shared" si="39"/>
        <v>BLANK</v>
      </c>
      <c r="L402" s="71" t="str">
        <f t="shared" si="40"/>
        <v>BLANK</v>
      </c>
    </row>
    <row r="403" spans="1:12" x14ac:dyDescent="0.75">
      <c r="A403" s="70" t="str">
        <f>CONCATENATE('Search Tool'!$B$6,'Search Tool'!$F$6,H403)</f>
        <v>EAL Level 3 advanced Diploma (Al size 1.25)10050395</v>
      </c>
      <c r="B403" s="70" t="b">
        <f t="shared" si="41"/>
        <v>0</v>
      </c>
      <c r="C403" s="70">
        <f t="shared" si="42"/>
        <v>0</v>
      </c>
      <c r="D403" s="70" t="str">
        <f t="shared" si="43"/>
        <v>FALSE0</v>
      </c>
      <c r="E403" s="70" t="str">
        <f t="shared" si="44"/>
        <v>AS LevelsGCE AS Level10050395</v>
      </c>
      <c r="F403" s="70" t="s">
        <v>7</v>
      </c>
      <c r="G403" s="70" t="s">
        <v>57</v>
      </c>
      <c r="H403" s="184">
        <v>10050395</v>
      </c>
      <c r="I403" s="70" t="s">
        <v>791</v>
      </c>
      <c r="J403" s="70" t="s">
        <v>3283</v>
      </c>
      <c r="K403" s="71" t="str">
        <f t="shared" si="39"/>
        <v>BLANK</v>
      </c>
      <c r="L403" s="71" t="str">
        <f t="shared" si="40"/>
        <v>BLANK</v>
      </c>
    </row>
    <row r="404" spans="1:12" x14ac:dyDescent="0.75">
      <c r="A404" s="70" t="str">
        <f>CONCATENATE('Search Tool'!$B$6,'Search Tool'!$F$6,H404)</f>
        <v>EAL Level 3 advanced Diploma (Al size 1.25)10060042</v>
      </c>
      <c r="B404" s="70" t="b">
        <f t="shared" si="41"/>
        <v>0</v>
      </c>
      <c r="C404" s="70">
        <f t="shared" si="42"/>
        <v>0</v>
      </c>
      <c r="D404" s="70" t="str">
        <f t="shared" si="43"/>
        <v>FALSE0</v>
      </c>
      <c r="E404" s="70" t="str">
        <f t="shared" si="44"/>
        <v>AS LevelsGCE AS Level10060042</v>
      </c>
      <c r="F404" s="70" t="s">
        <v>7</v>
      </c>
      <c r="G404" s="70" t="s">
        <v>57</v>
      </c>
      <c r="H404" s="184">
        <v>10060042</v>
      </c>
      <c r="I404" s="70" t="s">
        <v>793</v>
      </c>
      <c r="J404" s="70" t="s">
        <v>3284</v>
      </c>
      <c r="K404" s="71" t="str">
        <f t="shared" si="39"/>
        <v>BLANK</v>
      </c>
      <c r="L404" s="71" t="str">
        <f t="shared" si="40"/>
        <v>BLANK</v>
      </c>
    </row>
    <row r="405" spans="1:12" x14ac:dyDescent="0.75">
      <c r="A405" s="70" t="str">
        <f>CONCATENATE('Search Tool'!$B$6,'Search Tool'!$F$6,H405)</f>
        <v>EAL Level 3 advanced Diploma (Al size 1.25)10060054</v>
      </c>
      <c r="B405" s="70" t="b">
        <f t="shared" si="41"/>
        <v>0</v>
      </c>
      <c r="C405" s="70">
        <f t="shared" si="42"/>
        <v>0</v>
      </c>
      <c r="D405" s="70" t="str">
        <f t="shared" si="43"/>
        <v>FALSE0</v>
      </c>
      <c r="E405" s="70" t="str">
        <f t="shared" si="44"/>
        <v>AS LevelsGCE AS Level10060054</v>
      </c>
      <c r="F405" s="70" t="s">
        <v>7</v>
      </c>
      <c r="G405" s="70" t="s">
        <v>57</v>
      </c>
      <c r="H405" s="184">
        <v>10060054</v>
      </c>
      <c r="I405" s="70" t="s">
        <v>795</v>
      </c>
      <c r="J405" s="70" t="s">
        <v>3285</v>
      </c>
      <c r="K405" s="71" t="str">
        <f t="shared" si="39"/>
        <v>BLANK</v>
      </c>
      <c r="L405" s="71" t="str">
        <f t="shared" si="40"/>
        <v>BLANK</v>
      </c>
    </row>
    <row r="406" spans="1:12" x14ac:dyDescent="0.75">
      <c r="A406" s="70" t="str">
        <f>CONCATENATE('Search Tool'!$B$6,'Search Tool'!$F$6,H406)</f>
        <v>EAL Level 3 advanced Diploma (Al size 1.25)1006008X</v>
      </c>
      <c r="B406" s="70" t="b">
        <f t="shared" si="41"/>
        <v>0</v>
      </c>
      <c r="C406" s="70">
        <f t="shared" si="42"/>
        <v>0</v>
      </c>
      <c r="D406" s="70" t="str">
        <f t="shared" si="43"/>
        <v>FALSE0</v>
      </c>
      <c r="E406" s="70" t="str">
        <f t="shared" si="44"/>
        <v>AS LevelsGCE AS Level1006008X</v>
      </c>
      <c r="F406" s="70" t="s">
        <v>7</v>
      </c>
      <c r="G406" s="70" t="s">
        <v>57</v>
      </c>
      <c r="H406" s="70" t="s">
        <v>796</v>
      </c>
      <c r="I406" s="70" t="s">
        <v>797</v>
      </c>
      <c r="J406" s="70" t="s">
        <v>3286</v>
      </c>
      <c r="K406" s="71" t="str">
        <f t="shared" si="39"/>
        <v>BLANK</v>
      </c>
      <c r="L406" s="71" t="str">
        <f t="shared" si="40"/>
        <v>BLANK</v>
      </c>
    </row>
    <row r="407" spans="1:12" x14ac:dyDescent="0.75">
      <c r="A407" s="70" t="str">
        <f>CONCATENATE('Search Tool'!$B$6,'Search Tool'!$F$6,H407)</f>
        <v>EAL Level 3 advanced Diploma (Al size 1.25)10060091</v>
      </c>
      <c r="B407" s="70" t="b">
        <f t="shared" si="41"/>
        <v>0</v>
      </c>
      <c r="C407" s="70">
        <f t="shared" si="42"/>
        <v>0</v>
      </c>
      <c r="D407" s="70" t="str">
        <f t="shared" si="43"/>
        <v>FALSE0</v>
      </c>
      <c r="E407" s="70" t="str">
        <f t="shared" si="44"/>
        <v>AS LevelsGCE AS Level10060091</v>
      </c>
      <c r="F407" s="70" t="s">
        <v>7</v>
      </c>
      <c r="G407" s="70" t="s">
        <v>57</v>
      </c>
      <c r="H407" s="184">
        <v>10060091</v>
      </c>
      <c r="I407" s="70" t="s">
        <v>799</v>
      </c>
      <c r="J407" s="70" t="s">
        <v>3288</v>
      </c>
      <c r="K407" s="71" t="str">
        <f t="shared" si="39"/>
        <v>BLANK</v>
      </c>
      <c r="L407" s="71" t="str">
        <f t="shared" si="40"/>
        <v>BLANK</v>
      </c>
    </row>
    <row r="408" spans="1:12" x14ac:dyDescent="0.75">
      <c r="A408" s="70" t="str">
        <f>CONCATENATE('Search Tool'!$B$6,'Search Tool'!$F$6,H408)</f>
        <v>EAL Level 3 advanced Diploma (Al size 1.25)10060121</v>
      </c>
      <c r="B408" s="70" t="b">
        <f t="shared" si="41"/>
        <v>0</v>
      </c>
      <c r="C408" s="70">
        <f t="shared" si="42"/>
        <v>0</v>
      </c>
      <c r="D408" s="70" t="str">
        <f t="shared" si="43"/>
        <v>FALSE0</v>
      </c>
      <c r="E408" s="70" t="str">
        <f t="shared" si="44"/>
        <v>AS LevelsGCE AS Level10060121</v>
      </c>
      <c r="F408" s="70" t="s">
        <v>7</v>
      </c>
      <c r="G408" s="70" t="s">
        <v>57</v>
      </c>
      <c r="H408" s="184">
        <v>10060121</v>
      </c>
      <c r="I408" s="70" t="s">
        <v>801</v>
      </c>
      <c r="J408" s="70" t="s">
        <v>3289</v>
      </c>
      <c r="K408" s="71" t="str">
        <f t="shared" si="39"/>
        <v>BLANK</v>
      </c>
      <c r="L408" s="71" t="str">
        <f t="shared" si="40"/>
        <v>BLANK</v>
      </c>
    </row>
    <row r="409" spans="1:12" x14ac:dyDescent="0.75">
      <c r="A409" s="70" t="str">
        <f>CONCATENATE('Search Tool'!$B$6,'Search Tool'!$F$6,H409)</f>
        <v>EAL Level 3 advanced Diploma (Al size 1.25)10060133</v>
      </c>
      <c r="B409" s="70" t="b">
        <f t="shared" si="41"/>
        <v>0</v>
      </c>
      <c r="C409" s="70">
        <f t="shared" si="42"/>
        <v>0</v>
      </c>
      <c r="D409" s="70" t="str">
        <f t="shared" si="43"/>
        <v>FALSE0</v>
      </c>
      <c r="E409" s="70" t="str">
        <f t="shared" si="44"/>
        <v>AS LevelsGCE AS Level10060133</v>
      </c>
      <c r="F409" s="70" t="s">
        <v>7</v>
      </c>
      <c r="G409" s="70" t="s">
        <v>57</v>
      </c>
      <c r="H409" s="184">
        <v>10060133</v>
      </c>
      <c r="I409" s="70" t="s">
        <v>803</v>
      </c>
      <c r="J409" s="70" t="s">
        <v>3290</v>
      </c>
      <c r="K409" s="71" t="str">
        <f t="shared" si="39"/>
        <v>BLANK</v>
      </c>
      <c r="L409" s="71" t="str">
        <f t="shared" si="40"/>
        <v>BLANK</v>
      </c>
    </row>
    <row r="410" spans="1:12" x14ac:dyDescent="0.75">
      <c r="A410" s="70" t="str">
        <f>CONCATENATE('Search Tool'!$B$6,'Search Tool'!$F$6,H410)</f>
        <v>EAL Level 3 advanced Diploma (Al size 1.25)10060169</v>
      </c>
      <c r="B410" s="70" t="b">
        <f t="shared" si="41"/>
        <v>0</v>
      </c>
      <c r="C410" s="70">
        <f t="shared" si="42"/>
        <v>0</v>
      </c>
      <c r="D410" s="70" t="str">
        <f t="shared" si="43"/>
        <v>FALSE0</v>
      </c>
      <c r="E410" s="70" t="str">
        <f t="shared" si="44"/>
        <v>AS LevelsGCE AS Level10060169</v>
      </c>
      <c r="F410" s="70" t="s">
        <v>7</v>
      </c>
      <c r="G410" s="70" t="s">
        <v>57</v>
      </c>
      <c r="H410" s="184">
        <v>10060169</v>
      </c>
      <c r="I410" s="70" t="s">
        <v>805</v>
      </c>
      <c r="J410" s="70" t="s">
        <v>3291</v>
      </c>
      <c r="K410" s="71" t="str">
        <f t="shared" si="39"/>
        <v>BLANK</v>
      </c>
      <c r="L410" s="71" t="str">
        <f t="shared" si="40"/>
        <v>BLANK</v>
      </c>
    </row>
    <row r="411" spans="1:12" x14ac:dyDescent="0.75">
      <c r="A411" s="70" t="str">
        <f>CONCATENATE('Search Tool'!$B$6,'Search Tool'!$F$6,H411)</f>
        <v>EAL Level 3 advanced Diploma (Al size 1.25)10060170</v>
      </c>
      <c r="B411" s="70" t="b">
        <f t="shared" si="41"/>
        <v>0</v>
      </c>
      <c r="C411" s="70">
        <f t="shared" si="42"/>
        <v>0</v>
      </c>
      <c r="D411" s="70" t="str">
        <f t="shared" si="43"/>
        <v>FALSE0</v>
      </c>
      <c r="E411" s="70" t="str">
        <f t="shared" si="44"/>
        <v>AS LevelsGCE AS Level10060170</v>
      </c>
      <c r="F411" s="70" t="s">
        <v>7</v>
      </c>
      <c r="G411" s="70" t="s">
        <v>57</v>
      </c>
      <c r="H411" s="184">
        <v>10060170</v>
      </c>
      <c r="I411" s="70" t="s">
        <v>807</v>
      </c>
      <c r="J411" s="70" t="s">
        <v>3293</v>
      </c>
      <c r="K411" s="71" t="str">
        <f t="shared" si="39"/>
        <v>BLANK</v>
      </c>
      <c r="L411" s="71" t="str">
        <f t="shared" si="40"/>
        <v>BLANK</v>
      </c>
    </row>
    <row r="412" spans="1:12" x14ac:dyDescent="0.75">
      <c r="A412" s="70" t="str">
        <f>CONCATENATE('Search Tool'!$B$6,'Search Tool'!$F$6,H412)</f>
        <v>EAL Level 3 advanced Diploma (Al size 1.25)10060200</v>
      </c>
      <c r="B412" s="70" t="b">
        <f t="shared" si="41"/>
        <v>0</v>
      </c>
      <c r="C412" s="70">
        <f t="shared" si="42"/>
        <v>0</v>
      </c>
      <c r="D412" s="70" t="str">
        <f t="shared" si="43"/>
        <v>FALSE0</v>
      </c>
      <c r="E412" s="70" t="str">
        <f t="shared" si="44"/>
        <v>AS LevelsGCE AS Level10060200</v>
      </c>
      <c r="F412" s="70" t="s">
        <v>7</v>
      </c>
      <c r="G412" s="70" t="s">
        <v>57</v>
      </c>
      <c r="H412" s="184">
        <v>10060200</v>
      </c>
      <c r="I412" s="70" t="s">
        <v>809</v>
      </c>
      <c r="J412" s="70" t="s">
        <v>3294</v>
      </c>
      <c r="K412" s="71" t="str">
        <f t="shared" si="39"/>
        <v>BLANK</v>
      </c>
      <c r="L412" s="71" t="str">
        <f t="shared" si="40"/>
        <v>BLANK</v>
      </c>
    </row>
    <row r="413" spans="1:12" x14ac:dyDescent="0.75">
      <c r="A413" s="70" t="str">
        <f>CONCATENATE('Search Tool'!$B$6,'Search Tool'!$F$6,H413)</f>
        <v>EAL Level 3 advanced Diploma (Al size 1.25)10060212</v>
      </c>
      <c r="B413" s="70" t="b">
        <f t="shared" si="41"/>
        <v>0</v>
      </c>
      <c r="C413" s="70">
        <f t="shared" si="42"/>
        <v>0</v>
      </c>
      <c r="D413" s="70" t="str">
        <f t="shared" si="43"/>
        <v>FALSE0</v>
      </c>
      <c r="E413" s="70" t="str">
        <f t="shared" si="44"/>
        <v>AS LevelsGCE AS Level10060212</v>
      </c>
      <c r="F413" s="70" t="s">
        <v>7</v>
      </c>
      <c r="G413" s="70" t="s">
        <v>57</v>
      </c>
      <c r="H413" s="184">
        <v>10060212</v>
      </c>
      <c r="I413" s="70" t="s">
        <v>811</v>
      </c>
      <c r="J413" s="70" t="s">
        <v>3295</v>
      </c>
      <c r="K413" s="71" t="str">
        <f t="shared" si="39"/>
        <v>BLANK</v>
      </c>
      <c r="L413" s="71" t="str">
        <f t="shared" si="40"/>
        <v>BLANK</v>
      </c>
    </row>
    <row r="414" spans="1:12" x14ac:dyDescent="0.75">
      <c r="A414" s="70" t="str">
        <f>CONCATENATE('Search Tool'!$B$6,'Search Tool'!$F$6,H414)</f>
        <v>EAL Level 3 advanced Diploma (Al size 1.25)10060248</v>
      </c>
      <c r="B414" s="70" t="b">
        <f t="shared" si="41"/>
        <v>0</v>
      </c>
      <c r="C414" s="70">
        <f t="shared" si="42"/>
        <v>0</v>
      </c>
      <c r="D414" s="70" t="str">
        <f t="shared" si="43"/>
        <v>FALSE0</v>
      </c>
      <c r="E414" s="70" t="str">
        <f t="shared" si="44"/>
        <v>AS LevelsGCE AS Level10060248</v>
      </c>
      <c r="F414" s="70" t="s">
        <v>7</v>
      </c>
      <c r="G414" s="70" t="s">
        <v>57</v>
      </c>
      <c r="H414" s="184">
        <v>10060248</v>
      </c>
      <c r="I414" s="70" t="s">
        <v>813</v>
      </c>
      <c r="J414" s="70" t="s">
        <v>3296</v>
      </c>
      <c r="K414" s="71" t="str">
        <f t="shared" si="39"/>
        <v>BLANK</v>
      </c>
      <c r="L414" s="71" t="str">
        <f t="shared" si="40"/>
        <v>BLANK</v>
      </c>
    </row>
    <row r="415" spans="1:12" x14ac:dyDescent="0.75">
      <c r="A415" s="70" t="str">
        <f>CONCATENATE('Search Tool'!$B$6,'Search Tool'!$F$6,H415)</f>
        <v>EAL Level 3 advanced Diploma (Al size 1.25)1006025X</v>
      </c>
      <c r="B415" s="70" t="b">
        <f t="shared" si="41"/>
        <v>0</v>
      </c>
      <c r="C415" s="70">
        <f t="shared" si="42"/>
        <v>0</v>
      </c>
      <c r="D415" s="70" t="str">
        <f t="shared" si="43"/>
        <v>FALSE0</v>
      </c>
      <c r="E415" s="70" t="str">
        <f t="shared" si="44"/>
        <v>AS LevelsGCE AS Level1006025X</v>
      </c>
      <c r="F415" s="70" t="s">
        <v>7</v>
      </c>
      <c r="G415" s="70" t="s">
        <v>57</v>
      </c>
      <c r="H415" s="70" t="s">
        <v>814</v>
      </c>
      <c r="I415" s="70" t="s">
        <v>815</v>
      </c>
      <c r="J415" s="70" t="s">
        <v>3298</v>
      </c>
      <c r="K415" s="71" t="str">
        <f t="shared" si="39"/>
        <v>BLANK</v>
      </c>
      <c r="L415" s="71" t="str">
        <f t="shared" si="40"/>
        <v>BLANK</v>
      </c>
    </row>
    <row r="416" spans="1:12" x14ac:dyDescent="0.75">
      <c r="A416" s="70" t="str">
        <f>CONCATENATE('Search Tool'!$B$6,'Search Tool'!$F$6,H416)</f>
        <v>EAL Level 3 advanced Diploma (Al size 1.25)50022027</v>
      </c>
      <c r="B416" s="70" t="b">
        <f t="shared" si="41"/>
        <v>0</v>
      </c>
      <c r="C416" s="70">
        <f t="shared" si="42"/>
        <v>0</v>
      </c>
      <c r="D416" s="70" t="str">
        <f t="shared" si="43"/>
        <v>FALSE0</v>
      </c>
      <c r="E416" s="70" t="str">
        <f t="shared" si="44"/>
        <v>AS LevelsGCE AS Level50022027</v>
      </c>
      <c r="F416" s="70" t="s">
        <v>7</v>
      </c>
      <c r="G416" s="70" t="s">
        <v>57</v>
      </c>
      <c r="H416" s="184">
        <v>50022027</v>
      </c>
      <c r="I416" s="70" t="s">
        <v>817</v>
      </c>
      <c r="J416" s="70" t="s">
        <v>3299</v>
      </c>
      <c r="K416" s="71" t="str">
        <f t="shared" si="39"/>
        <v>BLANK</v>
      </c>
      <c r="L416" s="71" t="str">
        <f t="shared" si="40"/>
        <v>BLANK</v>
      </c>
    </row>
    <row r="417" spans="1:12" x14ac:dyDescent="0.75">
      <c r="A417" s="70" t="str">
        <f>CONCATENATE('Search Tool'!$B$6,'Search Tool'!$F$6,H417)</f>
        <v>EAL Level 3 advanced Diploma (Al size 1.25)50022064</v>
      </c>
      <c r="B417" s="70" t="b">
        <f t="shared" si="41"/>
        <v>0</v>
      </c>
      <c r="C417" s="70">
        <f t="shared" si="42"/>
        <v>0</v>
      </c>
      <c r="D417" s="70" t="str">
        <f t="shared" si="43"/>
        <v>FALSE0</v>
      </c>
      <c r="E417" s="70" t="str">
        <f t="shared" si="44"/>
        <v>AS LevelsGCE AS Level50022064</v>
      </c>
      <c r="F417" s="70" t="s">
        <v>7</v>
      </c>
      <c r="G417" s="70" t="s">
        <v>57</v>
      </c>
      <c r="H417" s="184">
        <v>50022064</v>
      </c>
      <c r="I417" s="70" t="s">
        <v>819</v>
      </c>
      <c r="J417" s="70" t="s">
        <v>3300</v>
      </c>
      <c r="K417" s="71" t="str">
        <f t="shared" si="39"/>
        <v>BLANK</v>
      </c>
      <c r="L417" s="71" t="str">
        <f t="shared" si="40"/>
        <v>BLANK</v>
      </c>
    </row>
    <row r="418" spans="1:12" x14ac:dyDescent="0.75">
      <c r="A418" s="70" t="str">
        <f>CONCATENATE('Search Tool'!$B$6,'Search Tool'!$F$6,H418)</f>
        <v>EAL Level 3 advanced Diploma (Al size 1.25)50022076</v>
      </c>
      <c r="B418" s="70" t="b">
        <f t="shared" si="41"/>
        <v>0</v>
      </c>
      <c r="C418" s="70">
        <f t="shared" si="42"/>
        <v>0</v>
      </c>
      <c r="D418" s="70" t="str">
        <f t="shared" si="43"/>
        <v>FALSE0</v>
      </c>
      <c r="E418" s="70" t="str">
        <f t="shared" si="44"/>
        <v>AS LevelsGCE AS Level50022076</v>
      </c>
      <c r="F418" s="70" t="s">
        <v>7</v>
      </c>
      <c r="G418" s="70" t="s">
        <v>57</v>
      </c>
      <c r="H418" s="184">
        <v>50022076</v>
      </c>
      <c r="I418" s="70" t="s">
        <v>821</v>
      </c>
      <c r="J418" s="70" t="s">
        <v>3301</v>
      </c>
      <c r="K418" s="71" t="str">
        <f t="shared" si="39"/>
        <v>BLANK</v>
      </c>
      <c r="L418" s="71" t="str">
        <f t="shared" si="40"/>
        <v>BLANK</v>
      </c>
    </row>
    <row r="419" spans="1:12" x14ac:dyDescent="0.75">
      <c r="A419" s="70" t="str">
        <f>CONCATENATE('Search Tool'!$B$6,'Search Tool'!$F$6,H419)</f>
        <v>EAL Level 3 advanced Diploma (Al size 1.25)50022106</v>
      </c>
      <c r="B419" s="70" t="b">
        <f t="shared" si="41"/>
        <v>0</v>
      </c>
      <c r="C419" s="70">
        <f t="shared" si="42"/>
        <v>0</v>
      </c>
      <c r="D419" s="70" t="str">
        <f t="shared" si="43"/>
        <v>FALSE0</v>
      </c>
      <c r="E419" s="70" t="str">
        <f t="shared" si="44"/>
        <v>AS LevelsGCE AS Level50022106</v>
      </c>
      <c r="F419" s="70" t="s">
        <v>7</v>
      </c>
      <c r="G419" s="70" t="s">
        <v>57</v>
      </c>
      <c r="H419" s="184">
        <v>50022106</v>
      </c>
      <c r="I419" s="70" t="s">
        <v>823</v>
      </c>
      <c r="J419" s="70" t="s">
        <v>3303</v>
      </c>
      <c r="K419" s="71" t="str">
        <f t="shared" si="39"/>
        <v>BLANK</v>
      </c>
      <c r="L419" s="71" t="str">
        <f t="shared" si="40"/>
        <v>BLANK</v>
      </c>
    </row>
    <row r="420" spans="1:12" x14ac:dyDescent="0.75">
      <c r="A420" s="70" t="str">
        <f>CONCATENATE('Search Tool'!$B$6,'Search Tool'!$F$6,H420)</f>
        <v>EAL Level 3 advanced Diploma (Al size 1.25)5002212X</v>
      </c>
      <c r="B420" s="70" t="b">
        <f t="shared" si="41"/>
        <v>0</v>
      </c>
      <c r="C420" s="70">
        <f t="shared" si="42"/>
        <v>0</v>
      </c>
      <c r="D420" s="70" t="str">
        <f t="shared" si="43"/>
        <v>FALSE0</v>
      </c>
      <c r="E420" s="70" t="str">
        <f t="shared" si="44"/>
        <v>AS LevelsGCE AS Level5002212X</v>
      </c>
      <c r="F420" s="70" t="s">
        <v>7</v>
      </c>
      <c r="G420" s="70" t="s">
        <v>57</v>
      </c>
      <c r="H420" s="70" t="s">
        <v>824</v>
      </c>
      <c r="I420" s="70" t="s">
        <v>825</v>
      </c>
      <c r="J420" s="70" t="s">
        <v>3304</v>
      </c>
      <c r="K420" s="71" t="str">
        <f t="shared" si="39"/>
        <v>BLANK</v>
      </c>
      <c r="L420" s="71" t="str">
        <f t="shared" si="40"/>
        <v>BLANK</v>
      </c>
    </row>
    <row r="421" spans="1:12" x14ac:dyDescent="0.75">
      <c r="A421" s="70" t="str">
        <f>CONCATENATE('Search Tool'!$B$6,'Search Tool'!$F$6,H421)</f>
        <v>EAL Level 3 advanced Diploma (Al size 1.25)50022167</v>
      </c>
      <c r="B421" s="70" t="b">
        <f t="shared" si="41"/>
        <v>0</v>
      </c>
      <c r="C421" s="70">
        <f t="shared" si="42"/>
        <v>0</v>
      </c>
      <c r="D421" s="70" t="str">
        <f t="shared" si="43"/>
        <v>FALSE0</v>
      </c>
      <c r="E421" s="70" t="str">
        <f t="shared" si="44"/>
        <v>AS LevelsGCE AS Level50022167</v>
      </c>
      <c r="F421" s="70" t="s">
        <v>7</v>
      </c>
      <c r="G421" s="70" t="s">
        <v>57</v>
      </c>
      <c r="H421" s="184">
        <v>50022167</v>
      </c>
      <c r="I421" s="70" t="s">
        <v>827</v>
      </c>
      <c r="J421" s="70" t="s">
        <v>3305</v>
      </c>
      <c r="K421" s="71" t="str">
        <f t="shared" si="39"/>
        <v>BLANK</v>
      </c>
      <c r="L421" s="71" t="str">
        <f t="shared" si="40"/>
        <v>BLANK</v>
      </c>
    </row>
    <row r="422" spans="1:12" x14ac:dyDescent="0.75">
      <c r="A422" s="70" t="str">
        <f>CONCATENATE('Search Tool'!$B$6,'Search Tool'!$F$6,H422)</f>
        <v>EAL Level 3 advanced Diploma (Al size 1.25)50022179</v>
      </c>
      <c r="B422" s="70" t="b">
        <f t="shared" si="41"/>
        <v>0</v>
      </c>
      <c r="C422" s="70">
        <f t="shared" si="42"/>
        <v>0</v>
      </c>
      <c r="D422" s="70" t="str">
        <f t="shared" si="43"/>
        <v>FALSE0</v>
      </c>
      <c r="E422" s="70" t="str">
        <f t="shared" si="44"/>
        <v>AS LevelsGCE AS Level50022179</v>
      </c>
      <c r="F422" s="70" t="s">
        <v>7</v>
      </c>
      <c r="G422" s="70" t="s">
        <v>57</v>
      </c>
      <c r="H422" s="184">
        <v>50022179</v>
      </c>
      <c r="I422" s="70" t="s">
        <v>829</v>
      </c>
      <c r="J422" s="70" t="s">
        <v>3306</v>
      </c>
      <c r="K422" s="71" t="str">
        <f t="shared" si="39"/>
        <v>BLANK</v>
      </c>
      <c r="L422" s="71" t="str">
        <f t="shared" si="40"/>
        <v>BLANK</v>
      </c>
    </row>
    <row r="423" spans="1:12" x14ac:dyDescent="0.75">
      <c r="A423" s="70" t="str">
        <f>CONCATENATE('Search Tool'!$B$6,'Search Tool'!$F$6,H423)</f>
        <v>EAL Level 3 advanced Diploma (Al size 1.25)50022192</v>
      </c>
      <c r="B423" s="70" t="b">
        <f t="shared" si="41"/>
        <v>0</v>
      </c>
      <c r="C423" s="70">
        <f t="shared" si="42"/>
        <v>0</v>
      </c>
      <c r="D423" s="70" t="str">
        <f t="shared" si="43"/>
        <v>FALSE0</v>
      </c>
      <c r="E423" s="70" t="str">
        <f t="shared" si="44"/>
        <v>AS LevelsGCE AS Level50022192</v>
      </c>
      <c r="F423" s="70" t="s">
        <v>7</v>
      </c>
      <c r="G423" s="70" t="s">
        <v>57</v>
      </c>
      <c r="H423" s="184">
        <v>50022192</v>
      </c>
      <c r="I423" s="70" t="s">
        <v>831</v>
      </c>
      <c r="J423" s="70" t="s">
        <v>3308</v>
      </c>
      <c r="K423" s="71" t="str">
        <f t="shared" si="39"/>
        <v>BLANK</v>
      </c>
      <c r="L423" s="71" t="str">
        <f t="shared" si="40"/>
        <v>BLANK</v>
      </c>
    </row>
    <row r="424" spans="1:12" x14ac:dyDescent="0.75">
      <c r="A424" s="70" t="str">
        <f>CONCATENATE('Search Tool'!$B$6,'Search Tool'!$F$6,H424)</f>
        <v>EAL Level 3 advanced Diploma (Al size 1.25)50022210</v>
      </c>
      <c r="B424" s="70" t="b">
        <f t="shared" si="41"/>
        <v>0</v>
      </c>
      <c r="C424" s="70">
        <f t="shared" si="42"/>
        <v>0</v>
      </c>
      <c r="D424" s="70" t="str">
        <f t="shared" si="43"/>
        <v>FALSE0</v>
      </c>
      <c r="E424" s="70" t="str">
        <f t="shared" si="44"/>
        <v>AS LevelsGCE AS Level50022210</v>
      </c>
      <c r="F424" s="70" t="s">
        <v>7</v>
      </c>
      <c r="G424" s="70" t="s">
        <v>57</v>
      </c>
      <c r="H424" s="184">
        <v>50022210</v>
      </c>
      <c r="I424" s="70" t="s">
        <v>833</v>
      </c>
      <c r="J424" s="70" t="s">
        <v>3309</v>
      </c>
      <c r="K424" s="71" t="str">
        <f t="shared" si="39"/>
        <v>BLANK</v>
      </c>
      <c r="L424" s="71" t="str">
        <f t="shared" si="40"/>
        <v>BLANK</v>
      </c>
    </row>
    <row r="425" spans="1:12" x14ac:dyDescent="0.75">
      <c r="A425" s="70" t="str">
        <f>CONCATENATE('Search Tool'!$B$6,'Search Tool'!$F$6,H425)</f>
        <v>EAL Level 3 advanced Diploma (Al size 1.25)50022222</v>
      </c>
      <c r="B425" s="70" t="b">
        <f t="shared" si="41"/>
        <v>0</v>
      </c>
      <c r="C425" s="70">
        <f t="shared" si="42"/>
        <v>0</v>
      </c>
      <c r="D425" s="70" t="str">
        <f t="shared" si="43"/>
        <v>FALSE0</v>
      </c>
      <c r="E425" s="70" t="str">
        <f t="shared" si="44"/>
        <v>AS LevelsGCE AS Level50022222</v>
      </c>
      <c r="F425" s="70" t="s">
        <v>7</v>
      </c>
      <c r="G425" s="70" t="s">
        <v>57</v>
      </c>
      <c r="H425" s="184">
        <v>50022222</v>
      </c>
      <c r="I425" s="70" t="s">
        <v>835</v>
      </c>
      <c r="J425" s="70" t="s">
        <v>3310</v>
      </c>
      <c r="K425" s="71" t="str">
        <f t="shared" si="39"/>
        <v>BLANK</v>
      </c>
      <c r="L425" s="71" t="str">
        <f t="shared" si="40"/>
        <v>BLANK</v>
      </c>
    </row>
    <row r="426" spans="1:12" x14ac:dyDescent="0.75">
      <c r="A426" s="70" t="str">
        <f>CONCATENATE('Search Tool'!$B$6,'Search Tool'!$F$6,H426)</f>
        <v>EAL Level 3 advanced Diploma (Al size 1.25)50022258</v>
      </c>
      <c r="B426" s="70" t="b">
        <f t="shared" si="41"/>
        <v>0</v>
      </c>
      <c r="C426" s="70">
        <f t="shared" si="42"/>
        <v>0</v>
      </c>
      <c r="D426" s="70" t="str">
        <f t="shared" si="43"/>
        <v>FALSE0</v>
      </c>
      <c r="E426" s="70" t="str">
        <f t="shared" si="44"/>
        <v>AS LevelsGCE AS Level50022258</v>
      </c>
      <c r="F426" s="70" t="s">
        <v>7</v>
      </c>
      <c r="G426" s="70" t="s">
        <v>57</v>
      </c>
      <c r="H426" s="184">
        <v>50022258</v>
      </c>
      <c r="I426" s="70" t="s">
        <v>837</v>
      </c>
      <c r="J426" s="70" t="s">
        <v>3311</v>
      </c>
      <c r="K426" s="71" t="str">
        <f t="shared" si="39"/>
        <v>BLANK</v>
      </c>
      <c r="L426" s="71" t="str">
        <f t="shared" si="40"/>
        <v>BLANK</v>
      </c>
    </row>
    <row r="427" spans="1:12" x14ac:dyDescent="0.75">
      <c r="A427" s="70" t="str">
        <f>CONCATENATE('Search Tool'!$B$6,'Search Tool'!$F$6,H427)</f>
        <v>EAL Level 3 advanced Diploma (Al size 1.25)50022271</v>
      </c>
      <c r="B427" s="70" t="b">
        <f t="shared" si="41"/>
        <v>0</v>
      </c>
      <c r="C427" s="70">
        <f t="shared" si="42"/>
        <v>0</v>
      </c>
      <c r="D427" s="70" t="str">
        <f t="shared" si="43"/>
        <v>FALSE0</v>
      </c>
      <c r="E427" s="70" t="str">
        <f t="shared" si="44"/>
        <v>AS LevelsGCE AS Level50022271</v>
      </c>
      <c r="F427" s="70" t="s">
        <v>7</v>
      </c>
      <c r="G427" s="70" t="s">
        <v>57</v>
      </c>
      <c r="H427" s="184">
        <v>50022271</v>
      </c>
      <c r="I427" s="70" t="s">
        <v>839</v>
      </c>
      <c r="J427" s="70" t="s">
        <v>3312</v>
      </c>
      <c r="K427" s="71" t="str">
        <f t="shared" si="39"/>
        <v>BLANK</v>
      </c>
      <c r="L427" s="71" t="str">
        <f t="shared" si="40"/>
        <v>BLANK</v>
      </c>
    </row>
    <row r="428" spans="1:12" x14ac:dyDescent="0.75">
      <c r="A428" s="70" t="str">
        <f>CONCATENATE('Search Tool'!$B$6,'Search Tool'!$F$6,H428)</f>
        <v>EAL Level 3 advanced Diploma (Al size 1.25)50022313</v>
      </c>
      <c r="B428" s="70" t="b">
        <f t="shared" si="41"/>
        <v>0</v>
      </c>
      <c r="C428" s="70">
        <f t="shared" si="42"/>
        <v>0</v>
      </c>
      <c r="D428" s="70" t="str">
        <f t="shared" si="43"/>
        <v>FALSE0</v>
      </c>
      <c r="E428" s="70" t="str">
        <f t="shared" si="44"/>
        <v>AS LevelsGCE AS Level50022313</v>
      </c>
      <c r="F428" s="70" t="s">
        <v>7</v>
      </c>
      <c r="G428" s="70" t="s">
        <v>57</v>
      </c>
      <c r="H428" s="184">
        <v>50022313</v>
      </c>
      <c r="I428" s="70" t="s">
        <v>841</v>
      </c>
      <c r="J428" s="70" t="s">
        <v>3314</v>
      </c>
      <c r="K428" s="71" t="str">
        <f t="shared" si="39"/>
        <v>BLANK</v>
      </c>
      <c r="L428" s="71" t="str">
        <f t="shared" si="40"/>
        <v>BLANK</v>
      </c>
    </row>
    <row r="429" spans="1:12" x14ac:dyDescent="0.75">
      <c r="A429" s="70" t="str">
        <f>CONCATENATE('Search Tool'!$B$6,'Search Tool'!$F$6,H429)</f>
        <v>EAL Level 3 advanced Diploma (Al size 1.25)50022325</v>
      </c>
      <c r="B429" s="70" t="b">
        <f t="shared" si="41"/>
        <v>0</v>
      </c>
      <c r="C429" s="70">
        <f t="shared" si="42"/>
        <v>0</v>
      </c>
      <c r="D429" s="70" t="str">
        <f t="shared" si="43"/>
        <v>FALSE0</v>
      </c>
      <c r="E429" s="70" t="str">
        <f t="shared" si="44"/>
        <v>AS LevelsGCE AS Level50022325</v>
      </c>
      <c r="F429" s="70" t="s">
        <v>7</v>
      </c>
      <c r="G429" s="70" t="s">
        <v>57</v>
      </c>
      <c r="H429" s="184">
        <v>50022325</v>
      </c>
      <c r="I429" s="70" t="s">
        <v>843</v>
      </c>
      <c r="J429" s="70" t="s">
        <v>3315</v>
      </c>
      <c r="K429" s="71" t="str">
        <f t="shared" si="39"/>
        <v>BLANK</v>
      </c>
      <c r="L429" s="71" t="str">
        <f t="shared" si="40"/>
        <v>BLANK</v>
      </c>
    </row>
    <row r="430" spans="1:12" x14ac:dyDescent="0.75">
      <c r="A430" s="70" t="str">
        <f>CONCATENATE('Search Tool'!$B$6,'Search Tool'!$F$6,H430)</f>
        <v>EAL Level 3 advanced Diploma (Al size 1.25)50022428</v>
      </c>
      <c r="B430" s="70" t="b">
        <f t="shared" si="41"/>
        <v>0</v>
      </c>
      <c r="C430" s="70">
        <f t="shared" si="42"/>
        <v>0</v>
      </c>
      <c r="D430" s="70" t="str">
        <f t="shared" si="43"/>
        <v>FALSE0</v>
      </c>
      <c r="E430" s="70" t="str">
        <f t="shared" si="44"/>
        <v>AS LevelsGCE AS Level50022428</v>
      </c>
      <c r="F430" s="70" t="s">
        <v>7</v>
      </c>
      <c r="G430" s="70" t="s">
        <v>57</v>
      </c>
      <c r="H430" s="184">
        <v>50022428</v>
      </c>
      <c r="I430" s="70" t="s">
        <v>845</v>
      </c>
      <c r="J430" s="70" t="s">
        <v>3316</v>
      </c>
      <c r="K430" s="71" t="str">
        <f t="shared" si="39"/>
        <v>BLANK</v>
      </c>
      <c r="L430" s="71" t="str">
        <f t="shared" si="40"/>
        <v>BLANK</v>
      </c>
    </row>
    <row r="431" spans="1:12" x14ac:dyDescent="0.75">
      <c r="A431" s="70" t="str">
        <f>CONCATENATE('Search Tool'!$B$6,'Search Tool'!$F$6,H431)</f>
        <v>EAL Level 3 advanced Diploma (Al size 1.25)5002243X</v>
      </c>
      <c r="B431" s="70" t="b">
        <f t="shared" si="41"/>
        <v>0</v>
      </c>
      <c r="C431" s="70">
        <f t="shared" si="42"/>
        <v>0</v>
      </c>
      <c r="D431" s="70" t="str">
        <f t="shared" si="43"/>
        <v>FALSE0</v>
      </c>
      <c r="E431" s="70" t="str">
        <f t="shared" si="44"/>
        <v>AS LevelsGCE AS Level5002243X</v>
      </c>
      <c r="F431" s="70" t="s">
        <v>7</v>
      </c>
      <c r="G431" s="70" t="s">
        <v>57</v>
      </c>
      <c r="H431" s="70" t="s">
        <v>846</v>
      </c>
      <c r="I431" s="70" t="s">
        <v>847</v>
      </c>
      <c r="J431" s="70" t="s">
        <v>3317</v>
      </c>
      <c r="K431" s="71" t="str">
        <f t="shared" si="39"/>
        <v>BLANK</v>
      </c>
      <c r="L431" s="71" t="str">
        <f t="shared" si="40"/>
        <v>BLANK</v>
      </c>
    </row>
    <row r="432" spans="1:12" x14ac:dyDescent="0.75">
      <c r="A432" s="70" t="str">
        <f>CONCATENATE('Search Tool'!$B$6,'Search Tool'!$F$6,H432)</f>
        <v>EAL Level 3 advanced Diploma (Al size 1.25)50022465</v>
      </c>
      <c r="B432" s="70" t="b">
        <f t="shared" si="41"/>
        <v>0</v>
      </c>
      <c r="C432" s="70">
        <f t="shared" si="42"/>
        <v>0</v>
      </c>
      <c r="D432" s="70" t="str">
        <f t="shared" si="43"/>
        <v>FALSE0</v>
      </c>
      <c r="E432" s="70" t="str">
        <f t="shared" si="44"/>
        <v>AS LevelsGCE AS Level50022465</v>
      </c>
      <c r="F432" s="70" t="s">
        <v>7</v>
      </c>
      <c r="G432" s="70" t="s">
        <v>57</v>
      </c>
      <c r="H432" s="184">
        <v>50022465</v>
      </c>
      <c r="I432" s="70" t="s">
        <v>849</v>
      </c>
      <c r="J432" s="70" t="s">
        <v>3318</v>
      </c>
      <c r="K432" s="71" t="str">
        <f t="shared" si="39"/>
        <v>BLANK</v>
      </c>
      <c r="L432" s="71" t="str">
        <f t="shared" si="40"/>
        <v>BLANK</v>
      </c>
    </row>
    <row r="433" spans="1:12" x14ac:dyDescent="0.75">
      <c r="A433" s="70" t="str">
        <f>CONCATENATE('Search Tool'!$B$6,'Search Tool'!$F$6,H433)</f>
        <v>EAL Level 3 advanced Diploma (Al size 1.25)50022520</v>
      </c>
      <c r="B433" s="70" t="b">
        <f t="shared" si="41"/>
        <v>0</v>
      </c>
      <c r="C433" s="70">
        <f t="shared" si="42"/>
        <v>0</v>
      </c>
      <c r="D433" s="70" t="str">
        <f t="shared" si="43"/>
        <v>FALSE0</v>
      </c>
      <c r="E433" s="70" t="str">
        <f t="shared" si="44"/>
        <v>AS LevelsGCE AS Level50022520</v>
      </c>
      <c r="F433" s="70" t="s">
        <v>7</v>
      </c>
      <c r="G433" s="70" t="s">
        <v>57</v>
      </c>
      <c r="H433" s="184">
        <v>50022520</v>
      </c>
      <c r="I433" s="70" t="s">
        <v>851</v>
      </c>
      <c r="J433" s="70" t="s">
        <v>3320</v>
      </c>
      <c r="K433" s="71" t="str">
        <f t="shared" si="39"/>
        <v>BLANK</v>
      </c>
      <c r="L433" s="71" t="str">
        <f t="shared" si="40"/>
        <v>BLANK</v>
      </c>
    </row>
    <row r="434" spans="1:12" x14ac:dyDescent="0.75">
      <c r="A434" s="70" t="str">
        <f>CONCATENATE('Search Tool'!$B$6,'Search Tool'!$F$6,H434)</f>
        <v>EAL Level 3 advanced Diploma (Al size 1.25)50022532</v>
      </c>
      <c r="B434" s="70" t="b">
        <f t="shared" si="41"/>
        <v>0</v>
      </c>
      <c r="C434" s="70">
        <f t="shared" si="42"/>
        <v>0</v>
      </c>
      <c r="D434" s="70" t="str">
        <f t="shared" si="43"/>
        <v>FALSE0</v>
      </c>
      <c r="E434" s="70" t="str">
        <f t="shared" si="44"/>
        <v>AS LevelsGCE AS Level50022532</v>
      </c>
      <c r="F434" s="70" t="s">
        <v>7</v>
      </c>
      <c r="G434" s="70" t="s">
        <v>57</v>
      </c>
      <c r="H434" s="184">
        <v>50022532</v>
      </c>
      <c r="I434" s="70" t="s">
        <v>853</v>
      </c>
      <c r="J434" s="70" t="s">
        <v>3321</v>
      </c>
      <c r="K434" s="71" t="str">
        <f t="shared" si="39"/>
        <v>BLANK</v>
      </c>
      <c r="L434" s="71" t="str">
        <f t="shared" si="40"/>
        <v>BLANK</v>
      </c>
    </row>
    <row r="435" spans="1:12" x14ac:dyDescent="0.75">
      <c r="A435" s="70" t="str">
        <f>CONCATENATE('Search Tool'!$B$6,'Search Tool'!$F$6,H435)</f>
        <v>EAL Level 3 advanced Diploma (Al size 1.25)50022544</v>
      </c>
      <c r="B435" s="70" t="b">
        <f t="shared" si="41"/>
        <v>0</v>
      </c>
      <c r="C435" s="70">
        <f t="shared" si="42"/>
        <v>0</v>
      </c>
      <c r="D435" s="70" t="str">
        <f t="shared" si="43"/>
        <v>FALSE0</v>
      </c>
      <c r="E435" s="70" t="str">
        <f t="shared" si="44"/>
        <v>AS LevelsGCE AS Level50022544</v>
      </c>
      <c r="F435" s="70" t="s">
        <v>7</v>
      </c>
      <c r="G435" s="70" t="s">
        <v>57</v>
      </c>
      <c r="H435" s="184">
        <v>50022544</v>
      </c>
      <c r="I435" s="70" t="s">
        <v>855</v>
      </c>
      <c r="J435" s="70" t="s">
        <v>3322</v>
      </c>
      <c r="K435" s="71" t="str">
        <f t="shared" si="39"/>
        <v>BLANK</v>
      </c>
      <c r="L435" s="71" t="str">
        <f t="shared" si="40"/>
        <v>BLANK</v>
      </c>
    </row>
    <row r="436" spans="1:12" x14ac:dyDescent="0.75">
      <c r="A436" s="70" t="str">
        <f>CONCATENATE('Search Tool'!$B$6,'Search Tool'!$F$6,H436)</f>
        <v>EAL Level 3 advanced Diploma (Al size 1.25)50022568</v>
      </c>
      <c r="B436" s="70" t="b">
        <f t="shared" si="41"/>
        <v>0</v>
      </c>
      <c r="C436" s="70">
        <f t="shared" si="42"/>
        <v>0</v>
      </c>
      <c r="D436" s="70" t="str">
        <f t="shared" si="43"/>
        <v>FALSE0</v>
      </c>
      <c r="E436" s="70" t="str">
        <f t="shared" si="44"/>
        <v>AS LevelsGCE AS Level50022568</v>
      </c>
      <c r="F436" s="70" t="s">
        <v>7</v>
      </c>
      <c r="G436" s="70" t="s">
        <v>57</v>
      </c>
      <c r="H436" s="184">
        <v>50022568</v>
      </c>
      <c r="I436" s="70" t="s">
        <v>857</v>
      </c>
      <c r="J436" s="70" t="s">
        <v>3323</v>
      </c>
      <c r="K436" s="71" t="str">
        <f t="shared" si="39"/>
        <v>BLANK</v>
      </c>
      <c r="L436" s="71" t="str">
        <f t="shared" si="40"/>
        <v>BLANK</v>
      </c>
    </row>
    <row r="437" spans="1:12" x14ac:dyDescent="0.75">
      <c r="A437" s="70" t="str">
        <f>CONCATENATE('Search Tool'!$B$6,'Search Tool'!$F$6,H437)</f>
        <v>EAL Level 3 advanced Diploma (Al size 1.25)5002257X</v>
      </c>
      <c r="B437" s="70" t="b">
        <f t="shared" si="41"/>
        <v>0</v>
      </c>
      <c r="C437" s="70">
        <f t="shared" si="42"/>
        <v>0</v>
      </c>
      <c r="D437" s="70" t="str">
        <f t="shared" si="43"/>
        <v>FALSE0</v>
      </c>
      <c r="E437" s="70" t="str">
        <f t="shared" si="44"/>
        <v>AS LevelsGCE AS Level5002257X</v>
      </c>
      <c r="F437" s="70" t="s">
        <v>7</v>
      </c>
      <c r="G437" s="70" t="s">
        <v>57</v>
      </c>
      <c r="H437" s="70" t="s">
        <v>858</v>
      </c>
      <c r="I437" s="70" t="s">
        <v>859</v>
      </c>
      <c r="J437" s="70" t="s">
        <v>3324</v>
      </c>
      <c r="K437" s="71" t="str">
        <f t="shared" si="39"/>
        <v>BLANK</v>
      </c>
      <c r="L437" s="71" t="str">
        <f t="shared" si="40"/>
        <v>BLANK</v>
      </c>
    </row>
    <row r="438" spans="1:12" x14ac:dyDescent="0.75">
      <c r="A438" s="70" t="str">
        <f>CONCATENATE('Search Tool'!$B$6,'Search Tool'!$F$6,H438)</f>
        <v>EAL Level 3 advanced Diploma (Al size 1.25)50022581</v>
      </c>
      <c r="B438" s="70" t="b">
        <f t="shared" si="41"/>
        <v>0</v>
      </c>
      <c r="C438" s="70">
        <f t="shared" si="42"/>
        <v>0</v>
      </c>
      <c r="D438" s="70" t="str">
        <f t="shared" si="43"/>
        <v>FALSE0</v>
      </c>
      <c r="E438" s="70" t="str">
        <f t="shared" si="44"/>
        <v>AS LevelsGCE AS Level50022581</v>
      </c>
      <c r="F438" s="70" t="s">
        <v>7</v>
      </c>
      <c r="G438" s="70" t="s">
        <v>57</v>
      </c>
      <c r="H438" s="184">
        <v>50022581</v>
      </c>
      <c r="I438" s="70" t="s">
        <v>861</v>
      </c>
      <c r="J438" s="70" t="s">
        <v>3325</v>
      </c>
      <c r="K438" s="71" t="str">
        <f t="shared" si="39"/>
        <v>BLANK</v>
      </c>
      <c r="L438" s="71" t="str">
        <f t="shared" si="40"/>
        <v>BLANK</v>
      </c>
    </row>
    <row r="439" spans="1:12" x14ac:dyDescent="0.75">
      <c r="A439" s="70" t="str">
        <f>CONCATENATE('Search Tool'!$B$6,'Search Tool'!$F$6,H439)</f>
        <v>EAL Level 3 advanced Diploma (Al size 1.25)50022593</v>
      </c>
      <c r="B439" s="70" t="b">
        <f t="shared" si="41"/>
        <v>0</v>
      </c>
      <c r="C439" s="70">
        <f t="shared" si="42"/>
        <v>0</v>
      </c>
      <c r="D439" s="70" t="str">
        <f t="shared" si="43"/>
        <v>FALSE0</v>
      </c>
      <c r="E439" s="70" t="str">
        <f t="shared" si="44"/>
        <v>AS LevelsGCE AS Level50022593</v>
      </c>
      <c r="F439" s="70" t="s">
        <v>7</v>
      </c>
      <c r="G439" s="70" t="s">
        <v>57</v>
      </c>
      <c r="H439" s="184">
        <v>50022593</v>
      </c>
      <c r="I439" s="70" t="s">
        <v>863</v>
      </c>
      <c r="J439" s="70" t="s">
        <v>3326</v>
      </c>
      <c r="K439" s="71" t="str">
        <f t="shared" si="39"/>
        <v>BLANK</v>
      </c>
      <c r="L439" s="71" t="str">
        <f t="shared" si="40"/>
        <v>BLANK</v>
      </c>
    </row>
    <row r="440" spans="1:12" x14ac:dyDescent="0.75">
      <c r="A440" s="70" t="str">
        <f>CONCATENATE('Search Tool'!$B$6,'Search Tool'!$F$6,H440)</f>
        <v>EAL Level 3 advanced Diploma (Al size 1.25)5002260X</v>
      </c>
      <c r="B440" s="70" t="b">
        <f t="shared" si="41"/>
        <v>0</v>
      </c>
      <c r="C440" s="70">
        <f t="shared" si="42"/>
        <v>0</v>
      </c>
      <c r="D440" s="70" t="str">
        <f t="shared" si="43"/>
        <v>FALSE0</v>
      </c>
      <c r="E440" s="70" t="str">
        <f t="shared" si="44"/>
        <v>AS LevelsGCE AS Level5002260X</v>
      </c>
      <c r="F440" s="70" t="s">
        <v>7</v>
      </c>
      <c r="G440" s="70" t="s">
        <v>57</v>
      </c>
      <c r="H440" s="70" t="s">
        <v>864</v>
      </c>
      <c r="I440" s="70" t="s">
        <v>865</v>
      </c>
      <c r="J440" s="70" t="s">
        <v>3327</v>
      </c>
      <c r="K440" s="71" t="str">
        <f t="shared" si="39"/>
        <v>BLANK</v>
      </c>
      <c r="L440" s="71" t="str">
        <f t="shared" si="40"/>
        <v>BLANK</v>
      </c>
    </row>
    <row r="441" spans="1:12" x14ac:dyDescent="0.75">
      <c r="A441" s="70" t="str">
        <f>CONCATENATE('Search Tool'!$B$6,'Search Tool'!$F$6,H441)</f>
        <v>EAL Level 3 advanced Diploma (Al size 1.25)50022635</v>
      </c>
      <c r="B441" s="70" t="b">
        <f t="shared" si="41"/>
        <v>0</v>
      </c>
      <c r="C441" s="70">
        <f t="shared" si="42"/>
        <v>0</v>
      </c>
      <c r="D441" s="70" t="str">
        <f t="shared" si="43"/>
        <v>FALSE0</v>
      </c>
      <c r="E441" s="70" t="str">
        <f t="shared" si="44"/>
        <v>AS LevelsGCE AS Level50022635</v>
      </c>
      <c r="F441" s="70" t="s">
        <v>7</v>
      </c>
      <c r="G441" s="70" t="s">
        <v>57</v>
      </c>
      <c r="H441" s="184">
        <v>50022635</v>
      </c>
      <c r="I441" s="70" t="s">
        <v>867</v>
      </c>
      <c r="J441" s="70" t="s">
        <v>3328</v>
      </c>
      <c r="K441" s="71" t="str">
        <f t="shared" si="39"/>
        <v>BLANK</v>
      </c>
      <c r="L441" s="71" t="str">
        <f t="shared" si="40"/>
        <v>BLANK</v>
      </c>
    </row>
    <row r="442" spans="1:12" x14ac:dyDescent="0.75">
      <c r="A442" s="70" t="str">
        <f>CONCATENATE('Search Tool'!$B$6,'Search Tool'!$F$6,H442)</f>
        <v>EAL Level 3 advanced Diploma (Al size 1.25)50022660</v>
      </c>
      <c r="B442" s="70" t="b">
        <f t="shared" si="41"/>
        <v>0</v>
      </c>
      <c r="C442" s="70">
        <f t="shared" si="42"/>
        <v>0</v>
      </c>
      <c r="D442" s="70" t="str">
        <f t="shared" si="43"/>
        <v>FALSE0</v>
      </c>
      <c r="E442" s="70" t="str">
        <f t="shared" si="44"/>
        <v>AS LevelsGCE AS Level50022660</v>
      </c>
      <c r="F442" s="70" t="s">
        <v>7</v>
      </c>
      <c r="G442" s="70" t="s">
        <v>57</v>
      </c>
      <c r="H442" s="184">
        <v>50022660</v>
      </c>
      <c r="I442" s="70" t="s">
        <v>869</v>
      </c>
      <c r="J442" s="70" t="s">
        <v>3329</v>
      </c>
      <c r="K442" s="71" t="str">
        <f t="shared" si="39"/>
        <v>BLANK</v>
      </c>
      <c r="L442" s="71" t="str">
        <f t="shared" si="40"/>
        <v>BLANK</v>
      </c>
    </row>
    <row r="443" spans="1:12" x14ac:dyDescent="0.75">
      <c r="A443" s="70" t="str">
        <f>CONCATENATE('Search Tool'!$B$6,'Search Tool'!$F$6,H443)</f>
        <v>EAL Level 3 advanced Diploma (Al size 1.25)50022672</v>
      </c>
      <c r="B443" s="70" t="b">
        <f t="shared" si="41"/>
        <v>0</v>
      </c>
      <c r="C443" s="70">
        <f t="shared" si="42"/>
        <v>0</v>
      </c>
      <c r="D443" s="70" t="str">
        <f t="shared" si="43"/>
        <v>FALSE0</v>
      </c>
      <c r="E443" s="70" t="str">
        <f t="shared" si="44"/>
        <v>AS LevelsGCE AS Level50022672</v>
      </c>
      <c r="F443" s="70" t="s">
        <v>7</v>
      </c>
      <c r="G443" s="70" t="s">
        <v>57</v>
      </c>
      <c r="H443" s="184">
        <v>50022672</v>
      </c>
      <c r="I443" s="70" t="s">
        <v>871</v>
      </c>
      <c r="J443" s="70" t="s">
        <v>3331</v>
      </c>
      <c r="K443" s="71" t="str">
        <f t="shared" si="39"/>
        <v>BLANK</v>
      </c>
      <c r="L443" s="71" t="str">
        <f t="shared" si="40"/>
        <v>BLANK</v>
      </c>
    </row>
    <row r="444" spans="1:12" x14ac:dyDescent="0.75">
      <c r="A444" s="70" t="str">
        <f>CONCATENATE('Search Tool'!$B$6,'Search Tool'!$F$6,H444)</f>
        <v>EAL Level 3 advanced Diploma (Al size 1.25)50022696</v>
      </c>
      <c r="B444" s="70" t="b">
        <f t="shared" si="41"/>
        <v>0</v>
      </c>
      <c r="C444" s="70">
        <f t="shared" si="42"/>
        <v>0</v>
      </c>
      <c r="D444" s="70" t="str">
        <f t="shared" si="43"/>
        <v>FALSE0</v>
      </c>
      <c r="E444" s="70" t="str">
        <f t="shared" si="44"/>
        <v>AS LevelsGCE AS Level50022696</v>
      </c>
      <c r="F444" s="70" t="s">
        <v>7</v>
      </c>
      <c r="G444" s="70" t="s">
        <v>57</v>
      </c>
      <c r="H444" s="184">
        <v>50022696</v>
      </c>
      <c r="I444" s="70" t="s">
        <v>873</v>
      </c>
      <c r="J444" s="70" t="s">
        <v>3332</v>
      </c>
      <c r="K444" s="71" t="str">
        <f t="shared" si="39"/>
        <v>BLANK</v>
      </c>
      <c r="L444" s="71" t="str">
        <f t="shared" si="40"/>
        <v>BLANK</v>
      </c>
    </row>
    <row r="445" spans="1:12" x14ac:dyDescent="0.75">
      <c r="A445" s="70" t="str">
        <f>CONCATENATE('Search Tool'!$B$6,'Search Tool'!$F$6,H445)</f>
        <v>EAL Level 3 advanced Diploma (Al size 1.25)50022751</v>
      </c>
      <c r="B445" s="70" t="b">
        <f t="shared" si="41"/>
        <v>0</v>
      </c>
      <c r="C445" s="70">
        <f t="shared" si="42"/>
        <v>0</v>
      </c>
      <c r="D445" s="70" t="str">
        <f t="shared" si="43"/>
        <v>FALSE0</v>
      </c>
      <c r="E445" s="70" t="str">
        <f t="shared" si="44"/>
        <v>AS LevelsGCE AS Level50022751</v>
      </c>
      <c r="F445" s="70" t="s">
        <v>7</v>
      </c>
      <c r="G445" s="70" t="s">
        <v>57</v>
      </c>
      <c r="H445" s="184">
        <v>50022751</v>
      </c>
      <c r="I445" s="70" t="s">
        <v>875</v>
      </c>
      <c r="J445" s="70" t="s">
        <v>3333</v>
      </c>
      <c r="K445" s="71" t="str">
        <f t="shared" si="39"/>
        <v>BLANK</v>
      </c>
      <c r="L445" s="71" t="str">
        <f t="shared" si="40"/>
        <v>BLANK</v>
      </c>
    </row>
    <row r="446" spans="1:12" x14ac:dyDescent="0.75">
      <c r="A446" s="70" t="str">
        <f>CONCATENATE('Search Tool'!$B$6,'Search Tool'!$F$6,H446)</f>
        <v>EAL Level 3 advanced Diploma (Al size 1.25)50022763</v>
      </c>
      <c r="B446" s="70" t="b">
        <f t="shared" si="41"/>
        <v>0</v>
      </c>
      <c r="C446" s="70">
        <f t="shared" si="42"/>
        <v>0</v>
      </c>
      <c r="D446" s="70" t="str">
        <f t="shared" si="43"/>
        <v>FALSE0</v>
      </c>
      <c r="E446" s="70" t="str">
        <f t="shared" si="44"/>
        <v>AS LevelsGCE AS Level50022763</v>
      </c>
      <c r="F446" s="70" t="s">
        <v>7</v>
      </c>
      <c r="G446" s="70" t="s">
        <v>57</v>
      </c>
      <c r="H446" s="184">
        <v>50022763</v>
      </c>
      <c r="I446" s="70" t="s">
        <v>877</v>
      </c>
      <c r="J446" s="70" t="s">
        <v>3334</v>
      </c>
      <c r="K446" s="71" t="str">
        <f t="shared" si="39"/>
        <v>BLANK</v>
      </c>
      <c r="L446" s="71" t="str">
        <f t="shared" si="40"/>
        <v>BLANK</v>
      </c>
    </row>
    <row r="447" spans="1:12" x14ac:dyDescent="0.75">
      <c r="A447" s="70" t="str">
        <f>CONCATENATE('Search Tool'!$B$6,'Search Tool'!$F$6,H447)</f>
        <v>EAL Level 3 advanced Diploma (Al size 1.25)50022775</v>
      </c>
      <c r="B447" s="70" t="b">
        <f t="shared" si="41"/>
        <v>0</v>
      </c>
      <c r="C447" s="70">
        <f t="shared" si="42"/>
        <v>0</v>
      </c>
      <c r="D447" s="70" t="str">
        <f t="shared" si="43"/>
        <v>FALSE0</v>
      </c>
      <c r="E447" s="70" t="str">
        <f t="shared" si="44"/>
        <v>AS LevelsGCE AS Level50022775</v>
      </c>
      <c r="F447" s="70" t="s">
        <v>7</v>
      </c>
      <c r="G447" s="70" t="s">
        <v>57</v>
      </c>
      <c r="H447" s="184">
        <v>50022775</v>
      </c>
      <c r="I447" s="70" t="s">
        <v>879</v>
      </c>
      <c r="J447" s="70" t="s">
        <v>3335</v>
      </c>
      <c r="K447" s="71" t="str">
        <f t="shared" si="39"/>
        <v>BLANK</v>
      </c>
      <c r="L447" s="71" t="str">
        <f t="shared" si="40"/>
        <v>BLANK</v>
      </c>
    </row>
    <row r="448" spans="1:12" x14ac:dyDescent="0.75">
      <c r="A448" s="70" t="str">
        <f>CONCATENATE('Search Tool'!$B$6,'Search Tool'!$F$6,H448)</f>
        <v>EAL Level 3 advanced Diploma (Al size 1.25)50022787</v>
      </c>
      <c r="B448" s="70" t="b">
        <f t="shared" si="41"/>
        <v>0</v>
      </c>
      <c r="C448" s="70">
        <f t="shared" si="42"/>
        <v>0</v>
      </c>
      <c r="D448" s="70" t="str">
        <f t="shared" si="43"/>
        <v>FALSE0</v>
      </c>
      <c r="E448" s="70" t="str">
        <f t="shared" si="44"/>
        <v>AS LevelsGCE AS Level50022787</v>
      </c>
      <c r="F448" s="70" t="s">
        <v>7</v>
      </c>
      <c r="G448" s="70" t="s">
        <v>57</v>
      </c>
      <c r="H448" s="184">
        <v>50022787</v>
      </c>
      <c r="I448" s="70" t="s">
        <v>881</v>
      </c>
      <c r="J448" s="70" t="s">
        <v>3337</v>
      </c>
      <c r="K448" s="71" t="str">
        <f t="shared" si="39"/>
        <v>BLANK</v>
      </c>
      <c r="L448" s="71" t="str">
        <f t="shared" si="40"/>
        <v>BLANK</v>
      </c>
    </row>
    <row r="449" spans="1:12" x14ac:dyDescent="0.75">
      <c r="A449" s="70" t="str">
        <f>CONCATENATE('Search Tool'!$B$6,'Search Tool'!$F$6,H449)</f>
        <v>EAL Level 3 advanced Diploma (Al size 1.25)50022799</v>
      </c>
      <c r="B449" s="70" t="b">
        <f t="shared" si="41"/>
        <v>0</v>
      </c>
      <c r="C449" s="70">
        <f t="shared" si="42"/>
        <v>0</v>
      </c>
      <c r="D449" s="70" t="str">
        <f t="shared" si="43"/>
        <v>FALSE0</v>
      </c>
      <c r="E449" s="70" t="str">
        <f t="shared" si="44"/>
        <v>AS LevelsGCE AS Level50022799</v>
      </c>
      <c r="F449" s="70" t="s">
        <v>7</v>
      </c>
      <c r="G449" s="70" t="s">
        <v>57</v>
      </c>
      <c r="H449" s="184">
        <v>50022799</v>
      </c>
      <c r="I449" s="70" t="s">
        <v>883</v>
      </c>
      <c r="J449" s="70" t="s">
        <v>3338</v>
      </c>
      <c r="K449" s="71" t="str">
        <f t="shared" si="39"/>
        <v>BLANK</v>
      </c>
      <c r="L449" s="71" t="str">
        <f t="shared" si="40"/>
        <v>BLANK</v>
      </c>
    </row>
    <row r="450" spans="1:12" x14ac:dyDescent="0.75">
      <c r="A450" s="70" t="str">
        <f>CONCATENATE('Search Tool'!$B$6,'Search Tool'!$F$6,H450)</f>
        <v>EAL Level 3 advanced Diploma (Al size 1.25)50022805</v>
      </c>
      <c r="B450" s="70" t="b">
        <f t="shared" si="41"/>
        <v>0</v>
      </c>
      <c r="C450" s="70">
        <f t="shared" si="42"/>
        <v>0</v>
      </c>
      <c r="D450" s="70" t="str">
        <f t="shared" si="43"/>
        <v>FALSE0</v>
      </c>
      <c r="E450" s="70" t="str">
        <f t="shared" si="44"/>
        <v>AS LevelsGCE AS Level50022805</v>
      </c>
      <c r="F450" s="70" t="s">
        <v>7</v>
      </c>
      <c r="G450" s="70" t="s">
        <v>57</v>
      </c>
      <c r="H450" s="184">
        <v>50022805</v>
      </c>
      <c r="I450" s="70" t="s">
        <v>885</v>
      </c>
      <c r="J450" s="70" t="s">
        <v>3339</v>
      </c>
      <c r="K450" s="71" t="str">
        <f t="shared" ref="K450:K513" si="45">IFERROR(VLOOKUP($J450,$D$2:$I$1449,5,FALSE),"BLANK")</f>
        <v>BLANK</v>
      </c>
      <c r="L450" s="71" t="str">
        <f t="shared" ref="L450:L513" si="46">IFERROR(VLOOKUP($J450,$D$2:$I$1449,6,FALSE),"BLANK")</f>
        <v>BLANK</v>
      </c>
    </row>
    <row r="451" spans="1:12" x14ac:dyDescent="0.75">
      <c r="A451" s="70" t="str">
        <f>CONCATENATE('Search Tool'!$B$6,'Search Tool'!$F$6,H451)</f>
        <v>EAL Level 3 advanced Diploma (Al size 1.25)50022817</v>
      </c>
      <c r="B451" s="70" t="b">
        <f t="shared" si="41"/>
        <v>0</v>
      </c>
      <c r="C451" s="70">
        <f t="shared" si="42"/>
        <v>0</v>
      </c>
      <c r="D451" s="70" t="str">
        <f t="shared" si="43"/>
        <v>FALSE0</v>
      </c>
      <c r="E451" s="70" t="str">
        <f t="shared" si="44"/>
        <v>AS LevelsGCE AS Level50022817</v>
      </c>
      <c r="F451" s="70" t="s">
        <v>7</v>
      </c>
      <c r="G451" s="70" t="s">
        <v>57</v>
      </c>
      <c r="H451" s="184">
        <v>50022817</v>
      </c>
      <c r="I451" s="70" t="s">
        <v>887</v>
      </c>
      <c r="J451" s="70" t="s">
        <v>3340</v>
      </c>
      <c r="K451" s="71" t="str">
        <f t="shared" si="45"/>
        <v>BLANK</v>
      </c>
      <c r="L451" s="71" t="str">
        <f t="shared" si="46"/>
        <v>BLANK</v>
      </c>
    </row>
    <row r="452" spans="1:12" x14ac:dyDescent="0.75">
      <c r="A452" s="70" t="str">
        <f>CONCATENATE('Search Tool'!$B$6,'Search Tool'!$F$6,H452)</f>
        <v>EAL Level 3 advanced Diploma (Al size 1.25)50023007</v>
      </c>
      <c r="B452" s="70" t="b">
        <f t="shared" ref="B452:B515" si="47">A452=E452</f>
        <v>0</v>
      </c>
      <c r="C452" s="70">
        <f t="shared" ref="C452:C515" si="48">IF(B452=TRUE,1+C451,0)</f>
        <v>0</v>
      </c>
      <c r="D452" s="70" t="str">
        <f t="shared" ref="D452:D515" si="49">CONCATENATE(B452,C452)</f>
        <v>FALSE0</v>
      </c>
      <c r="E452" s="70" t="str">
        <f t="shared" ref="E452:E515" si="50">CONCATENATE(F452,G452,H452)</f>
        <v>AS LevelsGCE AS Level50023007</v>
      </c>
      <c r="F452" s="70" t="s">
        <v>7</v>
      </c>
      <c r="G452" s="70" t="s">
        <v>57</v>
      </c>
      <c r="H452" s="184">
        <v>50023007</v>
      </c>
      <c r="I452" s="70" t="s">
        <v>889</v>
      </c>
      <c r="J452" s="70" t="s">
        <v>3341</v>
      </c>
      <c r="K452" s="71" t="str">
        <f t="shared" si="45"/>
        <v>BLANK</v>
      </c>
      <c r="L452" s="71" t="str">
        <f t="shared" si="46"/>
        <v>BLANK</v>
      </c>
    </row>
    <row r="453" spans="1:12" x14ac:dyDescent="0.75">
      <c r="A453" s="70" t="str">
        <f>CONCATENATE('Search Tool'!$B$6,'Search Tool'!$F$6,H453)</f>
        <v>EAL Level 3 advanced Diploma (Al size 1.25)50023019</v>
      </c>
      <c r="B453" s="70" t="b">
        <f t="shared" si="47"/>
        <v>0</v>
      </c>
      <c r="C453" s="70">
        <f t="shared" si="48"/>
        <v>0</v>
      </c>
      <c r="D453" s="70" t="str">
        <f t="shared" si="49"/>
        <v>FALSE0</v>
      </c>
      <c r="E453" s="70" t="str">
        <f t="shared" si="50"/>
        <v>AS LevelsGCE AS Level50023019</v>
      </c>
      <c r="F453" s="70" t="s">
        <v>7</v>
      </c>
      <c r="G453" s="70" t="s">
        <v>57</v>
      </c>
      <c r="H453" s="184">
        <v>50023019</v>
      </c>
      <c r="I453" s="70" t="s">
        <v>891</v>
      </c>
      <c r="J453" s="70" t="s">
        <v>3342</v>
      </c>
      <c r="K453" s="71" t="str">
        <f t="shared" si="45"/>
        <v>BLANK</v>
      </c>
      <c r="L453" s="71" t="str">
        <f t="shared" si="46"/>
        <v>BLANK</v>
      </c>
    </row>
    <row r="454" spans="1:12" x14ac:dyDescent="0.75">
      <c r="A454" s="70" t="str">
        <f>CONCATENATE('Search Tool'!$B$6,'Search Tool'!$F$6,H454)</f>
        <v>EAL Level 3 advanced Diploma (Al size 1.25)50023020</v>
      </c>
      <c r="B454" s="70" t="b">
        <f t="shared" si="47"/>
        <v>0</v>
      </c>
      <c r="C454" s="70">
        <f t="shared" si="48"/>
        <v>0</v>
      </c>
      <c r="D454" s="70" t="str">
        <f t="shared" si="49"/>
        <v>FALSE0</v>
      </c>
      <c r="E454" s="70" t="str">
        <f t="shared" si="50"/>
        <v>AS LevelsGCE AS Level50023020</v>
      </c>
      <c r="F454" s="70" t="s">
        <v>7</v>
      </c>
      <c r="G454" s="70" t="s">
        <v>57</v>
      </c>
      <c r="H454" s="184">
        <v>50023020</v>
      </c>
      <c r="I454" s="70" t="s">
        <v>893</v>
      </c>
      <c r="J454" s="70" t="s">
        <v>3344</v>
      </c>
      <c r="K454" s="71" t="str">
        <f t="shared" si="45"/>
        <v>BLANK</v>
      </c>
      <c r="L454" s="71" t="str">
        <f t="shared" si="46"/>
        <v>BLANK</v>
      </c>
    </row>
    <row r="455" spans="1:12" x14ac:dyDescent="0.75">
      <c r="A455" s="70" t="str">
        <f>CONCATENATE('Search Tool'!$B$6,'Search Tool'!$F$6,H455)</f>
        <v>EAL Level 3 advanced Diploma (Al size 1.25)50023032</v>
      </c>
      <c r="B455" s="70" t="b">
        <f t="shared" si="47"/>
        <v>0</v>
      </c>
      <c r="C455" s="70">
        <f t="shared" si="48"/>
        <v>0</v>
      </c>
      <c r="D455" s="70" t="str">
        <f t="shared" si="49"/>
        <v>FALSE0</v>
      </c>
      <c r="E455" s="70" t="str">
        <f t="shared" si="50"/>
        <v>AS LevelsGCE AS Level50023032</v>
      </c>
      <c r="F455" s="70" t="s">
        <v>7</v>
      </c>
      <c r="G455" s="70" t="s">
        <v>57</v>
      </c>
      <c r="H455" s="184">
        <v>50023032</v>
      </c>
      <c r="I455" s="70" t="s">
        <v>895</v>
      </c>
      <c r="J455" s="70" t="s">
        <v>3345</v>
      </c>
      <c r="K455" s="71" t="str">
        <f t="shared" si="45"/>
        <v>BLANK</v>
      </c>
      <c r="L455" s="71" t="str">
        <f t="shared" si="46"/>
        <v>BLANK</v>
      </c>
    </row>
    <row r="456" spans="1:12" x14ac:dyDescent="0.75">
      <c r="A456" s="70" t="str">
        <f>CONCATENATE('Search Tool'!$B$6,'Search Tool'!$F$6,H456)</f>
        <v>EAL Level 3 advanced Diploma (Al size 1.25)50023044</v>
      </c>
      <c r="B456" s="70" t="b">
        <f t="shared" si="47"/>
        <v>0</v>
      </c>
      <c r="C456" s="70">
        <f t="shared" si="48"/>
        <v>0</v>
      </c>
      <c r="D456" s="70" t="str">
        <f t="shared" si="49"/>
        <v>FALSE0</v>
      </c>
      <c r="E456" s="70" t="str">
        <f t="shared" si="50"/>
        <v>AS LevelsGCE AS Level50023044</v>
      </c>
      <c r="F456" s="70" t="s">
        <v>7</v>
      </c>
      <c r="G456" s="70" t="s">
        <v>57</v>
      </c>
      <c r="H456" s="184">
        <v>50023044</v>
      </c>
      <c r="I456" s="70" t="s">
        <v>897</v>
      </c>
      <c r="J456" s="70" t="s">
        <v>3346</v>
      </c>
      <c r="K456" s="71" t="str">
        <f t="shared" si="45"/>
        <v>BLANK</v>
      </c>
      <c r="L456" s="71" t="str">
        <f t="shared" si="46"/>
        <v>BLANK</v>
      </c>
    </row>
    <row r="457" spans="1:12" x14ac:dyDescent="0.75">
      <c r="A457" s="70" t="str">
        <f>CONCATENATE('Search Tool'!$B$6,'Search Tool'!$F$6,H457)</f>
        <v>EAL Level 3 advanced Diploma (Al size 1.25)50023056</v>
      </c>
      <c r="B457" s="70" t="b">
        <f t="shared" si="47"/>
        <v>0</v>
      </c>
      <c r="C457" s="70">
        <f t="shared" si="48"/>
        <v>0</v>
      </c>
      <c r="D457" s="70" t="str">
        <f t="shared" si="49"/>
        <v>FALSE0</v>
      </c>
      <c r="E457" s="70" t="str">
        <f t="shared" si="50"/>
        <v>AS LevelsGCE AS Level50023056</v>
      </c>
      <c r="F457" s="70" t="s">
        <v>7</v>
      </c>
      <c r="G457" s="70" t="s">
        <v>57</v>
      </c>
      <c r="H457" s="184">
        <v>50023056</v>
      </c>
      <c r="I457" s="70" t="s">
        <v>899</v>
      </c>
      <c r="J457" s="70" t="s">
        <v>3347</v>
      </c>
      <c r="K457" s="71" t="str">
        <f t="shared" si="45"/>
        <v>BLANK</v>
      </c>
      <c r="L457" s="71" t="str">
        <f t="shared" si="46"/>
        <v>BLANK</v>
      </c>
    </row>
    <row r="458" spans="1:12" x14ac:dyDescent="0.75">
      <c r="A458" s="70" t="str">
        <f>CONCATENATE('Search Tool'!$B$6,'Search Tool'!$F$6,H458)</f>
        <v>EAL Level 3 advanced Diploma (Al size 1.25)50023111</v>
      </c>
      <c r="B458" s="70" t="b">
        <f t="shared" si="47"/>
        <v>0</v>
      </c>
      <c r="C458" s="70">
        <f t="shared" si="48"/>
        <v>0</v>
      </c>
      <c r="D458" s="70" t="str">
        <f t="shared" si="49"/>
        <v>FALSE0</v>
      </c>
      <c r="E458" s="70" t="str">
        <f t="shared" si="50"/>
        <v>AS LevelsGCE AS Level50023111</v>
      </c>
      <c r="F458" s="70" t="s">
        <v>7</v>
      </c>
      <c r="G458" s="70" t="s">
        <v>57</v>
      </c>
      <c r="H458" s="184">
        <v>50023111</v>
      </c>
      <c r="I458" s="70" t="s">
        <v>901</v>
      </c>
      <c r="J458" s="70" t="s">
        <v>3348</v>
      </c>
      <c r="K458" s="71" t="str">
        <f t="shared" si="45"/>
        <v>BLANK</v>
      </c>
      <c r="L458" s="71" t="str">
        <f t="shared" si="46"/>
        <v>BLANK</v>
      </c>
    </row>
    <row r="459" spans="1:12" x14ac:dyDescent="0.75">
      <c r="A459" s="70" t="str">
        <f>CONCATENATE('Search Tool'!$B$6,'Search Tool'!$F$6,H459)</f>
        <v>EAL Level 3 advanced Diploma (Al size 1.25)50023147</v>
      </c>
      <c r="B459" s="70" t="b">
        <f t="shared" si="47"/>
        <v>0</v>
      </c>
      <c r="C459" s="70">
        <f t="shared" si="48"/>
        <v>0</v>
      </c>
      <c r="D459" s="70" t="str">
        <f t="shared" si="49"/>
        <v>FALSE0</v>
      </c>
      <c r="E459" s="70" t="str">
        <f t="shared" si="50"/>
        <v>AS LevelsGCE AS Level50023147</v>
      </c>
      <c r="F459" s="70" t="s">
        <v>7</v>
      </c>
      <c r="G459" s="70" t="s">
        <v>57</v>
      </c>
      <c r="H459" s="184">
        <v>50023147</v>
      </c>
      <c r="I459" s="70" t="s">
        <v>903</v>
      </c>
      <c r="J459" s="70" t="s">
        <v>3350</v>
      </c>
      <c r="K459" s="71" t="str">
        <f t="shared" si="45"/>
        <v>BLANK</v>
      </c>
      <c r="L459" s="71" t="str">
        <f t="shared" si="46"/>
        <v>BLANK</v>
      </c>
    </row>
    <row r="460" spans="1:12" x14ac:dyDescent="0.75">
      <c r="A460" s="70" t="str">
        <f>CONCATENATE('Search Tool'!$B$6,'Search Tool'!$F$6,H460)</f>
        <v>EAL Level 3 advanced Diploma (Al size 1.25)50023160</v>
      </c>
      <c r="B460" s="70" t="b">
        <f t="shared" si="47"/>
        <v>0</v>
      </c>
      <c r="C460" s="70">
        <f t="shared" si="48"/>
        <v>0</v>
      </c>
      <c r="D460" s="70" t="str">
        <f t="shared" si="49"/>
        <v>FALSE0</v>
      </c>
      <c r="E460" s="70" t="str">
        <f t="shared" si="50"/>
        <v>AS LevelsGCE AS Level50023160</v>
      </c>
      <c r="F460" s="70" t="s">
        <v>7</v>
      </c>
      <c r="G460" s="70" t="s">
        <v>57</v>
      </c>
      <c r="H460" s="184">
        <v>50023160</v>
      </c>
      <c r="I460" s="70" t="s">
        <v>905</v>
      </c>
      <c r="J460" s="70" t="s">
        <v>3351</v>
      </c>
      <c r="K460" s="71" t="str">
        <f t="shared" si="45"/>
        <v>BLANK</v>
      </c>
      <c r="L460" s="71" t="str">
        <f t="shared" si="46"/>
        <v>BLANK</v>
      </c>
    </row>
    <row r="461" spans="1:12" x14ac:dyDescent="0.75">
      <c r="A461" s="70" t="str">
        <f>CONCATENATE('Search Tool'!$B$6,'Search Tool'!$F$6,H461)</f>
        <v>EAL Level 3 advanced Diploma (Al size 1.25)50023172</v>
      </c>
      <c r="B461" s="70" t="b">
        <f t="shared" si="47"/>
        <v>0</v>
      </c>
      <c r="C461" s="70">
        <f t="shared" si="48"/>
        <v>0</v>
      </c>
      <c r="D461" s="70" t="str">
        <f t="shared" si="49"/>
        <v>FALSE0</v>
      </c>
      <c r="E461" s="70" t="str">
        <f t="shared" si="50"/>
        <v>AS LevelsGCE AS Level50023172</v>
      </c>
      <c r="F461" s="70" t="s">
        <v>7</v>
      </c>
      <c r="G461" s="70" t="s">
        <v>57</v>
      </c>
      <c r="H461" s="184">
        <v>50023172</v>
      </c>
      <c r="I461" s="70" t="s">
        <v>907</v>
      </c>
      <c r="J461" s="70" t="s">
        <v>3352</v>
      </c>
      <c r="K461" s="71" t="str">
        <f t="shared" si="45"/>
        <v>BLANK</v>
      </c>
      <c r="L461" s="71" t="str">
        <f t="shared" si="46"/>
        <v>BLANK</v>
      </c>
    </row>
    <row r="462" spans="1:12" x14ac:dyDescent="0.75">
      <c r="A462" s="70" t="str">
        <f>CONCATENATE('Search Tool'!$B$6,'Search Tool'!$F$6,H462)</f>
        <v>EAL Level 3 advanced Diploma (Al size 1.25)50023184</v>
      </c>
      <c r="B462" s="70" t="b">
        <f t="shared" si="47"/>
        <v>0</v>
      </c>
      <c r="C462" s="70">
        <f t="shared" si="48"/>
        <v>0</v>
      </c>
      <c r="D462" s="70" t="str">
        <f t="shared" si="49"/>
        <v>FALSE0</v>
      </c>
      <c r="E462" s="70" t="str">
        <f t="shared" si="50"/>
        <v>AS LevelsGCE AS Level50023184</v>
      </c>
      <c r="F462" s="70" t="s">
        <v>7</v>
      </c>
      <c r="G462" s="70" t="s">
        <v>57</v>
      </c>
      <c r="H462" s="184">
        <v>50023184</v>
      </c>
      <c r="I462" s="70" t="s">
        <v>909</v>
      </c>
      <c r="J462" s="70" t="s">
        <v>3353</v>
      </c>
      <c r="K462" s="71" t="str">
        <f t="shared" si="45"/>
        <v>BLANK</v>
      </c>
      <c r="L462" s="71" t="str">
        <f t="shared" si="46"/>
        <v>BLANK</v>
      </c>
    </row>
    <row r="463" spans="1:12" x14ac:dyDescent="0.75">
      <c r="A463" s="70" t="str">
        <f>CONCATENATE('Search Tool'!$B$6,'Search Tool'!$F$6,H463)</f>
        <v>EAL Level 3 advanced Diploma (Al size 1.25)50023196</v>
      </c>
      <c r="B463" s="70" t="b">
        <f t="shared" si="47"/>
        <v>0</v>
      </c>
      <c r="C463" s="70">
        <f t="shared" si="48"/>
        <v>0</v>
      </c>
      <c r="D463" s="70" t="str">
        <f t="shared" si="49"/>
        <v>FALSE0</v>
      </c>
      <c r="E463" s="70" t="str">
        <f t="shared" si="50"/>
        <v>AS LevelsGCE AS Level50023196</v>
      </c>
      <c r="F463" s="70" t="s">
        <v>7</v>
      </c>
      <c r="G463" s="70" t="s">
        <v>57</v>
      </c>
      <c r="H463" s="184">
        <v>50023196</v>
      </c>
      <c r="I463" s="70" t="s">
        <v>911</v>
      </c>
      <c r="J463" s="70" t="s">
        <v>3354</v>
      </c>
      <c r="K463" s="71" t="str">
        <f t="shared" si="45"/>
        <v>BLANK</v>
      </c>
      <c r="L463" s="71" t="str">
        <f t="shared" si="46"/>
        <v>BLANK</v>
      </c>
    </row>
    <row r="464" spans="1:12" x14ac:dyDescent="0.75">
      <c r="A464" s="70" t="str">
        <f>CONCATENATE('Search Tool'!$B$6,'Search Tool'!$F$6,H464)</f>
        <v>EAL Level 3 advanced Diploma (Al size 1.25)5002324X</v>
      </c>
      <c r="B464" s="70" t="b">
        <f t="shared" si="47"/>
        <v>0</v>
      </c>
      <c r="C464" s="70">
        <f t="shared" si="48"/>
        <v>0</v>
      </c>
      <c r="D464" s="70" t="str">
        <f t="shared" si="49"/>
        <v>FALSE0</v>
      </c>
      <c r="E464" s="70" t="str">
        <f t="shared" si="50"/>
        <v>AS LevelsGCE AS Level5002324X</v>
      </c>
      <c r="F464" s="70" t="s">
        <v>7</v>
      </c>
      <c r="G464" s="70" t="s">
        <v>57</v>
      </c>
      <c r="H464" s="70" t="s">
        <v>912</v>
      </c>
      <c r="I464" s="70" t="s">
        <v>913</v>
      </c>
      <c r="J464" s="70" t="s">
        <v>3355</v>
      </c>
      <c r="K464" s="71" t="str">
        <f t="shared" si="45"/>
        <v>BLANK</v>
      </c>
      <c r="L464" s="71" t="str">
        <f t="shared" si="46"/>
        <v>BLANK</v>
      </c>
    </row>
    <row r="465" spans="1:12" x14ac:dyDescent="0.75">
      <c r="A465" s="70" t="str">
        <f>CONCATENATE('Search Tool'!$B$6,'Search Tool'!$F$6,H465)</f>
        <v>EAL Level 3 advanced Diploma (Al size 1.25)50023251</v>
      </c>
      <c r="B465" s="70" t="b">
        <f t="shared" si="47"/>
        <v>0</v>
      </c>
      <c r="C465" s="70">
        <f t="shared" si="48"/>
        <v>0</v>
      </c>
      <c r="D465" s="70" t="str">
        <f t="shared" si="49"/>
        <v>FALSE0</v>
      </c>
      <c r="E465" s="70" t="str">
        <f t="shared" si="50"/>
        <v>AS LevelsGCE AS Level50023251</v>
      </c>
      <c r="F465" s="70" t="s">
        <v>7</v>
      </c>
      <c r="G465" s="70" t="s">
        <v>57</v>
      </c>
      <c r="H465" s="184">
        <v>50023251</v>
      </c>
      <c r="I465" s="70" t="s">
        <v>915</v>
      </c>
      <c r="J465" s="70" t="s">
        <v>3356</v>
      </c>
      <c r="K465" s="71" t="str">
        <f t="shared" si="45"/>
        <v>BLANK</v>
      </c>
      <c r="L465" s="71" t="str">
        <f t="shared" si="46"/>
        <v>BLANK</v>
      </c>
    </row>
    <row r="466" spans="1:12" x14ac:dyDescent="0.75">
      <c r="A466" s="70" t="str">
        <f>CONCATENATE('Search Tool'!$B$6,'Search Tool'!$F$6,H466)</f>
        <v>EAL Level 3 advanced Diploma (Al size 1.25)50023263</v>
      </c>
      <c r="B466" s="70" t="b">
        <f t="shared" si="47"/>
        <v>0</v>
      </c>
      <c r="C466" s="70">
        <f t="shared" si="48"/>
        <v>0</v>
      </c>
      <c r="D466" s="70" t="str">
        <f t="shared" si="49"/>
        <v>FALSE0</v>
      </c>
      <c r="E466" s="70" t="str">
        <f t="shared" si="50"/>
        <v>AS LevelsGCE AS Level50023263</v>
      </c>
      <c r="F466" s="70" t="s">
        <v>7</v>
      </c>
      <c r="G466" s="70" t="s">
        <v>57</v>
      </c>
      <c r="H466" s="184">
        <v>50023263</v>
      </c>
      <c r="I466" s="70" t="s">
        <v>917</v>
      </c>
      <c r="J466" s="70" t="s">
        <v>3358</v>
      </c>
      <c r="K466" s="71" t="str">
        <f t="shared" si="45"/>
        <v>BLANK</v>
      </c>
      <c r="L466" s="71" t="str">
        <f t="shared" si="46"/>
        <v>BLANK</v>
      </c>
    </row>
    <row r="467" spans="1:12" x14ac:dyDescent="0.75">
      <c r="A467" s="70" t="str">
        <f>CONCATENATE('Search Tool'!$B$6,'Search Tool'!$F$6,H467)</f>
        <v>EAL Level 3 advanced Diploma (Al size 1.25)50023275</v>
      </c>
      <c r="B467" s="70" t="b">
        <f t="shared" si="47"/>
        <v>0</v>
      </c>
      <c r="C467" s="70">
        <f t="shared" si="48"/>
        <v>0</v>
      </c>
      <c r="D467" s="70" t="str">
        <f t="shared" si="49"/>
        <v>FALSE0</v>
      </c>
      <c r="E467" s="70" t="str">
        <f t="shared" si="50"/>
        <v>AS LevelsGCE AS Level50023275</v>
      </c>
      <c r="F467" s="70" t="s">
        <v>7</v>
      </c>
      <c r="G467" s="70" t="s">
        <v>57</v>
      </c>
      <c r="H467" s="184">
        <v>50023275</v>
      </c>
      <c r="I467" s="70" t="s">
        <v>919</v>
      </c>
      <c r="J467" s="70" t="s">
        <v>3359</v>
      </c>
      <c r="K467" s="71" t="str">
        <f t="shared" si="45"/>
        <v>BLANK</v>
      </c>
      <c r="L467" s="71" t="str">
        <f t="shared" si="46"/>
        <v>BLANK</v>
      </c>
    </row>
    <row r="468" spans="1:12" x14ac:dyDescent="0.75">
      <c r="A468" s="70" t="str">
        <f>CONCATENATE('Search Tool'!$B$6,'Search Tool'!$F$6,H468)</f>
        <v>EAL Level 3 advanced Diploma (Al size 1.25)50023330</v>
      </c>
      <c r="B468" s="70" t="b">
        <f t="shared" si="47"/>
        <v>0</v>
      </c>
      <c r="C468" s="70">
        <f t="shared" si="48"/>
        <v>0</v>
      </c>
      <c r="D468" s="70" t="str">
        <f t="shared" si="49"/>
        <v>FALSE0</v>
      </c>
      <c r="E468" s="70" t="str">
        <f t="shared" si="50"/>
        <v>AS LevelsGCE AS Level50023330</v>
      </c>
      <c r="F468" s="70" t="s">
        <v>7</v>
      </c>
      <c r="G468" s="70" t="s">
        <v>57</v>
      </c>
      <c r="H468" s="184">
        <v>50023330</v>
      </c>
      <c r="I468" s="70" t="s">
        <v>921</v>
      </c>
      <c r="J468" s="70" t="s">
        <v>3360</v>
      </c>
      <c r="K468" s="71" t="str">
        <f t="shared" si="45"/>
        <v>BLANK</v>
      </c>
      <c r="L468" s="71" t="str">
        <f t="shared" si="46"/>
        <v>BLANK</v>
      </c>
    </row>
    <row r="469" spans="1:12" x14ac:dyDescent="0.75">
      <c r="A469" s="70" t="str">
        <f>CONCATENATE('Search Tool'!$B$6,'Search Tool'!$F$6,H469)</f>
        <v>EAL Level 3 advanced Diploma (Al size 1.25)50023482</v>
      </c>
      <c r="B469" s="70" t="b">
        <f t="shared" si="47"/>
        <v>0</v>
      </c>
      <c r="C469" s="70">
        <f t="shared" si="48"/>
        <v>0</v>
      </c>
      <c r="D469" s="70" t="str">
        <f t="shared" si="49"/>
        <v>FALSE0</v>
      </c>
      <c r="E469" s="70" t="str">
        <f t="shared" si="50"/>
        <v>AS LevelsGCE AS Level50023482</v>
      </c>
      <c r="F469" s="70" t="s">
        <v>7</v>
      </c>
      <c r="G469" s="70" t="s">
        <v>57</v>
      </c>
      <c r="H469" s="184">
        <v>50023482</v>
      </c>
      <c r="I469" s="70" t="s">
        <v>923</v>
      </c>
      <c r="J469" s="70" t="s">
        <v>3361</v>
      </c>
      <c r="K469" s="71" t="str">
        <f t="shared" si="45"/>
        <v>BLANK</v>
      </c>
      <c r="L469" s="71" t="str">
        <f t="shared" si="46"/>
        <v>BLANK</v>
      </c>
    </row>
    <row r="470" spans="1:12" x14ac:dyDescent="0.75">
      <c r="A470" s="70" t="str">
        <f>CONCATENATE('Search Tool'!$B$6,'Search Tool'!$F$6,H470)</f>
        <v>EAL Level 3 advanced Diploma (Al size 1.25)50023500</v>
      </c>
      <c r="B470" s="70" t="b">
        <f t="shared" si="47"/>
        <v>0</v>
      </c>
      <c r="C470" s="70">
        <f t="shared" si="48"/>
        <v>0</v>
      </c>
      <c r="D470" s="70" t="str">
        <f t="shared" si="49"/>
        <v>FALSE0</v>
      </c>
      <c r="E470" s="70" t="str">
        <f t="shared" si="50"/>
        <v>AS LevelsGCE AS Level50023500</v>
      </c>
      <c r="F470" s="70" t="s">
        <v>7</v>
      </c>
      <c r="G470" s="70" t="s">
        <v>57</v>
      </c>
      <c r="H470" s="184">
        <v>50023500</v>
      </c>
      <c r="I470" s="70" t="s">
        <v>925</v>
      </c>
      <c r="J470" s="70" t="s">
        <v>3362</v>
      </c>
      <c r="K470" s="71" t="str">
        <f t="shared" si="45"/>
        <v>BLANK</v>
      </c>
      <c r="L470" s="71" t="str">
        <f t="shared" si="46"/>
        <v>BLANK</v>
      </c>
    </row>
    <row r="471" spans="1:12" x14ac:dyDescent="0.75">
      <c r="A471" s="70" t="str">
        <f>CONCATENATE('Search Tool'!$B$6,'Search Tool'!$F$6,H471)</f>
        <v>EAL Level 3 advanced Diploma (Al size 1.25)50023512</v>
      </c>
      <c r="B471" s="70" t="b">
        <f t="shared" si="47"/>
        <v>0</v>
      </c>
      <c r="C471" s="70">
        <f t="shared" si="48"/>
        <v>0</v>
      </c>
      <c r="D471" s="70" t="str">
        <f t="shared" si="49"/>
        <v>FALSE0</v>
      </c>
      <c r="E471" s="70" t="str">
        <f t="shared" si="50"/>
        <v>AS LevelsGCE AS Level50023512</v>
      </c>
      <c r="F471" s="70" t="s">
        <v>7</v>
      </c>
      <c r="G471" s="70" t="s">
        <v>57</v>
      </c>
      <c r="H471" s="184">
        <v>50023512</v>
      </c>
      <c r="I471" s="70" t="s">
        <v>927</v>
      </c>
      <c r="J471" s="70" t="s">
        <v>3363</v>
      </c>
      <c r="K471" s="71" t="str">
        <f t="shared" si="45"/>
        <v>BLANK</v>
      </c>
      <c r="L471" s="71" t="str">
        <f t="shared" si="46"/>
        <v>BLANK</v>
      </c>
    </row>
    <row r="472" spans="1:12" x14ac:dyDescent="0.75">
      <c r="A472" s="70" t="str">
        <f>CONCATENATE('Search Tool'!$B$6,'Search Tool'!$F$6,H472)</f>
        <v>EAL Level 3 advanced Diploma (Al size 1.25)50023524</v>
      </c>
      <c r="B472" s="70" t="b">
        <f t="shared" si="47"/>
        <v>0</v>
      </c>
      <c r="C472" s="70">
        <f t="shared" si="48"/>
        <v>0</v>
      </c>
      <c r="D472" s="70" t="str">
        <f t="shared" si="49"/>
        <v>FALSE0</v>
      </c>
      <c r="E472" s="70" t="str">
        <f t="shared" si="50"/>
        <v>AS LevelsGCE AS Level50023524</v>
      </c>
      <c r="F472" s="70" t="s">
        <v>7</v>
      </c>
      <c r="G472" s="70" t="s">
        <v>57</v>
      </c>
      <c r="H472" s="184">
        <v>50023524</v>
      </c>
      <c r="I472" s="70" t="s">
        <v>929</v>
      </c>
      <c r="J472" s="70" t="s">
        <v>3364</v>
      </c>
      <c r="K472" s="71" t="str">
        <f t="shared" si="45"/>
        <v>BLANK</v>
      </c>
      <c r="L472" s="71" t="str">
        <f t="shared" si="46"/>
        <v>BLANK</v>
      </c>
    </row>
    <row r="473" spans="1:12" x14ac:dyDescent="0.75">
      <c r="A473" s="70" t="str">
        <f>CONCATENATE('Search Tool'!$B$6,'Search Tool'!$F$6,H473)</f>
        <v>EAL Level 3 advanced Diploma (Al size 1.25)5002355X</v>
      </c>
      <c r="B473" s="70" t="b">
        <f t="shared" si="47"/>
        <v>0</v>
      </c>
      <c r="C473" s="70">
        <f t="shared" si="48"/>
        <v>0</v>
      </c>
      <c r="D473" s="70" t="str">
        <f t="shared" si="49"/>
        <v>FALSE0</v>
      </c>
      <c r="E473" s="70" t="str">
        <f t="shared" si="50"/>
        <v>AS LevelsGCE AS Level5002355X</v>
      </c>
      <c r="F473" s="70" t="s">
        <v>7</v>
      </c>
      <c r="G473" s="70" t="s">
        <v>57</v>
      </c>
      <c r="H473" s="70" t="s">
        <v>930</v>
      </c>
      <c r="I473" s="70" t="s">
        <v>931</v>
      </c>
      <c r="J473" s="70" t="s">
        <v>3366</v>
      </c>
      <c r="K473" s="71" t="str">
        <f t="shared" si="45"/>
        <v>BLANK</v>
      </c>
      <c r="L473" s="71" t="str">
        <f t="shared" si="46"/>
        <v>BLANK</v>
      </c>
    </row>
    <row r="474" spans="1:12" x14ac:dyDescent="0.75">
      <c r="A474" s="70" t="str">
        <f>CONCATENATE('Search Tool'!$B$6,'Search Tool'!$F$6,H474)</f>
        <v>EAL Level 3 advanced Diploma (Al size 1.25)50023779</v>
      </c>
      <c r="B474" s="70" t="b">
        <f t="shared" si="47"/>
        <v>0</v>
      </c>
      <c r="C474" s="70">
        <f t="shared" si="48"/>
        <v>0</v>
      </c>
      <c r="D474" s="70" t="str">
        <f t="shared" si="49"/>
        <v>FALSE0</v>
      </c>
      <c r="E474" s="70" t="str">
        <f t="shared" si="50"/>
        <v>AS LevelsGCE AS Level50023779</v>
      </c>
      <c r="F474" s="70" t="s">
        <v>7</v>
      </c>
      <c r="G474" s="70" t="s">
        <v>57</v>
      </c>
      <c r="H474" s="184">
        <v>50023779</v>
      </c>
      <c r="I474" s="70" t="s">
        <v>933</v>
      </c>
      <c r="J474" s="70" t="s">
        <v>3367</v>
      </c>
      <c r="K474" s="71" t="str">
        <f t="shared" si="45"/>
        <v>BLANK</v>
      </c>
      <c r="L474" s="71" t="str">
        <f t="shared" si="46"/>
        <v>BLANK</v>
      </c>
    </row>
    <row r="475" spans="1:12" x14ac:dyDescent="0.75">
      <c r="A475" s="70" t="str">
        <f>CONCATENATE('Search Tool'!$B$6,'Search Tool'!$F$6,H475)</f>
        <v>EAL Level 3 advanced Diploma (Al size 1.25)50024152</v>
      </c>
      <c r="B475" s="70" t="b">
        <f t="shared" si="47"/>
        <v>0</v>
      </c>
      <c r="C475" s="70">
        <f t="shared" si="48"/>
        <v>0</v>
      </c>
      <c r="D475" s="70" t="str">
        <f t="shared" si="49"/>
        <v>FALSE0</v>
      </c>
      <c r="E475" s="70" t="str">
        <f t="shared" si="50"/>
        <v>AS LevelsGCE AS Level50024152</v>
      </c>
      <c r="F475" s="70" t="s">
        <v>7</v>
      </c>
      <c r="G475" s="70" t="s">
        <v>57</v>
      </c>
      <c r="H475" s="184">
        <v>50024152</v>
      </c>
      <c r="I475" s="70" t="s">
        <v>935</v>
      </c>
      <c r="J475" s="70" t="s">
        <v>3368</v>
      </c>
      <c r="K475" s="71" t="str">
        <f t="shared" si="45"/>
        <v>BLANK</v>
      </c>
      <c r="L475" s="71" t="str">
        <f t="shared" si="46"/>
        <v>BLANK</v>
      </c>
    </row>
    <row r="476" spans="1:12" x14ac:dyDescent="0.75">
      <c r="A476" s="70" t="str">
        <f>CONCATENATE('Search Tool'!$B$6,'Search Tool'!$F$6,H476)</f>
        <v>EAL Level 3 advanced Diploma (Al size 1.25)50024176</v>
      </c>
      <c r="B476" s="70" t="b">
        <f t="shared" si="47"/>
        <v>0</v>
      </c>
      <c r="C476" s="70">
        <f t="shared" si="48"/>
        <v>0</v>
      </c>
      <c r="D476" s="70" t="str">
        <f t="shared" si="49"/>
        <v>FALSE0</v>
      </c>
      <c r="E476" s="70" t="str">
        <f t="shared" si="50"/>
        <v>AS LevelsGCE AS Level50024176</v>
      </c>
      <c r="F476" s="70" t="s">
        <v>7</v>
      </c>
      <c r="G476" s="70" t="s">
        <v>57</v>
      </c>
      <c r="H476" s="184">
        <v>50024176</v>
      </c>
      <c r="I476" s="70" t="s">
        <v>937</v>
      </c>
      <c r="J476" s="70" t="s">
        <v>3369</v>
      </c>
      <c r="K476" s="71" t="str">
        <f t="shared" si="45"/>
        <v>BLANK</v>
      </c>
      <c r="L476" s="71" t="str">
        <f t="shared" si="46"/>
        <v>BLANK</v>
      </c>
    </row>
    <row r="477" spans="1:12" x14ac:dyDescent="0.75">
      <c r="A477" s="70" t="str">
        <f>CONCATENATE('Search Tool'!$B$6,'Search Tool'!$F$6,H477)</f>
        <v>EAL Level 3 advanced Diploma (Al size 1.25)50024188</v>
      </c>
      <c r="B477" s="70" t="b">
        <f t="shared" si="47"/>
        <v>0</v>
      </c>
      <c r="C477" s="70">
        <f t="shared" si="48"/>
        <v>0</v>
      </c>
      <c r="D477" s="70" t="str">
        <f t="shared" si="49"/>
        <v>FALSE0</v>
      </c>
      <c r="E477" s="70" t="str">
        <f t="shared" si="50"/>
        <v>AS LevelsGCE AS Level50024188</v>
      </c>
      <c r="F477" s="70" t="s">
        <v>7</v>
      </c>
      <c r="G477" s="70" t="s">
        <v>57</v>
      </c>
      <c r="H477" s="184">
        <v>50024188</v>
      </c>
      <c r="I477" s="70" t="s">
        <v>939</v>
      </c>
      <c r="J477" s="70" t="s">
        <v>3370</v>
      </c>
      <c r="K477" s="71" t="str">
        <f t="shared" si="45"/>
        <v>BLANK</v>
      </c>
      <c r="L477" s="71" t="str">
        <f t="shared" si="46"/>
        <v>BLANK</v>
      </c>
    </row>
    <row r="478" spans="1:12" x14ac:dyDescent="0.75">
      <c r="A478" s="70" t="str">
        <f>CONCATENATE('Search Tool'!$B$6,'Search Tool'!$F$6,H478)</f>
        <v>EAL Level 3 advanced Diploma (Al size 1.25)5002419X</v>
      </c>
      <c r="B478" s="70" t="b">
        <f t="shared" si="47"/>
        <v>0</v>
      </c>
      <c r="C478" s="70">
        <f t="shared" si="48"/>
        <v>0</v>
      </c>
      <c r="D478" s="70" t="str">
        <f t="shared" si="49"/>
        <v>FALSE0</v>
      </c>
      <c r="E478" s="70" t="str">
        <f t="shared" si="50"/>
        <v>AS LevelsGCE AS Level5002419X</v>
      </c>
      <c r="F478" s="70" t="s">
        <v>7</v>
      </c>
      <c r="G478" s="70" t="s">
        <v>57</v>
      </c>
      <c r="H478" s="70" t="s">
        <v>940</v>
      </c>
      <c r="I478" s="70" t="s">
        <v>941</v>
      </c>
      <c r="J478" s="70" t="s">
        <v>3371</v>
      </c>
      <c r="K478" s="71" t="str">
        <f t="shared" si="45"/>
        <v>BLANK</v>
      </c>
      <c r="L478" s="71" t="str">
        <f t="shared" si="46"/>
        <v>BLANK</v>
      </c>
    </row>
    <row r="479" spans="1:12" x14ac:dyDescent="0.75">
      <c r="A479" s="70" t="str">
        <f>CONCATENATE('Search Tool'!$B$6,'Search Tool'!$F$6,H479)</f>
        <v>EAL Level 3 advanced Diploma (Al size 1.25)50024206</v>
      </c>
      <c r="B479" s="70" t="b">
        <f t="shared" si="47"/>
        <v>0</v>
      </c>
      <c r="C479" s="70">
        <f t="shared" si="48"/>
        <v>0</v>
      </c>
      <c r="D479" s="70" t="str">
        <f t="shared" si="49"/>
        <v>FALSE0</v>
      </c>
      <c r="E479" s="70" t="str">
        <f t="shared" si="50"/>
        <v>AS LevelsGCE AS Level50024206</v>
      </c>
      <c r="F479" s="70" t="s">
        <v>7</v>
      </c>
      <c r="G479" s="70" t="s">
        <v>57</v>
      </c>
      <c r="H479" s="184">
        <v>50024206</v>
      </c>
      <c r="I479" s="70" t="s">
        <v>943</v>
      </c>
      <c r="J479" s="70" t="s">
        <v>3372</v>
      </c>
      <c r="K479" s="71" t="str">
        <f t="shared" si="45"/>
        <v>BLANK</v>
      </c>
      <c r="L479" s="71" t="str">
        <f t="shared" si="46"/>
        <v>BLANK</v>
      </c>
    </row>
    <row r="480" spans="1:12" x14ac:dyDescent="0.75">
      <c r="A480" s="70" t="str">
        <f>CONCATENATE('Search Tool'!$B$6,'Search Tool'!$F$6,H480)</f>
        <v>EAL Level 3 advanced Diploma (Al size 1.25)5002422X</v>
      </c>
      <c r="B480" s="70" t="b">
        <f t="shared" si="47"/>
        <v>0</v>
      </c>
      <c r="C480" s="70">
        <f t="shared" si="48"/>
        <v>0</v>
      </c>
      <c r="D480" s="70" t="str">
        <f t="shared" si="49"/>
        <v>FALSE0</v>
      </c>
      <c r="E480" s="70" t="str">
        <f t="shared" si="50"/>
        <v>AS LevelsGCE AS Level5002422X</v>
      </c>
      <c r="F480" s="70" t="s">
        <v>7</v>
      </c>
      <c r="G480" s="70" t="s">
        <v>57</v>
      </c>
      <c r="H480" s="70" t="s">
        <v>944</v>
      </c>
      <c r="I480" s="70" t="s">
        <v>945</v>
      </c>
      <c r="J480" s="70" t="s">
        <v>3374</v>
      </c>
      <c r="K480" s="71" t="str">
        <f t="shared" si="45"/>
        <v>BLANK</v>
      </c>
      <c r="L480" s="71" t="str">
        <f t="shared" si="46"/>
        <v>BLANK</v>
      </c>
    </row>
    <row r="481" spans="1:12" x14ac:dyDescent="0.75">
      <c r="A481" s="70" t="str">
        <f>CONCATENATE('Search Tool'!$B$6,'Search Tool'!$F$6,H481)</f>
        <v>EAL Level 3 advanced Diploma (Al size 1.25)50024243</v>
      </c>
      <c r="B481" s="70" t="b">
        <f t="shared" si="47"/>
        <v>0</v>
      </c>
      <c r="C481" s="70">
        <f t="shared" si="48"/>
        <v>0</v>
      </c>
      <c r="D481" s="70" t="str">
        <f t="shared" si="49"/>
        <v>FALSE0</v>
      </c>
      <c r="E481" s="70" t="str">
        <f t="shared" si="50"/>
        <v>AS LevelsGCE AS Level50024243</v>
      </c>
      <c r="F481" s="70" t="s">
        <v>7</v>
      </c>
      <c r="G481" s="70" t="s">
        <v>57</v>
      </c>
      <c r="H481" s="184">
        <v>50024243</v>
      </c>
      <c r="I481" s="70" t="s">
        <v>947</v>
      </c>
      <c r="J481" s="70" t="s">
        <v>3375</v>
      </c>
      <c r="K481" s="71" t="str">
        <f t="shared" si="45"/>
        <v>BLANK</v>
      </c>
      <c r="L481" s="71" t="str">
        <f t="shared" si="46"/>
        <v>BLANK</v>
      </c>
    </row>
    <row r="482" spans="1:12" x14ac:dyDescent="0.75">
      <c r="A482" s="70" t="str">
        <f>CONCATENATE('Search Tool'!$B$6,'Search Tool'!$F$6,H482)</f>
        <v>EAL Level 3 advanced Diploma (Al size 1.25)50024255</v>
      </c>
      <c r="B482" s="70" t="b">
        <f t="shared" si="47"/>
        <v>0</v>
      </c>
      <c r="C482" s="70">
        <f t="shared" si="48"/>
        <v>0</v>
      </c>
      <c r="D482" s="70" t="str">
        <f t="shared" si="49"/>
        <v>FALSE0</v>
      </c>
      <c r="E482" s="70" t="str">
        <f t="shared" si="50"/>
        <v>AS LevelsGCE AS Level50024255</v>
      </c>
      <c r="F482" s="70" t="s">
        <v>7</v>
      </c>
      <c r="G482" s="70" t="s">
        <v>57</v>
      </c>
      <c r="H482" s="184">
        <v>50024255</v>
      </c>
      <c r="I482" s="70" t="s">
        <v>949</v>
      </c>
      <c r="J482" s="70" t="s">
        <v>3376</v>
      </c>
      <c r="K482" s="71" t="str">
        <f t="shared" si="45"/>
        <v>BLANK</v>
      </c>
      <c r="L482" s="71" t="str">
        <f t="shared" si="46"/>
        <v>BLANK</v>
      </c>
    </row>
    <row r="483" spans="1:12" x14ac:dyDescent="0.75">
      <c r="A483" s="70" t="str">
        <f>CONCATENATE('Search Tool'!$B$6,'Search Tool'!$F$6,H483)</f>
        <v>EAL Level 3 advanced Diploma (Al size 1.25)50024309</v>
      </c>
      <c r="B483" s="70" t="b">
        <f t="shared" si="47"/>
        <v>0</v>
      </c>
      <c r="C483" s="70">
        <f t="shared" si="48"/>
        <v>0</v>
      </c>
      <c r="D483" s="70" t="str">
        <f t="shared" si="49"/>
        <v>FALSE0</v>
      </c>
      <c r="E483" s="70" t="str">
        <f t="shared" si="50"/>
        <v>AS LevelsGCE AS Level50024309</v>
      </c>
      <c r="F483" s="70" t="s">
        <v>7</v>
      </c>
      <c r="G483" s="70" t="s">
        <v>57</v>
      </c>
      <c r="H483" s="184">
        <v>50024309</v>
      </c>
      <c r="I483" s="70" t="s">
        <v>951</v>
      </c>
      <c r="J483" s="70" t="s">
        <v>3377</v>
      </c>
      <c r="K483" s="71" t="str">
        <f t="shared" si="45"/>
        <v>BLANK</v>
      </c>
      <c r="L483" s="71" t="str">
        <f t="shared" si="46"/>
        <v>BLANK</v>
      </c>
    </row>
    <row r="484" spans="1:12" x14ac:dyDescent="0.75">
      <c r="A484" s="70" t="str">
        <f>CONCATENATE('Search Tool'!$B$6,'Search Tool'!$F$6,H484)</f>
        <v>EAL Level 3 advanced Diploma (Al size 1.25)50024346</v>
      </c>
      <c r="B484" s="70" t="b">
        <f t="shared" si="47"/>
        <v>0</v>
      </c>
      <c r="C484" s="70">
        <f t="shared" si="48"/>
        <v>0</v>
      </c>
      <c r="D484" s="70" t="str">
        <f t="shared" si="49"/>
        <v>FALSE0</v>
      </c>
      <c r="E484" s="70" t="str">
        <f t="shared" si="50"/>
        <v>AS LevelsGCE AS Level50024346</v>
      </c>
      <c r="F484" s="70" t="s">
        <v>7</v>
      </c>
      <c r="G484" s="70" t="s">
        <v>57</v>
      </c>
      <c r="H484" s="184">
        <v>50024346</v>
      </c>
      <c r="I484" s="70" t="s">
        <v>953</v>
      </c>
      <c r="J484" s="70" t="s">
        <v>3378</v>
      </c>
      <c r="K484" s="71" t="str">
        <f t="shared" si="45"/>
        <v>BLANK</v>
      </c>
      <c r="L484" s="71" t="str">
        <f t="shared" si="46"/>
        <v>BLANK</v>
      </c>
    </row>
    <row r="485" spans="1:12" x14ac:dyDescent="0.75">
      <c r="A485" s="70" t="str">
        <f>CONCATENATE('Search Tool'!$B$6,'Search Tool'!$F$6,H485)</f>
        <v>EAL Level 3 advanced Diploma (Al size 1.25)50024371</v>
      </c>
      <c r="B485" s="70" t="b">
        <f t="shared" si="47"/>
        <v>0</v>
      </c>
      <c r="C485" s="70">
        <f t="shared" si="48"/>
        <v>0</v>
      </c>
      <c r="D485" s="70" t="str">
        <f t="shared" si="49"/>
        <v>FALSE0</v>
      </c>
      <c r="E485" s="70" t="str">
        <f t="shared" si="50"/>
        <v>AS LevelsGCE AS Level50024371</v>
      </c>
      <c r="F485" s="70" t="s">
        <v>7</v>
      </c>
      <c r="G485" s="70" t="s">
        <v>57</v>
      </c>
      <c r="H485" s="184">
        <v>50024371</v>
      </c>
      <c r="I485" s="70" t="s">
        <v>955</v>
      </c>
      <c r="J485" s="70" t="s">
        <v>3379</v>
      </c>
      <c r="K485" s="71" t="str">
        <f t="shared" si="45"/>
        <v>BLANK</v>
      </c>
      <c r="L485" s="71" t="str">
        <f t="shared" si="46"/>
        <v>BLANK</v>
      </c>
    </row>
    <row r="486" spans="1:12" x14ac:dyDescent="0.75">
      <c r="A486" s="70" t="str">
        <f>CONCATENATE('Search Tool'!$B$6,'Search Tool'!$F$6,H486)</f>
        <v>EAL Level 3 advanced Diploma (Al size 1.25)50024395</v>
      </c>
      <c r="B486" s="70" t="b">
        <f t="shared" si="47"/>
        <v>0</v>
      </c>
      <c r="C486" s="70">
        <f t="shared" si="48"/>
        <v>0</v>
      </c>
      <c r="D486" s="70" t="str">
        <f t="shared" si="49"/>
        <v>FALSE0</v>
      </c>
      <c r="E486" s="70" t="str">
        <f t="shared" si="50"/>
        <v>AS LevelsGCE AS Level50024395</v>
      </c>
      <c r="F486" s="70" t="s">
        <v>7</v>
      </c>
      <c r="G486" s="70" t="s">
        <v>57</v>
      </c>
      <c r="H486" s="184">
        <v>50024395</v>
      </c>
      <c r="I486" s="70" t="s">
        <v>957</v>
      </c>
      <c r="J486" s="70" t="s">
        <v>3380</v>
      </c>
      <c r="K486" s="71" t="str">
        <f t="shared" si="45"/>
        <v>BLANK</v>
      </c>
      <c r="L486" s="71" t="str">
        <f t="shared" si="46"/>
        <v>BLANK</v>
      </c>
    </row>
    <row r="487" spans="1:12" x14ac:dyDescent="0.75">
      <c r="A487" s="70" t="str">
        <f>CONCATENATE('Search Tool'!$B$6,'Search Tool'!$F$6,H487)</f>
        <v>EAL Level 3 advanced Diploma (Al size 1.25)50024401</v>
      </c>
      <c r="B487" s="70" t="b">
        <f t="shared" si="47"/>
        <v>0</v>
      </c>
      <c r="C487" s="70">
        <f t="shared" si="48"/>
        <v>0</v>
      </c>
      <c r="D487" s="70" t="str">
        <f t="shared" si="49"/>
        <v>FALSE0</v>
      </c>
      <c r="E487" s="70" t="str">
        <f t="shared" si="50"/>
        <v>AS LevelsGCE AS Level50024401</v>
      </c>
      <c r="F487" s="70" t="s">
        <v>7</v>
      </c>
      <c r="G487" s="70" t="s">
        <v>57</v>
      </c>
      <c r="H487" s="184">
        <v>50024401</v>
      </c>
      <c r="I487" s="70" t="s">
        <v>959</v>
      </c>
      <c r="J487" s="70" t="s">
        <v>3381</v>
      </c>
      <c r="K487" s="71" t="str">
        <f t="shared" si="45"/>
        <v>BLANK</v>
      </c>
      <c r="L487" s="71" t="str">
        <f t="shared" si="46"/>
        <v>BLANK</v>
      </c>
    </row>
    <row r="488" spans="1:12" x14ac:dyDescent="0.75">
      <c r="A488" s="70" t="str">
        <f>CONCATENATE('Search Tool'!$B$6,'Search Tool'!$F$6,H488)</f>
        <v>EAL Level 3 advanced Diploma (Al size 1.25)50024413</v>
      </c>
      <c r="B488" s="70" t="b">
        <f t="shared" si="47"/>
        <v>0</v>
      </c>
      <c r="C488" s="70">
        <f t="shared" si="48"/>
        <v>0</v>
      </c>
      <c r="D488" s="70" t="str">
        <f t="shared" si="49"/>
        <v>FALSE0</v>
      </c>
      <c r="E488" s="70" t="str">
        <f t="shared" si="50"/>
        <v>AS LevelsGCE AS Level50024413</v>
      </c>
      <c r="F488" s="70" t="s">
        <v>7</v>
      </c>
      <c r="G488" s="70" t="s">
        <v>57</v>
      </c>
      <c r="H488" s="184">
        <v>50024413</v>
      </c>
      <c r="I488" s="70" t="s">
        <v>961</v>
      </c>
      <c r="J488" s="70" t="s">
        <v>3382</v>
      </c>
      <c r="K488" s="71" t="str">
        <f t="shared" si="45"/>
        <v>BLANK</v>
      </c>
      <c r="L488" s="71" t="str">
        <f t="shared" si="46"/>
        <v>BLANK</v>
      </c>
    </row>
    <row r="489" spans="1:12" x14ac:dyDescent="0.75">
      <c r="A489" s="70" t="str">
        <f>CONCATENATE('Search Tool'!$B$6,'Search Tool'!$F$6,H489)</f>
        <v>EAL Level 3 advanced Diploma (Al size 1.25)50024449</v>
      </c>
      <c r="B489" s="70" t="b">
        <f t="shared" si="47"/>
        <v>0</v>
      </c>
      <c r="C489" s="70">
        <f t="shared" si="48"/>
        <v>0</v>
      </c>
      <c r="D489" s="70" t="str">
        <f t="shared" si="49"/>
        <v>FALSE0</v>
      </c>
      <c r="E489" s="70" t="str">
        <f t="shared" si="50"/>
        <v>AS LevelsGCE AS Level50024449</v>
      </c>
      <c r="F489" s="70" t="s">
        <v>7</v>
      </c>
      <c r="G489" s="70" t="s">
        <v>57</v>
      </c>
      <c r="H489" s="184">
        <v>50024449</v>
      </c>
      <c r="I489" s="70" t="s">
        <v>963</v>
      </c>
      <c r="J489" s="70" t="s">
        <v>3383</v>
      </c>
      <c r="K489" s="71" t="str">
        <f t="shared" si="45"/>
        <v>BLANK</v>
      </c>
      <c r="L489" s="71" t="str">
        <f t="shared" si="46"/>
        <v>BLANK</v>
      </c>
    </row>
    <row r="490" spans="1:12" x14ac:dyDescent="0.75">
      <c r="A490" s="70" t="str">
        <f>CONCATENATE('Search Tool'!$B$6,'Search Tool'!$F$6,H490)</f>
        <v>EAL Level 3 advanced Diploma (Al size 1.25)50024450</v>
      </c>
      <c r="B490" s="70" t="b">
        <f t="shared" si="47"/>
        <v>0</v>
      </c>
      <c r="C490" s="70">
        <f t="shared" si="48"/>
        <v>0</v>
      </c>
      <c r="D490" s="70" t="str">
        <f t="shared" si="49"/>
        <v>FALSE0</v>
      </c>
      <c r="E490" s="70" t="str">
        <f t="shared" si="50"/>
        <v>AS LevelsGCE AS Level50024450</v>
      </c>
      <c r="F490" s="70" t="s">
        <v>7</v>
      </c>
      <c r="G490" s="70" t="s">
        <v>57</v>
      </c>
      <c r="H490" s="184">
        <v>50024450</v>
      </c>
      <c r="I490" s="70" t="s">
        <v>965</v>
      </c>
      <c r="J490" s="70" t="s">
        <v>3385</v>
      </c>
      <c r="K490" s="71" t="str">
        <f t="shared" si="45"/>
        <v>BLANK</v>
      </c>
      <c r="L490" s="71" t="str">
        <f t="shared" si="46"/>
        <v>BLANK</v>
      </c>
    </row>
    <row r="491" spans="1:12" x14ac:dyDescent="0.75">
      <c r="A491" s="70" t="str">
        <f>CONCATENATE('Search Tool'!$B$6,'Search Tool'!$F$6,H491)</f>
        <v>EAL Level 3 advanced Diploma (Al size 1.25)50024462</v>
      </c>
      <c r="B491" s="70" t="b">
        <f t="shared" si="47"/>
        <v>0</v>
      </c>
      <c r="C491" s="70">
        <f t="shared" si="48"/>
        <v>0</v>
      </c>
      <c r="D491" s="70" t="str">
        <f t="shared" si="49"/>
        <v>FALSE0</v>
      </c>
      <c r="E491" s="70" t="str">
        <f t="shared" si="50"/>
        <v>AS LevelsGCE AS Level50024462</v>
      </c>
      <c r="F491" s="70" t="s">
        <v>7</v>
      </c>
      <c r="G491" s="70" t="s">
        <v>57</v>
      </c>
      <c r="H491" s="184">
        <v>50024462</v>
      </c>
      <c r="I491" s="70" t="s">
        <v>967</v>
      </c>
      <c r="J491" s="70" t="s">
        <v>3386</v>
      </c>
      <c r="K491" s="71" t="str">
        <f t="shared" si="45"/>
        <v>BLANK</v>
      </c>
      <c r="L491" s="71" t="str">
        <f t="shared" si="46"/>
        <v>BLANK</v>
      </c>
    </row>
    <row r="492" spans="1:12" x14ac:dyDescent="0.75">
      <c r="A492" s="70" t="str">
        <f>CONCATENATE('Search Tool'!$B$6,'Search Tool'!$F$6,H492)</f>
        <v>EAL Level 3 advanced Diploma (Al size 1.25)50024474</v>
      </c>
      <c r="B492" s="70" t="b">
        <f t="shared" si="47"/>
        <v>0</v>
      </c>
      <c r="C492" s="70">
        <f t="shared" si="48"/>
        <v>0</v>
      </c>
      <c r="D492" s="70" t="str">
        <f t="shared" si="49"/>
        <v>FALSE0</v>
      </c>
      <c r="E492" s="70" t="str">
        <f t="shared" si="50"/>
        <v>AS LevelsGCE AS Level50024474</v>
      </c>
      <c r="F492" s="70" t="s">
        <v>7</v>
      </c>
      <c r="G492" s="70" t="s">
        <v>57</v>
      </c>
      <c r="H492" s="184">
        <v>50024474</v>
      </c>
      <c r="I492" s="70" t="s">
        <v>969</v>
      </c>
      <c r="J492" s="70" t="s">
        <v>3387</v>
      </c>
      <c r="K492" s="71" t="str">
        <f t="shared" si="45"/>
        <v>BLANK</v>
      </c>
      <c r="L492" s="71" t="str">
        <f t="shared" si="46"/>
        <v>BLANK</v>
      </c>
    </row>
    <row r="493" spans="1:12" x14ac:dyDescent="0.75">
      <c r="A493" s="70" t="str">
        <f>CONCATENATE('Search Tool'!$B$6,'Search Tool'!$F$6,H493)</f>
        <v>EAL Level 3 advanced Diploma (Al size 1.25)50024486</v>
      </c>
      <c r="B493" s="70" t="b">
        <f t="shared" si="47"/>
        <v>0</v>
      </c>
      <c r="C493" s="70">
        <f t="shared" si="48"/>
        <v>0</v>
      </c>
      <c r="D493" s="70" t="str">
        <f t="shared" si="49"/>
        <v>FALSE0</v>
      </c>
      <c r="E493" s="70" t="str">
        <f t="shared" si="50"/>
        <v>AS LevelsGCE AS Level50024486</v>
      </c>
      <c r="F493" s="70" t="s">
        <v>7</v>
      </c>
      <c r="G493" s="70" t="s">
        <v>57</v>
      </c>
      <c r="H493" s="184">
        <v>50024486</v>
      </c>
      <c r="I493" s="70" t="s">
        <v>971</v>
      </c>
      <c r="J493" s="70" t="s">
        <v>3388</v>
      </c>
      <c r="K493" s="71" t="str">
        <f t="shared" si="45"/>
        <v>BLANK</v>
      </c>
      <c r="L493" s="71" t="str">
        <f t="shared" si="46"/>
        <v>BLANK</v>
      </c>
    </row>
    <row r="494" spans="1:12" x14ac:dyDescent="0.75">
      <c r="A494" s="70" t="str">
        <f>CONCATENATE('Search Tool'!$B$6,'Search Tool'!$F$6,H494)</f>
        <v>EAL Level 3 advanced Diploma (Al size 1.25)50024498</v>
      </c>
      <c r="B494" s="70" t="b">
        <f t="shared" si="47"/>
        <v>0</v>
      </c>
      <c r="C494" s="70">
        <f t="shared" si="48"/>
        <v>0</v>
      </c>
      <c r="D494" s="70" t="str">
        <f t="shared" si="49"/>
        <v>FALSE0</v>
      </c>
      <c r="E494" s="70" t="str">
        <f t="shared" si="50"/>
        <v>AS LevelsGCE AS Level50024498</v>
      </c>
      <c r="F494" s="70" t="s">
        <v>7</v>
      </c>
      <c r="G494" s="70" t="s">
        <v>57</v>
      </c>
      <c r="H494" s="184">
        <v>50024498</v>
      </c>
      <c r="I494" s="70" t="s">
        <v>973</v>
      </c>
      <c r="J494" s="70" t="s">
        <v>3389</v>
      </c>
      <c r="K494" s="71" t="str">
        <f t="shared" si="45"/>
        <v>BLANK</v>
      </c>
      <c r="L494" s="71" t="str">
        <f t="shared" si="46"/>
        <v>BLANK</v>
      </c>
    </row>
    <row r="495" spans="1:12" x14ac:dyDescent="0.75">
      <c r="A495" s="70" t="str">
        <f>CONCATENATE('Search Tool'!$B$6,'Search Tool'!$F$6,H495)</f>
        <v>EAL Level 3 advanced Diploma (Al size 1.25)50024504</v>
      </c>
      <c r="B495" s="70" t="b">
        <f t="shared" si="47"/>
        <v>0</v>
      </c>
      <c r="C495" s="70">
        <f t="shared" si="48"/>
        <v>0</v>
      </c>
      <c r="D495" s="70" t="str">
        <f t="shared" si="49"/>
        <v>FALSE0</v>
      </c>
      <c r="E495" s="70" t="str">
        <f t="shared" si="50"/>
        <v>AS LevelsGCE AS Level50024504</v>
      </c>
      <c r="F495" s="70" t="s">
        <v>7</v>
      </c>
      <c r="G495" s="70" t="s">
        <v>57</v>
      </c>
      <c r="H495" s="184">
        <v>50024504</v>
      </c>
      <c r="I495" s="70" t="s">
        <v>975</v>
      </c>
      <c r="J495" s="70" t="s">
        <v>3390</v>
      </c>
      <c r="K495" s="71" t="str">
        <f t="shared" si="45"/>
        <v>BLANK</v>
      </c>
      <c r="L495" s="71" t="str">
        <f t="shared" si="46"/>
        <v>BLANK</v>
      </c>
    </row>
    <row r="496" spans="1:12" x14ac:dyDescent="0.75">
      <c r="A496" s="70" t="str">
        <f>CONCATENATE('Search Tool'!$B$6,'Search Tool'!$F$6,H496)</f>
        <v>EAL Level 3 advanced Diploma (Al size 1.25)50024553</v>
      </c>
      <c r="B496" s="70" t="b">
        <f t="shared" si="47"/>
        <v>0</v>
      </c>
      <c r="C496" s="70">
        <f t="shared" si="48"/>
        <v>0</v>
      </c>
      <c r="D496" s="70" t="str">
        <f t="shared" si="49"/>
        <v>FALSE0</v>
      </c>
      <c r="E496" s="70" t="str">
        <f t="shared" si="50"/>
        <v>AS LevelsGCE AS Level50024553</v>
      </c>
      <c r="F496" s="70" t="s">
        <v>7</v>
      </c>
      <c r="G496" s="70" t="s">
        <v>57</v>
      </c>
      <c r="H496" s="184">
        <v>50024553</v>
      </c>
      <c r="I496" s="70" t="s">
        <v>977</v>
      </c>
      <c r="J496" s="70" t="s">
        <v>3391</v>
      </c>
      <c r="K496" s="71" t="str">
        <f t="shared" si="45"/>
        <v>BLANK</v>
      </c>
      <c r="L496" s="71" t="str">
        <f t="shared" si="46"/>
        <v>BLANK</v>
      </c>
    </row>
    <row r="497" spans="1:12" x14ac:dyDescent="0.75">
      <c r="A497" s="70" t="str">
        <f>CONCATENATE('Search Tool'!$B$6,'Search Tool'!$F$6,H497)</f>
        <v>EAL Level 3 advanced Diploma (Al size 1.25)50024565</v>
      </c>
      <c r="B497" s="70" t="b">
        <f t="shared" si="47"/>
        <v>0</v>
      </c>
      <c r="C497" s="70">
        <f t="shared" si="48"/>
        <v>0</v>
      </c>
      <c r="D497" s="70" t="str">
        <f t="shared" si="49"/>
        <v>FALSE0</v>
      </c>
      <c r="E497" s="70" t="str">
        <f t="shared" si="50"/>
        <v>AS LevelsGCE AS Level50024565</v>
      </c>
      <c r="F497" s="70" t="s">
        <v>7</v>
      </c>
      <c r="G497" s="70" t="s">
        <v>57</v>
      </c>
      <c r="H497" s="184">
        <v>50024565</v>
      </c>
      <c r="I497" s="70" t="s">
        <v>979</v>
      </c>
      <c r="J497" s="70" t="s">
        <v>3392</v>
      </c>
      <c r="K497" s="71" t="str">
        <f t="shared" si="45"/>
        <v>BLANK</v>
      </c>
      <c r="L497" s="71" t="str">
        <f t="shared" si="46"/>
        <v>BLANK</v>
      </c>
    </row>
    <row r="498" spans="1:12" x14ac:dyDescent="0.75">
      <c r="A498" s="70" t="str">
        <f>CONCATENATE('Search Tool'!$B$6,'Search Tool'!$F$6,H498)</f>
        <v>EAL Level 3 advanced Diploma (Al size 1.25)50024589</v>
      </c>
      <c r="B498" s="70" t="b">
        <f t="shared" si="47"/>
        <v>0</v>
      </c>
      <c r="C498" s="70">
        <f t="shared" si="48"/>
        <v>0</v>
      </c>
      <c r="D498" s="70" t="str">
        <f t="shared" si="49"/>
        <v>FALSE0</v>
      </c>
      <c r="E498" s="70" t="str">
        <f t="shared" si="50"/>
        <v>AS LevelsGCE AS Level50024589</v>
      </c>
      <c r="F498" s="70" t="s">
        <v>7</v>
      </c>
      <c r="G498" s="70" t="s">
        <v>57</v>
      </c>
      <c r="H498" s="184">
        <v>50024589</v>
      </c>
      <c r="I498" s="70" t="s">
        <v>981</v>
      </c>
      <c r="J498" s="70" t="s">
        <v>3393</v>
      </c>
      <c r="K498" s="71" t="str">
        <f t="shared" si="45"/>
        <v>BLANK</v>
      </c>
      <c r="L498" s="71" t="str">
        <f t="shared" si="46"/>
        <v>BLANK</v>
      </c>
    </row>
    <row r="499" spans="1:12" x14ac:dyDescent="0.75">
      <c r="A499" s="70" t="str">
        <f>CONCATENATE('Search Tool'!$B$6,'Search Tool'!$F$6,H499)</f>
        <v>EAL Level 3 advanced Diploma (Al size 1.25)50024620</v>
      </c>
      <c r="B499" s="70" t="b">
        <f t="shared" si="47"/>
        <v>0</v>
      </c>
      <c r="C499" s="70">
        <f t="shared" si="48"/>
        <v>0</v>
      </c>
      <c r="D499" s="70" t="str">
        <f t="shared" si="49"/>
        <v>FALSE0</v>
      </c>
      <c r="E499" s="70" t="str">
        <f t="shared" si="50"/>
        <v>AS LevelsGCE AS Level50024620</v>
      </c>
      <c r="F499" s="70" t="s">
        <v>7</v>
      </c>
      <c r="G499" s="70" t="s">
        <v>57</v>
      </c>
      <c r="H499" s="184">
        <v>50024620</v>
      </c>
      <c r="I499" s="70" t="s">
        <v>983</v>
      </c>
      <c r="J499" s="70" t="s">
        <v>3394</v>
      </c>
      <c r="K499" s="71" t="str">
        <f t="shared" si="45"/>
        <v>BLANK</v>
      </c>
      <c r="L499" s="71" t="str">
        <f t="shared" si="46"/>
        <v>BLANK</v>
      </c>
    </row>
    <row r="500" spans="1:12" x14ac:dyDescent="0.75">
      <c r="A500" s="70" t="str">
        <f>CONCATENATE('Search Tool'!$B$6,'Search Tool'!$F$6,H500)</f>
        <v>EAL Level 3 advanced Diploma (Al size 1.25)50024644</v>
      </c>
      <c r="B500" s="70" t="b">
        <f t="shared" si="47"/>
        <v>0</v>
      </c>
      <c r="C500" s="70">
        <f t="shared" si="48"/>
        <v>0</v>
      </c>
      <c r="D500" s="70" t="str">
        <f t="shared" si="49"/>
        <v>FALSE0</v>
      </c>
      <c r="E500" s="70" t="str">
        <f t="shared" si="50"/>
        <v>AS LevelsGCE AS Level50024644</v>
      </c>
      <c r="F500" s="70" t="s">
        <v>7</v>
      </c>
      <c r="G500" s="70" t="s">
        <v>57</v>
      </c>
      <c r="H500" s="184">
        <v>50024644</v>
      </c>
      <c r="I500" s="70" t="s">
        <v>985</v>
      </c>
      <c r="J500" s="70" t="s">
        <v>3395</v>
      </c>
      <c r="K500" s="71" t="str">
        <f t="shared" si="45"/>
        <v>BLANK</v>
      </c>
      <c r="L500" s="71" t="str">
        <f t="shared" si="46"/>
        <v>BLANK</v>
      </c>
    </row>
    <row r="501" spans="1:12" x14ac:dyDescent="0.75">
      <c r="A501" s="70" t="str">
        <f>CONCATENATE('Search Tool'!$B$6,'Search Tool'!$F$6,H501)</f>
        <v>EAL Level 3 advanced Diploma (Al size 1.25)5002470X</v>
      </c>
      <c r="B501" s="70" t="b">
        <f t="shared" si="47"/>
        <v>0</v>
      </c>
      <c r="C501" s="70">
        <f t="shared" si="48"/>
        <v>0</v>
      </c>
      <c r="D501" s="70" t="str">
        <f t="shared" si="49"/>
        <v>FALSE0</v>
      </c>
      <c r="E501" s="70" t="str">
        <f t="shared" si="50"/>
        <v>AS LevelsGCE AS Level5002470X</v>
      </c>
      <c r="F501" s="70" t="s">
        <v>7</v>
      </c>
      <c r="G501" s="70" t="s">
        <v>57</v>
      </c>
      <c r="H501" s="70" t="s">
        <v>986</v>
      </c>
      <c r="I501" s="70" t="s">
        <v>987</v>
      </c>
      <c r="J501" s="70" t="s">
        <v>3396</v>
      </c>
      <c r="K501" s="71" t="str">
        <f t="shared" si="45"/>
        <v>BLANK</v>
      </c>
      <c r="L501" s="71" t="str">
        <f t="shared" si="46"/>
        <v>BLANK</v>
      </c>
    </row>
    <row r="502" spans="1:12" x14ac:dyDescent="0.75">
      <c r="A502" s="70" t="str">
        <f>CONCATENATE('Search Tool'!$B$6,'Search Tool'!$F$6,H502)</f>
        <v>EAL Level 3 advanced Diploma (Al size 1.25)50024711</v>
      </c>
      <c r="B502" s="70" t="b">
        <f t="shared" si="47"/>
        <v>0</v>
      </c>
      <c r="C502" s="70">
        <f t="shared" si="48"/>
        <v>0</v>
      </c>
      <c r="D502" s="70" t="str">
        <f t="shared" si="49"/>
        <v>FALSE0</v>
      </c>
      <c r="E502" s="70" t="str">
        <f t="shared" si="50"/>
        <v>AS LevelsGCE AS Level50024711</v>
      </c>
      <c r="F502" s="70" t="s">
        <v>7</v>
      </c>
      <c r="G502" s="70" t="s">
        <v>57</v>
      </c>
      <c r="H502" s="184">
        <v>50024711</v>
      </c>
      <c r="I502" s="70" t="s">
        <v>989</v>
      </c>
      <c r="J502" s="70" t="s">
        <v>3397</v>
      </c>
      <c r="K502" s="71" t="str">
        <f t="shared" si="45"/>
        <v>BLANK</v>
      </c>
      <c r="L502" s="71" t="str">
        <f t="shared" si="46"/>
        <v>BLANK</v>
      </c>
    </row>
    <row r="503" spans="1:12" x14ac:dyDescent="0.75">
      <c r="A503" s="70" t="str">
        <f>CONCATENATE('Search Tool'!$B$6,'Search Tool'!$F$6,H503)</f>
        <v>EAL Level 3 advanced Diploma (Al size 1.25)50024723</v>
      </c>
      <c r="B503" s="70" t="b">
        <f t="shared" si="47"/>
        <v>0</v>
      </c>
      <c r="C503" s="70">
        <f t="shared" si="48"/>
        <v>0</v>
      </c>
      <c r="D503" s="70" t="str">
        <f t="shared" si="49"/>
        <v>FALSE0</v>
      </c>
      <c r="E503" s="70" t="str">
        <f t="shared" si="50"/>
        <v>AS LevelsGCE AS Level50024723</v>
      </c>
      <c r="F503" s="70" t="s">
        <v>7</v>
      </c>
      <c r="G503" s="70" t="s">
        <v>57</v>
      </c>
      <c r="H503" s="184">
        <v>50024723</v>
      </c>
      <c r="I503" s="70" t="s">
        <v>991</v>
      </c>
      <c r="J503" s="70" t="s">
        <v>3398</v>
      </c>
      <c r="K503" s="71" t="str">
        <f t="shared" si="45"/>
        <v>BLANK</v>
      </c>
      <c r="L503" s="71" t="str">
        <f t="shared" si="46"/>
        <v>BLANK</v>
      </c>
    </row>
    <row r="504" spans="1:12" x14ac:dyDescent="0.75">
      <c r="A504" s="70" t="str">
        <f>CONCATENATE('Search Tool'!$B$6,'Search Tool'!$F$6,H504)</f>
        <v>EAL Level 3 advanced Diploma (Al size 1.25)50024735</v>
      </c>
      <c r="B504" s="70" t="b">
        <f t="shared" si="47"/>
        <v>0</v>
      </c>
      <c r="C504" s="70">
        <f t="shared" si="48"/>
        <v>0</v>
      </c>
      <c r="D504" s="70" t="str">
        <f t="shared" si="49"/>
        <v>FALSE0</v>
      </c>
      <c r="E504" s="70" t="str">
        <f t="shared" si="50"/>
        <v>AS LevelsGCE AS Level50024735</v>
      </c>
      <c r="F504" s="70" t="s">
        <v>7</v>
      </c>
      <c r="G504" s="70" t="s">
        <v>57</v>
      </c>
      <c r="H504" s="184">
        <v>50024735</v>
      </c>
      <c r="I504" s="70" t="s">
        <v>993</v>
      </c>
      <c r="J504" s="70" t="s">
        <v>3399</v>
      </c>
      <c r="K504" s="71" t="str">
        <f t="shared" si="45"/>
        <v>BLANK</v>
      </c>
      <c r="L504" s="71" t="str">
        <f t="shared" si="46"/>
        <v>BLANK</v>
      </c>
    </row>
    <row r="505" spans="1:12" x14ac:dyDescent="0.75">
      <c r="A505" s="70" t="str">
        <f>CONCATENATE('Search Tool'!$B$6,'Search Tool'!$F$6,H505)</f>
        <v>EAL Level 3 advanced Diploma (Al size 1.25)50024796</v>
      </c>
      <c r="B505" s="70" t="b">
        <f t="shared" si="47"/>
        <v>0</v>
      </c>
      <c r="C505" s="70">
        <f t="shared" si="48"/>
        <v>0</v>
      </c>
      <c r="D505" s="70" t="str">
        <f t="shared" si="49"/>
        <v>FALSE0</v>
      </c>
      <c r="E505" s="70" t="str">
        <f t="shared" si="50"/>
        <v>AS LevelsGCE AS Level50024796</v>
      </c>
      <c r="F505" s="70" t="s">
        <v>7</v>
      </c>
      <c r="G505" s="70" t="s">
        <v>57</v>
      </c>
      <c r="H505" s="184">
        <v>50024796</v>
      </c>
      <c r="I505" s="70" t="s">
        <v>995</v>
      </c>
      <c r="J505" s="70" t="s">
        <v>3400</v>
      </c>
      <c r="K505" s="71" t="str">
        <f t="shared" si="45"/>
        <v>BLANK</v>
      </c>
      <c r="L505" s="71" t="str">
        <f t="shared" si="46"/>
        <v>BLANK</v>
      </c>
    </row>
    <row r="506" spans="1:12" x14ac:dyDescent="0.75">
      <c r="A506" s="70" t="str">
        <f>CONCATENATE('Search Tool'!$B$6,'Search Tool'!$F$6,H506)</f>
        <v>EAL Level 3 advanced Diploma (Al size 1.25)50024814</v>
      </c>
      <c r="B506" s="70" t="b">
        <f t="shared" si="47"/>
        <v>0</v>
      </c>
      <c r="C506" s="70">
        <f t="shared" si="48"/>
        <v>0</v>
      </c>
      <c r="D506" s="70" t="str">
        <f t="shared" si="49"/>
        <v>FALSE0</v>
      </c>
      <c r="E506" s="70" t="str">
        <f t="shared" si="50"/>
        <v>AS LevelsGCE AS Level50024814</v>
      </c>
      <c r="F506" s="70" t="s">
        <v>7</v>
      </c>
      <c r="G506" s="70" t="s">
        <v>57</v>
      </c>
      <c r="H506" s="184">
        <v>50024814</v>
      </c>
      <c r="I506" s="70" t="s">
        <v>997</v>
      </c>
      <c r="J506" s="70" t="s">
        <v>3401</v>
      </c>
      <c r="K506" s="71" t="str">
        <f t="shared" si="45"/>
        <v>BLANK</v>
      </c>
      <c r="L506" s="71" t="str">
        <f t="shared" si="46"/>
        <v>BLANK</v>
      </c>
    </row>
    <row r="507" spans="1:12" x14ac:dyDescent="0.75">
      <c r="A507" s="70" t="str">
        <f>CONCATENATE('Search Tool'!$B$6,'Search Tool'!$F$6,H507)</f>
        <v>EAL Level 3 advanced Diploma (Al size 1.25)50024930</v>
      </c>
      <c r="B507" s="70" t="b">
        <f t="shared" si="47"/>
        <v>0</v>
      </c>
      <c r="C507" s="70">
        <f t="shared" si="48"/>
        <v>0</v>
      </c>
      <c r="D507" s="70" t="str">
        <f t="shared" si="49"/>
        <v>FALSE0</v>
      </c>
      <c r="E507" s="70" t="str">
        <f t="shared" si="50"/>
        <v>AS LevelsGCE AS Level50024930</v>
      </c>
      <c r="F507" s="70" t="s">
        <v>7</v>
      </c>
      <c r="G507" s="70" t="s">
        <v>57</v>
      </c>
      <c r="H507" s="184">
        <v>50024930</v>
      </c>
      <c r="I507" s="70" t="s">
        <v>999</v>
      </c>
      <c r="J507" s="70" t="s">
        <v>3402</v>
      </c>
      <c r="K507" s="71" t="str">
        <f t="shared" si="45"/>
        <v>BLANK</v>
      </c>
      <c r="L507" s="71" t="str">
        <f t="shared" si="46"/>
        <v>BLANK</v>
      </c>
    </row>
    <row r="508" spans="1:12" x14ac:dyDescent="0.75">
      <c r="A508" s="70" t="str">
        <f>CONCATENATE('Search Tool'!$B$6,'Search Tool'!$F$6,H508)</f>
        <v>EAL Level 3 advanced Diploma (Al size 1.25)50024954</v>
      </c>
      <c r="B508" s="70" t="b">
        <f t="shared" si="47"/>
        <v>0</v>
      </c>
      <c r="C508" s="70">
        <f t="shared" si="48"/>
        <v>0</v>
      </c>
      <c r="D508" s="70" t="str">
        <f t="shared" si="49"/>
        <v>FALSE0</v>
      </c>
      <c r="E508" s="70" t="str">
        <f t="shared" si="50"/>
        <v>AS LevelsGCE AS Level50024954</v>
      </c>
      <c r="F508" s="70" t="s">
        <v>7</v>
      </c>
      <c r="G508" s="70" t="s">
        <v>57</v>
      </c>
      <c r="H508" s="184">
        <v>50024954</v>
      </c>
      <c r="I508" s="70" t="s">
        <v>1001</v>
      </c>
      <c r="J508" s="70" t="s">
        <v>3403</v>
      </c>
      <c r="K508" s="71" t="str">
        <f t="shared" si="45"/>
        <v>BLANK</v>
      </c>
      <c r="L508" s="71" t="str">
        <f t="shared" si="46"/>
        <v>BLANK</v>
      </c>
    </row>
    <row r="509" spans="1:12" x14ac:dyDescent="0.75">
      <c r="A509" s="70" t="str">
        <f>CONCATENATE('Search Tool'!$B$6,'Search Tool'!$F$6,H509)</f>
        <v>EAL Level 3 advanced Diploma (Al size 1.25)5002498X</v>
      </c>
      <c r="B509" s="70" t="b">
        <f t="shared" si="47"/>
        <v>0</v>
      </c>
      <c r="C509" s="70">
        <f t="shared" si="48"/>
        <v>0</v>
      </c>
      <c r="D509" s="70" t="str">
        <f t="shared" si="49"/>
        <v>FALSE0</v>
      </c>
      <c r="E509" s="70" t="str">
        <f t="shared" si="50"/>
        <v>AS LevelsGCE AS Level5002498X</v>
      </c>
      <c r="F509" s="70" t="s">
        <v>7</v>
      </c>
      <c r="G509" s="70" t="s">
        <v>57</v>
      </c>
      <c r="H509" s="70" t="s">
        <v>1002</v>
      </c>
      <c r="I509" s="70" t="s">
        <v>1003</v>
      </c>
      <c r="J509" s="70" t="s">
        <v>3404</v>
      </c>
      <c r="K509" s="71" t="str">
        <f t="shared" si="45"/>
        <v>BLANK</v>
      </c>
      <c r="L509" s="71" t="str">
        <f t="shared" si="46"/>
        <v>BLANK</v>
      </c>
    </row>
    <row r="510" spans="1:12" x14ac:dyDescent="0.75">
      <c r="A510" s="70" t="str">
        <f>CONCATENATE('Search Tool'!$B$6,'Search Tool'!$F$6,H510)</f>
        <v>EAL Level 3 advanced Diploma (Al size 1.25)50024991</v>
      </c>
      <c r="B510" s="70" t="b">
        <f t="shared" si="47"/>
        <v>0</v>
      </c>
      <c r="C510" s="70">
        <f t="shared" si="48"/>
        <v>0</v>
      </c>
      <c r="D510" s="70" t="str">
        <f t="shared" si="49"/>
        <v>FALSE0</v>
      </c>
      <c r="E510" s="70" t="str">
        <f t="shared" si="50"/>
        <v>AS LevelsGCE AS Level50024991</v>
      </c>
      <c r="F510" s="70" t="s">
        <v>7</v>
      </c>
      <c r="G510" s="70" t="s">
        <v>57</v>
      </c>
      <c r="H510" s="184">
        <v>50024991</v>
      </c>
      <c r="I510" s="70" t="s">
        <v>1005</v>
      </c>
      <c r="J510" s="70" t="s">
        <v>3405</v>
      </c>
      <c r="K510" s="71" t="str">
        <f t="shared" si="45"/>
        <v>BLANK</v>
      </c>
      <c r="L510" s="71" t="str">
        <f t="shared" si="46"/>
        <v>BLANK</v>
      </c>
    </row>
    <row r="511" spans="1:12" x14ac:dyDescent="0.75">
      <c r="A511" s="70" t="str">
        <f>CONCATENATE('Search Tool'!$B$6,'Search Tool'!$F$6,H511)</f>
        <v>EAL Level 3 advanced Diploma (Al size 1.25)50025016</v>
      </c>
      <c r="B511" s="70" t="b">
        <f t="shared" si="47"/>
        <v>0</v>
      </c>
      <c r="C511" s="70">
        <f t="shared" si="48"/>
        <v>0</v>
      </c>
      <c r="D511" s="70" t="str">
        <f t="shared" si="49"/>
        <v>FALSE0</v>
      </c>
      <c r="E511" s="70" t="str">
        <f t="shared" si="50"/>
        <v>AS LevelsGCE AS Level50025016</v>
      </c>
      <c r="F511" s="70" t="s">
        <v>7</v>
      </c>
      <c r="G511" s="70" t="s">
        <v>57</v>
      </c>
      <c r="H511" s="184">
        <v>50025016</v>
      </c>
      <c r="I511" s="70" t="s">
        <v>1007</v>
      </c>
      <c r="J511" s="70" t="s">
        <v>3406</v>
      </c>
      <c r="K511" s="71" t="str">
        <f t="shared" si="45"/>
        <v>BLANK</v>
      </c>
      <c r="L511" s="71" t="str">
        <f t="shared" si="46"/>
        <v>BLANK</v>
      </c>
    </row>
    <row r="512" spans="1:12" x14ac:dyDescent="0.75">
      <c r="A512" s="70" t="str">
        <f>CONCATENATE('Search Tool'!$B$6,'Search Tool'!$F$6,H512)</f>
        <v>EAL Level 3 advanced Diploma (Al size 1.25)50025053</v>
      </c>
      <c r="B512" s="70" t="b">
        <f t="shared" si="47"/>
        <v>0</v>
      </c>
      <c r="C512" s="70">
        <f t="shared" si="48"/>
        <v>0</v>
      </c>
      <c r="D512" s="70" t="str">
        <f t="shared" si="49"/>
        <v>FALSE0</v>
      </c>
      <c r="E512" s="70" t="str">
        <f t="shared" si="50"/>
        <v>AS LevelsGCE AS Level50025053</v>
      </c>
      <c r="F512" s="70" t="s">
        <v>7</v>
      </c>
      <c r="G512" s="70" t="s">
        <v>57</v>
      </c>
      <c r="H512" s="184">
        <v>50025053</v>
      </c>
      <c r="I512" s="70" t="s">
        <v>1009</v>
      </c>
      <c r="J512" s="70" t="s">
        <v>3407</v>
      </c>
      <c r="K512" s="71" t="str">
        <f t="shared" si="45"/>
        <v>BLANK</v>
      </c>
      <c r="L512" s="71" t="str">
        <f t="shared" si="46"/>
        <v>BLANK</v>
      </c>
    </row>
    <row r="513" spans="1:12" x14ac:dyDescent="0.75">
      <c r="A513" s="70" t="str">
        <f>CONCATENATE('Search Tool'!$B$6,'Search Tool'!$F$6,H513)</f>
        <v>EAL Level 3 advanced Diploma (Al size 1.25)50025077</v>
      </c>
      <c r="B513" s="70" t="b">
        <f t="shared" si="47"/>
        <v>0</v>
      </c>
      <c r="C513" s="70">
        <f t="shared" si="48"/>
        <v>0</v>
      </c>
      <c r="D513" s="70" t="str">
        <f t="shared" si="49"/>
        <v>FALSE0</v>
      </c>
      <c r="E513" s="70" t="str">
        <f t="shared" si="50"/>
        <v>AS LevelsGCE AS Level50025077</v>
      </c>
      <c r="F513" s="70" t="s">
        <v>7</v>
      </c>
      <c r="G513" s="70" t="s">
        <v>57</v>
      </c>
      <c r="H513" s="184">
        <v>50025077</v>
      </c>
      <c r="I513" s="70" t="s">
        <v>1011</v>
      </c>
      <c r="J513" s="70" t="s">
        <v>3408</v>
      </c>
      <c r="K513" s="71" t="str">
        <f t="shared" si="45"/>
        <v>BLANK</v>
      </c>
      <c r="L513" s="71" t="str">
        <f t="shared" si="46"/>
        <v>BLANK</v>
      </c>
    </row>
    <row r="514" spans="1:12" x14ac:dyDescent="0.75">
      <c r="A514" s="70" t="str">
        <f>CONCATENATE('Search Tool'!$B$6,'Search Tool'!$F$6,H514)</f>
        <v>EAL Level 3 advanced Diploma (Al size 1.25)50025211</v>
      </c>
      <c r="B514" s="70" t="b">
        <f t="shared" si="47"/>
        <v>0</v>
      </c>
      <c r="C514" s="70">
        <f t="shared" si="48"/>
        <v>0</v>
      </c>
      <c r="D514" s="70" t="str">
        <f t="shared" si="49"/>
        <v>FALSE0</v>
      </c>
      <c r="E514" s="70" t="str">
        <f t="shared" si="50"/>
        <v>AS LevelsGCE AS Level50025211</v>
      </c>
      <c r="F514" s="70" t="s">
        <v>7</v>
      </c>
      <c r="G514" s="70" t="s">
        <v>57</v>
      </c>
      <c r="H514" s="184">
        <v>50025211</v>
      </c>
      <c r="I514" s="70" t="s">
        <v>1013</v>
      </c>
      <c r="J514" s="70" t="s">
        <v>3409</v>
      </c>
      <c r="K514" s="71" t="str">
        <f t="shared" ref="K514:K577" si="51">IFERROR(VLOOKUP($J514,$D$2:$I$1449,5,FALSE),"BLANK")</f>
        <v>BLANK</v>
      </c>
      <c r="L514" s="71" t="str">
        <f t="shared" ref="L514:L577" si="52">IFERROR(VLOOKUP($J514,$D$2:$I$1449,6,FALSE),"BLANK")</f>
        <v>BLANK</v>
      </c>
    </row>
    <row r="515" spans="1:12" x14ac:dyDescent="0.75">
      <c r="A515" s="70" t="str">
        <f>CONCATENATE('Search Tool'!$B$6,'Search Tool'!$F$6,H515)</f>
        <v>EAL Level 3 advanced Diploma (Al size 1.25)50025223</v>
      </c>
      <c r="B515" s="70" t="b">
        <f t="shared" si="47"/>
        <v>0</v>
      </c>
      <c r="C515" s="70">
        <f t="shared" si="48"/>
        <v>0</v>
      </c>
      <c r="D515" s="70" t="str">
        <f t="shared" si="49"/>
        <v>FALSE0</v>
      </c>
      <c r="E515" s="70" t="str">
        <f t="shared" si="50"/>
        <v>AS LevelsGCE AS Level50025223</v>
      </c>
      <c r="F515" s="70" t="s">
        <v>7</v>
      </c>
      <c r="G515" s="70" t="s">
        <v>57</v>
      </c>
      <c r="H515" s="184">
        <v>50025223</v>
      </c>
      <c r="I515" s="70" t="s">
        <v>1015</v>
      </c>
      <c r="J515" s="70" t="s">
        <v>3410</v>
      </c>
      <c r="K515" s="71" t="str">
        <f t="shared" si="51"/>
        <v>BLANK</v>
      </c>
      <c r="L515" s="71" t="str">
        <f t="shared" si="52"/>
        <v>BLANK</v>
      </c>
    </row>
    <row r="516" spans="1:12" x14ac:dyDescent="0.75">
      <c r="A516" s="70" t="str">
        <f>CONCATENATE('Search Tool'!$B$6,'Search Tool'!$F$6,H516)</f>
        <v>EAL Level 3 advanced Diploma (Al size 1.25)50025399</v>
      </c>
      <c r="B516" s="70" t="b">
        <f t="shared" ref="B516:B579" si="53">A516=E516</f>
        <v>0</v>
      </c>
      <c r="C516" s="70">
        <f t="shared" ref="C516:C579" si="54">IF(B516=TRUE,1+C515,0)</f>
        <v>0</v>
      </c>
      <c r="D516" s="70" t="str">
        <f t="shared" ref="D516:D579" si="55">CONCATENATE(B516,C516)</f>
        <v>FALSE0</v>
      </c>
      <c r="E516" s="70" t="str">
        <f t="shared" ref="E516:E579" si="56">CONCATENATE(F516,G516,H516)</f>
        <v>AS LevelsGCE AS Level50025399</v>
      </c>
      <c r="F516" s="70" t="s">
        <v>7</v>
      </c>
      <c r="G516" s="70" t="s">
        <v>57</v>
      </c>
      <c r="H516" s="184">
        <v>50025399</v>
      </c>
      <c r="I516" s="70" t="s">
        <v>1017</v>
      </c>
      <c r="J516" s="70" t="s">
        <v>3411</v>
      </c>
      <c r="K516" s="71" t="str">
        <f t="shared" si="51"/>
        <v>BLANK</v>
      </c>
      <c r="L516" s="71" t="str">
        <f t="shared" si="52"/>
        <v>BLANK</v>
      </c>
    </row>
    <row r="517" spans="1:12" x14ac:dyDescent="0.75">
      <c r="A517" s="70" t="str">
        <f>CONCATENATE('Search Tool'!$B$6,'Search Tool'!$F$6,H517)</f>
        <v>EAL Level 3 advanced Diploma (Al size 1.25)50025405</v>
      </c>
      <c r="B517" s="70" t="b">
        <f t="shared" si="53"/>
        <v>0</v>
      </c>
      <c r="C517" s="70">
        <f t="shared" si="54"/>
        <v>0</v>
      </c>
      <c r="D517" s="70" t="str">
        <f t="shared" si="55"/>
        <v>FALSE0</v>
      </c>
      <c r="E517" s="70" t="str">
        <f t="shared" si="56"/>
        <v>AS LevelsGCE AS Level50025405</v>
      </c>
      <c r="F517" s="70" t="s">
        <v>7</v>
      </c>
      <c r="G517" s="70" t="s">
        <v>57</v>
      </c>
      <c r="H517" s="184">
        <v>50025405</v>
      </c>
      <c r="I517" s="70" t="s">
        <v>1019</v>
      </c>
      <c r="J517" s="70" t="s">
        <v>3412</v>
      </c>
      <c r="K517" s="71" t="str">
        <f t="shared" si="51"/>
        <v>BLANK</v>
      </c>
      <c r="L517" s="71" t="str">
        <f t="shared" si="52"/>
        <v>BLANK</v>
      </c>
    </row>
    <row r="518" spans="1:12" x14ac:dyDescent="0.75">
      <c r="A518" s="70" t="str">
        <f>CONCATENATE('Search Tool'!$B$6,'Search Tool'!$F$6,H518)</f>
        <v>EAL Level 3 advanced Diploma (Al size 1.25)50025429</v>
      </c>
      <c r="B518" s="70" t="b">
        <f t="shared" si="53"/>
        <v>0</v>
      </c>
      <c r="C518" s="70">
        <f t="shared" si="54"/>
        <v>0</v>
      </c>
      <c r="D518" s="70" t="str">
        <f t="shared" si="55"/>
        <v>FALSE0</v>
      </c>
      <c r="E518" s="70" t="str">
        <f t="shared" si="56"/>
        <v>AS LevelsGCE AS Level50025429</v>
      </c>
      <c r="F518" s="70" t="s">
        <v>7</v>
      </c>
      <c r="G518" s="70" t="s">
        <v>57</v>
      </c>
      <c r="H518" s="184">
        <v>50025429</v>
      </c>
      <c r="I518" s="70" t="s">
        <v>1021</v>
      </c>
      <c r="J518" s="70" t="s">
        <v>3413</v>
      </c>
      <c r="K518" s="71" t="str">
        <f t="shared" si="51"/>
        <v>BLANK</v>
      </c>
      <c r="L518" s="71" t="str">
        <f t="shared" si="52"/>
        <v>BLANK</v>
      </c>
    </row>
    <row r="519" spans="1:12" x14ac:dyDescent="0.75">
      <c r="A519" s="70" t="str">
        <f>CONCATENATE('Search Tool'!$B$6,'Search Tool'!$F$6,H519)</f>
        <v>EAL Level 3 advanced Diploma (Al size 1.25)50025545</v>
      </c>
      <c r="B519" s="70" t="b">
        <f t="shared" si="53"/>
        <v>0</v>
      </c>
      <c r="C519" s="70">
        <f t="shared" si="54"/>
        <v>0</v>
      </c>
      <c r="D519" s="70" t="str">
        <f t="shared" si="55"/>
        <v>FALSE0</v>
      </c>
      <c r="E519" s="70" t="str">
        <f t="shared" si="56"/>
        <v>AS LevelsGCE AS Level50025545</v>
      </c>
      <c r="F519" s="70" t="s">
        <v>7</v>
      </c>
      <c r="G519" s="70" t="s">
        <v>57</v>
      </c>
      <c r="H519" s="184">
        <v>50025545</v>
      </c>
      <c r="I519" s="70" t="s">
        <v>1023</v>
      </c>
      <c r="J519" s="70" t="s">
        <v>3414</v>
      </c>
      <c r="K519" s="71" t="str">
        <f t="shared" si="51"/>
        <v>BLANK</v>
      </c>
      <c r="L519" s="71" t="str">
        <f t="shared" si="52"/>
        <v>BLANK</v>
      </c>
    </row>
    <row r="520" spans="1:12" x14ac:dyDescent="0.75">
      <c r="A520" s="70" t="str">
        <f>CONCATENATE('Search Tool'!$B$6,'Search Tool'!$F$6,H520)</f>
        <v>EAL Level 3 advanced Diploma (Al size 1.25)50025673</v>
      </c>
      <c r="B520" s="70" t="b">
        <f t="shared" si="53"/>
        <v>0</v>
      </c>
      <c r="C520" s="70">
        <f t="shared" si="54"/>
        <v>0</v>
      </c>
      <c r="D520" s="70" t="str">
        <f t="shared" si="55"/>
        <v>FALSE0</v>
      </c>
      <c r="E520" s="70" t="str">
        <f t="shared" si="56"/>
        <v>AS LevelsGCE AS Level50025673</v>
      </c>
      <c r="F520" s="70" t="s">
        <v>7</v>
      </c>
      <c r="G520" s="70" t="s">
        <v>57</v>
      </c>
      <c r="H520" s="184">
        <v>50025673</v>
      </c>
      <c r="I520" s="70" t="s">
        <v>1025</v>
      </c>
      <c r="J520" s="70" t="s">
        <v>3415</v>
      </c>
      <c r="K520" s="71" t="str">
        <f t="shared" si="51"/>
        <v>BLANK</v>
      </c>
      <c r="L520" s="71" t="str">
        <f t="shared" si="52"/>
        <v>BLANK</v>
      </c>
    </row>
    <row r="521" spans="1:12" x14ac:dyDescent="0.75">
      <c r="A521" s="70" t="str">
        <f>CONCATENATE('Search Tool'!$B$6,'Search Tool'!$F$6,H521)</f>
        <v>EAL Level 3 advanced Diploma (Al size 1.25)50025697</v>
      </c>
      <c r="B521" s="70" t="b">
        <f t="shared" si="53"/>
        <v>0</v>
      </c>
      <c r="C521" s="70">
        <f t="shared" si="54"/>
        <v>0</v>
      </c>
      <c r="D521" s="70" t="str">
        <f t="shared" si="55"/>
        <v>FALSE0</v>
      </c>
      <c r="E521" s="70" t="str">
        <f t="shared" si="56"/>
        <v>AS LevelsGCE AS Level50025697</v>
      </c>
      <c r="F521" s="70" t="s">
        <v>7</v>
      </c>
      <c r="G521" s="70" t="s">
        <v>57</v>
      </c>
      <c r="H521" s="184">
        <v>50025697</v>
      </c>
      <c r="I521" s="70" t="s">
        <v>1027</v>
      </c>
      <c r="J521" s="70" t="s">
        <v>3416</v>
      </c>
      <c r="K521" s="71" t="str">
        <f t="shared" si="51"/>
        <v>BLANK</v>
      </c>
      <c r="L521" s="71" t="str">
        <f t="shared" si="52"/>
        <v>BLANK</v>
      </c>
    </row>
    <row r="522" spans="1:12" x14ac:dyDescent="0.75">
      <c r="A522" s="70" t="str">
        <f>CONCATENATE('Search Tool'!$B$6,'Search Tool'!$F$6,H522)</f>
        <v>EAL Level 3 advanced Diploma (Al size 1.25)50025715</v>
      </c>
      <c r="B522" s="70" t="b">
        <f t="shared" si="53"/>
        <v>0</v>
      </c>
      <c r="C522" s="70">
        <f t="shared" si="54"/>
        <v>0</v>
      </c>
      <c r="D522" s="70" t="str">
        <f t="shared" si="55"/>
        <v>FALSE0</v>
      </c>
      <c r="E522" s="70" t="str">
        <f t="shared" si="56"/>
        <v>AS LevelsGCE AS Level50025715</v>
      </c>
      <c r="F522" s="70" t="s">
        <v>7</v>
      </c>
      <c r="G522" s="70" t="s">
        <v>57</v>
      </c>
      <c r="H522" s="184">
        <v>50025715</v>
      </c>
      <c r="I522" s="70" t="s">
        <v>1029</v>
      </c>
      <c r="J522" s="70" t="s">
        <v>3417</v>
      </c>
      <c r="K522" s="71" t="str">
        <f t="shared" si="51"/>
        <v>BLANK</v>
      </c>
      <c r="L522" s="71" t="str">
        <f t="shared" si="52"/>
        <v>BLANK</v>
      </c>
    </row>
    <row r="523" spans="1:12" x14ac:dyDescent="0.75">
      <c r="A523" s="70" t="str">
        <f>CONCATENATE('Search Tool'!$B$6,'Search Tool'!$F$6,H523)</f>
        <v>EAL Level 3 advanced Diploma (Al size 1.25)50025727</v>
      </c>
      <c r="B523" s="70" t="b">
        <f t="shared" si="53"/>
        <v>0</v>
      </c>
      <c r="C523" s="70">
        <f t="shared" si="54"/>
        <v>0</v>
      </c>
      <c r="D523" s="70" t="str">
        <f t="shared" si="55"/>
        <v>FALSE0</v>
      </c>
      <c r="E523" s="70" t="str">
        <f t="shared" si="56"/>
        <v>AS LevelsGCE AS Level50025727</v>
      </c>
      <c r="F523" s="70" t="s">
        <v>7</v>
      </c>
      <c r="G523" s="70" t="s">
        <v>57</v>
      </c>
      <c r="H523" s="184">
        <v>50025727</v>
      </c>
      <c r="I523" s="70" t="s">
        <v>1031</v>
      </c>
      <c r="J523" s="70" t="s">
        <v>3418</v>
      </c>
      <c r="K523" s="71" t="str">
        <f t="shared" si="51"/>
        <v>BLANK</v>
      </c>
      <c r="L523" s="71" t="str">
        <f t="shared" si="52"/>
        <v>BLANK</v>
      </c>
    </row>
    <row r="524" spans="1:12" x14ac:dyDescent="0.75">
      <c r="A524" s="70" t="str">
        <f>CONCATENATE('Search Tool'!$B$6,'Search Tool'!$F$6,H524)</f>
        <v>EAL Level 3 advanced Diploma (Al size 1.25)50025740</v>
      </c>
      <c r="B524" s="70" t="b">
        <f t="shared" si="53"/>
        <v>0</v>
      </c>
      <c r="C524" s="70">
        <f t="shared" si="54"/>
        <v>0</v>
      </c>
      <c r="D524" s="70" t="str">
        <f t="shared" si="55"/>
        <v>FALSE0</v>
      </c>
      <c r="E524" s="70" t="str">
        <f t="shared" si="56"/>
        <v>AS LevelsGCE AS Level50025740</v>
      </c>
      <c r="F524" s="70" t="s">
        <v>7</v>
      </c>
      <c r="G524" s="70" t="s">
        <v>57</v>
      </c>
      <c r="H524" s="184">
        <v>50025740</v>
      </c>
      <c r="I524" s="70" t="s">
        <v>1033</v>
      </c>
      <c r="J524" s="70" t="s">
        <v>3419</v>
      </c>
      <c r="K524" s="71" t="str">
        <f t="shared" si="51"/>
        <v>BLANK</v>
      </c>
      <c r="L524" s="71" t="str">
        <f t="shared" si="52"/>
        <v>BLANK</v>
      </c>
    </row>
    <row r="525" spans="1:12" x14ac:dyDescent="0.75">
      <c r="A525" s="70" t="str">
        <f>CONCATENATE('Search Tool'!$B$6,'Search Tool'!$F$6,H525)</f>
        <v>EAL Level 3 advanced Diploma (Al size 1.25)50025752</v>
      </c>
      <c r="B525" s="70" t="b">
        <f t="shared" si="53"/>
        <v>0</v>
      </c>
      <c r="C525" s="70">
        <f t="shared" si="54"/>
        <v>0</v>
      </c>
      <c r="D525" s="70" t="str">
        <f t="shared" si="55"/>
        <v>FALSE0</v>
      </c>
      <c r="E525" s="70" t="str">
        <f t="shared" si="56"/>
        <v>AS LevelsGCE AS Level50025752</v>
      </c>
      <c r="F525" s="70" t="s">
        <v>7</v>
      </c>
      <c r="G525" s="70" t="s">
        <v>57</v>
      </c>
      <c r="H525" s="184">
        <v>50025752</v>
      </c>
      <c r="I525" s="70" t="s">
        <v>1035</v>
      </c>
      <c r="J525" s="70" t="s">
        <v>3420</v>
      </c>
      <c r="K525" s="71" t="str">
        <f t="shared" si="51"/>
        <v>BLANK</v>
      </c>
      <c r="L525" s="71" t="str">
        <f t="shared" si="52"/>
        <v>BLANK</v>
      </c>
    </row>
    <row r="526" spans="1:12" x14ac:dyDescent="0.75">
      <c r="A526" s="70" t="str">
        <f>CONCATENATE('Search Tool'!$B$6,'Search Tool'!$F$6,H526)</f>
        <v>EAL Level 3 advanced Diploma (Al size 1.25)50025764</v>
      </c>
      <c r="B526" s="70" t="b">
        <f t="shared" si="53"/>
        <v>0</v>
      </c>
      <c r="C526" s="70">
        <f t="shared" si="54"/>
        <v>0</v>
      </c>
      <c r="D526" s="70" t="str">
        <f t="shared" si="55"/>
        <v>FALSE0</v>
      </c>
      <c r="E526" s="70" t="str">
        <f t="shared" si="56"/>
        <v>AS LevelsGCE AS Level50025764</v>
      </c>
      <c r="F526" s="70" t="s">
        <v>7</v>
      </c>
      <c r="G526" s="70" t="s">
        <v>57</v>
      </c>
      <c r="H526" s="184">
        <v>50025764</v>
      </c>
      <c r="I526" s="70" t="s">
        <v>1037</v>
      </c>
      <c r="J526" s="70" t="s">
        <v>3421</v>
      </c>
      <c r="K526" s="71" t="str">
        <f t="shared" si="51"/>
        <v>BLANK</v>
      </c>
      <c r="L526" s="71" t="str">
        <f t="shared" si="52"/>
        <v>BLANK</v>
      </c>
    </row>
    <row r="527" spans="1:12" x14ac:dyDescent="0.75">
      <c r="A527" s="70" t="str">
        <f>CONCATENATE('Search Tool'!$B$6,'Search Tool'!$F$6,H527)</f>
        <v>EAL Level 3 advanced Diploma (Al size 1.25)5002579X</v>
      </c>
      <c r="B527" s="70" t="b">
        <f t="shared" si="53"/>
        <v>0</v>
      </c>
      <c r="C527" s="70">
        <f t="shared" si="54"/>
        <v>0</v>
      </c>
      <c r="D527" s="70" t="str">
        <f t="shared" si="55"/>
        <v>FALSE0</v>
      </c>
      <c r="E527" s="70" t="str">
        <f t="shared" si="56"/>
        <v>AS LevelsGCE AS Level5002579X</v>
      </c>
      <c r="F527" s="70" t="s">
        <v>7</v>
      </c>
      <c r="G527" s="70" t="s">
        <v>57</v>
      </c>
      <c r="H527" s="70" t="s">
        <v>1038</v>
      </c>
      <c r="I527" s="70" t="s">
        <v>1039</v>
      </c>
      <c r="J527" s="70" t="s">
        <v>3422</v>
      </c>
      <c r="K527" s="71" t="str">
        <f t="shared" si="51"/>
        <v>BLANK</v>
      </c>
      <c r="L527" s="71" t="str">
        <f t="shared" si="52"/>
        <v>BLANK</v>
      </c>
    </row>
    <row r="528" spans="1:12" x14ac:dyDescent="0.75">
      <c r="A528" s="70" t="str">
        <f>CONCATENATE('Search Tool'!$B$6,'Search Tool'!$F$6,H528)</f>
        <v>EAL Level 3 advanced Diploma (Al size 1.25)50025818</v>
      </c>
      <c r="B528" s="70" t="b">
        <f t="shared" si="53"/>
        <v>0</v>
      </c>
      <c r="C528" s="70">
        <f t="shared" si="54"/>
        <v>0</v>
      </c>
      <c r="D528" s="70" t="str">
        <f t="shared" si="55"/>
        <v>FALSE0</v>
      </c>
      <c r="E528" s="70" t="str">
        <f t="shared" si="56"/>
        <v>AS LevelsGCE AS Level50025818</v>
      </c>
      <c r="F528" s="70" t="s">
        <v>7</v>
      </c>
      <c r="G528" s="70" t="s">
        <v>57</v>
      </c>
      <c r="H528" s="184">
        <v>50025818</v>
      </c>
      <c r="I528" s="70" t="s">
        <v>1041</v>
      </c>
      <c r="J528" s="70" t="s">
        <v>3423</v>
      </c>
      <c r="K528" s="71" t="str">
        <f t="shared" si="51"/>
        <v>BLANK</v>
      </c>
      <c r="L528" s="71" t="str">
        <f t="shared" si="52"/>
        <v>BLANK</v>
      </c>
    </row>
    <row r="529" spans="1:12" x14ac:dyDescent="0.75">
      <c r="A529" s="70" t="str">
        <f>CONCATENATE('Search Tool'!$B$6,'Search Tool'!$F$6,H529)</f>
        <v>EAL Level 3 advanced Diploma (Al size 1.25)50025909</v>
      </c>
      <c r="B529" s="70" t="b">
        <f t="shared" si="53"/>
        <v>0</v>
      </c>
      <c r="C529" s="70">
        <f t="shared" si="54"/>
        <v>0</v>
      </c>
      <c r="D529" s="70" t="str">
        <f t="shared" si="55"/>
        <v>FALSE0</v>
      </c>
      <c r="E529" s="70" t="str">
        <f t="shared" si="56"/>
        <v>AS LevelsGCE AS Level50025909</v>
      </c>
      <c r="F529" s="70" t="s">
        <v>7</v>
      </c>
      <c r="G529" s="70" t="s">
        <v>57</v>
      </c>
      <c r="H529" s="184">
        <v>50025909</v>
      </c>
      <c r="I529" s="70" t="s">
        <v>1043</v>
      </c>
      <c r="J529" s="70" t="s">
        <v>3424</v>
      </c>
      <c r="K529" s="71" t="str">
        <f t="shared" si="51"/>
        <v>BLANK</v>
      </c>
      <c r="L529" s="71" t="str">
        <f t="shared" si="52"/>
        <v>BLANK</v>
      </c>
    </row>
    <row r="530" spans="1:12" x14ac:dyDescent="0.75">
      <c r="A530" s="70" t="str">
        <f>CONCATENATE('Search Tool'!$B$6,'Search Tool'!$F$6,H530)</f>
        <v>EAL Level 3 advanced Diploma (Al size 1.25)50025910</v>
      </c>
      <c r="B530" s="70" t="b">
        <f t="shared" si="53"/>
        <v>0</v>
      </c>
      <c r="C530" s="70">
        <f t="shared" si="54"/>
        <v>0</v>
      </c>
      <c r="D530" s="70" t="str">
        <f t="shared" si="55"/>
        <v>FALSE0</v>
      </c>
      <c r="E530" s="70" t="str">
        <f t="shared" si="56"/>
        <v>AS LevelsGCE AS Level50025910</v>
      </c>
      <c r="F530" s="70" t="s">
        <v>7</v>
      </c>
      <c r="G530" s="70" t="s">
        <v>57</v>
      </c>
      <c r="H530" s="184">
        <v>50025910</v>
      </c>
      <c r="I530" s="70" t="s">
        <v>1045</v>
      </c>
      <c r="J530" s="70" t="s">
        <v>3425</v>
      </c>
      <c r="K530" s="71" t="str">
        <f t="shared" si="51"/>
        <v>BLANK</v>
      </c>
      <c r="L530" s="71" t="str">
        <f t="shared" si="52"/>
        <v>BLANK</v>
      </c>
    </row>
    <row r="531" spans="1:12" x14ac:dyDescent="0.75">
      <c r="A531" s="70" t="str">
        <f>CONCATENATE('Search Tool'!$B$6,'Search Tool'!$F$6,H531)</f>
        <v>EAL Level 3 advanced Diploma (Al size 1.25)50025946</v>
      </c>
      <c r="B531" s="70" t="b">
        <f t="shared" si="53"/>
        <v>0</v>
      </c>
      <c r="C531" s="70">
        <f t="shared" si="54"/>
        <v>0</v>
      </c>
      <c r="D531" s="70" t="str">
        <f t="shared" si="55"/>
        <v>FALSE0</v>
      </c>
      <c r="E531" s="70" t="str">
        <f t="shared" si="56"/>
        <v>AS LevelsGCE AS Level50025946</v>
      </c>
      <c r="F531" s="70" t="s">
        <v>7</v>
      </c>
      <c r="G531" s="70" t="s">
        <v>57</v>
      </c>
      <c r="H531" s="184">
        <v>50025946</v>
      </c>
      <c r="I531" s="70" t="s">
        <v>1047</v>
      </c>
      <c r="J531" s="70" t="s">
        <v>3426</v>
      </c>
      <c r="K531" s="71" t="str">
        <f t="shared" si="51"/>
        <v>BLANK</v>
      </c>
      <c r="L531" s="71" t="str">
        <f t="shared" si="52"/>
        <v>BLANK</v>
      </c>
    </row>
    <row r="532" spans="1:12" x14ac:dyDescent="0.75">
      <c r="A532" s="70" t="str">
        <f>CONCATENATE('Search Tool'!$B$6,'Search Tool'!$F$6,H532)</f>
        <v>EAL Level 3 advanced Diploma (Al size 1.25)50025995</v>
      </c>
      <c r="B532" s="70" t="b">
        <f t="shared" si="53"/>
        <v>0</v>
      </c>
      <c r="C532" s="70">
        <f t="shared" si="54"/>
        <v>0</v>
      </c>
      <c r="D532" s="70" t="str">
        <f t="shared" si="55"/>
        <v>FALSE0</v>
      </c>
      <c r="E532" s="70" t="str">
        <f t="shared" si="56"/>
        <v>AS LevelsGCE AS Level50025995</v>
      </c>
      <c r="F532" s="70" t="s">
        <v>7</v>
      </c>
      <c r="G532" s="70" t="s">
        <v>57</v>
      </c>
      <c r="H532" s="184">
        <v>50025995</v>
      </c>
      <c r="I532" s="70" t="s">
        <v>1049</v>
      </c>
      <c r="J532" s="70" t="s">
        <v>3427</v>
      </c>
      <c r="K532" s="71" t="str">
        <f t="shared" si="51"/>
        <v>BLANK</v>
      </c>
      <c r="L532" s="71" t="str">
        <f t="shared" si="52"/>
        <v>BLANK</v>
      </c>
    </row>
    <row r="533" spans="1:12" x14ac:dyDescent="0.75">
      <c r="A533" s="70" t="str">
        <f>CONCATENATE('Search Tool'!$B$6,'Search Tool'!$F$6,H533)</f>
        <v>EAL Level 3 advanced Diploma (Al size 1.25)5002601X</v>
      </c>
      <c r="B533" s="70" t="b">
        <f t="shared" si="53"/>
        <v>0</v>
      </c>
      <c r="C533" s="70">
        <f t="shared" si="54"/>
        <v>0</v>
      </c>
      <c r="D533" s="70" t="str">
        <f t="shared" si="55"/>
        <v>FALSE0</v>
      </c>
      <c r="E533" s="70" t="str">
        <f t="shared" si="56"/>
        <v>AS LevelsGCE AS Level5002601X</v>
      </c>
      <c r="F533" s="70" t="s">
        <v>7</v>
      </c>
      <c r="G533" s="70" t="s">
        <v>57</v>
      </c>
      <c r="H533" s="70" t="s">
        <v>1050</v>
      </c>
      <c r="I533" s="70" t="s">
        <v>1051</v>
      </c>
      <c r="J533" s="70" t="s">
        <v>3428</v>
      </c>
      <c r="K533" s="71" t="str">
        <f t="shared" si="51"/>
        <v>BLANK</v>
      </c>
      <c r="L533" s="71" t="str">
        <f t="shared" si="52"/>
        <v>BLANK</v>
      </c>
    </row>
    <row r="534" spans="1:12" x14ac:dyDescent="0.75">
      <c r="A534" s="70" t="str">
        <f>CONCATENATE('Search Tool'!$B$6,'Search Tool'!$F$6,H534)</f>
        <v>EAL Level 3 advanced Diploma (Al size 1.25)50026033</v>
      </c>
      <c r="B534" s="70" t="b">
        <f t="shared" si="53"/>
        <v>0</v>
      </c>
      <c r="C534" s="70">
        <f t="shared" si="54"/>
        <v>0</v>
      </c>
      <c r="D534" s="70" t="str">
        <f t="shared" si="55"/>
        <v>FALSE0</v>
      </c>
      <c r="E534" s="70" t="str">
        <f t="shared" si="56"/>
        <v>AS LevelsGCE AS Level50026033</v>
      </c>
      <c r="F534" s="70" t="s">
        <v>7</v>
      </c>
      <c r="G534" s="70" t="s">
        <v>57</v>
      </c>
      <c r="H534" s="184">
        <v>50026033</v>
      </c>
      <c r="I534" s="70" t="s">
        <v>1053</v>
      </c>
      <c r="J534" s="70" t="s">
        <v>3429</v>
      </c>
      <c r="K534" s="71" t="str">
        <f t="shared" si="51"/>
        <v>BLANK</v>
      </c>
      <c r="L534" s="71" t="str">
        <f t="shared" si="52"/>
        <v>BLANK</v>
      </c>
    </row>
    <row r="535" spans="1:12" x14ac:dyDescent="0.75">
      <c r="A535" s="70" t="str">
        <f>CONCATENATE('Search Tool'!$B$6,'Search Tool'!$F$6,H535)</f>
        <v>EAL Level 3 advanced Diploma (Al size 1.25)50026136</v>
      </c>
      <c r="B535" s="70" t="b">
        <f t="shared" si="53"/>
        <v>0</v>
      </c>
      <c r="C535" s="70">
        <f t="shared" si="54"/>
        <v>0</v>
      </c>
      <c r="D535" s="70" t="str">
        <f t="shared" si="55"/>
        <v>FALSE0</v>
      </c>
      <c r="E535" s="70" t="str">
        <f t="shared" si="56"/>
        <v>AS LevelsGCE AS Level50026136</v>
      </c>
      <c r="F535" s="70" t="s">
        <v>7</v>
      </c>
      <c r="G535" s="70" t="s">
        <v>57</v>
      </c>
      <c r="H535" s="184">
        <v>50026136</v>
      </c>
      <c r="I535" s="70" t="s">
        <v>1055</v>
      </c>
      <c r="J535" s="70" t="s">
        <v>3430</v>
      </c>
      <c r="K535" s="71" t="str">
        <f t="shared" si="51"/>
        <v>BLANK</v>
      </c>
      <c r="L535" s="71" t="str">
        <f t="shared" si="52"/>
        <v>BLANK</v>
      </c>
    </row>
    <row r="536" spans="1:12" x14ac:dyDescent="0.75">
      <c r="A536" s="70" t="str">
        <f>CONCATENATE('Search Tool'!$B$6,'Search Tool'!$F$6,H536)</f>
        <v>EAL Level 3 advanced Diploma (Al size 1.25)50026161</v>
      </c>
      <c r="B536" s="70" t="b">
        <f t="shared" si="53"/>
        <v>0</v>
      </c>
      <c r="C536" s="70">
        <f t="shared" si="54"/>
        <v>0</v>
      </c>
      <c r="D536" s="70" t="str">
        <f t="shared" si="55"/>
        <v>FALSE0</v>
      </c>
      <c r="E536" s="70" t="str">
        <f t="shared" si="56"/>
        <v>AS LevelsGCE AS Level50026161</v>
      </c>
      <c r="F536" s="70" t="s">
        <v>7</v>
      </c>
      <c r="G536" s="70" t="s">
        <v>57</v>
      </c>
      <c r="H536" s="184">
        <v>50026161</v>
      </c>
      <c r="I536" s="70" t="s">
        <v>1057</v>
      </c>
      <c r="J536" s="70" t="s">
        <v>3431</v>
      </c>
      <c r="K536" s="71" t="str">
        <f t="shared" si="51"/>
        <v>BLANK</v>
      </c>
      <c r="L536" s="71" t="str">
        <f t="shared" si="52"/>
        <v>BLANK</v>
      </c>
    </row>
    <row r="537" spans="1:12" x14ac:dyDescent="0.75">
      <c r="A537" s="70" t="str">
        <f>CONCATENATE('Search Tool'!$B$6,'Search Tool'!$F$6,H537)</f>
        <v>EAL Level 3 advanced Diploma (Al size 1.25)50026173</v>
      </c>
      <c r="B537" s="70" t="b">
        <f t="shared" si="53"/>
        <v>0</v>
      </c>
      <c r="C537" s="70">
        <f t="shared" si="54"/>
        <v>0</v>
      </c>
      <c r="D537" s="70" t="str">
        <f t="shared" si="55"/>
        <v>FALSE0</v>
      </c>
      <c r="E537" s="70" t="str">
        <f t="shared" si="56"/>
        <v>AS LevelsGCE AS Level50026173</v>
      </c>
      <c r="F537" s="70" t="s">
        <v>7</v>
      </c>
      <c r="G537" s="70" t="s">
        <v>57</v>
      </c>
      <c r="H537" s="184">
        <v>50026173</v>
      </c>
      <c r="I537" s="70" t="s">
        <v>1059</v>
      </c>
      <c r="J537" s="70" t="s">
        <v>3432</v>
      </c>
      <c r="K537" s="71" t="str">
        <f t="shared" si="51"/>
        <v>BLANK</v>
      </c>
      <c r="L537" s="71" t="str">
        <f t="shared" si="52"/>
        <v>BLANK</v>
      </c>
    </row>
    <row r="538" spans="1:12" x14ac:dyDescent="0.75">
      <c r="A538" s="70" t="str">
        <f>CONCATENATE('Search Tool'!$B$6,'Search Tool'!$F$6,H538)</f>
        <v>EAL Level 3 advanced Diploma (Al size 1.25)50026185</v>
      </c>
      <c r="B538" s="70" t="b">
        <f t="shared" si="53"/>
        <v>0</v>
      </c>
      <c r="C538" s="70">
        <f t="shared" si="54"/>
        <v>0</v>
      </c>
      <c r="D538" s="70" t="str">
        <f t="shared" si="55"/>
        <v>FALSE0</v>
      </c>
      <c r="E538" s="70" t="str">
        <f t="shared" si="56"/>
        <v>AS LevelsGCE AS Level50026185</v>
      </c>
      <c r="F538" s="70" t="s">
        <v>7</v>
      </c>
      <c r="G538" s="70" t="s">
        <v>57</v>
      </c>
      <c r="H538" s="184">
        <v>50026185</v>
      </c>
      <c r="I538" s="70" t="s">
        <v>1061</v>
      </c>
      <c r="J538" s="70" t="s">
        <v>3433</v>
      </c>
      <c r="K538" s="71" t="str">
        <f t="shared" si="51"/>
        <v>BLANK</v>
      </c>
      <c r="L538" s="71" t="str">
        <f t="shared" si="52"/>
        <v>BLANK</v>
      </c>
    </row>
    <row r="539" spans="1:12" x14ac:dyDescent="0.75">
      <c r="A539" s="70" t="str">
        <f>CONCATENATE('Search Tool'!$B$6,'Search Tool'!$F$6,H539)</f>
        <v>EAL Level 3 advanced Diploma (Al size 1.25)50026197</v>
      </c>
      <c r="B539" s="70" t="b">
        <f t="shared" si="53"/>
        <v>0</v>
      </c>
      <c r="C539" s="70">
        <f t="shared" si="54"/>
        <v>0</v>
      </c>
      <c r="D539" s="70" t="str">
        <f t="shared" si="55"/>
        <v>FALSE0</v>
      </c>
      <c r="E539" s="70" t="str">
        <f t="shared" si="56"/>
        <v>AS LevelsGCE AS Level50026197</v>
      </c>
      <c r="F539" s="70" t="s">
        <v>7</v>
      </c>
      <c r="G539" s="70" t="s">
        <v>57</v>
      </c>
      <c r="H539" s="184">
        <v>50026197</v>
      </c>
      <c r="I539" s="70" t="s">
        <v>1063</v>
      </c>
      <c r="J539" s="70" t="s">
        <v>3434</v>
      </c>
      <c r="K539" s="71" t="str">
        <f t="shared" si="51"/>
        <v>BLANK</v>
      </c>
      <c r="L539" s="71" t="str">
        <f t="shared" si="52"/>
        <v>BLANK</v>
      </c>
    </row>
    <row r="540" spans="1:12" x14ac:dyDescent="0.75">
      <c r="A540" s="70" t="str">
        <f>CONCATENATE('Search Tool'!$B$6,'Search Tool'!$F$6,H540)</f>
        <v>EAL Level 3 advanced Diploma (Al size 1.25)50026215</v>
      </c>
      <c r="B540" s="70" t="b">
        <f t="shared" si="53"/>
        <v>0</v>
      </c>
      <c r="C540" s="70">
        <f t="shared" si="54"/>
        <v>0</v>
      </c>
      <c r="D540" s="70" t="str">
        <f t="shared" si="55"/>
        <v>FALSE0</v>
      </c>
      <c r="E540" s="70" t="str">
        <f t="shared" si="56"/>
        <v>AS LevelsGCE AS Level50026215</v>
      </c>
      <c r="F540" s="70" t="s">
        <v>7</v>
      </c>
      <c r="G540" s="70" t="s">
        <v>57</v>
      </c>
      <c r="H540" s="184">
        <v>50026215</v>
      </c>
      <c r="I540" s="70" t="s">
        <v>1065</v>
      </c>
      <c r="J540" s="70" t="s">
        <v>3435</v>
      </c>
      <c r="K540" s="71" t="str">
        <f t="shared" si="51"/>
        <v>BLANK</v>
      </c>
      <c r="L540" s="71" t="str">
        <f t="shared" si="52"/>
        <v>BLANK</v>
      </c>
    </row>
    <row r="541" spans="1:12" x14ac:dyDescent="0.75">
      <c r="A541" s="70" t="str">
        <f>CONCATENATE('Search Tool'!$B$6,'Search Tool'!$F$6,H541)</f>
        <v>EAL Level 3 advanced Diploma (Al size 1.25)50026227</v>
      </c>
      <c r="B541" s="70" t="b">
        <f t="shared" si="53"/>
        <v>0</v>
      </c>
      <c r="C541" s="70">
        <f t="shared" si="54"/>
        <v>0</v>
      </c>
      <c r="D541" s="70" t="str">
        <f t="shared" si="55"/>
        <v>FALSE0</v>
      </c>
      <c r="E541" s="70" t="str">
        <f t="shared" si="56"/>
        <v>AS LevelsGCE AS Level50026227</v>
      </c>
      <c r="F541" s="70" t="s">
        <v>7</v>
      </c>
      <c r="G541" s="70" t="s">
        <v>57</v>
      </c>
      <c r="H541" s="184">
        <v>50026227</v>
      </c>
      <c r="I541" s="70" t="s">
        <v>1067</v>
      </c>
      <c r="J541" s="70" t="s">
        <v>3436</v>
      </c>
      <c r="K541" s="71" t="str">
        <f t="shared" si="51"/>
        <v>BLANK</v>
      </c>
      <c r="L541" s="71" t="str">
        <f t="shared" si="52"/>
        <v>BLANK</v>
      </c>
    </row>
    <row r="542" spans="1:12" x14ac:dyDescent="0.75">
      <c r="A542" s="70" t="str">
        <f>CONCATENATE('Search Tool'!$B$6,'Search Tool'!$F$6,H542)</f>
        <v>EAL Level 3 advanced Diploma (Al size 1.25)50026239</v>
      </c>
      <c r="B542" s="70" t="b">
        <f t="shared" si="53"/>
        <v>0</v>
      </c>
      <c r="C542" s="70">
        <f t="shared" si="54"/>
        <v>0</v>
      </c>
      <c r="D542" s="70" t="str">
        <f t="shared" si="55"/>
        <v>FALSE0</v>
      </c>
      <c r="E542" s="70" t="str">
        <f t="shared" si="56"/>
        <v>AS LevelsGCE AS Level50026239</v>
      </c>
      <c r="F542" s="70" t="s">
        <v>7</v>
      </c>
      <c r="G542" s="70" t="s">
        <v>57</v>
      </c>
      <c r="H542" s="184">
        <v>50026239</v>
      </c>
      <c r="I542" s="70" t="s">
        <v>1069</v>
      </c>
      <c r="J542" s="70" t="s">
        <v>3437</v>
      </c>
      <c r="K542" s="71" t="str">
        <f t="shared" si="51"/>
        <v>BLANK</v>
      </c>
      <c r="L542" s="71" t="str">
        <f t="shared" si="52"/>
        <v>BLANK</v>
      </c>
    </row>
    <row r="543" spans="1:12" x14ac:dyDescent="0.75">
      <c r="A543" s="70" t="str">
        <f>CONCATENATE('Search Tool'!$B$6,'Search Tool'!$F$6,H543)</f>
        <v>EAL Level 3 advanced Diploma (Al size 1.25)50026240</v>
      </c>
      <c r="B543" s="70" t="b">
        <f t="shared" si="53"/>
        <v>0</v>
      </c>
      <c r="C543" s="70">
        <f t="shared" si="54"/>
        <v>0</v>
      </c>
      <c r="D543" s="70" t="str">
        <f t="shared" si="55"/>
        <v>FALSE0</v>
      </c>
      <c r="E543" s="70" t="str">
        <f t="shared" si="56"/>
        <v>AS LevelsGCE AS Level50026240</v>
      </c>
      <c r="F543" s="70" t="s">
        <v>7</v>
      </c>
      <c r="G543" s="70" t="s">
        <v>57</v>
      </c>
      <c r="H543" s="184">
        <v>50026240</v>
      </c>
      <c r="I543" s="70" t="s">
        <v>1071</v>
      </c>
      <c r="J543" s="70" t="s">
        <v>3438</v>
      </c>
      <c r="K543" s="71" t="str">
        <f t="shared" si="51"/>
        <v>BLANK</v>
      </c>
      <c r="L543" s="71" t="str">
        <f t="shared" si="52"/>
        <v>BLANK</v>
      </c>
    </row>
    <row r="544" spans="1:12" x14ac:dyDescent="0.75">
      <c r="A544" s="70" t="str">
        <f>CONCATENATE('Search Tool'!$B$6,'Search Tool'!$F$6,H544)</f>
        <v>EAL Level 3 advanced Diploma (Al size 1.25)50026252</v>
      </c>
      <c r="B544" s="70" t="b">
        <f t="shared" si="53"/>
        <v>0</v>
      </c>
      <c r="C544" s="70">
        <f t="shared" si="54"/>
        <v>0</v>
      </c>
      <c r="D544" s="70" t="str">
        <f t="shared" si="55"/>
        <v>FALSE0</v>
      </c>
      <c r="E544" s="70" t="str">
        <f t="shared" si="56"/>
        <v>AS LevelsGCE AS Level50026252</v>
      </c>
      <c r="F544" s="70" t="s">
        <v>7</v>
      </c>
      <c r="G544" s="70" t="s">
        <v>57</v>
      </c>
      <c r="H544" s="184">
        <v>50026252</v>
      </c>
      <c r="I544" s="70" t="s">
        <v>1073</v>
      </c>
      <c r="J544" s="70" t="s">
        <v>3439</v>
      </c>
      <c r="K544" s="71" t="str">
        <f t="shared" si="51"/>
        <v>BLANK</v>
      </c>
      <c r="L544" s="71" t="str">
        <f t="shared" si="52"/>
        <v>BLANK</v>
      </c>
    </row>
    <row r="545" spans="1:12" x14ac:dyDescent="0.75">
      <c r="A545" s="70" t="str">
        <f>CONCATENATE('Search Tool'!$B$6,'Search Tool'!$F$6,H545)</f>
        <v>EAL Level 3 advanced Diploma (Al size 1.25)50026264</v>
      </c>
      <c r="B545" s="70" t="b">
        <f t="shared" si="53"/>
        <v>0</v>
      </c>
      <c r="C545" s="70">
        <f t="shared" si="54"/>
        <v>0</v>
      </c>
      <c r="D545" s="70" t="str">
        <f t="shared" si="55"/>
        <v>FALSE0</v>
      </c>
      <c r="E545" s="70" t="str">
        <f t="shared" si="56"/>
        <v>AS LevelsGCE AS Level50026264</v>
      </c>
      <c r="F545" s="70" t="s">
        <v>7</v>
      </c>
      <c r="G545" s="70" t="s">
        <v>57</v>
      </c>
      <c r="H545" s="184">
        <v>50026264</v>
      </c>
      <c r="I545" s="70" t="s">
        <v>1075</v>
      </c>
      <c r="J545" s="70" t="s">
        <v>3440</v>
      </c>
      <c r="K545" s="71" t="str">
        <f t="shared" si="51"/>
        <v>BLANK</v>
      </c>
      <c r="L545" s="71" t="str">
        <f t="shared" si="52"/>
        <v>BLANK</v>
      </c>
    </row>
    <row r="546" spans="1:12" x14ac:dyDescent="0.75">
      <c r="A546" s="70" t="str">
        <f>CONCATENATE('Search Tool'!$B$6,'Search Tool'!$F$6,H546)</f>
        <v>EAL Level 3 advanced Diploma (Al size 1.25)50026276</v>
      </c>
      <c r="B546" s="70" t="b">
        <f t="shared" si="53"/>
        <v>0</v>
      </c>
      <c r="C546" s="70">
        <f t="shared" si="54"/>
        <v>0</v>
      </c>
      <c r="D546" s="70" t="str">
        <f t="shared" si="55"/>
        <v>FALSE0</v>
      </c>
      <c r="E546" s="70" t="str">
        <f t="shared" si="56"/>
        <v>AS LevelsGCE AS Level50026276</v>
      </c>
      <c r="F546" s="70" t="s">
        <v>7</v>
      </c>
      <c r="G546" s="70" t="s">
        <v>57</v>
      </c>
      <c r="H546" s="184">
        <v>50026276</v>
      </c>
      <c r="I546" s="70" t="s">
        <v>1077</v>
      </c>
      <c r="J546" s="70" t="s">
        <v>3441</v>
      </c>
      <c r="K546" s="71" t="str">
        <f t="shared" si="51"/>
        <v>BLANK</v>
      </c>
      <c r="L546" s="71" t="str">
        <f t="shared" si="52"/>
        <v>BLANK</v>
      </c>
    </row>
    <row r="547" spans="1:12" x14ac:dyDescent="0.75">
      <c r="A547" s="70" t="str">
        <f>CONCATENATE('Search Tool'!$B$6,'Search Tool'!$F$6,H547)</f>
        <v>EAL Level 3 advanced Diploma (Al size 1.25)50026355</v>
      </c>
      <c r="B547" s="70" t="b">
        <f t="shared" si="53"/>
        <v>0</v>
      </c>
      <c r="C547" s="70">
        <f t="shared" si="54"/>
        <v>0</v>
      </c>
      <c r="D547" s="70" t="str">
        <f t="shared" si="55"/>
        <v>FALSE0</v>
      </c>
      <c r="E547" s="70" t="str">
        <f t="shared" si="56"/>
        <v>AS LevelsGCE AS Level50026355</v>
      </c>
      <c r="F547" s="70" t="s">
        <v>7</v>
      </c>
      <c r="G547" s="70" t="s">
        <v>57</v>
      </c>
      <c r="H547" s="184">
        <v>50026355</v>
      </c>
      <c r="I547" s="70" t="s">
        <v>1079</v>
      </c>
      <c r="J547" s="70" t="s">
        <v>3442</v>
      </c>
      <c r="K547" s="71" t="str">
        <f t="shared" si="51"/>
        <v>BLANK</v>
      </c>
      <c r="L547" s="71" t="str">
        <f t="shared" si="52"/>
        <v>BLANK</v>
      </c>
    </row>
    <row r="548" spans="1:12" x14ac:dyDescent="0.75">
      <c r="A548" s="70" t="str">
        <f>CONCATENATE('Search Tool'!$B$6,'Search Tool'!$F$6,H548)</f>
        <v>EAL Level 3 advanced Diploma (Al size 1.25)50026410</v>
      </c>
      <c r="B548" s="70" t="b">
        <f t="shared" si="53"/>
        <v>0</v>
      </c>
      <c r="C548" s="70">
        <f t="shared" si="54"/>
        <v>0</v>
      </c>
      <c r="D548" s="70" t="str">
        <f t="shared" si="55"/>
        <v>FALSE0</v>
      </c>
      <c r="E548" s="70" t="str">
        <f t="shared" si="56"/>
        <v>AS LevelsGCE AS Level50026410</v>
      </c>
      <c r="F548" s="70" t="s">
        <v>7</v>
      </c>
      <c r="G548" s="70" t="s">
        <v>57</v>
      </c>
      <c r="H548" s="184">
        <v>50026410</v>
      </c>
      <c r="I548" s="70" t="s">
        <v>1081</v>
      </c>
      <c r="J548" s="70" t="s">
        <v>3443</v>
      </c>
      <c r="K548" s="71" t="str">
        <f t="shared" si="51"/>
        <v>BLANK</v>
      </c>
      <c r="L548" s="71" t="str">
        <f t="shared" si="52"/>
        <v>BLANK</v>
      </c>
    </row>
    <row r="549" spans="1:12" x14ac:dyDescent="0.75">
      <c r="A549" s="70" t="str">
        <f>CONCATENATE('Search Tool'!$B$6,'Search Tool'!$F$6,H549)</f>
        <v>EAL Level 3 advanced Diploma (Al size 1.25)50026422</v>
      </c>
      <c r="B549" s="70" t="b">
        <f t="shared" si="53"/>
        <v>0</v>
      </c>
      <c r="C549" s="70">
        <f t="shared" si="54"/>
        <v>0</v>
      </c>
      <c r="D549" s="70" t="str">
        <f t="shared" si="55"/>
        <v>FALSE0</v>
      </c>
      <c r="E549" s="70" t="str">
        <f t="shared" si="56"/>
        <v>AS LevelsGCE AS Level50026422</v>
      </c>
      <c r="F549" s="70" t="s">
        <v>7</v>
      </c>
      <c r="G549" s="70" t="s">
        <v>57</v>
      </c>
      <c r="H549" s="184">
        <v>50026422</v>
      </c>
      <c r="I549" s="70" t="s">
        <v>1083</v>
      </c>
      <c r="J549" s="70" t="s">
        <v>3444</v>
      </c>
      <c r="K549" s="71" t="str">
        <f t="shared" si="51"/>
        <v>BLANK</v>
      </c>
      <c r="L549" s="71" t="str">
        <f t="shared" si="52"/>
        <v>BLANK</v>
      </c>
    </row>
    <row r="550" spans="1:12" x14ac:dyDescent="0.75">
      <c r="A550" s="70" t="str">
        <f>CONCATENATE('Search Tool'!$B$6,'Search Tool'!$F$6,H550)</f>
        <v>EAL Level 3 advanced Diploma (Al size 1.25)50026434</v>
      </c>
      <c r="B550" s="70" t="b">
        <f t="shared" si="53"/>
        <v>0</v>
      </c>
      <c r="C550" s="70">
        <f t="shared" si="54"/>
        <v>0</v>
      </c>
      <c r="D550" s="70" t="str">
        <f t="shared" si="55"/>
        <v>FALSE0</v>
      </c>
      <c r="E550" s="70" t="str">
        <f t="shared" si="56"/>
        <v>AS LevelsGCE AS Level50026434</v>
      </c>
      <c r="F550" s="70" t="s">
        <v>7</v>
      </c>
      <c r="G550" s="70" t="s">
        <v>57</v>
      </c>
      <c r="H550" s="184">
        <v>50026434</v>
      </c>
      <c r="I550" s="70" t="s">
        <v>1085</v>
      </c>
      <c r="J550" s="70" t="s">
        <v>3445</v>
      </c>
      <c r="K550" s="71" t="str">
        <f t="shared" si="51"/>
        <v>BLANK</v>
      </c>
      <c r="L550" s="71" t="str">
        <f t="shared" si="52"/>
        <v>BLANK</v>
      </c>
    </row>
    <row r="551" spans="1:12" x14ac:dyDescent="0.75">
      <c r="A551" s="70" t="str">
        <f>CONCATENATE('Search Tool'!$B$6,'Search Tool'!$F$6,H551)</f>
        <v>EAL Level 3 advanced Diploma (Al size 1.25)50026458</v>
      </c>
      <c r="B551" s="70" t="b">
        <f t="shared" si="53"/>
        <v>0</v>
      </c>
      <c r="C551" s="70">
        <f t="shared" si="54"/>
        <v>0</v>
      </c>
      <c r="D551" s="70" t="str">
        <f t="shared" si="55"/>
        <v>FALSE0</v>
      </c>
      <c r="E551" s="70" t="str">
        <f t="shared" si="56"/>
        <v>AS LevelsGCE AS Level50026458</v>
      </c>
      <c r="F551" s="70" t="s">
        <v>7</v>
      </c>
      <c r="G551" s="70" t="s">
        <v>57</v>
      </c>
      <c r="H551" s="184">
        <v>50026458</v>
      </c>
      <c r="I551" s="70" t="s">
        <v>1087</v>
      </c>
      <c r="J551" s="70" t="s">
        <v>3446</v>
      </c>
      <c r="K551" s="71" t="str">
        <f t="shared" si="51"/>
        <v>BLANK</v>
      </c>
      <c r="L551" s="71" t="str">
        <f t="shared" si="52"/>
        <v>BLANK</v>
      </c>
    </row>
    <row r="552" spans="1:12" x14ac:dyDescent="0.75">
      <c r="A552" s="70" t="str">
        <f>CONCATENATE('Search Tool'!$B$6,'Search Tool'!$F$6,H552)</f>
        <v>EAL Level 3 advanced Diploma (Al size 1.25)50026550</v>
      </c>
      <c r="B552" s="70" t="b">
        <f t="shared" si="53"/>
        <v>0</v>
      </c>
      <c r="C552" s="70">
        <f t="shared" si="54"/>
        <v>0</v>
      </c>
      <c r="D552" s="70" t="str">
        <f t="shared" si="55"/>
        <v>FALSE0</v>
      </c>
      <c r="E552" s="70" t="str">
        <f t="shared" si="56"/>
        <v>AS LevelsGCE AS Level50026550</v>
      </c>
      <c r="F552" s="70" t="s">
        <v>7</v>
      </c>
      <c r="G552" s="70" t="s">
        <v>57</v>
      </c>
      <c r="H552" s="184">
        <v>50026550</v>
      </c>
      <c r="I552" s="70" t="s">
        <v>1089</v>
      </c>
      <c r="J552" s="70" t="s">
        <v>3447</v>
      </c>
      <c r="K552" s="71" t="str">
        <f t="shared" si="51"/>
        <v>BLANK</v>
      </c>
      <c r="L552" s="71" t="str">
        <f t="shared" si="52"/>
        <v>BLANK</v>
      </c>
    </row>
    <row r="553" spans="1:12" x14ac:dyDescent="0.75">
      <c r="A553" s="70" t="str">
        <f>CONCATENATE('Search Tool'!$B$6,'Search Tool'!$F$6,H553)</f>
        <v>EAL Level 3 advanced Diploma (Al size 1.25)50026562</v>
      </c>
      <c r="B553" s="70" t="b">
        <f t="shared" si="53"/>
        <v>0</v>
      </c>
      <c r="C553" s="70">
        <f t="shared" si="54"/>
        <v>0</v>
      </c>
      <c r="D553" s="70" t="str">
        <f t="shared" si="55"/>
        <v>FALSE0</v>
      </c>
      <c r="E553" s="70" t="str">
        <f t="shared" si="56"/>
        <v>AS LevelsGCE AS Level50026562</v>
      </c>
      <c r="F553" s="70" t="s">
        <v>7</v>
      </c>
      <c r="G553" s="70" t="s">
        <v>57</v>
      </c>
      <c r="H553" s="184">
        <v>50026562</v>
      </c>
      <c r="I553" s="70" t="s">
        <v>1091</v>
      </c>
      <c r="J553" s="70" t="s">
        <v>3448</v>
      </c>
      <c r="K553" s="71" t="str">
        <f t="shared" si="51"/>
        <v>BLANK</v>
      </c>
      <c r="L553" s="71" t="str">
        <f t="shared" si="52"/>
        <v>BLANK</v>
      </c>
    </row>
    <row r="554" spans="1:12" x14ac:dyDescent="0.75">
      <c r="A554" s="70" t="str">
        <f>CONCATENATE('Search Tool'!$B$6,'Search Tool'!$F$6,H554)</f>
        <v>EAL Level 3 advanced Diploma (Al size 1.25)50026574</v>
      </c>
      <c r="B554" s="70" t="b">
        <f t="shared" si="53"/>
        <v>0</v>
      </c>
      <c r="C554" s="70">
        <f t="shared" si="54"/>
        <v>0</v>
      </c>
      <c r="D554" s="70" t="str">
        <f t="shared" si="55"/>
        <v>FALSE0</v>
      </c>
      <c r="E554" s="70" t="str">
        <f t="shared" si="56"/>
        <v>AS LevelsGCE AS Level50026574</v>
      </c>
      <c r="F554" s="70" t="s">
        <v>7</v>
      </c>
      <c r="G554" s="70" t="s">
        <v>57</v>
      </c>
      <c r="H554" s="184">
        <v>50026574</v>
      </c>
      <c r="I554" s="70" t="s">
        <v>1093</v>
      </c>
      <c r="J554" s="70" t="s">
        <v>3449</v>
      </c>
      <c r="K554" s="71" t="str">
        <f t="shared" si="51"/>
        <v>BLANK</v>
      </c>
      <c r="L554" s="71" t="str">
        <f t="shared" si="52"/>
        <v>BLANK</v>
      </c>
    </row>
    <row r="555" spans="1:12" x14ac:dyDescent="0.75">
      <c r="A555" s="70" t="str">
        <f>CONCATENATE('Search Tool'!$B$6,'Search Tool'!$F$6,H555)</f>
        <v>EAL Level 3 advanced Diploma (Al size 1.25)50026598</v>
      </c>
      <c r="B555" s="70" t="b">
        <f t="shared" si="53"/>
        <v>0</v>
      </c>
      <c r="C555" s="70">
        <f t="shared" si="54"/>
        <v>0</v>
      </c>
      <c r="D555" s="70" t="str">
        <f t="shared" si="55"/>
        <v>FALSE0</v>
      </c>
      <c r="E555" s="70" t="str">
        <f t="shared" si="56"/>
        <v>AS LevelsGCE AS Level50026598</v>
      </c>
      <c r="F555" s="70" t="s">
        <v>7</v>
      </c>
      <c r="G555" s="70" t="s">
        <v>57</v>
      </c>
      <c r="H555" s="184">
        <v>50026598</v>
      </c>
      <c r="I555" s="70" t="s">
        <v>1095</v>
      </c>
      <c r="J555" s="70" t="s">
        <v>3450</v>
      </c>
      <c r="K555" s="71" t="str">
        <f t="shared" si="51"/>
        <v>BLANK</v>
      </c>
      <c r="L555" s="71" t="str">
        <f t="shared" si="52"/>
        <v>BLANK</v>
      </c>
    </row>
    <row r="556" spans="1:12" x14ac:dyDescent="0.75">
      <c r="A556" s="70" t="str">
        <f>CONCATENATE('Search Tool'!$B$6,'Search Tool'!$F$6,H556)</f>
        <v>EAL Level 3 advanced Diploma (Al size 1.25)50026628</v>
      </c>
      <c r="B556" s="70" t="b">
        <f t="shared" si="53"/>
        <v>0</v>
      </c>
      <c r="C556" s="70">
        <f t="shared" si="54"/>
        <v>0</v>
      </c>
      <c r="D556" s="70" t="str">
        <f t="shared" si="55"/>
        <v>FALSE0</v>
      </c>
      <c r="E556" s="70" t="str">
        <f t="shared" si="56"/>
        <v>AS LevelsGCE AS Level50026628</v>
      </c>
      <c r="F556" s="70" t="s">
        <v>7</v>
      </c>
      <c r="G556" s="70" t="s">
        <v>57</v>
      </c>
      <c r="H556" s="184">
        <v>50026628</v>
      </c>
      <c r="I556" s="70" t="s">
        <v>1097</v>
      </c>
      <c r="J556" s="70" t="s">
        <v>3451</v>
      </c>
      <c r="K556" s="71" t="str">
        <f t="shared" si="51"/>
        <v>BLANK</v>
      </c>
      <c r="L556" s="71" t="str">
        <f t="shared" si="52"/>
        <v>BLANK</v>
      </c>
    </row>
    <row r="557" spans="1:12" x14ac:dyDescent="0.75">
      <c r="A557" s="70" t="str">
        <f>CONCATENATE('Search Tool'!$B$6,'Search Tool'!$F$6,H557)</f>
        <v>EAL Level 3 advanced Diploma (Al size 1.25)5002663X</v>
      </c>
      <c r="B557" s="70" t="b">
        <f t="shared" si="53"/>
        <v>0</v>
      </c>
      <c r="C557" s="70">
        <f t="shared" si="54"/>
        <v>0</v>
      </c>
      <c r="D557" s="70" t="str">
        <f t="shared" si="55"/>
        <v>FALSE0</v>
      </c>
      <c r="E557" s="70" t="str">
        <f t="shared" si="56"/>
        <v>AS LevelsGCE AS Level5002663X</v>
      </c>
      <c r="F557" s="70" t="s">
        <v>7</v>
      </c>
      <c r="G557" s="70" t="s">
        <v>57</v>
      </c>
      <c r="H557" s="70" t="s">
        <v>1098</v>
      </c>
      <c r="I557" s="70" t="s">
        <v>1099</v>
      </c>
      <c r="J557" s="70" t="s">
        <v>3452</v>
      </c>
      <c r="K557" s="71" t="str">
        <f t="shared" si="51"/>
        <v>BLANK</v>
      </c>
      <c r="L557" s="71" t="str">
        <f t="shared" si="52"/>
        <v>BLANK</v>
      </c>
    </row>
    <row r="558" spans="1:12" x14ac:dyDescent="0.75">
      <c r="A558" s="70" t="str">
        <f>CONCATENATE('Search Tool'!$B$6,'Search Tool'!$F$6,H558)</f>
        <v>EAL Level 3 advanced Diploma (Al size 1.25)50026641</v>
      </c>
      <c r="B558" s="70" t="b">
        <f t="shared" si="53"/>
        <v>0</v>
      </c>
      <c r="C558" s="70">
        <f t="shared" si="54"/>
        <v>0</v>
      </c>
      <c r="D558" s="70" t="str">
        <f t="shared" si="55"/>
        <v>FALSE0</v>
      </c>
      <c r="E558" s="70" t="str">
        <f t="shared" si="56"/>
        <v>AS LevelsGCE AS Level50026641</v>
      </c>
      <c r="F558" s="70" t="s">
        <v>7</v>
      </c>
      <c r="G558" s="70" t="s">
        <v>57</v>
      </c>
      <c r="H558" s="184">
        <v>50026641</v>
      </c>
      <c r="I558" s="70" t="s">
        <v>1101</v>
      </c>
      <c r="J558" s="70" t="s">
        <v>3453</v>
      </c>
      <c r="K558" s="71" t="str">
        <f t="shared" si="51"/>
        <v>BLANK</v>
      </c>
      <c r="L558" s="71" t="str">
        <f t="shared" si="52"/>
        <v>BLANK</v>
      </c>
    </row>
    <row r="559" spans="1:12" x14ac:dyDescent="0.75">
      <c r="A559" s="70" t="str">
        <f>CONCATENATE('Search Tool'!$B$6,'Search Tool'!$F$6,H559)</f>
        <v>EAL Level 3 advanced Diploma (Al size 1.25)50026653</v>
      </c>
      <c r="B559" s="70" t="b">
        <f t="shared" si="53"/>
        <v>0</v>
      </c>
      <c r="C559" s="70">
        <f t="shared" si="54"/>
        <v>0</v>
      </c>
      <c r="D559" s="70" t="str">
        <f t="shared" si="55"/>
        <v>FALSE0</v>
      </c>
      <c r="E559" s="70" t="str">
        <f t="shared" si="56"/>
        <v>AS LevelsGCE AS Level50026653</v>
      </c>
      <c r="F559" s="70" t="s">
        <v>7</v>
      </c>
      <c r="G559" s="70" t="s">
        <v>57</v>
      </c>
      <c r="H559" s="184">
        <v>50026653</v>
      </c>
      <c r="I559" s="70" t="s">
        <v>1103</v>
      </c>
      <c r="J559" s="70" t="s">
        <v>3454</v>
      </c>
      <c r="K559" s="71" t="str">
        <f t="shared" si="51"/>
        <v>BLANK</v>
      </c>
      <c r="L559" s="71" t="str">
        <f t="shared" si="52"/>
        <v>BLANK</v>
      </c>
    </row>
    <row r="560" spans="1:12" x14ac:dyDescent="0.75">
      <c r="A560" s="70" t="str">
        <f>CONCATENATE('Search Tool'!$B$6,'Search Tool'!$F$6,H560)</f>
        <v>EAL Level 3 advanced Diploma (Al size 1.25)50026665</v>
      </c>
      <c r="B560" s="70" t="b">
        <f t="shared" si="53"/>
        <v>0</v>
      </c>
      <c r="C560" s="70">
        <f t="shared" si="54"/>
        <v>0</v>
      </c>
      <c r="D560" s="70" t="str">
        <f t="shared" si="55"/>
        <v>FALSE0</v>
      </c>
      <c r="E560" s="70" t="str">
        <f t="shared" si="56"/>
        <v>AS LevelsGCE AS Level50026665</v>
      </c>
      <c r="F560" s="70" t="s">
        <v>7</v>
      </c>
      <c r="G560" s="70" t="s">
        <v>57</v>
      </c>
      <c r="H560" s="184">
        <v>50026665</v>
      </c>
      <c r="I560" s="70" t="s">
        <v>1105</v>
      </c>
      <c r="J560" s="70" t="s">
        <v>3455</v>
      </c>
      <c r="K560" s="71" t="str">
        <f t="shared" si="51"/>
        <v>BLANK</v>
      </c>
      <c r="L560" s="71" t="str">
        <f t="shared" si="52"/>
        <v>BLANK</v>
      </c>
    </row>
    <row r="561" spans="1:12" x14ac:dyDescent="0.75">
      <c r="A561" s="70" t="str">
        <f>CONCATENATE('Search Tool'!$B$6,'Search Tool'!$F$6,H561)</f>
        <v>EAL Level 3 advanced Diploma (Al size 1.25)50026677</v>
      </c>
      <c r="B561" s="70" t="b">
        <f t="shared" si="53"/>
        <v>0</v>
      </c>
      <c r="C561" s="70">
        <f t="shared" si="54"/>
        <v>0</v>
      </c>
      <c r="D561" s="70" t="str">
        <f t="shared" si="55"/>
        <v>FALSE0</v>
      </c>
      <c r="E561" s="70" t="str">
        <f t="shared" si="56"/>
        <v>AS LevelsGCE AS Level50026677</v>
      </c>
      <c r="F561" s="70" t="s">
        <v>7</v>
      </c>
      <c r="G561" s="70" t="s">
        <v>57</v>
      </c>
      <c r="H561" s="184">
        <v>50026677</v>
      </c>
      <c r="I561" s="70" t="s">
        <v>1107</v>
      </c>
      <c r="J561" s="70" t="s">
        <v>3456</v>
      </c>
      <c r="K561" s="71" t="str">
        <f t="shared" si="51"/>
        <v>BLANK</v>
      </c>
      <c r="L561" s="71" t="str">
        <f t="shared" si="52"/>
        <v>BLANK</v>
      </c>
    </row>
    <row r="562" spans="1:12" x14ac:dyDescent="0.75">
      <c r="A562" s="70" t="str">
        <f>CONCATENATE('Search Tool'!$B$6,'Search Tool'!$F$6,H562)</f>
        <v>EAL Level 3 advanced Diploma (Al size 1.25)50026690</v>
      </c>
      <c r="B562" s="70" t="b">
        <f t="shared" si="53"/>
        <v>0</v>
      </c>
      <c r="C562" s="70">
        <f t="shared" si="54"/>
        <v>0</v>
      </c>
      <c r="D562" s="70" t="str">
        <f t="shared" si="55"/>
        <v>FALSE0</v>
      </c>
      <c r="E562" s="70" t="str">
        <f t="shared" si="56"/>
        <v>AS LevelsGCE AS Level50026690</v>
      </c>
      <c r="F562" s="70" t="s">
        <v>7</v>
      </c>
      <c r="G562" s="70" t="s">
        <v>57</v>
      </c>
      <c r="H562" s="184">
        <v>50026690</v>
      </c>
      <c r="I562" s="70" t="s">
        <v>1109</v>
      </c>
      <c r="J562" s="70" t="s">
        <v>3457</v>
      </c>
      <c r="K562" s="71" t="str">
        <f t="shared" si="51"/>
        <v>BLANK</v>
      </c>
      <c r="L562" s="71" t="str">
        <f t="shared" si="52"/>
        <v>BLANK</v>
      </c>
    </row>
    <row r="563" spans="1:12" x14ac:dyDescent="0.75">
      <c r="A563" s="70" t="str">
        <f>CONCATENATE('Search Tool'!$B$6,'Search Tool'!$F$6,H563)</f>
        <v>EAL Level 3 advanced Diploma (Al size 1.25)50026732</v>
      </c>
      <c r="B563" s="70" t="b">
        <f t="shared" si="53"/>
        <v>0</v>
      </c>
      <c r="C563" s="70">
        <f t="shared" si="54"/>
        <v>0</v>
      </c>
      <c r="D563" s="70" t="str">
        <f t="shared" si="55"/>
        <v>FALSE0</v>
      </c>
      <c r="E563" s="70" t="str">
        <f t="shared" si="56"/>
        <v>AS LevelsGCE AS Level50026732</v>
      </c>
      <c r="F563" s="70" t="s">
        <v>7</v>
      </c>
      <c r="G563" s="70" t="s">
        <v>57</v>
      </c>
      <c r="H563" s="184">
        <v>50026732</v>
      </c>
      <c r="I563" s="70" t="s">
        <v>1111</v>
      </c>
      <c r="J563" s="70" t="s">
        <v>3458</v>
      </c>
      <c r="K563" s="71" t="str">
        <f t="shared" si="51"/>
        <v>BLANK</v>
      </c>
      <c r="L563" s="71" t="str">
        <f t="shared" si="52"/>
        <v>BLANK</v>
      </c>
    </row>
    <row r="564" spans="1:12" x14ac:dyDescent="0.75">
      <c r="A564" s="70" t="str">
        <f>CONCATENATE('Search Tool'!$B$6,'Search Tool'!$F$6,H564)</f>
        <v>EAL Level 3 advanced Diploma (Al size 1.25)50027566</v>
      </c>
      <c r="B564" s="70" t="b">
        <f t="shared" si="53"/>
        <v>0</v>
      </c>
      <c r="C564" s="70">
        <f t="shared" si="54"/>
        <v>0</v>
      </c>
      <c r="D564" s="70" t="str">
        <f t="shared" si="55"/>
        <v>FALSE0</v>
      </c>
      <c r="E564" s="70" t="str">
        <f t="shared" si="56"/>
        <v>AS LevelsGCE AS Level50027566</v>
      </c>
      <c r="F564" s="70" t="s">
        <v>7</v>
      </c>
      <c r="G564" s="70" t="s">
        <v>57</v>
      </c>
      <c r="H564" s="184">
        <v>50027566</v>
      </c>
      <c r="I564" s="70" t="s">
        <v>1113</v>
      </c>
      <c r="J564" s="70" t="s">
        <v>3459</v>
      </c>
      <c r="K564" s="71" t="str">
        <f t="shared" si="51"/>
        <v>BLANK</v>
      </c>
      <c r="L564" s="71" t="str">
        <f t="shared" si="52"/>
        <v>BLANK</v>
      </c>
    </row>
    <row r="565" spans="1:12" x14ac:dyDescent="0.75">
      <c r="A565" s="70" t="str">
        <f>CONCATENATE('Search Tool'!$B$6,'Search Tool'!$F$6,H565)</f>
        <v>EAL Level 3 advanced Diploma (Al size 1.25)50027578</v>
      </c>
      <c r="B565" s="70" t="b">
        <f t="shared" si="53"/>
        <v>0</v>
      </c>
      <c r="C565" s="70">
        <f t="shared" si="54"/>
        <v>0</v>
      </c>
      <c r="D565" s="70" t="str">
        <f t="shared" si="55"/>
        <v>FALSE0</v>
      </c>
      <c r="E565" s="70" t="str">
        <f t="shared" si="56"/>
        <v>AS LevelsGCE AS Level50027578</v>
      </c>
      <c r="F565" s="70" t="s">
        <v>7</v>
      </c>
      <c r="G565" s="70" t="s">
        <v>57</v>
      </c>
      <c r="H565" s="184">
        <v>50027578</v>
      </c>
      <c r="I565" s="70" t="s">
        <v>1115</v>
      </c>
      <c r="J565" s="70" t="s">
        <v>3460</v>
      </c>
      <c r="K565" s="71" t="str">
        <f t="shared" si="51"/>
        <v>BLANK</v>
      </c>
      <c r="L565" s="71" t="str">
        <f t="shared" si="52"/>
        <v>BLANK</v>
      </c>
    </row>
    <row r="566" spans="1:12" x14ac:dyDescent="0.75">
      <c r="A566" s="70" t="str">
        <f>CONCATENATE('Search Tool'!$B$6,'Search Tool'!$F$6,H566)</f>
        <v>EAL Level 3 advanced Diploma (Al size 1.25)5002758X</v>
      </c>
      <c r="B566" s="70" t="b">
        <f t="shared" si="53"/>
        <v>0</v>
      </c>
      <c r="C566" s="70">
        <f t="shared" si="54"/>
        <v>0</v>
      </c>
      <c r="D566" s="70" t="str">
        <f t="shared" si="55"/>
        <v>FALSE0</v>
      </c>
      <c r="E566" s="70" t="str">
        <f t="shared" si="56"/>
        <v>AS LevelsGCE AS Level5002758X</v>
      </c>
      <c r="F566" s="70" t="s">
        <v>7</v>
      </c>
      <c r="G566" s="70" t="s">
        <v>57</v>
      </c>
      <c r="H566" s="70" t="s">
        <v>1116</v>
      </c>
      <c r="I566" s="70" t="s">
        <v>1117</v>
      </c>
      <c r="J566" s="70" t="s">
        <v>3461</v>
      </c>
      <c r="K566" s="71" t="str">
        <f t="shared" si="51"/>
        <v>BLANK</v>
      </c>
      <c r="L566" s="71" t="str">
        <f t="shared" si="52"/>
        <v>BLANK</v>
      </c>
    </row>
    <row r="567" spans="1:12" x14ac:dyDescent="0.75">
      <c r="A567" s="70" t="str">
        <f>CONCATENATE('Search Tool'!$B$6,'Search Tool'!$F$6,H567)</f>
        <v>EAL Level 3 advanced Diploma (Al size 1.25)50027591</v>
      </c>
      <c r="B567" s="70" t="b">
        <f t="shared" si="53"/>
        <v>0</v>
      </c>
      <c r="C567" s="70">
        <f t="shared" si="54"/>
        <v>0</v>
      </c>
      <c r="D567" s="70" t="str">
        <f t="shared" si="55"/>
        <v>FALSE0</v>
      </c>
      <c r="E567" s="70" t="str">
        <f t="shared" si="56"/>
        <v>AS LevelsGCE AS Level50027591</v>
      </c>
      <c r="F567" s="70" t="s">
        <v>7</v>
      </c>
      <c r="G567" s="70" t="s">
        <v>57</v>
      </c>
      <c r="H567" s="184">
        <v>50027591</v>
      </c>
      <c r="I567" s="70" t="s">
        <v>1119</v>
      </c>
      <c r="J567" s="70" t="s">
        <v>3462</v>
      </c>
      <c r="K567" s="71" t="str">
        <f t="shared" si="51"/>
        <v>BLANK</v>
      </c>
      <c r="L567" s="71" t="str">
        <f t="shared" si="52"/>
        <v>BLANK</v>
      </c>
    </row>
    <row r="568" spans="1:12" x14ac:dyDescent="0.75">
      <c r="A568" s="70" t="str">
        <f>CONCATENATE('Search Tool'!$B$6,'Search Tool'!$F$6,H568)</f>
        <v>EAL Level 3 advanced Diploma (Al size 1.25)50027608</v>
      </c>
      <c r="B568" s="70" t="b">
        <f t="shared" si="53"/>
        <v>0</v>
      </c>
      <c r="C568" s="70">
        <f t="shared" si="54"/>
        <v>0</v>
      </c>
      <c r="D568" s="70" t="str">
        <f t="shared" si="55"/>
        <v>FALSE0</v>
      </c>
      <c r="E568" s="70" t="str">
        <f t="shared" si="56"/>
        <v>AS LevelsGCE AS Level50027608</v>
      </c>
      <c r="F568" s="70" t="s">
        <v>7</v>
      </c>
      <c r="G568" s="70" t="s">
        <v>57</v>
      </c>
      <c r="H568" s="184">
        <v>50027608</v>
      </c>
      <c r="I568" s="70" t="s">
        <v>1121</v>
      </c>
      <c r="J568" s="70" t="s">
        <v>3463</v>
      </c>
      <c r="K568" s="71" t="str">
        <f t="shared" si="51"/>
        <v>BLANK</v>
      </c>
      <c r="L568" s="71" t="str">
        <f t="shared" si="52"/>
        <v>BLANK</v>
      </c>
    </row>
    <row r="569" spans="1:12" x14ac:dyDescent="0.75">
      <c r="A569" s="70" t="str">
        <f>CONCATENATE('Search Tool'!$B$6,'Search Tool'!$F$6,H569)</f>
        <v>EAL Level 3 advanced Diploma (Al size 1.25)5002761X</v>
      </c>
      <c r="B569" s="70" t="b">
        <f t="shared" si="53"/>
        <v>0</v>
      </c>
      <c r="C569" s="70">
        <f t="shared" si="54"/>
        <v>0</v>
      </c>
      <c r="D569" s="70" t="str">
        <f t="shared" si="55"/>
        <v>FALSE0</v>
      </c>
      <c r="E569" s="70" t="str">
        <f t="shared" si="56"/>
        <v>AS LevelsGCE AS Level5002761X</v>
      </c>
      <c r="F569" s="70" t="s">
        <v>7</v>
      </c>
      <c r="G569" s="70" t="s">
        <v>57</v>
      </c>
      <c r="H569" s="70" t="s">
        <v>1122</v>
      </c>
      <c r="I569" s="70" t="s">
        <v>1123</v>
      </c>
      <c r="J569" s="70" t="s">
        <v>3464</v>
      </c>
      <c r="K569" s="71" t="str">
        <f t="shared" si="51"/>
        <v>BLANK</v>
      </c>
      <c r="L569" s="71" t="str">
        <f t="shared" si="52"/>
        <v>BLANK</v>
      </c>
    </row>
    <row r="570" spans="1:12" x14ac:dyDescent="0.75">
      <c r="A570" s="70" t="str">
        <f>CONCATENATE('Search Tool'!$B$6,'Search Tool'!$F$6,H570)</f>
        <v>EAL Level 3 advanced Diploma (Al size 1.25)50027736</v>
      </c>
      <c r="B570" s="70" t="b">
        <f t="shared" si="53"/>
        <v>0</v>
      </c>
      <c r="C570" s="70">
        <f t="shared" si="54"/>
        <v>0</v>
      </c>
      <c r="D570" s="70" t="str">
        <f t="shared" si="55"/>
        <v>FALSE0</v>
      </c>
      <c r="E570" s="70" t="str">
        <f t="shared" si="56"/>
        <v>AS LevelsGCE AS Level50027736</v>
      </c>
      <c r="F570" s="70" t="s">
        <v>7</v>
      </c>
      <c r="G570" s="70" t="s">
        <v>57</v>
      </c>
      <c r="H570" s="184">
        <v>50027736</v>
      </c>
      <c r="I570" s="70" t="s">
        <v>1125</v>
      </c>
      <c r="J570" s="70" t="s">
        <v>3465</v>
      </c>
      <c r="K570" s="71" t="str">
        <f t="shared" si="51"/>
        <v>BLANK</v>
      </c>
      <c r="L570" s="71" t="str">
        <f t="shared" si="52"/>
        <v>BLANK</v>
      </c>
    </row>
    <row r="571" spans="1:12" x14ac:dyDescent="0.75">
      <c r="A571" s="70" t="str">
        <f>CONCATENATE('Search Tool'!$B$6,'Search Tool'!$F$6,H571)</f>
        <v>EAL Level 3 advanced Diploma (Al size 1.25)50027761</v>
      </c>
      <c r="B571" s="70" t="b">
        <f t="shared" si="53"/>
        <v>0</v>
      </c>
      <c r="C571" s="70">
        <f t="shared" si="54"/>
        <v>0</v>
      </c>
      <c r="D571" s="70" t="str">
        <f t="shared" si="55"/>
        <v>FALSE0</v>
      </c>
      <c r="E571" s="70" t="str">
        <f t="shared" si="56"/>
        <v>AS LevelsGCE AS Level50027761</v>
      </c>
      <c r="F571" s="70" t="s">
        <v>7</v>
      </c>
      <c r="G571" s="70" t="s">
        <v>57</v>
      </c>
      <c r="H571" s="184">
        <v>50027761</v>
      </c>
      <c r="I571" s="70" t="s">
        <v>1127</v>
      </c>
      <c r="J571" s="70" t="s">
        <v>3466</v>
      </c>
      <c r="K571" s="71" t="str">
        <f t="shared" si="51"/>
        <v>BLANK</v>
      </c>
      <c r="L571" s="71" t="str">
        <f t="shared" si="52"/>
        <v>BLANK</v>
      </c>
    </row>
    <row r="572" spans="1:12" x14ac:dyDescent="0.75">
      <c r="A572" s="70" t="str">
        <f>CONCATENATE('Search Tool'!$B$6,'Search Tool'!$F$6,H572)</f>
        <v>EAL Level 3 advanced Diploma (Al size 1.25)50027773</v>
      </c>
      <c r="B572" s="70" t="b">
        <f t="shared" si="53"/>
        <v>0</v>
      </c>
      <c r="C572" s="70">
        <f t="shared" si="54"/>
        <v>0</v>
      </c>
      <c r="D572" s="70" t="str">
        <f t="shared" si="55"/>
        <v>FALSE0</v>
      </c>
      <c r="E572" s="70" t="str">
        <f t="shared" si="56"/>
        <v>AS LevelsGCE AS Level50027773</v>
      </c>
      <c r="F572" s="70" t="s">
        <v>7</v>
      </c>
      <c r="G572" s="70" t="s">
        <v>57</v>
      </c>
      <c r="H572" s="184">
        <v>50027773</v>
      </c>
      <c r="I572" s="70" t="s">
        <v>1129</v>
      </c>
      <c r="J572" s="70" t="s">
        <v>3467</v>
      </c>
      <c r="K572" s="71" t="str">
        <f t="shared" si="51"/>
        <v>BLANK</v>
      </c>
      <c r="L572" s="71" t="str">
        <f t="shared" si="52"/>
        <v>BLANK</v>
      </c>
    </row>
    <row r="573" spans="1:12" x14ac:dyDescent="0.75">
      <c r="A573" s="70" t="str">
        <f>CONCATENATE('Search Tool'!$B$6,'Search Tool'!$F$6,H573)</f>
        <v>EAL Level 3 advanced Diploma (Al size 1.25)50027785</v>
      </c>
      <c r="B573" s="70" t="b">
        <f t="shared" si="53"/>
        <v>0</v>
      </c>
      <c r="C573" s="70">
        <f t="shared" si="54"/>
        <v>0</v>
      </c>
      <c r="D573" s="70" t="str">
        <f t="shared" si="55"/>
        <v>FALSE0</v>
      </c>
      <c r="E573" s="70" t="str">
        <f t="shared" si="56"/>
        <v>AS LevelsGCE AS Level50027785</v>
      </c>
      <c r="F573" s="70" t="s">
        <v>7</v>
      </c>
      <c r="G573" s="70" t="s">
        <v>57</v>
      </c>
      <c r="H573" s="184">
        <v>50027785</v>
      </c>
      <c r="I573" s="70" t="s">
        <v>1131</v>
      </c>
      <c r="J573" s="70" t="s">
        <v>3468</v>
      </c>
      <c r="K573" s="71" t="str">
        <f t="shared" si="51"/>
        <v>BLANK</v>
      </c>
      <c r="L573" s="71" t="str">
        <f t="shared" si="52"/>
        <v>BLANK</v>
      </c>
    </row>
    <row r="574" spans="1:12" x14ac:dyDescent="0.75">
      <c r="A574" s="70" t="str">
        <f>CONCATENATE('Search Tool'!$B$6,'Search Tool'!$F$6,H574)</f>
        <v>EAL Level 3 advanced Diploma (Al size 1.25)50027797</v>
      </c>
      <c r="B574" s="70" t="b">
        <f t="shared" si="53"/>
        <v>0</v>
      </c>
      <c r="C574" s="70">
        <f t="shared" si="54"/>
        <v>0</v>
      </c>
      <c r="D574" s="70" t="str">
        <f t="shared" si="55"/>
        <v>FALSE0</v>
      </c>
      <c r="E574" s="70" t="str">
        <f t="shared" si="56"/>
        <v>AS LevelsGCE AS Level50027797</v>
      </c>
      <c r="F574" s="70" t="s">
        <v>7</v>
      </c>
      <c r="G574" s="70" t="s">
        <v>57</v>
      </c>
      <c r="H574" s="184">
        <v>50027797</v>
      </c>
      <c r="I574" s="70" t="s">
        <v>1133</v>
      </c>
      <c r="J574" s="70" t="s">
        <v>3469</v>
      </c>
      <c r="K574" s="71" t="str">
        <f t="shared" si="51"/>
        <v>BLANK</v>
      </c>
      <c r="L574" s="71" t="str">
        <f t="shared" si="52"/>
        <v>BLANK</v>
      </c>
    </row>
    <row r="575" spans="1:12" x14ac:dyDescent="0.75">
      <c r="A575" s="70" t="str">
        <f>CONCATENATE('Search Tool'!$B$6,'Search Tool'!$F$6,H575)</f>
        <v>EAL Level 3 advanced Diploma (Al size 1.25)5002789X</v>
      </c>
      <c r="B575" s="70" t="b">
        <f t="shared" si="53"/>
        <v>0</v>
      </c>
      <c r="C575" s="70">
        <f t="shared" si="54"/>
        <v>0</v>
      </c>
      <c r="D575" s="70" t="str">
        <f t="shared" si="55"/>
        <v>FALSE0</v>
      </c>
      <c r="E575" s="70" t="str">
        <f t="shared" si="56"/>
        <v>AS LevelsGCE AS Level5002789X</v>
      </c>
      <c r="F575" s="70" t="s">
        <v>7</v>
      </c>
      <c r="G575" s="70" t="s">
        <v>57</v>
      </c>
      <c r="H575" s="70" t="s">
        <v>1134</v>
      </c>
      <c r="I575" s="70" t="s">
        <v>1135</v>
      </c>
      <c r="J575" s="70" t="s">
        <v>3470</v>
      </c>
      <c r="K575" s="71" t="str">
        <f t="shared" si="51"/>
        <v>BLANK</v>
      </c>
      <c r="L575" s="71" t="str">
        <f t="shared" si="52"/>
        <v>BLANK</v>
      </c>
    </row>
    <row r="576" spans="1:12" x14ac:dyDescent="0.75">
      <c r="A576" s="70" t="str">
        <f>CONCATENATE('Search Tool'!$B$6,'Search Tool'!$F$6,H576)</f>
        <v>EAL Level 3 advanced Diploma (Al size 1.25)5002792X</v>
      </c>
      <c r="B576" s="70" t="b">
        <f t="shared" si="53"/>
        <v>0</v>
      </c>
      <c r="C576" s="70">
        <f t="shared" si="54"/>
        <v>0</v>
      </c>
      <c r="D576" s="70" t="str">
        <f t="shared" si="55"/>
        <v>FALSE0</v>
      </c>
      <c r="E576" s="70" t="str">
        <f t="shared" si="56"/>
        <v>AS LevelsGCE AS Level5002792X</v>
      </c>
      <c r="F576" s="70" t="s">
        <v>7</v>
      </c>
      <c r="G576" s="70" t="s">
        <v>57</v>
      </c>
      <c r="H576" s="70" t="s">
        <v>1136</v>
      </c>
      <c r="I576" s="70" t="s">
        <v>1137</v>
      </c>
      <c r="J576" s="70" t="s">
        <v>3471</v>
      </c>
      <c r="K576" s="71" t="str">
        <f t="shared" si="51"/>
        <v>BLANK</v>
      </c>
      <c r="L576" s="71" t="str">
        <f t="shared" si="52"/>
        <v>BLANK</v>
      </c>
    </row>
    <row r="577" spans="1:12" x14ac:dyDescent="0.75">
      <c r="A577" s="70" t="str">
        <f>CONCATENATE('Search Tool'!$B$6,'Search Tool'!$F$6,H577)</f>
        <v>EAL Level 3 advanced Diploma (Al size 1.25)50027931</v>
      </c>
      <c r="B577" s="70" t="b">
        <f t="shared" si="53"/>
        <v>0</v>
      </c>
      <c r="C577" s="70">
        <f t="shared" si="54"/>
        <v>0</v>
      </c>
      <c r="D577" s="70" t="str">
        <f t="shared" si="55"/>
        <v>FALSE0</v>
      </c>
      <c r="E577" s="70" t="str">
        <f t="shared" si="56"/>
        <v>AS LevelsGCE AS Level50027931</v>
      </c>
      <c r="F577" s="70" t="s">
        <v>7</v>
      </c>
      <c r="G577" s="70" t="s">
        <v>57</v>
      </c>
      <c r="H577" s="184">
        <v>50027931</v>
      </c>
      <c r="I577" s="70" t="s">
        <v>1139</v>
      </c>
      <c r="J577" s="70" t="s">
        <v>3472</v>
      </c>
      <c r="K577" s="71" t="str">
        <f t="shared" si="51"/>
        <v>BLANK</v>
      </c>
      <c r="L577" s="71" t="str">
        <f t="shared" si="52"/>
        <v>BLANK</v>
      </c>
    </row>
    <row r="578" spans="1:12" x14ac:dyDescent="0.75">
      <c r="A578" s="70" t="str">
        <f>CONCATENATE('Search Tool'!$B$6,'Search Tool'!$F$6,H578)</f>
        <v>EAL Level 3 advanced Diploma (Al size 1.25)50027943</v>
      </c>
      <c r="B578" s="70" t="b">
        <f t="shared" si="53"/>
        <v>0</v>
      </c>
      <c r="C578" s="70">
        <f t="shared" si="54"/>
        <v>0</v>
      </c>
      <c r="D578" s="70" t="str">
        <f t="shared" si="55"/>
        <v>FALSE0</v>
      </c>
      <c r="E578" s="70" t="str">
        <f t="shared" si="56"/>
        <v>AS LevelsGCE AS Level50027943</v>
      </c>
      <c r="F578" s="70" t="s">
        <v>7</v>
      </c>
      <c r="G578" s="70" t="s">
        <v>57</v>
      </c>
      <c r="H578" s="184">
        <v>50027943</v>
      </c>
      <c r="I578" s="70" t="s">
        <v>1141</v>
      </c>
      <c r="J578" s="70" t="s">
        <v>3473</v>
      </c>
      <c r="K578" s="71" t="str">
        <f t="shared" ref="K578:K641" si="57">IFERROR(VLOOKUP($J578,$D$2:$I$1449,5,FALSE),"BLANK")</f>
        <v>BLANK</v>
      </c>
      <c r="L578" s="71" t="str">
        <f t="shared" ref="L578:L641" si="58">IFERROR(VLOOKUP($J578,$D$2:$I$1449,6,FALSE),"BLANK")</f>
        <v>BLANK</v>
      </c>
    </row>
    <row r="579" spans="1:12" x14ac:dyDescent="0.75">
      <c r="A579" s="70" t="str">
        <f>CONCATENATE('Search Tool'!$B$6,'Search Tool'!$F$6,H579)</f>
        <v>EAL Level 3 advanced Diploma (Al size 1.25)50027955</v>
      </c>
      <c r="B579" s="70" t="b">
        <f t="shared" si="53"/>
        <v>0</v>
      </c>
      <c r="C579" s="70">
        <f t="shared" si="54"/>
        <v>0</v>
      </c>
      <c r="D579" s="70" t="str">
        <f t="shared" si="55"/>
        <v>FALSE0</v>
      </c>
      <c r="E579" s="70" t="str">
        <f t="shared" si="56"/>
        <v>AS LevelsGCE AS Level50027955</v>
      </c>
      <c r="F579" s="70" t="s">
        <v>7</v>
      </c>
      <c r="G579" s="70" t="s">
        <v>57</v>
      </c>
      <c r="H579" s="184">
        <v>50027955</v>
      </c>
      <c r="I579" s="70" t="s">
        <v>1143</v>
      </c>
      <c r="J579" s="70" t="s">
        <v>3474</v>
      </c>
      <c r="K579" s="71" t="str">
        <f t="shared" si="57"/>
        <v>BLANK</v>
      </c>
      <c r="L579" s="71" t="str">
        <f t="shared" si="58"/>
        <v>BLANK</v>
      </c>
    </row>
    <row r="580" spans="1:12" x14ac:dyDescent="0.75">
      <c r="A580" s="70" t="str">
        <f>CONCATENATE('Search Tool'!$B$6,'Search Tool'!$F$6,H580)</f>
        <v>EAL Level 3 advanced Diploma (Al size 1.25)50027967</v>
      </c>
      <c r="B580" s="70" t="b">
        <f t="shared" ref="B580:B643" si="59">A580=E580</f>
        <v>0</v>
      </c>
      <c r="C580" s="70">
        <f t="shared" ref="C580:C643" si="60">IF(B580=TRUE,1+C579,0)</f>
        <v>0</v>
      </c>
      <c r="D580" s="70" t="str">
        <f t="shared" ref="D580:D643" si="61">CONCATENATE(B580,C580)</f>
        <v>FALSE0</v>
      </c>
      <c r="E580" s="70" t="str">
        <f t="shared" ref="E580:E643" si="62">CONCATENATE(F580,G580,H580)</f>
        <v>AS LevelsGCE AS Level50027967</v>
      </c>
      <c r="F580" s="70" t="s">
        <v>7</v>
      </c>
      <c r="G580" s="70" t="s">
        <v>57</v>
      </c>
      <c r="H580" s="184">
        <v>50027967</v>
      </c>
      <c r="I580" s="70" t="s">
        <v>1145</v>
      </c>
      <c r="J580" s="70" t="s">
        <v>3475</v>
      </c>
      <c r="K580" s="71" t="str">
        <f t="shared" si="57"/>
        <v>BLANK</v>
      </c>
      <c r="L580" s="71" t="str">
        <f t="shared" si="58"/>
        <v>BLANK</v>
      </c>
    </row>
    <row r="581" spans="1:12" x14ac:dyDescent="0.75">
      <c r="A581" s="70" t="str">
        <f>CONCATENATE('Search Tool'!$B$6,'Search Tool'!$F$6,H581)</f>
        <v>EAL Level 3 advanced Diploma (Al size 1.25)50029149</v>
      </c>
      <c r="B581" s="70" t="b">
        <f t="shared" si="59"/>
        <v>0</v>
      </c>
      <c r="C581" s="70">
        <f t="shared" si="60"/>
        <v>0</v>
      </c>
      <c r="D581" s="70" t="str">
        <f t="shared" si="61"/>
        <v>FALSE0</v>
      </c>
      <c r="E581" s="70" t="str">
        <f t="shared" si="62"/>
        <v>AS LevelsGCE AS Level50029149</v>
      </c>
      <c r="F581" s="70" t="s">
        <v>7</v>
      </c>
      <c r="G581" s="70" t="s">
        <v>57</v>
      </c>
      <c r="H581" s="184">
        <v>50029149</v>
      </c>
      <c r="I581" s="70" t="s">
        <v>1147</v>
      </c>
      <c r="J581" s="70" t="s">
        <v>3476</v>
      </c>
      <c r="K581" s="71" t="str">
        <f t="shared" si="57"/>
        <v>BLANK</v>
      </c>
      <c r="L581" s="71" t="str">
        <f t="shared" si="58"/>
        <v>BLANK</v>
      </c>
    </row>
    <row r="582" spans="1:12" x14ac:dyDescent="0.75">
      <c r="A582" s="70" t="str">
        <f>CONCATENATE('Search Tool'!$B$6,'Search Tool'!$F$6,H582)</f>
        <v>EAL Level 3 advanced Diploma (Al size 1.25)50029150</v>
      </c>
      <c r="B582" s="70" t="b">
        <f t="shared" si="59"/>
        <v>0</v>
      </c>
      <c r="C582" s="70">
        <f t="shared" si="60"/>
        <v>0</v>
      </c>
      <c r="D582" s="70" t="str">
        <f t="shared" si="61"/>
        <v>FALSE0</v>
      </c>
      <c r="E582" s="70" t="str">
        <f t="shared" si="62"/>
        <v>AS LevelsGCE AS Level50029150</v>
      </c>
      <c r="F582" s="70" t="s">
        <v>7</v>
      </c>
      <c r="G582" s="70" t="s">
        <v>57</v>
      </c>
      <c r="H582" s="184">
        <v>50029150</v>
      </c>
      <c r="I582" s="70" t="s">
        <v>1149</v>
      </c>
      <c r="J582" s="70" t="s">
        <v>3477</v>
      </c>
      <c r="K582" s="71" t="str">
        <f t="shared" si="57"/>
        <v>BLANK</v>
      </c>
      <c r="L582" s="71" t="str">
        <f t="shared" si="58"/>
        <v>BLANK</v>
      </c>
    </row>
    <row r="583" spans="1:12" x14ac:dyDescent="0.75">
      <c r="A583" s="70" t="str">
        <f>CONCATENATE('Search Tool'!$B$6,'Search Tool'!$F$6,H583)</f>
        <v>EAL Level 3 advanced Diploma (Al size 1.25)50029162</v>
      </c>
      <c r="B583" s="70" t="b">
        <f t="shared" si="59"/>
        <v>0</v>
      </c>
      <c r="C583" s="70">
        <f t="shared" si="60"/>
        <v>0</v>
      </c>
      <c r="D583" s="70" t="str">
        <f t="shared" si="61"/>
        <v>FALSE0</v>
      </c>
      <c r="E583" s="70" t="str">
        <f t="shared" si="62"/>
        <v>AS LevelsGCE AS Level50029162</v>
      </c>
      <c r="F583" s="70" t="s">
        <v>7</v>
      </c>
      <c r="G583" s="70" t="s">
        <v>57</v>
      </c>
      <c r="H583" s="184">
        <v>50029162</v>
      </c>
      <c r="I583" s="70" t="s">
        <v>1151</v>
      </c>
      <c r="J583" s="70" t="s">
        <v>3478</v>
      </c>
      <c r="K583" s="71" t="str">
        <f t="shared" si="57"/>
        <v>BLANK</v>
      </c>
      <c r="L583" s="71" t="str">
        <f t="shared" si="58"/>
        <v>BLANK</v>
      </c>
    </row>
    <row r="584" spans="1:12" x14ac:dyDescent="0.75">
      <c r="A584" s="70" t="str">
        <f>CONCATENATE('Search Tool'!$B$6,'Search Tool'!$F$6,H584)</f>
        <v>EAL Level 3 advanced Diploma (Al size 1.25)50029216</v>
      </c>
      <c r="B584" s="70" t="b">
        <f t="shared" si="59"/>
        <v>0</v>
      </c>
      <c r="C584" s="70">
        <f t="shared" si="60"/>
        <v>0</v>
      </c>
      <c r="D584" s="70" t="str">
        <f t="shared" si="61"/>
        <v>FALSE0</v>
      </c>
      <c r="E584" s="70" t="str">
        <f t="shared" si="62"/>
        <v>AS LevelsGCE AS Level50029216</v>
      </c>
      <c r="F584" s="70" t="s">
        <v>7</v>
      </c>
      <c r="G584" s="70" t="s">
        <v>57</v>
      </c>
      <c r="H584" s="184">
        <v>50029216</v>
      </c>
      <c r="I584" s="70" t="s">
        <v>1153</v>
      </c>
      <c r="J584" s="70" t="s">
        <v>3479</v>
      </c>
      <c r="K584" s="71" t="str">
        <f t="shared" si="57"/>
        <v>BLANK</v>
      </c>
      <c r="L584" s="71" t="str">
        <f t="shared" si="58"/>
        <v>BLANK</v>
      </c>
    </row>
    <row r="585" spans="1:12" x14ac:dyDescent="0.75">
      <c r="A585" s="70" t="str">
        <f>CONCATENATE('Search Tool'!$B$6,'Search Tool'!$F$6,H585)</f>
        <v>EAL Level 3 advanced Diploma (Al size 1.25)50029319</v>
      </c>
      <c r="B585" s="70" t="b">
        <f t="shared" si="59"/>
        <v>0</v>
      </c>
      <c r="C585" s="70">
        <f t="shared" si="60"/>
        <v>0</v>
      </c>
      <c r="D585" s="70" t="str">
        <f t="shared" si="61"/>
        <v>FALSE0</v>
      </c>
      <c r="E585" s="70" t="str">
        <f t="shared" si="62"/>
        <v>AS LevelsGCE AS Level50029319</v>
      </c>
      <c r="F585" s="70" t="s">
        <v>7</v>
      </c>
      <c r="G585" s="70" t="s">
        <v>57</v>
      </c>
      <c r="H585" s="184">
        <v>50029319</v>
      </c>
      <c r="I585" s="70" t="s">
        <v>1155</v>
      </c>
      <c r="J585" s="70" t="s">
        <v>3480</v>
      </c>
      <c r="K585" s="71" t="str">
        <f t="shared" si="57"/>
        <v>BLANK</v>
      </c>
      <c r="L585" s="71" t="str">
        <f t="shared" si="58"/>
        <v>BLANK</v>
      </c>
    </row>
    <row r="586" spans="1:12" x14ac:dyDescent="0.75">
      <c r="A586" s="70" t="str">
        <f>CONCATENATE('Search Tool'!$B$6,'Search Tool'!$F$6,H586)</f>
        <v>EAL Level 3 advanced Diploma (Al size 1.25)50029320</v>
      </c>
      <c r="B586" s="70" t="b">
        <f t="shared" si="59"/>
        <v>0</v>
      </c>
      <c r="C586" s="70">
        <f t="shared" si="60"/>
        <v>0</v>
      </c>
      <c r="D586" s="70" t="str">
        <f t="shared" si="61"/>
        <v>FALSE0</v>
      </c>
      <c r="E586" s="70" t="str">
        <f t="shared" si="62"/>
        <v>AS LevelsGCE AS Level50029320</v>
      </c>
      <c r="F586" s="70" t="s">
        <v>7</v>
      </c>
      <c r="G586" s="70" t="s">
        <v>57</v>
      </c>
      <c r="H586" s="184">
        <v>50029320</v>
      </c>
      <c r="I586" s="70" t="s">
        <v>1157</v>
      </c>
      <c r="J586" s="70" t="s">
        <v>3481</v>
      </c>
      <c r="K586" s="71" t="str">
        <f t="shared" si="57"/>
        <v>BLANK</v>
      </c>
      <c r="L586" s="71" t="str">
        <f t="shared" si="58"/>
        <v>BLANK</v>
      </c>
    </row>
    <row r="587" spans="1:12" x14ac:dyDescent="0.75">
      <c r="A587" s="70" t="str">
        <f>CONCATENATE('Search Tool'!$B$6,'Search Tool'!$F$6,H587)</f>
        <v>EAL Level 3 advanced Diploma (Al size 1.25)5002971X</v>
      </c>
      <c r="B587" s="70" t="b">
        <f t="shared" si="59"/>
        <v>0</v>
      </c>
      <c r="C587" s="70">
        <f t="shared" si="60"/>
        <v>0</v>
      </c>
      <c r="D587" s="70" t="str">
        <f t="shared" si="61"/>
        <v>FALSE0</v>
      </c>
      <c r="E587" s="70" t="str">
        <f t="shared" si="62"/>
        <v>AS LevelsGCE AS Level5002971X</v>
      </c>
      <c r="F587" s="70" t="s">
        <v>7</v>
      </c>
      <c r="G587" s="70" t="s">
        <v>57</v>
      </c>
      <c r="H587" s="70" t="s">
        <v>1158</v>
      </c>
      <c r="I587" s="70" t="s">
        <v>1159</v>
      </c>
      <c r="J587" s="70" t="s">
        <v>3482</v>
      </c>
      <c r="K587" s="71" t="str">
        <f t="shared" si="57"/>
        <v>BLANK</v>
      </c>
      <c r="L587" s="71" t="str">
        <f t="shared" si="58"/>
        <v>BLANK</v>
      </c>
    </row>
    <row r="588" spans="1:12" x14ac:dyDescent="0.75">
      <c r="A588" s="70" t="str">
        <f>CONCATENATE('Search Tool'!$B$6,'Search Tool'!$F$6,H588)</f>
        <v>EAL Level 3 advanced Diploma (Al size 1.25)50030188</v>
      </c>
      <c r="B588" s="70" t="b">
        <f t="shared" si="59"/>
        <v>0</v>
      </c>
      <c r="C588" s="70">
        <f t="shared" si="60"/>
        <v>0</v>
      </c>
      <c r="D588" s="70" t="str">
        <f t="shared" si="61"/>
        <v>FALSE0</v>
      </c>
      <c r="E588" s="70" t="str">
        <f t="shared" si="62"/>
        <v>AS LevelsGCE AS Level50030188</v>
      </c>
      <c r="F588" s="70" t="s">
        <v>7</v>
      </c>
      <c r="G588" s="70" t="s">
        <v>57</v>
      </c>
      <c r="H588" s="184">
        <v>50030188</v>
      </c>
      <c r="I588" s="70" t="s">
        <v>1161</v>
      </c>
      <c r="J588" s="70" t="s">
        <v>3483</v>
      </c>
      <c r="K588" s="71" t="str">
        <f t="shared" si="57"/>
        <v>BLANK</v>
      </c>
      <c r="L588" s="71" t="str">
        <f t="shared" si="58"/>
        <v>BLANK</v>
      </c>
    </row>
    <row r="589" spans="1:12" x14ac:dyDescent="0.75">
      <c r="A589" s="70" t="str">
        <f>CONCATENATE('Search Tool'!$B$6,'Search Tool'!$F$6,H589)</f>
        <v>EAL Level 3 advanced Diploma (Al size 1.25)5003019X</v>
      </c>
      <c r="B589" s="70" t="b">
        <f t="shared" si="59"/>
        <v>0</v>
      </c>
      <c r="C589" s="70">
        <f t="shared" si="60"/>
        <v>0</v>
      </c>
      <c r="D589" s="70" t="str">
        <f t="shared" si="61"/>
        <v>FALSE0</v>
      </c>
      <c r="E589" s="70" t="str">
        <f t="shared" si="62"/>
        <v>AS LevelsGCE AS Level5003019X</v>
      </c>
      <c r="F589" s="70" t="s">
        <v>7</v>
      </c>
      <c r="G589" s="70" t="s">
        <v>57</v>
      </c>
      <c r="H589" s="70" t="s">
        <v>1162</v>
      </c>
      <c r="I589" s="70" t="s">
        <v>1163</v>
      </c>
      <c r="J589" s="70" t="s">
        <v>3484</v>
      </c>
      <c r="K589" s="71" t="str">
        <f t="shared" si="57"/>
        <v>BLANK</v>
      </c>
      <c r="L589" s="71" t="str">
        <f t="shared" si="58"/>
        <v>BLANK</v>
      </c>
    </row>
    <row r="590" spans="1:12" x14ac:dyDescent="0.75">
      <c r="A590" s="70" t="str">
        <f>CONCATENATE('Search Tool'!$B$6,'Search Tool'!$F$6,H590)</f>
        <v>EAL Level 3 advanced Diploma (Al size 1.25)50030255</v>
      </c>
      <c r="B590" s="70" t="b">
        <f t="shared" si="59"/>
        <v>0</v>
      </c>
      <c r="C590" s="70">
        <f t="shared" si="60"/>
        <v>0</v>
      </c>
      <c r="D590" s="70" t="str">
        <f t="shared" si="61"/>
        <v>FALSE0</v>
      </c>
      <c r="E590" s="70" t="str">
        <f t="shared" si="62"/>
        <v>AS LevelsGCE AS Level50030255</v>
      </c>
      <c r="F590" s="70" t="s">
        <v>7</v>
      </c>
      <c r="G590" s="70" t="s">
        <v>57</v>
      </c>
      <c r="H590" s="184">
        <v>50030255</v>
      </c>
      <c r="I590" s="70" t="s">
        <v>1165</v>
      </c>
      <c r="J590" s="70" t="s">
        <v>3485</v>
      </c>
      <c r="K590" s="71" t="str">
        <f t="shared" si="57"/>
        <v>BLANK</v>
      </c>
      <c r="L590" s="71" t="str">
        <f t="shared" si="58"/>
        <v>BLANK</v>
      </c>
    </row>
    <row r="591" spans="1:12" x14ac:dyDescent="0.75">
      <c r="A591" s="70" t="str">
        <f>CONCATENATE('Search Tool'!$B$6,'Search Tool'!$F$6,H591)</f>
        <v>EAL Level 3 advanced Diploma (Al size 1.25)50030267</v>
      </c>
      <c r="B591" s="70" t="b">
        <f t="shared" si="59"/>
        <v>0</v>
      </c>
      <c r="C591" s="70">
        <f t="shared" si="60"/>
        <v>0</v>
      </c>
      <c r="D591" s="70" t="str">
        <f t="shared" si="61"/>
        <v>FALSE0</v>
      </c>
      <c r="E591" s="70" t="str">
        <f t="shared" si="62"/>
        <v>AS LevelsGCE AS Level50030267</v>
      </c>
      <c r="F591" s="70" t="s">
        <v>7</v>
      </c>
      <c r="G591" s="70" t="s">
        <v>57</v>
      </c>
      <c r="H591" s="184">
        <v>50030267</v>
      </c>
      <c r="I591" s="70" t="s">
        <v>1167</v>
      </c>
      <c r="J591" s="70" t="s">
        <v>3486</v>
      </c>
      <c r="K591" s="71" t="str">
        <f t="shared" si="57"/>
        <v>BLANK</v>
      </c>
      <c r="L591" s="71" t="str">
        <f t="shared" si="58"/>
        <v>BLANK</v>
      </c>
    </row>
    <row r="592" spans="1:12" x14ac:dyDescent="0.75">
      <c r="A592" s="70" t="str">
        <f>CONCATENATE('Search Tool'!$B$6,'Search Tool'!$F$6,H592)</f>
        <v>EAL Level 3 advanced Diploma (Al size 1.25)50030802</v>
      </c>
      <c r="B592" s="70" t="b">
        <f t="shared" si="59"/>
        <v>0</v>
      </c>
      <c r="C592" s="70">
        <f t="shared" si="60"/>
        <v>0</v>
      </c>
      <c r="D592" s="70" t="str">
        <f t="shared" si="61"/>
        <v>FALSE0</v>
      </c>
      <c r="E592" s="70" t="str">
        <f t="shared" si="62"/>
        <v>AS LevelsGCE AS Level50030802</v>
      </c>
      <c r="F592" s="70" t="s">
        <v>7</v>
      </c>
      <c r="G592" s="70" t="s">
        <v>57</v>
      </c>
      <c r="H592" s="184">
        <v>50030802</v>
      </c>
      <c r="I592" s="70" t="s">
        <v>1169</v>
      </c>
      <c r="J592" s="70" t="s">
        <v>3487</v>
      </c>
      <c r="K592" s="71" t="str">
        <f t="shared" si="57"/>
        <v>BLANK</v>
      </c>
      <c r="L592" s="71" t="str">
        <f t="shared" si="58"/>
        <v>BLANK</v>
      </c>
    </row>
    <row r="593" spans="1:12" x14ac:dyDescent="0.75">
      <c r="A593" s="70" t="str">
        <f>CONCATENATE('Search Tool'!$B$6,'Search Tool'!$F$6,H593)</f>
        <v>EAL Level 3 advanced Diploma (Al size 1.25)50030814</v>
      </c>
      <c r="B593" s="70" t="b">
        <f t="shared" si="59"/>
        <v>0</v>
      </c>
      <c r="C593" s="70">
        <f t="shared" si="60"/>
        <v>0</v>
      </c>
      <c r="D593" s="70" t="str">
        <f t="shared" si="61"/>
        <v>FALSE0</v>
      </c>
      <c r="E593" s="70" t="str">
        <f t="shared" si="62"/>
        <v>AS LevelsGCE AS Level50030814</v>
      </c>
      <c r="F593" s="70" t="s">
        <v>7</v>
      </c>
      <c r="G593" s="70" t="s">
        <v>57</v>
      </c>
      <c r="H593" s="184">
        <v>50030814</v>
      </c>
      <c r="I593" s="70" t="s">
        <v>1171</v>
      </c>
      <c r="J593" s="70" t="s">
        <v>3488</v>
      </c>
      <c r="K593" s="71" t="str">
        <f t="shared" si="57"/>
        <v>BLANK</v>
      </c>
      <c r="L593" s="71" t="str">
        <f t="shared" si="58"/>
        <v>BLANK</v>
      </c>
    </row>
    <row r="594" spans="1:12" x14ac:dyDescent="0.75">
      <c r="A594" s="70" t="str">
        <f>CONCATENATE('Search Tool'!$B$6,'Search Tool'!$F$6,H594)</f>
        <v>EAL Level 3 advanced Diploma (Al size 1.25)50030826</v>
      </c>
      <c r="B594" s="70" t="b">
        <f t="shared" si="59"/>
        <v>0</v>
      </c>
      <c r="C594" s="70">
        <f t="shared" si="60"/>
        <v>0</v>
      </c>
      <c r="D594" s="70" t="str">
        <f t="shared" si="61"/>
        <v>FALSE0</v>
      </c>
      <c r="E594" s="70" t="str">
        <f t="shared" si="62"/>
        <v>AS LevelsGCE AS Level50030826</v>
      </c>
      <c r="F594" s="70" t="s">
        <v>7</v>
      </c>
      <c r="G594" s="70" t="s">
        <v>57</v>
      </c>
      <c r="H594" s="184">
        <v>50030826</v>
      </c>
      <c r="I594" s="70" t="s">
        <v>1173</v>
      </c>
      <c r="J594" s="70" t="s">
        <v>3489</v>
      </c>
      <c r="K594" s="71" t="str">
        <f t="shared" si="57"/>
        <v>BLANK</v>
      </c>
      <c r="L594" s="71" t="str">
        <f t="shared" si="58"/>
        <v>BLANK</v>
      </c>
    </row>
    <row r="595" spans="1:12" x14ac:dyDescent="0.75">
      <c r="A595" s="70" t="str">
        <f>CONCATENATE('Search Tool'!$B$6,'Search Tool'!$F$6,H595)</f>
        <v>EAL Level 3 advanced Diploma (Al size 1.25)5003103X</v>
      </c>
      <c r="B595" s="70" t="b">
        <f t="shared" si="59"/>
        <v>0</v>
      </c>
      <c r="C595" s="70">
        <f t="shared" si="60"/>
        <v>0</v>
      </c>
      <c r="D595" s="70" t="str">
        <f t="shared" si="61"/>
        <v>FALSE0</v>
      </c>
      <c r="E595" s="70" t="str">
        <f t="shared" si="62"/>
        <v>AS LevelsGCE AS Level5003103X</v>
      </c>
      <c r="F595" s="70" t="s">
        <v>7</v>
      </c>
      <c r="G595" s="70" t="s">
        <v>57</v>
      </c>
      <c r="H595" s="70" t="s">
        <v>1174</v>
      </c>
      <c r="I595" s="70" t="s">
        <v>1175</v>
      </c>
      <c r="J595" s="70" t="s">
        <v>3490</v>
      </c>
      <c r="K595" s="71" t="str">
        <f t="shared" si="57"/>
        <v>BLANK</v>
      </c>
      <c r="L595" s="71" t="str">
        <f t="shared" si="58"/>
        <v>BLANK</v>
      </c>
    </row>
    <row r="596" spans="1:12" x14ac:dyDescent="0.75">
      <c r="A596" s="70" t="str">
        <f>CONCATENATE('Search Tool'!$B$6,'Search Tool'!$F$6,H596)</f>
        <v>EAL Level 3 advanced Diploma (Al size 1.25)50032562</v>
      </c>
      <c r="B596" s="70" t="b">
        <f t="shared" si="59"/>
        <v>0</v>
      </c>
      <c r="C596" s="70">
        <f t="shared" si="60"/>
        <v>0</v>
      </c>
      <c r="D596" s="70" t="str">
        <f t="shared" si="61"/>
        <v>FALSE0</v>
      </c>
      <c r="E596" s="70" t="str">
        <f t="shared" si="62"/>
        <v>AS LevelsGCE AS Level50032562</v>
      </c>
      <c r="F596" s="70" t="s">
        <v>7</v>
      </c>
      <c r="G596" s="70" t="s">
        <v>57</v>
      </c>
      <c r="H596" s="184">
        <v>50032562</v>
      </c>
      <c r="I596" s="70" t="s">
        <v>1177</v>
      </c>
      <c r="J596" s="70" t="s">
        <v>3491</v>
      </c>
      <c r="K596" s="71" t="str">
        <f t="shared" si="57"/>
        <v>BLANK</v>
      </c>
      <c r="L596" s="71" t="str">
        <f t="shared" si="58"/>
        <v>BLANK</v>
      </c>
    </row>
    <row r="597" spans="1:12" x14ac:dyDescent="0.75">
      <c r="A597" s="70" t="str">
        <f>CONCATENATE('Search Tool'!$B$6,'Search Tool'!$F$6,H597)</f>
        <v>EAL Level 3 advanced Diploma (Al size 1.25)50040947</v>
      </c>
      <c r="B597" s="70" t="b">
        <f t="shared" si="59"/>
        <v>0</v>
      </c>
      <c r="C597" s="70">
        <f t="shared" si="60"/>
        <v>0</v>
      </c>
      <c r="D597" s="70" t="str">
        <f t="shared" si="61"/>
        <v>FALSE0</v>
      </c>
      <c r="E597" s="70" t="str">
        <f t="shared" si="62"/>
        <v>AS LevelsGCE AS Level50040947</v>
      </c>
      <c r="F597" s="70" t="s">
        <v>7</v>
      </c>
      <c r="G597" s="70" t="s">
        <v>57</v>
      </c>
      <c r="H597" s="184">
        <v>50040947</v>
      </c>
      <c r="I597" s="70" t="s">
        <v>1179</v>
      </c>
      <c r="J597" s="70" t="s">
        <v>3492</v>
      </c>
      <c r="K597" s="71" t="str">
        <f t="shared" si="57"/>
        <v>BLANK</v>
      </c>
      <c r="L597" s="71" t="str">
        <f t="shared" si="58"/>
        <v>BLANK</v>
      </c>
    </row>
    <row r="598" spans="1:12" x14ac:dyDescent="0.75">
      <c r="A598" s="70" t="str">
        <f>CONCATENATE('Search Tool'!$B$6,'Search Tool'!$F$6,H598)</f>
        <v>EAL Level 3 advanced Diploma (Al size 1.25)50076905</v>
      </c>
      <c r="B598" s="70" t="b">
        <f t="shared" si="59"/>
        <v>0</v>
      </c>
      <c r="C598" s="70">
        <f t="shared" si="60"/>
        <v>0</v>
      </c>
      <c r="D598" s="70" t="str">
        <f t="shared" si="61"/>
        <v>FALSE0</v>
      </c>
      <c r="E598" s="70" t="str">
        <f t="shared" si="62"/>
        <v>AS LevelsGCE AS Level50076905</v>
      </c>
      <c r="F598" s="70" t="s">
        <v>7</v>
      </c>
      <c r="G598" s="70" t="s">
        <v>57</v>
      </c>
      <c r="H598" s="184">
        <v>50076905</v>
      </c>
      <c r="I598" s="70" t="s">
        <v>1181</v>
      </c>
      <c r="J598" s="70" t="s">
        <v>3493</v>
      </c>
      <c r="K598" s="71" t="str">
        <f t="shared" si="57"/>
        <v>BLANK</v>
      </c>
      <c r="L598" s="71" t="str">
        <f t="shared" si="58"/>
        <v>BLANK</v>
      </c>
    </row>
    <row r="599" spans="1:12" x14ac:dyDescent="0.75">
      <c r="A599" s="70" t="str">
        <f>CONCATENATE('Search Tool'!$B$6,'Search Tool'!$F$6,H599)</f>
        <v>EAL Level 3 advanced Diploma (Al size 1.25)60027952</v>
      </c>
      <c r="B599" s="70" t="b">
        <f t="shared" si="59"/>
        <v>0</v>
      </c>
      <c r="C599" s="70">
        <f t="shared" si="60"/>
        <v>0</v>
      </c>
      <c r="D599" s="70" t="str">
        <f t="shared" si="61"/>
        <v>FALSE0</v>
      </c>
      <c r="E599" s="70" t="str">
        <f t="shared" si="62"/>
        <v>AS LevelsGCE AS Level60027952</v>
      </c>
      <c r="F599" s="70" t="s">
        <v>7</v>
      </c>
      <c r="G599" s="70" t="s">
        <v>57</v>
      </c>
      <c r="H599" s="184">
        <v>60027952</v>
      </c>
      <c r="I599" s="70" t="s">
        <v>1183</v>
      </c>
      <c r="J599" s="70" t="s">
        <v>3494</v>
      </c>
      <c r="K599" s="71" t="str">
        <f t="shared" si="57"/>
        <v>BLANK</v>
      </c>
      <c r="L599" s="71" t="str">
        <f t="shared" si="58"/>
        <v>BLANK</v>
      </c>
    </row>
    <row r="600" spans="1:12" x14ac:dyDescent="0.75">
      <c r="A600" s="70" t="str">
        <f>CONCATENATE('Search Tool'!$B$6,'Search Tool'!$F$6,H600)</f>
        <v>EAL Level 3 advanced Diploma (Al size 1.25)60048128</v>
      </c>
      <c r="B600" s="70" t="b">
        <f t="shared" si="59"/>
        <v>0</v>
      </c>
      <c r="C600" s="70">
        <f t="shared" si="60"/>
        <v>0</v>
      </c>
      <c r="D600" s="70" t="str">
        <f t="shared" si="61"/>
        <v>FALSE0</v>
      </c>
      <c r="E600" s="70" t="str">
        <f t="shared" si="62"/>
        <v>AS LevelsGCE AS Level60048128</v>
      </c>
      <c r="F600" s="70" t="s">
        <v>7</v>
      </c>
      <c r="G600" s="70" t="s">
        <v>57</v>
      </c>
      <c r="H600" s="184">
        <v>60048128</v>
      </c>
      <c r="I600" s="70" t="s">
        <v>1185</v>
      </c>
      <c r="J600" s="70" t="s">
        <v>3495</v>
      </c>
      <c r="K600" s="71" t="str">
        <f t="shared" si="57"/>
        <v>BLANK</v>
      </c>
      <c r="L600" s="71" t="str">
        <f t="shared" si="58"/>
        <v>BLANK</v>
      </c>
    </row>
    <row r="601" spans="1:12" x14ac:dyDescent="0.75">
      <c r="A601" s="70" t="str">
        <f>CONCATENATE('Search Tool'!$B$6,'Search Tool'!$F$6,H601)</f>
        <v>EAL Level 3 advanced Diploma (Al size 1.25)60060700</v>
      </c>
      <c r="B601" s="70" t="b">
        <f t="shared" si="59"/>
        <v>0</v>
      </c>
      <c r="C601" s="70">
        <f t="shared" si="60"/>
        <v>0</v>
      </c>
      <c r="D601" s="70" t="str">
        <f t="shared" si="61"/>
        <v>FALSE0</v>
      </c>
      <c r="E601" s="70" t="str">
        <f t="shared" si="62"/>
        <v>AS LevelsGCE AS Level60060700</v>
      </c>
      <c r="F601" s="70" t="s">
        <v>7</v>
      </c>
      <c r="G601" s="70" t="s">
        <v>57</v>
      </c>
      <c r="H601" s="184">
        <v>60060700</v>
      </c>
      <c r="I601" s="70" t="s">
        <v>1187</v>
      </c>
      <c r="J601" s="70" t="s">
        <v>3496</v>
      </c>
      <c r="K601" s="71" t="str">
        <f t="shared" si="57"/>
        <v>BLANK</v>
      </c>
      <c r="L601" s="71" t="str">
        <f t="shared" si="58"/>
        <v>BLANK</v>
      </c>
    </row>
    <row r="602" spans="1:12" x14ac:dyDescent="0.75">
      <c r="A602" s="70" t="str">
        <f>CONCATENATE('Search Tool'!$B$6,'Search Tool'!$F$6,H602)</f>
        <v>EAL Level 3 advanced Diploma (Al size 1.25)60077463</v>
      </c>
      <c r="B602" s="70" t="b">
        <f t="shared" si="59"/>
        <v>0</v>
      </c>
      <c r="C602" s="70">
        <f t="shared" si="60"/>
        <v>0</v>
      </c>
      <c r="D602" s="70" t="str">
        <f t="shared" si="61"/>
        <v>FALSE0</v>
      </c>
      <c r="E602" s="70" t="str">
        <f t="shared" si="62"/>
        <v>AS LevelsGCE AS Level60077463</v>
      </c>
      <c r="F602" s="70" t="s">
        <v>7</v>
      </c>
      <c r="G602" s="70" t="s">
        <v>57</v>
      </c>
      <c r="H602" s="184">
        <v>60077463</v>
      </c>
      <c r="I602" s="70" t="s">
        <v>1189</v>
      </c>
      <c r="J602" s="70" t="s">
        <v>3497</v>
      </c>
      <c r="K602" s="71" t="str">
        <f t="shared" si="57"/>
        <v>BLANK</v>
      </c>
      <c r="L602" s="71" t="str">
        <f t="shared" si="58"/>
        <v>BLANK</v>
      </c>
    </row>
    <row r="603" spans="1:12" x14ac:dyDescent="0.75">
      <c r="A603" s="70" t="str">
        <f>CONCATENATE('Search Tool'!$B$6,'Search Tool'!$F$6,H603)</f>
        <v>EAL Level 3 advanced Diploma (Al size 1.25)60114083</v>
      </c>
      <c r="B603" s="70" t="b">
        <f t="shared" si="59"/>
        <v>0</v>
      </c>
      <c r="C603" s="70">
        <f t="shared" si="60"/>
        <v>0</v>
      </c>
      <c r="D603" s="70" t="str">
        <f t="shared" si="61"/>
        <v>FALSE0</v>
      </c>
      <c r="E603" s="70" t="str">
        <f t="shared" si="62"/>
        <v>AS LevelsGCE AS Level60114083</v>
      </c>
      <c r="F603" s="70" t="s">
        <v>7</v>
      </c>
      <c r="G603" s="70" t="s">
        <v>57</v>
      </c>
      <c r="H603" s="184">
        <v>60114083</v>
      </c>
      <c r="I603" s="70" t="s">
        <v>1191</v>
      </c>
      <c r="J603" s="70" t="s">
        <v>3498</v>
      </c>
      <c r="K603" s="71" t="str">
        <f t="shared" si="57"/>
        <v>BLANK</v>
      </c>
      <c r="L603" s="71" t="str">
        <f t="shared" si="58"/>
        <v>BLANK</v>
      </c>
    </row>
    <row r="604" spans="1:12" x14ac:dyDescent="0.75">
      <c r="A604" s="70" t="str">
        <f>CONCATENATE('Search Tool'!$B$6,'Search Tool'!$F$6,H604)</f>
        <v>EAL Level 3 advanced Diploma (Al size 1.25)60126802</v>
      </c>
      <c r="B604" s="70" t="b">
        <f t="shared" si="59"/>
        <v>0</v>
      </c>
      <c r="C604" s="70">
        <f t="shared" si="60"/>
        <v>0</v>
      </c>
      <c r="D604" s="70" t="str">
        <f t="shared" si="61"/>
        <v>FALSE0</v>
      </c>
      <c r="E604" s="70" t="str">
        <f t="shared" si="62"/>
        <v>AS LevelsGCE AS Level60126802</v>
      </c>
      <c r="F604" s="70" t="s">
        <v>7</v>
      </c>
      <c r="G604" s="70" t="s">
        <v>57</v>
      </c>
      <c r="H604" s="184">
        <v>60126802</v>
      </c>
      <c r="I604" s="70" t="s">
        <v>935</v>
      </c>
      <c r="J604" s="70" t="s">
        <v>3499</v>
      </c>
      <c r="K604" s="71" t="str">
        <f t="shared" si="57"/>
        <v>BLANK</v>
      </c>
      <c r="L604" s="71" t="str">
        <f t="shared" si="58"/>
        <v>BLANK</v>
      </c>
    </row>
    <row r="605" spans="1:12" x14ac:dyDescent="0.75">
      <c r="A605" s="70" t="str">
        <f>CONCATENATE('Search Tool'!$B$6,'Search Tool'!$F$6,H605)</f>
        <v>EAL Level 3 advanced Diploma (Al size 1.25)6013995X</v>
      </c>
      <c r="B605" s="70" t="b">
        <f t="shared" si="59"/>
        <v>0</v>
      </c>
      <c r="C605" s="70">
        <f t="shared" si="60"/>
        <v>0</v>
      </c>
      <c r="D605" s="70" t="str">
        <f t="shared" si="61"/>
        <v>FALSE0</v>
      </c>
      <c r="E605" s="70" t="str">
        <f t="shared" si="62"/>
        <v>AS LevelsGCE AS Level6013995X</v>
      </c>
      <c r="F605" s="70" t="s">
        <v>7</v>
      </c>
      <c r="G605" s="70" t="s">
        <v>57</v>
      </c>
      <c r="H605" s="70" t="s">
        <v>1193</v>
      </c>
      <c r="I605" s="70" t="s">
        <v>867</v>
      </c>
      <c r="J605" s="70" t="s">
        <v>3500</v>
      </c>
      <c r="K605" s="71" t="str">
        <f t="shared" si="57"/>
        <v>BLANK</v>
      </c>
      <c r="L605" s="71" t="str">
        <f t="shared" si="58"/>
        <v>BLANK</v>
      </c>
    </row>
    <row r="606" spans="1:12" x14ac:dyDescent="0.75">
      <c r="A606" s="70" t="str">
        <f>CONCATENATE('Search Tool'!$B$6,'Search Tool'!$F$6,H606)</f>
        <v>EAL Level 3 advanced Diploma (Al size 1.25)60139961</v>
      </c>
      <c r="B606" s="70" t="b">
        <f t="shared" si="59"/>
        <v>0</v>
      </c>
      <c r="C606" s="70">
        <f t="shared" si="60"/>
        <v>0</v>
      </c>
      <c r="D606" s="70" t="str">
        <f t="shared" si="61"/>
        <v>FALSE0</v>
      </c>
      <c r="E606" s="70" t="str">
        <f t="shared" si="62"/>
        <v>AS LevelsGCE AS Level60139961</v>
      </c>
      <c r="F606" s="70" t="s">
        <v>7</v>
      </c>
      <c r="G606" s="70" t="s">
        <v>57</v>
      </c>
      <c r="H606" s="184">
        <v>60139961</v>
      </c>
      <c r="I606" s="70" t="s">
        <v>871</v>
      </c>
      <c r="J606" s="70" t="s">
        <v>3501</v>
      </c>
      <c r="K606" s="71" t="str">
        <f t="shared" si="57"/>
        <v>BLANK</v>
      </c>
      <c r="L606" s="71" t="str">
        <f t="shared" si="58"/>
        <v>BLANK</v>
      </c>
    </row>
    <row r="607" spans="1:12" x14ac:dyDescent="0.75">
      <c r="A607" s="70" t="str">
        <f>CONCATENATE('Search Tool'!$B$6,'Search Tool'!$F$6,H607)</f>
        <v>EAL Level 3 advanced Diploma (Al size 1.25)60141049</v>
      </c>
      <c r="B607" s="70" t="b">
        <f t="shared" si="59"/>
        <v>0</v>
      </c>
      <c r="C607" s="70">
        <f t="shared" si="60"/>
        <v>0</v>
      </c>
      <c r="D607" s="70" t="str">
        <f t="shared" si="61"/>
        <v>FALSE0</v>
      </c>
      <c r="E607" s="70" t="str">
        <f t="shared" si="62"/>
        <v>AS LevelsGCE AS Level60141049</v>
      </c>
      <c r="F607" s="70" t="s">
        <v>7</v>
      </c>
      <c r="G607" s="70" t="s">
        <v>57</v>
      </c>
      <c r="H607" s="184">
        <v>60141049</v>
      </c>
      <c r="I607" s="70" t="s">
        <v>1196</v>
      </c>
      <c r="J607" s="70" t="s">
        <v>3502</v>
      </c>
      <c r="K607" s="71" t="str">
        <f t="shared" si="57"/>
        <v>BLANK</v>
      </c>
      <c r="L607" s="71" t="str">
        <f t="shared" si="58"/>
        <v>BLANK</v>
      </c>
    </row>
    <row r="608" spans="1:12" x14ac:dyDescent="0.75">
      <c r="A608" s="70" t="str">
        <f>CONCATENATE('Search Tool'!$B$6,'Search Tool'!$F$6,H608)</f>
        <v>EAL Level 3 advanced Diploma (Al size 1.25)60141062</v>
      </c>
      <c r="B608" s="70" t="b">
        <f t="shared" si="59"/>
        <v>0</v>
      </c>
      <c r="C608" s="70">
        <f t="shared" si="60"/>
        <v>0</v>
      </c>
      <c r="D608" s="70" t="str">
        <f t="shared" si="61"/>
        <v>FALSE0</v>
      </c>
      <c r="E608" s="70" t="str">
        <f t="shared" si="62"/>
        <v>AS LevelsGCE AS Level60141062</v>
      </c>
      <c r="F608" s="70" t="s">
        <v>7</v>
      </c>
      <c r="G608" s="70" t="s">
        <v>57</v>
      </c>
      <c r="H608" s="184">
        <v>60141062</v>
      </c>
      <c r="I608" s="70" t="s">
        <v>1198</v>
      </c>
      <c r="J608" s="70" t="s">
        <v>3503</v>
      </c>
      <c r="K608" s="71" t="str">
        <f t="shared" si="57"/>
        <v>BLANK</v>
      </c>
      <c r="L608" s="71" t="str">
        <f t="shared" si="58"/>
        <v>BLANK</v>
      </c>
    </row>
    <row r="609" spans="1:12" x14ac:dyDescent="0.75">
      <c r="A609" s="70" t="str">
        <f>CONCATENATE('Search Tool'!$B$6,'Search Tool'!$F$6,H609)</f>
        <v>EAL Level 3 advanced Diploma (Al size 1.25)60142613</v>
      </c>
      <c r="B609" s="70" t="b">
        <f t="shared" si="59"/>
        <v>0</v>
      </c>
      <c r="C609" s="70">
        <f t="shared" si="60"/>
        <v>0</v>
      </c>
      <c r="D609" s="70" t="str">
        <f t="shared" si="61"/>
        <v>FALSE0</v>
      </c>
      <c r="E609" s="70" t="str">
        <f t="shared" si="62"/>
        <v>AS LevelsGCE AS Level60142613</v>
      </c>
      <c r="F609" s="70" t="s">
        <v>7</v>
      </c>
      <c r="G609" s="70" t="s">
        <v>57</v>
      </c>
      <c r="H609" s="184">
        <v>60142613</v>
      </c>
      <c r="I609" s="70" t="s">
        <v>1200</v>
      </c>
      <c r="J609" s="70" t="s">
        <v>3504</v>
      </c>
      <c r="K609" s="71" t="str">
        <f t="shared" si="57"/>
        <v>BLANK</v>
      </c>
      <c r="L609" s="71" t="str">
        <f t="shared" si="58"/>
        <v>BLANK</v>
      </c>
    </row>
    <row r="610" spans="1:12" x14ac:dyDescent="0.75">
      <c r="A610" s="70" t="str">
        <f>CONCATENATE('Search Tool'!$B$6,'Search Tool'!$F$6,H610)</f>
        <v>EAL Level 3 advanced Diploma (Al size 1.25)6014337X</v>
      </c>
      <c r="B610" s="70" t="b">
        <f t="shared" si="59"/>
        <v>0</v>
      </c>
      <c r="C610" s="70">
        <f t="shared" si="60"/>
        <v>0</v>
      </c>
      <c r="D610" s="70" t="str">
        <f t="shared" si="61"/>
        <v>FALSE0</v>
      </c>
      <c r="E610" s="70" t="str">
        <f t="shared" si="62"/>
        <v>AS LevelsGCE AS Level6014337X</v>
      </c>
      <c r="F610" s="70" t="s">
        <v>7</v>
      </c>
      <c r="G610" s="70" t="s">
        <v>57</v>
      </c>
      <c r="H610" s="70" t="s">
        <v>1201</v>
      </c>
      <c r="I610" s="70" t="s">
        <v>1202</v>
      </c>
      <c r="J610" s="70" t="s">
        <v>3505</v>
      </c>
      <c r="K610" s="71" t="str">
        <f t="shared" si="57"/>
        <v>BLANK</v>
      </c>
      <c r="L610" s="71" t="str">
        <f t="shared" si="58"/>
        <v>BLANK</v>
      </c>
    </row>
    <row r="611" spans="1:12" x14ac:dyDescent="0.75">
      <c r="A611" s="70" t="str">
        <f>CONCATENATE('Search Tool'!$B$6,'Search Tool'!$F$6,H611)</f>
        <v>EAL Level 3 advanced Diploma (Al size 1.25)60143721</v>
      </c>
      <c r="B611" s="70" t="b">
        <f t="shared" si="59"/>
        <v>0</v>
      </c>
      <c r="C611" s="70">
        <f t="shared" si="60"/>
        <v>0</v>
      </c>
      <c r="D611" s="70" t="str">
        <f t="shared" si="61"/>
        <v>FALSE0</v>
      </c>
      <c r="E611" s="70" t="str">
        <f t="shared" si="62"/>
        <v>AS LevelsGCE AS Level60143721</v>
      </c>
      <c r="F611" s="70" t="s">
        <v>7</v>
      </c>
      <c r="G611" s="70" t="s">
        <v>57</v>
      </c>
      <c r="H611" s="184">
        <v>60143721</v>
      </c>
      <c r="I611" s="70" t="s">
        <v>817</v>
      </c>
      <c r="J611" s="70" t="s">
        <v>3506</v>
      </c>
      <c r="K611" s="71" t="str">
        <f t="shared" si="57"/>
        <v>BLANK</v>
      </c>
      <c r="L611" s="71" t="str">
        <f t="shared" si="58"/>
        <v>BLANK</v>
      </c>
    </row>
    <row r="612" spans="1:12" x14ac:dyDescent="0.75">
      <c r="A612" s="70" t="str">
        <f>CONCATENATE('Search Tool'!$B$6,'Search Tool'!$F$6,H612)</f>
        <v>EAL Level 3 advanced Diploma (Al size 1.25)60146047</v>
      </c>
      <c r="B612" s="70" t="b">
        <f t="shared" si="59"/>
        <v>0</v>
      </c>
      <c r="C612" s="70">
        <f t="shared" si="60"/>
        <v>0</v>
      </c>
      <c r="D612" s="70" t="str">
        <f t="shared" si="61"/>
        <v>FALSE0</v>
      </c>
      <c r="E612" s="70" t="str">
        <f t="shared" si="62"/>
        <v>AS LevelsGCE AS Level60146047</v>
      </c>
      <c r="F612" s="70" t="s">
        <v>7</v>
      </c>
      <c r="G612" s="70" t="s">
        <v>57</v>
      </c>
      <c r="H612" s="184">
        <v>60146047</v>
      </c>
      <c r="I612" s="70" t="s">
        <v>1205</v>
      </c>
      <c r="J612" s="70" t="s">
        <v>3507</v>
      </c>
      <c r="K612" s="71" t="str">
        <f t="shared" si="57"/>
        <v>BLANK</v>
      </c>
      <c r="L612" s="71" t="str">
        <f t="shared" si="58"/>
        <v>BLANK</v>
      </c>
    </row>
    <row r="613" spans="1:12" x14ac:dyDescent="0.75">
      <c r="A613" s="70" t="str">
        <f>CONCATENATE('Search Tool'!$B$6,'Search Tool'!$F$6,H613)</f>
        <v>EAL Level 3 advanced Diploma (Al size 1.25)60146242</v>
      </c>
      <c r="B613" s="70" t="b">
        <f t="shared" si="59"/>
        <v>0</v>
      </c>
      <c r="C613" s="70">
        <f t="shared" si="60"/>
        <v>0</v>
      </c>
      <c r="D613" s="70" t="str">
        <f t="shared" si="61"/>
        <v>FALSE0</v>
      </c>
      <c r="E613" s="70" t="str">
        <f t="shared" si="62"/>
        <v>AS LevelsGCE AS Level60146242</v>
      </c>
      <c r="F613" s="70" t="s">
        <v>7</v>
      </c>
      <c r="G613" s="70" t="s">
        <v>57</v>
      </c>
      <c r="H613" s="184">
        <v>60146242</v>
      </c>
      <c r="I613" s="70" t="s">
        <v>929</v>
      </c>
      <c r="J613" s="70" t="s">
        <v>3508</v>
      </c>
      <c r="K613" s="71" t="str">
        <f t="shared" si="57"/>
        <v>BLANK</v>
      </c>
      <c r="L613" s="71" t="str">
        <f t="shared" si="58"/>
        <v>BLANK</v>
      </c>
    </row>
    <row r="614" spans="1:12" x14ac:dyDescent="0.75">
      <c r="A614" s="70" t="str">
        <f>CONCATENATE('Search Tool'!$B$6,'Search Tool'!$F$6,H614)</f>
        <v>EAL Level 3 advanced Diploma (Al size 1.25)60146424</v>
      </c>
      <c r="B614" s="70" t="b">
        <f t="shared" si="59"/>
        <v>0</v>
      </c>
      <c r="C614" s="70">
        <f t="shared" si="60"/>
        <v>0</v>
      </c>
      <c r="D614" s="70" t="str">
        <f t="shared" si="61"/>
        <v>FALSE0</v>
      </c>
      <c r="E614" s="70" t="str">
        <f t="shared" si="62"/>
        <v>AS LevelsGCE AS Level60146424</v>
      </c>
      <c r="F614" s="70" t="s">
        <v>7</v>
      </c>
      <c r="G614" s="70" t="s">
        <v>57</v>
      </c>
      <c r="H614" s="184">
        <v>60146424</v>
      </c>
      <c r="I614" s="70" t="s">
        <v>1208</v>
      </c>
      <c r="J614" s="70" t="s">
        <v>3509</v>
      </c>
      <c r="K614" s="71" t="str">
        <f t="shared" si="57"/>
        <v>BLANK</v>
      </c>
      <c r="L614" s="71" t="str">
        <f t="shared" si="58"/>
        <v>BLANK</v>
      </c>
    </row>
    <row r="615" spans="1:12" x14ac:dyDescent="0.75">
      <c r="A615" s="70" t="str">
        <f>CONCATENATE('Search Tool'!$B$6,'Search Tool'!$F$6,H615)</f>
        <v>EAL Level 3 advanced Diploma (Al size 1.25)60146722</v>
      </c>
      <c r="B615" s="70" t="b">
        <f t="shared" si="59"/>
        <v>0</v>
      </c>
      <c r="C615" s="70">
        <f t="shared" si="60"/>
        <v>0</v>
      </c>
      <c r="D615" s="70" t="str">
        <f t="shared" si="61"/>
        <v>FALSE0</v>
      </c>
      <c r="E615" s="70" t="str">
        <f t="shared" si="62"/>
        <v>AS LevelsGCE AS Level60146722</v>
      </c>
      <c r="F615" s="70" t="s">
        <v>7</v>
      </c>
      <c r="G615" s="70" t="s">
        <v>57</v>
      </c>
      <c r="H615" s="184">
        <v>60146722</v>
      </c>
      <c r="I615" s="70" t="s">
        <v>1210</v>
      </c>
      <c r="J615" s="70" t="s">
        <v>3510</v>
      </c>
      <c r="K615" s="71" t="str">
        <f t="shared" si="57"/>
        <v>BLANK</v>
      </c>
      <c r="L615" s="71" t="str">
        <f t="shared" si="58"/>
        <v>BLANK</v>
      </c>
    </row>
    <row r="616" spans="1:12" x14ac:dyDescent="0.75">
      <c r="A616" s="70" t="str">
        <f>CONCATENATE('Search Tool'!$B$6,'Search Tool'!$F$6,H616)</f>
        <v>EAL Level 3 advanced Diploma (Al size 1.25)60146746</v>
      </c>
      <c r="B616" s="70" t="b">
        <f t="shared" si="59"/>
        <v>0</v>
      </c>
      <c r="C616" s="70">
        <f t="shared" si="60"/>
        <v>0</v>
      </c>
      <c r="D616" s="70" t="str">
        <f t="shared" si="61"/>
        <v>FALSE0</v>
      </c>
      <c r="E616" s="70" t="str">
        <f t="shared" si="62"/>
        <v>AS LevelsGCE AS Level60146746</v>
      </c>
      <c r="F616" s="70" t="s">
        <v>7</v>
      </c>
      <c r="G616" s="70" t="s">
        <v>57</v>
      </c>
      <c r="H616" s="184">
        <v>60146746</v>
      </c>
      <c r="I616" s="70" t="s">
        <v>1212</v>
      </c>
      <c r="J616" s="70" t="s">
        <v>3511</v>
      </c>
      <c r="K616" s="71" t="str">
        <f t="shared" si="57"/>
        <v>BLANK</v>
      </c>
      <c r="L616" s="71" t="str">
        <f t="shared" si="58"/>
        <v>BLANK</v>
      </c>
    </row>
    <row r="617" spans="1:12" x14ac:dyDescent="0.75">
      <c r="A617" s="70" t="str">
        <f>CONCATENATE('Search Tool'!$B$6,'Search Tool'!$F$6,H617)</f>
        <v>EAL Level 3 advanced Diploma (Al size 1.25)6014676X</v>
      </c>
      <c r="B617" s="70" t="b">
        <f t="shared" si="59"/>
        <v>0</v>
      </c>
      <c r="C617" s="70">
        <f t="shared" si="60"/>
        <v>0</v>
      </c>
      <c r="D617" s="70" t="str">
        <f t="shared" si="61"/>
        <v>FALSE0</v>
      </c>
      <c r="E617" s="70" t="str">
        <f t="shared" si="62"/>
        <v>AS LevelsGCE AS Level6014676X</v>
      </c>
      <c r="F617" s="70" t="s">
        <v>7</v>
      </c>
      <c r="G617" s="70" t="s">
        <v>57</v>
      </c>
      <c r="H617" s="70" t="s">
        <v>1213</v>
      </c>
      <c r="I617" s="70" t="s">
        <v>917</v>
      </c>
      <c r="J617" s="70" t="s">
        <v>3512</v>
      </c>
      <c r="K617" s="71" t="str">
        <f t="shared" si="57"/>
        <v>BLANK</v>
      </c>
      <c r="L617" s="71" t="str">
        <f t="shared" si="58"/>
        <v>BLANK</v>
      </c>
    </row>
    <row r="618" spans="1:12" x14ac:dyDescent="0.75">
      <c r="A618" s="70" t="str">
        <f>CONCATENATE('Search Tool'!$B$6,'Search Tool'!$F$6,H618)</f>
        <v>EAL Level 3 advanced Diploma (Al size 1.25)60146990</v>
      </c>
      <c r="B618" s="70" t="b">
        <f t="shared" si="59"/>
        <v>0</v>
      </c>
      <c r="C618" s="70">
        <f t="shared" si="60"/>
        <v>0</v>
      </c>
      <c r="D618" s="70" t="str">
        <f t="shared" si="61"/>
        <v>FALSE0</v>
      </c>
      <c r="E618" s="70" t="str">
        <f t="shared" si="62"/>
        <v>AS LevelsGCE AS Level60146990</v>
      </c>
      <c r="F618" s="70" t="s">
        <v>7</v>
      </c>
      <c r="G618" s="70" t="s">
        <v>57</v>
      </c>
      <c r="H618" s="184">
        <v>60146990</v>
      </c>
      <c r="I618" s="70" t="s">
        <v>1215</v>
      </c>
      <c r="J618" s="70" t="s">
        <v>3513</v>
      </c>
      <c r="K618" s="71" t="str">
        <f t="shared" si="57"/>
        <v>BLANK</v>
      </c>
      <c r="L618" s="71" t="str">
        <f t="shared" si="58"/>
        <v>BLANK</v>
      </c>
    </row>
    <row r="619" spans="1:12" x14ac:dyDescent="0.75">
      <c r="A619" s="70" t="str">
        <f>CONCATENATE('Search Tool'!$B$6,'Search Tool'!$F$6,H619)</f>
        <v>EAL Level 3 advanced Diploma (Al size 1.25)60147039</v>
      </c>
      <c r="B619" s="70" t="b">
        <f t="shared" si="59"/>
        <v>0</v>
      </c>
      <c r="C619" s="70">
        <f t="shared" si="60"/>
        <v>0</v>
      </c>
      <c r="D619" s="70" t="str">
        <f t="shared" si="61"/>
        <v>FALSE0</v>
      </c>
      <c r="E619" s="70" t="str">
        <f t="shared" si="62"/>
        <v>AS LevelsGCE AS Level60147039</v>
      </c>
      <c r="F619" s="70" t="s">
        <v>7</v>
      </c>
      <c r="G619" s="70" t="s">
        <v>57</v>
      </c>
      <c r="H619" s="184">
        <v>60147039</v>
      </c>
      <c r="I619" s="70" t="s">
        <v>1063</v>
      </c>
      <c r="J619" s="70" t="s">
        <v>3514</v>
      </c>
      <c r="K619" s="71" t="str">
        <f t="shared" si="57"/>
        <v>BLANK</v>
      </c>
      <c r="L619" s="71" t="str">
        <f t="shared" si="58"/>
        <v>BLANK</v>
      </c>
    </row>
    <row r="620" spans="1:12" x14ac:dyDescent="0.75">
      <c r="A620" s="70" t="str">
        <f>CONCATENATE('Search Tool'!$B$6,'Search Tool'!$F$6,H620)</f>
        <v>EAL Level 3 advanced Diploma (Al size 1.25)60147052</v>
      </c>
      <c r="B620" s="70" t="b">
        <f t="shared" si="59"/>
        <v>0</v>
      </c>
      <c r="C620" s="70">
        <f t="shared" si="60"/>
        <v>0</v>
      </c>
      <c r="D620" s="70" t="str">
        <f t="shared" si="61"/>
        <v>FALSE0</v>
      </c>
      <c r="E620" s="70" t="str">
        <f t="shared" si="62"/>
        <v>AS LevelsGCE AS Level60147052</v>
      </c>
      <c r="F620" s="70" t="s">
        <v>7</v>
      </c>
      <c r="G620" s="70" t="s">
        <v>57</v>
      </c>
      <c r="H620" s="184">
        <v>60147052</v>
      </c>
      <c r="I620" s="70" t="s">
        <v>1218</v>
      </c>
      <c r="J620" s="70" t="s">
        <v>3515</v>
      </c>
      <c r="K620" s="71" t="str">
        <f t="shared" si="57"/>
        <v>BLANK</v>
      </c>
      <c r="L620" s="71" t="str">
        <f t="shared" si="58"/>
        <v>BLANK</v>
      </c>
    </row>
    <row r="621" spans="1:12" x14ac:dyDescent="0.75">
      <c r="A621" s="70" t="str">
        <f>CONCATENATE('Search Tool'!$B$6,'Search Tool'!$F$6,H621)</f>
        <v>EAL Level 3 advanced Diploma (Al size 1.25)60147064</v>
      </c>
      <c r="B621" s="70" t="b">
        <f t="shared" si="59"/>
        <v>0</v>
      </c>
      <c r="C621" s="70">
        <f t="shared" si="60"/>
        <v>0</v>
      </c>
      <c r="D621" s="70" t="str">
        <f t="shared" si="61"/>
        <v>FALSE0</v>
      </c>
      <c r="E621" s="70" t="str">
        <f t="shared" si="62"/>
        <v>AS LevelsGCE AS Level60147064</v>
      </c>
      <c r="F621" s="70" t="s">
        <v>7</v>
      </c>
      <c r="G621" s="70" t="s">
        <v>57</v>
      </c>
      <c r="H621" s="184">
        <v>60147064</v>
      </c>
      <c r="I621" s="70" t="s">
        <v>1095</v>
      </c>
      <c r="J621" s="70" t="s">
        <v>3516</v>
      </c>
      <c r="K621" s="71" t="str">
        <f t="shared" si="57"/>
        <v>BLANK</v>
      </c>
      <c r="L621" s="71" t="str">
        <f t="shared" si="58"/>
        <v>BLANK</v>
      </c>
    </row>
    <row r="622" spans="1:12" x14ac:dyDescent="0.75">
      <c r="A622" s="70" t="str">
        <f>CONCATENATE('Search Tool'!$B$6,'Search Tool'!$F$6,H622)</f>
        <v>EAL Level 3 advanced Diploma (Al size 1.25)60147210</v>
      </c>
      <c r="B622" s="70" t="b">
        <f t="shared" si="59"/>
        <v>0</v>
      </c>
      <c r="C622" s="70">
        <f t="shared" si="60"/>
        <v>0</v>
      </c>
      <c r="D622" s="70" t="str">
        <f t="shared" si="61"/>
        <v>FALSE0</v>
      </c>
      <c r="E622" s="70" t="str">
        <f t="shared" si="62"/>
        <v>AS LevelsGCE AS Level60147210</v>
      </c>
      <c r="F622" s="70" t="s">
        <v>7</v>
      </c>
      <c r="G622" s="70" t="s">
        <v>57</v>
      </c>
      <c r="H622" s="184">
        <v>60147210</v>
      </c>
      <c r="I622" s="70" t="s">
        <v>1221</v>
      </c>
      <c r="J622" s="70" t="s">
        <v>3517</v>
      </c>
      <c r="K622" s="71" t="str">
        <f t="shared" si="57"/>
        <v>BLANK</v>
      </c>
      <c r="L622" s="71" t="str">
        <f t="shared" si="58"/>
        <v>BLANK</v>
      </c>
    </row>
    <row r="623" spans="1:12" x14ac:dyDescent="0.75">
      <c r="A623" s="70" t="str">
        <f>CONCATENATE('Search Tool'!$B$6,'Search Tool'!$F$6,H623)</f>
        <v>EAL Level 3 advanced Diploma (Al size 1.25)6014726X</v>
      </c>
      <c r="B623" s="70" t="b">
        <f t="shared" si="59"/>
        <v>0</v>
      </c>
      <c r="C623" s="70">
        <f t="shared" si="60"/>
        <v>0</v>
      </c>
      <c r="D623" s="70" t="str">
        <f t="shared" si="61"/>
        <v>FALSE0</v>
      </c>
      <c r="E623" s="70" t="str">
        <f t="shared" si="62"/>
        <v>AS LevelsGCE AS Level6014726X</v>
      </c>
      <c r="F623" s="70" t="s">
        <v>7</v>
      </c>
      <c r="G623" s="70" t="s">
        <v>57</v>
      </c>
      <c r="H623" s="70" t="s">
        <v>1222</v>
      </c>
      <c r="I623" s="70" t="s">
        <v>987</v>
      </c>
      <c r="J623" s="70" t="s">
        <v>3518</v>
      </c>
      <c r="K623" s="71" t="str">
        <f t="shared" si="57"/>
        <v>BLANK</v>
      </c>
      <c r="L623" s="71" t="str">
        <f t="shared" si="58"/>
        <v>BLANK</v>
      </c>
    </row>
    <row r="624" spans="1:12" x14ac:dyDescent="0.75">
      <c r="A624" s="70" t="str">
        <f>CONCATENATE('Search Tool'!$B$6,'Search Tool'!$F$6,H624)</f>
        <v>EAL Level 3 advanced Diploma (Al size 1.25)60147428</v>
      </c>
      <c r="B624" s="70" t="b">
        <f t="shared" si="59"/>
        <v>0</v>
      </c>
      <c r="C624" s="70">
        <f t="shared" si="60"/>
        <v>0</v>
      </c>
      <c r="D624" s="70" t="str">
        <f t="shared" si="61"/>
        <v>FALSE0</v>
      </c>
      <c r="E624" s="70" t="str">
        <f t="shared" si="62"/>
        <v>AS LevelsGCE AS Level60147428</v>
      </c>
      <c r="F624" s="70" t="s">
        <v>7</v>
      </c>
      <c r="G624" s="70" t="s">
        <v>57</v>
      </c>
      <c r="H624" s="184">
        <v>60147428</v>
      </c>
      <c r="I624" s="70" t="s">
        <v>1053</v>
      </c>
      <c r="J624" s="70" t="s">
        <v>3519</v>
      </c>
      <c r="K624" s="71" t="str">
        <f t="shared" si="57"/>
        <v>BLANK</v>
      </c>
      <c r="L624" s="71" t="str">
        <f t="shared" si="58"/>
        <v>BLANK</v>
      </c>
    </row>
    <row r="625" spans="1:12" x14ac:dyDescent="0.75">
      <c r="A625" s="70" t="str">
        <f>CONCATENATE('Search Tool'!$B$6,'Search Tool'!$F$6,H625)</f>
        <v>EAL Level 3 advanced Diploma (Al size 1.25)60147441</v>
      </c>
      <c r="B625" s="70" t="b">
        <f t="shared" si="59"/>
        <v>0</v>
      </c>
      <c r="C625" s="70">
        <f t="shared" si="60"/>
        <v>0</v>
      </c>
      <c r="D625" s="70" t="str">
        <f t="shared" si="61"/>
        <v>FALSE0</v>
      </c>
      <c r="E625" s="70" t="str">
        <f t="shared" si="62"/>
        <v>AS LevelsGCE AS Level60147441</v>
      </c>
      <c r="F625" s="70" t="s">
        <v>7</v>
      </c>
      <c r="G625" s="70" t="s">
        <v>57</v>
      </c>
      <c r="H625" s="184">
        <v>60147441</v>
      </c>
      <c r="I625" s="70" t="s">
        <v>1225</v>
      </c>
      <c r="J625" s="70" t="s">
        <v>3520</v>
      </c>
      <c r="K625" s="71" t="str">
        <f t="shared" si="57"/>
        <v>BLANK</v>
      </c>
      <c r="L625" s="71" t="str">
        <f t="shared" si="58"/>
        <v>BLANK</v>
      </c>
    </row>
    <row r="626" spans="1:12" x14ac:dyDescent="0.75">
      <c r="A626" s="70" t="str">
        <f>CONCATENATE('Search Tool'!$B$6,'Search Tool'!$F$6,H626)</f>
        <v>EAL Level 3 advanced Diploma (Al size 1.25)60147465</v>
      </c>
      <c r="B626" s="70" t="b">
        <f t="shared" si="59"/>
        <v>0</v>
      </c>
      <c r="C626" s="70">
        <f t="shared" si="60"/>
        <v>0</v>
      </c>
      <c r="D626" s="70" t="str">
        <f t="shared" si="61"/>
        <v>FALSE0</v>
      </c>
      <c r="E626" s="70" t="str">
        <f t="shared" si="62"/>
        <v>AS LevelsGCE AS Level60147465</v>
      </c>
      <c r="F626" s="70" t="s">
        <v>7</v>
      </c>
      <c r="G626" s="70" t="s">
        <v>57</v>
      </c>
      <c r="H626" s="184">
        <v>60147465</v>
      </c>
      <c r="I626" s="70" t="s">
        <v>1227</v>
      </c>
      <c r="J626" s="70" t="s">
        <v>3521</v>
      </c>
      <c r="K626" s="71" t="str">
        <f t="shared" si="57"/>
        <v>BLANK</v>
      </c>
      <c r="L626" s="71" t="str">
        <f t="shared" si="58"/>
        <v>BLANK</v>
      </c>
    </row>
    <row r="627" spans="1:12" x14ac:dyDescent="0.75">
      <c r="A627" s="70" t="str">
        <f>CONCATENATE('Search Tool'!$B$6,'Search Tool'!$F$6,H627)</f>
        <v>EAL Level 3 advanced Diploma (Al size 1.25)60147659</v>
      </c>
      <c r="B627" s="70" t="b">
        <f t="shared" si="59"/>
        <v>0</v>
      </c>
      <c r="C627" s="70">
        <f t="shared" si="60"/>
        <v>0</v>
      </c>
      <c r="D627" s="70" t="str">
        <f t="shared" si="61"/>
        <v>FALSE0</v>
      </c>
      <c r="E627" s="70" t="str">
        <f t="shared" si="62"/>
        <v>AS LevelsGCE AS Level60147659</v>
      </c>
      <c r="F627" s="70" t="s">
        <v>7</v>
      </c>
      <c r="G627" s="70" t="s">
        <v>57</v>
      </c>
      <c r="H627" s="184">
        <v>60147659</v>
      </c>
      <c r="I627" s="70" t="s">
        <v>1229</v>
      </c>
      <c r="J627" s="70" t="s">
        <v>3522</v>
      </c>
      <c r="K627" s="71" t="str">
        <f t="shared" si="57"/>
        <v>BLANK</v>
      </c>
      <c r="L627" s="71" t="str">
        <f t="shared" si="58"/>
        <v>BLANK</v>
      </c>
    </row>
    <row r="628" spans="1:12" x14ac:dyDescent="0.75">
      <c r="A628" s="70" t="str">
        <f>CONCATENATE('Search Tool'!$B$6,'Search Tool'!$F$6,H628)</f>
        <v>EAL Level 3 advanced Diploma (Al size 1.25)60148019</v>
      </c>
      <c r="B628" s="70" t="b">
        <f t="shared" si="59"/>
        <v>0</v>
      </c>
      <c r="C628" s="70">
        <f t="shared" si="60"/>
        <v>0</v>
      </c>
      <c r="D628" s="70" t="str">
        <f t="shared" si="61"/>
        <v>FALSE0</v>
      </c>
      <c r="E628" s="70" t="str">
        <f t="shared" si="62"/>
        <v>AS LevelsGCE AS Level60148019</v>
      </c>
      <c r="F628" s="70" t="s">
        <v>7</v>
      </c>
      <c r="G628" s="70" t="s">
        <v>57</v>
      </c>
      <c r="H628" s="184">
        <v>60148019</v>
      </c>
      <c r="I628" s="70" t="s">
        <v>891</v>
      </c>
      <c r="J628" s="70" t="s">
        <v>3523</v>
      </c>
      <c r="K628" s="71" t="str">
        <f t="shared" si="57"/>
        <v>BLANK</v>
      </c>
      <c r="L628" s="71" t="str">
        <f t="shared" si="58"/>
        <v>BLANK</v>
      </c>
    </row>
    <row r="629" spans="1:12" x14ac:dyDescent="0.75">
      <c r="A629" s="70" t="str">
        <f>CONCATENATE('Search Tool'!$B$6,'Search Tool'!$F$6,H629)</f>
        <v>EAL Level 3 advanced Diploma (Al size 1.25)60148378</v>
      </c>
      <c r="B629" s="70" t="b">
        <f t="shared" si="59"/>
        <v>0</v>
      </c>
      <c r="C629" s="70">
        <f t="shared" si="60"/>
        <v>0</v>
      </c>
      <c r="D629" s="70" t="str">
        <f t="shared" si="61"/>
        <v>FALSE0</v>
      </c>
      <c r="E629" s="70" t="str">
        <f t="shared" si="62"/>
        <v>AS LevelsGCE AS Level60148378</v>
      </c>
      <c r="F629" s="70" t="s">
        <v>7</v>
      </c>
      <c r="G629" s="70" t="s">
        <v>57</v>
      </c>
      <c r="H629" s="184">
        <v>60148378</v>
      </c>
      <c r="I629" s="70" t="s">
        <v>1232</v>
      </c>
      <c r="J629" s="70" t="s">
        <v>3524</v>
      </c>
      <c r="K629" s="71" t="str">
        <f t="shared" si="57"/>
        <v>BLANK</v>
      </c>
      <c r="L629" s="71" t="str">
        <f t="shared" si="58"/>
        <v>BLANK</v>
      </c>
    </row>
    <row r="630" spans="1:12" x14ac:dyDescent="0.75">
      <c r="A630" s="70" t="str">
        <f>CONCATENATE('Search Tool'!$B$6,'Search Tool'!$F$6,H630)</f>
        <v>EAL Level 3 advanced Diploma (Al size 1.25)60148433</v>
      </c>
      <c r="B630" s="70" t="b">
        <f t="shared" si="59"/>
        <v>0</v>
      </c>
      <c r="C630" s="70">
        <f t="shared" si="60"/>
        <v>0</v>
      </c>
      <c r="D630" s="70" t="str">
        <f t="shared" si="61"/>
        <v>FALSE0</v>
      </c>
      <c r="E630" s="70" t="str">
        <f t="shared" si="62"/>
        <v>AS LevelsGCE AS Level60148433</v>
      </c>
      <c r="F630" s="70" t="s">
        <v>7</v>
      </c>
      <c r="G630" s="70" t="s">
        <v>57</v>
      </c>
      <c r="H630" s="184">
        <v>60148433</v>
      </c>
      <c r="I630" s="70" t="s">
        <v>933</v>
      </c>
      <c r="J630" s="70" t="s">
        <v>3525</v>
      </c>
      <c r="K630" s="71" t="str">
        <f t="shared" si="57"/>
        <v>BLANK</v>
      </c>
      <c r="L630" s="71" t="str">
        <f t="shared" si="58"/>
        <v>BLANK</v>
      </c>
    </row>
    <row r="631" spans="1:12" x14ac:dyDescent="0.75">
      <c r="A631" s="70" t="str">
        <f>CONCATENATE('Search Tool'!$B$6,'Search Tool'!$F$6,H631)</f>
        <v>EAL Level 3 advanced Diploma (Al size 1.25)60148469</v>
      </c>
      <c r="B631" s="70" t="b">
        <f t="shared" si="59"/>
        <v>0</v>
      </c>
      <c r="C631" s="70">
        <f t="shared" si="60"/>
        <v>0</v>
      </c>
      <c r="D631" s="70" t="str">
        <f t="shared" si="61"/>
        <v>FALSE0</v>
      </c>
      <c r="E631" s="70" t="str">
        <f t="shared" si="62"/>
        <v>AS LevelsGCE AS Level60148469</v>
      </c>
      <c r="F631" s="70" t="s">
        <v>7</v>
      </c>
      <c r="G631" s="70" t="s">
        <v>57</v>
      </c>
      <c r="H631" s="184">
        <v>60148469</v>
      </c>
      <c r="I631" s="70" t="s">
        <v>1235</v>
      </c>
      <c r="J631" s="70" t="s">
        <v>3526</v>
      </c>
      <c r="K631" s="71" t="str">
        <f t="shared" si="57"/>
        <v>BLANK</v>
      </c>
      <c r="L631" s="71" t="str">
        <f t="shared" si="58"/>
        <v>BLANK</v>
      </c>
    </row>
    <row r="632" spans="1:12" x14ac:dyDescent="0.75">
      <c r="A632" s="70" t="str">
        <f>CONCATENATE('Search Tool'!$B$6,'Search Tool'!$F$6,H632)</f>
        <v>EAL Level 3 advanced Diploma (Al size 1.25)60148470</v>
      </c>
      <c r="B632" s="70" t="b">
        <f t="shared" si="59"/>
        <v>0</v>
      </c>
      <c r="C632" s="70">
        <f t="shared" si="60"/>
        <v>0</v>
      </c>
      <c r="D632" s="70" t="str">
        <f t="shared" si="61"/>
        <v>FALSE0</v>
      </c>
      <c r="E632" s="70" t="str">
        <f t="shared" si="62"/>
        <v>AS LevelsGCE AS Level60148470</v>
      </c>
      <c r="F632" s="70" t="s">
        <v>7</v>
      </c>
      <c r="G632" s="70" t="s">
        <v>57</v>
      </c>
      <c r="H632" s="184">
        <v>60148470</v>
      </c>
      <c r="I632" s="70" t="s">
        <v>1237</v>
      </c>
      <c r="J632" s="70" t="s">
        <v>3527</v>
      </c>
      <c r="K632" s="71" t="str">
        <f t="shared" si="57"/>
        <v>BLANK</v>
      </c>
      <c r="L632" s="71" t="str">
        <f t="shared" si="58"/>
        <v>BLANK</v>
      </c>
    </row>
    <row r="633" spans="1:12" x14ac:dyDescent="0.75">
      <c r="A633" s="70" t="str">
        <f>CONCATENATE('Search Tool'!$B$6,'Search Tool'!$F$6,H633)</f>
        <v>EAL Level 3 advanced Diploma (Al size 1.25)60148494</v>
      </c>
      <c r="B633" s="70" t="b">
        <f t="shared" si="59"/>
        <v>0</v>
      </c>
      <c r="C633" s="70">
        <f t="shared" si="60"/>
        <v>0</v>
      </c>
      <c r="D633" s="70" t="str">
        <f t="shared" si="61"/>
        <v>FALSE0</v>
      </c>
      <c r="E633" s="70" t="str">
        <f t="shared" si="62"/>
        <v>AS LevelsGCE AS Level60148494</v>
      </c>
      <c r="F633" s="70" t="s">
        <v>7</v>
      </c>
      <c r="G633" s="70" t="s">
        <v>57</v>
      </c>
      <c r="H633" s="184">
        <v>60148494</v>
      </c>
      <c r="I633" s="70" t="s">
        <v>1101</v>
      </c>
      <c r="J633" s="70" t="s">
        <v>3528</v>
      </c>
      <c r="K633" s="71" t="str">
        <f t="shared" si="57"/>
        <v>BLANK</v>
      </c>
      <c r="L633" s="71" t="str">
        <f t="shared" si="58"/>
        <v>BLANK</v>
      </c>
    </row>
    <row r="634" spans="1:12" x14ac:dyDescent="0.75">
      <c r="A634" s="70" t="str">
        <f>CONCATENATE('Search Tool'!$B$6,'Search Tool'!$F$6,H634)</f>
        <v>EAL Level 3 advanced Diploma (Al size 1.25)6014869X</v>
      </c>
      <c r="B634" s="70" t="b">
        <f t="shared" si="59"/>
        <v>0</v>
      </c>
      <c r="C634" s="70">
        <f t="shared" si="60"/>
        <v>0</v>
      </c>
      <c r="D634" s="70" t="str">
        <f t="shared" si="61"/>
        <v>FALSE0</v>
      </c>
      <c r="E634" s="70" t="str">
        <f t="shared" si="62"/>
        <v>AS LevelsGCE AS Level6014869X</v>
      </c>
      <c r="F634" s="70" t="s">
        <v>7</v>
      </c>
      <c r="G634" s="70" t="s">
        <v>57</v>
      </c>
      <c r="H634" s="70" t="s">
        <v>1239</v>
      </c>
      <c r="I634" s="70" t="s">
        <v>1240</v>
      </c>
      <c r="J634" s="70" t="s">
        <v>3529</v>
      </c>
      <c r="K634" s="71" t="str">
        <f t="shared" si="57"/>
        <v>BLANK</v>
      </c>
      <c r="L634" s="71" t="str">
        <f t="shared" si="58"/>
        <v>BLANK</v>
      </c>
    </row>
    <row r="635" spans="1:12" x14ac:dyDescent="0.75">
      <c r="A635" s="70" t="str">
        <f>CONCATENATE('Search Tool'!$B$6,'Search Tool'!$F$6,H635)</f>
        <v>EAL Level 3 advanced Diploma (Al size 1.25)60148718</v>
      </c>
      <c r="B635" s="70" t="b">
        <f t="shared" si="59"/>
        <v>0</v>
      </c>
      <c r="C635" s="70">
        <f t="shared" si="60"/>
        <v>0</v>
      </c>
      <c r="D635" s="70" t="str">
        <f t="shared" si="61"/>
        <v>FALSE0</v>
      </c>
      <c r="E635" s="70" t="str">
        <f t="shared" si="62"/>
        <v>AS LevelsGCE AS Level60148718</v>
      </c>
      <c r="F635" s="70" t="s">
        <v>7</v>
      </c>
      <c r="G635" s="70" t="s">
        <v>57</v>
      </c>
      <c r="H635" s="184">
        <v>60148718</v>
      </c>
      <c r="I635" s="70" t="s">
        <v>1242</v>
      </c>
      <c r="J635" s="70" t="s">
        <v>3530</v>
      </c>
      <c r="K635" s="71" t="str">
        <f t="shared" si="57"/>
        <v>BLANK</v>
      </c>
      <c r="L635" s="71" t="str">
        <f t="shared" si="58"/>
        <v>BLANK</v>
      </c>
    </row>
    <row r="636" spans="1:12" x14ac:dyDescent="0.75">
      <c r="A636" s="70" t="str">
        <f>CONCATENATE('Search Tool'!$B$6,'Search Tool'!$F$6,H636)</f>
        <v>EAL Level 3 advanced Diploma (Al size 1.25)60148925</v>
      </c>
      <c r="B636" s="70" t="b">
        <f t="shared" si="59"/>
        <v>0</v>
      </c>
      <c r="C636" s="70">
        <f t="shared" si="60"/>
        <v>0</v>
      </c>
      <c r="D636" s="70" t="str">
        <f t="shared" si="61"/>
        <v>FALSE0</v>
      </c>
      <c r="E636" s="70" t="str">
        <f t="shared" si="62"/>
        <v>AS LevelsGCE AS Level60148925</v>
      </c>
      <c r="F636" s="70" t="s">
        <v>7</v>
      </c>
      <c r="G636" s="70" t="s">
        <v>57</v>
      </c>
      <c r="H636" s="184">
        <v>60148925</v>
      </c>
      <c r="I636" s="70" t="s">
        <v>1244</v>
      </c>
      <c r="J636" s="70" t="s">
        <v>3531</v>
      </c>
      <c r="K636" s="71" t="str">
        <f t="shared" si="57"/>
        <v>BLANK</v>
      </c>
      <c r="L636" s="71" t="str">
        <f t="shared" si="58"/>
        <v>BLANK</v>
      </c>
    </row>
    <row r="637" spans="1:12" x14ac:dyDescent="0.75">
      <c r="A637" s="70" t="str">
        <f>CONCATENATE('Search Tool'!$B$6,'Search Tool'!$F$6,H637)</f>
        <v>EAL Level 3 advanced Diploma (Al size 1.25)60149061</v>
      </c>
      <c r="B637" s="70" t="b">
        <f t="shared" si="59"/>
        <v>0</v>
      </c>
      <c r="C637" s="70">
        <f t="shared" si="60"/>
        <v>0</v>
      </c>
      <c r="D637" s="70" t="str">
        <f t="shared" si="61"/>
        <v>FALSE0</v>
      </c>
      <c r="E637" s="70" t="str">
        <f t="shared" si="62"/>
        <v>AS LevelsGCE AS Level60149061</v>
      </c>
      <c r="F637" s="70" t="s">
        <v>7</v>
      </c>
      <c r="G637" s="70" t="s">
        <v>57</v>
      </c>
      <c r="H637" s="184">
        <v>60149061</v>
      </c>
      <c r="I637" s="70" t="s">
        <v>1246</v>
      </c>
      <c r="J637" s="70" t="s">
        <v>3532</v>
      </c>
      <c r="K637" s="71" t="str">
        <f t="shared" si="57"/>
        <v>BLANK</v>
      </c>
      <c r="L637" s="71" t="str">
        <f t="shared" si="58"/>
        <v>BLANK</v>
      </c>
    </row>
    <row r="638" spans="1:12" x14ac:dyDescent="0.75">
      <c r="A638" s="70" t="str">
        <f>CONCATENATE('Search Tool'!$B$6,'Search Tool'!$F$6,H638)</f>
        <v>EAL Level 3 advanced Diploma (Al size 1.25)60149139</v>
      </c>
      <c r="B638" s="70" t="b">
        <f t="shared" si="59"/>
        <v>0</v>
      </c>
      <c r="C638" s="70">
        <f t="shared" si="60"/>
        <v>0</v>
      </c>
      <c r="D638" s="70" t="str">
        <f t="shared" si="61"/>
        <v>FALSE0</v>
      </c>
      <c r="E638" s="70" t="str">
        <f t="shared" si="62"/>
        <v>AS LevelsGCE AS Level60149139</v>
      </c>
      <c r="F638" s="70" t="s">
        <v>7</v>
      </c>
      <c r="G638" s="70" t="s">
        <v>57</v>
      </c>
      <c r="H638" s="184">
        <v>60149139</v>
      </c>
      <c r="I638" s="70" t="s">
        <v>1099</v>
      </c>
      <c r="J638" s="70" t="s">
        <v>3533</v>
      </c>
      <c r="K638" s="71" t="str">
        <f t="shared" si="57"/>
        <v>BLANK</v>
      </c>
      <c r="L638" s="71" t="str">
        <f t="shared" si="58"/>
        <v>BLANK</v>
      </c>
    </row>
    <row r="639" spans="1:12" x14ac:dyDescent="0.75">
      <c r="A639" s="70" t="str">
        <f>CONCATENATE('Search Tool'!$B$6,'Search Tool'!$F$6,H639)</f>
        <v>EAL Level 3 advanced Diploma (Al size 1.25)60149577</v>
      </c>
      <c r="B639" s="70" t="b">
        <f t="shared" si="59"/>
        <v>0</v>
      </c>
      <c r="C639" s="70">
        <f t="shared" si="60"/>
        <v>0</v>
      </c>
      <c r="D639" s="70" t="str">
        <f t="shared" si="61"/>
        <v>FALSE0</v>
      </c>
      <c r="E639" s="70" t="str">
        <f t="shared" si="62"/>
        <v>AS LevelsGCE AS Level60149577</v>
      </c>
      <c r="F639" s="70" t="s">
        <v>7</v>
      </c>
      <c r="G639" s="70" t="s">
        <v>57</v>
      </c>
      <c r="H639" s="184">
        <v>60149577</v>
      </c>
      <c r="I639" s="70" t="s">
        <v>1081</v>
      </c>
      <c r="J639" s="70" t="s">
        <v>3534</v>
      </c>
      <c r="K639" s="71" t="str">
        <f t="shared" si="57"/>
        <v>BLANK</v>
      </c>
      <c r="L639" s="71" t="str">
        <f t="shared" si="58"/>
        <v>BLANK</v>
      </c>
    </row>
    <row r="640" spans="1:12" x14ac:dyDescent="0.75">
      <c r="A640" s="70" t="str">
        <f>CONCATENATE('Search Tool'!$B$6,'Search Tool'!$F$6,H640)</f>
        <v>EAL Level 3 advanced Diploma (Al size 1.25)60149747</v>
      </c>
      <c r="B640" s="70" t="b">
        <f t="shared" si="59"/>
        <v>0</v>
      </c>
      <c r="C640" s="70">
        <f t="shared" si="60"/>
        <v>0</v>
      </c>
      <c r="D640" s="70" t="str">
        <f t="shared" si="61"/>
        <v>FALSE0</v>
      </c>
      <c r="E640" s="70" t="str">
        <f t="shared" si="62"/>
        <v>AS LevelsGCE AS Level60149747</v>
      </c>
      <c r="F640" s="70" t="s">
        <v>7</v>
      </c>
      <c r="G640" s="70" t="s">
        <v>57</v>
      </c>
      <c r="H640" s="184">
        <v>60149747</v>
      </c>
      <c r="I640" s="70" t="s">
        <v>1017</v>
      </c>
      <c r="J640" s="70" t="s">
        <v>3535</v>
      </c>
      <c r="K640" s="71" t="str">
        <f t="shared" si="57"/>
        <v>BLANK</v>
      </c>
      <c r="L640" s="71" t="str">
        <f t="shared" si="58"/>
        <v>BLANK</v>
      </c>
    </row>
    <row r="641" spans="1:12" x14ac:dyDescent="0.75">
      <c r="A641" s="70" t="str">
        <f>CONCATENATE('Search Tool'!$B$6,'Search Tool'!$F$6,H641)</f>
        <v>EAL Level 3 advanced Diploma (Al size 1.25)60150300</v>
      </c>
      <c r="B641" s="70" t="b">
        <f t="shared" si="59"/>
        <v>0</v>
      </c>
      <c r="C641" s="70">
        <f t="shared" si="60"/>
        <v>0</v>
      </c>
      <c r="D641" s="70" t="str">
        <f t="shared" si="61"/>
        <v>FALSE0</v>
      </c>
      <c r="E641" s="70" t="str">
        <f t="shared" si="62"/>
        <v>AS LevelsGCE AS Level60150300</v>
      </c>
      <c r="F641" s="70" t="s">
        <v>7</v>
      </c>
      <c r="G641" s="70" t="s">
        <v>57</v>
      </c>
      <c r="H641" s="184">
        <v>60150300</v>
      </c>
      <c r="I641" s="70" t="s">
        <v>1251</v>
      </c>
      <c r="J641" s="70" t="s">
        <v>3536</v>
      </c>
      <c r="K641" s="71" t="str">
        <f t="shared" si="57"/>
        <v>BLANK</v>
      </c>
      <c r="L641" s="71" t="str">
        <f t="shared" si="58"/>
        <v>BLANK</v>
      </c>
    </row>
    <row r="642" spans="1:12" x14ac:dyDescent="0.75">
      <c r="A642" s="70" t="str">
        <f>CONCATENATE('Search Tool'!$B$6,'Search Tool'!$F$6,H642)</f>
        <v>EAL Level 3 advanced Diploma (Al size 1.25)60150440</v>
      </c>
      <c r="B642" s="70" t="b">
        <f t="shared" si="59"/>
        <v>0</v>
      </c>
      <c r="C642" s="70">
        <f t="shared" si="60"/>
        <v>0</v>
      </c>
      <c r="D642" s="70" t="str">
        <f t="shared" si="61"/>
        <v>FALSE0</v>
      </c>
      <c r="E642" s="70" t="str">
        <f t="shared" si="62"/>
        <v>AS LevelsGCE AS Level60150440</v>
      </c>
      <c r="F642" s="70" t="s">
        <v>7</v>
      </c>
      <c r="G642" s="70" t="s">
        <v>57</v>
      </c>
      <c r="H642" s="184">
        <v>60150440</v>
      </c>
      <c r="I642" s="70" t="s">
        <v>1253</v>
      </c>
      <c r="J642" s="70" t="s">
        <v>3537</v>
      </c>
      <c r="K642" s="71" t="str">
        <f t="shared" ref="K642:K705" si="63">IFERROR(VLOOKUP($J642,$D$2:$I$1449,5,FALSE),"BLANK")</f>
        <v>BLANK</v>
      </c>
      <c r="L642" s="71" t="str">
        <f t="shared" ref="L642:L705" si="64">IFERROR(VLOOKUP($J642,$D$2:$I$1449,6,FALSE),"BLANK")</f>
        <v>BLANK</v>
      </c>
    </row>
    <row r="643" spans="1:12" x14ac:dyDescent="0.75">
      <c r="A643" s="70" t="str">
        <f>CONCATENATE('Search Tool'!$B$6,'Search Tool'!$F$6,H643)</f>
        <v>EAL Level 3 advanced Diploma (Al size 1.25)60150476</v>
      </c>
      <c r="B643" s="70" t="b">
        <f t="shared" si="59"/>
        <v>0</v>
      </c>
      <c r="C643" s="70">
        <f t="shared" si="60"/>
        <v>0</v>
      </c>
      <c r="D643" s="70" t="str">
        <f t="shared" si="61"/>
        <v>FALSE0</v>
      </c>
      <c r="E643" s="70" t="str">
        <f t="shared" si="62"/>
        <v>AS LevelsGCE AS Level60150476</v>
      </c>
      <c r="F643" s="70" t="s">
        <v>7</v>
      </c>
      <c r="G643" s="70" t="s">
        <v>57</v>
      </c>
      <c r="H643" s="184">
        <v>60150476</v>
      </c>
      <c r="I643" s="70" t="s">
        <v>1111</v>
      </c>
      <c r="J643" s="70" t="s">
        <v>3538</v>
      </c>
      <c r="K643" s="71" t="str">
        <f t="shared" si="63"/>
        <v>BLANK</v>
      </c>
      <c r="L643" s="71" t="str">
        <f t="shared" si="64"/>
        <v>BLANK</v>
      </c>
    </row>
    <row r="644" spans="1:12" x14ac:dyDescent="0.75">
      <c r="A644" s="70" t="str">
        <f>CONCATENATE('Search Tool'!$B$6,'Search Tool'!$F$6,H644)</f>
        <v>EAL Level 3 advanced Diploma (Al size 1.25)60150877</v>
      </c>
      <c r="B644" s="70" t="b">
        <f t="shared" ref="B644:B707" si="65">A644=E644</f>
        <v>0</v>
      </c>
      <c r="C644" s="70">
        <f t="shared" ref="C644:C707" si="66">IF(B644=TRUE,1+C643,0)</f>
        <v>0</v>
      </c>
      <c r="D644" s="70" t="str">
        <f t="shared" ref="D644:D707" si="67">CONCATENATE(B644,C644)</f>
        <v>FALSE0</v>
      </c>
      <c r="E644" s="70" t="str">
        <f t="shared" ref="E644:E707" si="68">CONCATENATE(F644,G644,H644)</f>
        <v>AS LevelsGCE AS Level60150877</v>
      </c>
      <c r="F644" s="70" t="s">
        <v>7</v>
      </c>
      <c r="G644" s="70" t="s">
        <v>57</v>
      </c>
      <c r="H644" s="184">
        <v>60150877</v>
      </c>
      <c r="I644" s="70" t="s">
        <v>1025</v>
      </c>
      <c r="J644" s="70" t="s">
        <v>3539</v>
      </c>
      <c r="K644" s="71" t="str">
        <f t="shared" si="63"/>
        <v>BLANK</v>
      </c>
      <c r="L644" s="71" t="str">
        <f t="shared" si="64"/>
        <v>BLANK</v>
      </c>
    </row>
    <row r="645" spans="1:12" x14ac:dyDescent="0.75">
      <c r="A645" s="70" t="str">
        <f>CONCATENATE('Search Tool'!$B$6,'Search Tool'!$F$6,H645)</f>
        <v>EAL Level 3 advanced Diploma (Al size 1.25)60152564</v>
      </c>
      <c r="B645" s="70" t="b">
        <f t="shared" si="65"/>
        <v>0</v>
      </c>
      <c r="C645" s="70">
        <f t="shared" si="66"/>
        <v>0</v>
      </c>
      <c r="D645" s="70" t="str">
        <f t="shared" si="67"/>
        <v>FALSE0</v>
      </c>
      <c r="E645" s="70" t="str">
        <f t="shared" si="68"/>
        <v>AS LevelsGCE AS Level60152564</v>
      </c>
      <c r="F645" s="70" t="s">
        <v>7</v>
      </c>
      <c r="G645" s="70" t="s">
        <v>57</v>
      </c>
      <c r="H645" s="184">
        <v>60152564</v>
      </c>
      <c r="I645" s="70" t="s">
        <v>949</v>
      </c>
      <c r="J645" s="70" t="s">
        <v>3540</v>
      </c>
      <c r="K645" s="71" t="str">
        <f t="shared" si="63"/>
        <v>BLANK</v>
      </c>
      <c r="L645" s="71" t="str">
        <f t="shared" si="64"/>
        <v>BLANK</v>
      </c>
    </row>
    <row r="646" spans="1:12" x14ac:dyDescent="0.75">
      <c r="A646" s="70" t="str">
        <f>CONCATENATE('Search Tool'!$B$6,'Search Tool'!$F$6,H646)</f>
        <v>EAL Level 3 advanced Diploma (Al size 1.25)60152576</v>
      </c>
      <c r="B646" s="70" t="b">
        <f t="shared" si="65"/>
        <v>0</v>
      </c>
      <c r="C646" s="70">
        <f t="shared" si="66"/>
        <v>0</v>
      </c>
      <c r="D646" s="70" t="str">
        <f t="shared" si="67"/>
        <v>FALSE0</v>
      </c>
      <c r="E646" s="70" t="str">
        <f t="shared" si="68"/>
        <v>AS LevelsGCE AS Level60152576</v>
      </c>
      <c r="F646" s="70" t="s">
        <v>7</v>
      </c>
      <c r="G646" s="70" t="s">
        <v>57</v>
      </c>
      <c r="H646" s="184">
        <v>60152576</v>
      </c>
      <c r="I646" s="70" t="s">
        <v>937</v>
      </c>
      <c r="J646" s="70" t="s">
        <v>3541</v>
      </c>
      <c r="K646" s="71" t="str">
        <f t="shared" si="63"/>
        <v>BLANK</v>
      </c>
      <c r="L646" s="71" t="str">
        <f t="shared" si="64"/>
        <v>BLANK</v>
      </c>
    </row>
    <row r="647" spans="1:12" x14ac:dyDescent="0.75">
      <c r="A647" s="70" t="str">
        <f>CONCATENATE('Search Tool'!$B$6,'Search Tool'!$F$6,H647)</f>
        <v>EAL Level 3 advanced Diploma (Al size 1.25)6015259X</v>
      </c>
      <c r="B647" s="70" t="b">
        <f t="shared" si="65"/>
        <v>0</v>
      </c>
      <c r="C647" s="70">
        <f t="shared" si="66"/>
        <v>0</v>
      </c>
      <c r="D647" s="70" t="str">
        <f t="shared" si="67"/>
        <v>FALSE0</v>
      </c>
      <c r="E647" s="70" t="str">
        <f t="shared" si="68"/>
        <v>AS LevelsGCE AS Level6015259X</v>
      </c>
      <c r="F647" s="70" t="s">
        <v>7</v>
      </c>
      <c r="G647" s="70" t="s">
        <v>57</v>
      </c>
      <c r="H647" s="70" t="s">
        <v>1258</v>
      </c>
      <c r="I647" s="70" t="s">
        <v>1037</v>
      </c>
      <c r="J647" s="70" t="s">
        <v>3542</v>
      </c>
      <c r="K647" s="71" t="str">
        <f t="shared" si="63"/>
        <v>BLANK</v>
      </c>
      <c r="L647" s="71" t="str">
        <f t="shared" si="64"/>
        <v>BLANK</v>
      </c>
    </row>
    <row r="648" spans="1:12" x14ac:dyDescent="0.75">
      <c r="A648" s="70" t="str">
        <f>CONCATENATE('Search Tool'!$B$6,'Search Tool'!$F$6,H648)</f>
        <v>EAL Level 3 advanced Diploma (Al size 1.25)60152989</v>
      </c>
      <c r="B648" s="70" t="b">
        <f t="shared" si="65"/>
        <v>0</v>
      </c>
      <c r="C648" s="70">
        <f t="shared" si="66"/>
        <v>0</v>
      </c>
      <c r="D648" s="70" t="str">
        <f t="shared" si="67"/>
        <v>FALSE0</v>
      </c>
      <c r="E648" s="70" t="str">
        <f t="shared" si="68"/>
        <v>AS LevelsGCE AS Level60152989</v>
      </c>
      <c r="F648" s="70" t="s">
        <v>7</v>
      </c>
      <c r="G648" s="70" t="s">
        <v>57</v>
      </c>
      <c r="H648" s="184">
        <v>60152989</v>
      </c>
      <c r="I648" s="70" t="s">
        <v>1260</v>
      </c>
      <c r="J648" s="70" t="s">
        <v>3543</v>
      </c>
      <c r="K648" s="71" t="str">
        <f t="shared" si="63"/>
        <v>BLANK</v>
      </c>
      <c r="L648" s="71" t="str">
        <f t="shared" si="64"/>
        <v>BLANK</v>
      </c>
    </row>
    <row r="649" spans="1:12" x14ac:dyDescent="0.75">
      <c r="A649" s="70" t="str">
        <f>CONCATENATE('Search Tool'!$B$6,'Search Tool'!$F$6,H649)</f>
        <v>EAL Level 3 advanced Diploma (Al size 1.25)60153003</v>
      </c>
      <c r="B649" s="70" t="b">
        <f t="shared" si="65"/>
        <v>0</v>
      </c>
      <c r="C649" s="70">
        <f t="shared" si="66"/>
        <v>0</v>
      </c>
      <c r="D649" s="70" t="str">
        <f t="shared" si="67"/>
        <v>FALSE0</v>
      </c>
      <c r="E649" s="70" t="str">
        <f t="shared" si="68"/>
        <v>AS LevelsGCE AS Level60153003</v>
      </c>
      <c r="F649" s="70" t="s">
        <v>7</v>
      </c>
      <c r="G649" s="70" t="s">
        <v>57</v>
      </c>
      <c r="H649" s="184">
        <v>60153003</v>
      </c>
      <c r="I649" s="70" t="s">
        <v>1262</v>
      </c>
      <c r="J649" s="70" t="s">
        <v>3544</v>
      </c>
      <c r="K649" s="71" t="str">
        <f t="shared" si="63"/>
        <v>BLANK</v>
      </c>
      <c r="L649" s="71" t="str">
        <f t="shared" si="64"/>
        <v>BLANK</v>
      </c>
    </row>
    <row r="650" spans="1:12" x14ac:dyDescent="0.75">
      <c r="A650" s="70" t="str">
        <f>CONCATENATE('Search Tool'!$B$6,'Search Tool'!$F$6,H650)</f>
        <v>EAL Level 3 advanced Diploma (Al size 1.25)60153027</v>
      </c>
      <c r="B650" s="70" t="b">
        <f t="shared" si="65"/>
        <v>0</v>
      </c>
      <c r="C650" s="70">
        <f t="shared" si="66"/>
        <v>0</v>
      </c>
      <c r="D650" s="70" t="str">
        <f t="shared" si="67"/>
        <v>FALSE0</v>
      </c>
      <c r="E650" s="70" t="str">
        <f t="shared" si="68"/>
        <v>AS LevelsGCE AS Level60153027</v>
      </c>
      <c r="F650" s="70" t="s">
        <v>7</v>
      </c>
      <c r="G650" s="70" t="s">
        <v>57</v>
      </c>
      <c r="H650" s="184">
        <v>60153027</v>
      </c>
      <c r="I650" s="70" t="s">
        <v>1264</v>
      </c>
      <c r="J650" s="70" t="s">
        <v>3545</v>
      </c>
      <c r="K650" s="71" t="str">
        <f t="shared" si="63"/>
        <v>BLANK</v>
      </c>
      <c r="L650" s="71" t="str">
        <f t="shared" si="64"/>
        <v>BLANK</v>
      </c>
    </row>
    <row r="651" spans="1:12" x14ac:dyDescent="0.75">
      <c r="A651" s="70" t="str">
        <f>CONCATENATE('Search Tool'!$B$6,'Search Tool'!$F$6,H651)</f>
        <v>EAL Level 3 advanced Diploma (Al size 1.25)6015312X</v>
      </c>
      <c r="B651" s="70" t="b">
        <f t="shared" si="65"/>
        <v>0</v>
      </c>
      <c r="C651" s="70">
        <f t="shared" si="66"/>
        <v>0</v>
      </c>
      <c r="D651" s="70" t="str">
        <f t="shared" si="67"/>
        <v>FALSE0</v>
      </c>
      <c r="E651" s="70" t="str">
        <f t="shared" si="68"/>
        <v>AS LevelsGCE AS Level6015312X</v>
      </c>
      <c r="F651" s="70" t="s">
        <v>7</v>
      </c>
      <c r="G651" s="70" t="s">
        <v>57</v>
      </c>
      <c r="H651" s="70" t="s">
        <v>1265</v>
      </c>
      <c r="I651" s="70" t="s">
        <v>1051</v>
      </c>
      <c r="J651" s="70" t="s">
        <v>3546</v>
      </c>
      <c r="K651" s="71" t="str">
        <f t="shared" si="63"/>
        <v>BLANK</v>
      </c>
      <c r="L651" s="71" t="str">
        <f t="shared" si="64"/>
        <v>BLANK</v>
      </c>
    </row>
    <row r="652" spans="1:12" x14ac:dyDescent="0.75">
      <c r="A652" s="70" t="str">
        <f>CONCATENATE('Search Tool'!$B$6,'Search Tool'!$F$6,H652)</f>
        <v>EAL Level 3 advanced Diploma (Al size 1.25)60154469</v>
      </c>
      <c r="B652" s="70" t="b">
        <f t="shared" si="65"/>
        <v>0</v>
      </c>
      <c r="C652" s="70">
        <f t="shared" si="66"/>
        <v>0</v>
      </c>
      <c r="D652" s="70" t="str">
        <f t="shared" si="67"/>
        <v>FALSE0</v>
      </c>
      <c r="E652" s="70" t="str">
        <f t="shared" si="68"/>
        <v>AS LevelsGCE AS Level60154469</v>
      </c>
      <c r="F652" s="70" t="s">
        <v>7</v>
      </c>
      <c r="G652" s="70" t="s">
        <v>57</v>
      </c>
      <c r="H652" s="184">
        <v>60154469</v>
      </c>
      <c r="I652" s="70" t="s">
        <v>1267</v>
      </c>
      <c r="J652" s="70" t="s">
        <v>3547</v>
      </c>
      <c r="K652" s="71" t="str">
        <f t="shared" si="63"/>
        <v>BLANK</v>
      </c>
      <c r="L652" s="71" t="str">
        <f t="shared" si="64"/>
        <v>BLANK</v>
      </c>
    </row>
    <row r="653" spans="1:12" x14ac:dyDescent="0.75">
      <c r="A653" s="70" t="str">
        <f>CONCATENATE('Search Tool'!$B$6,'Search Tool'!$F$6,H653)</f>
        <v>EAL Level 3 advanced Diploma (Al size 1.25)60155012</v>
      </c>
      <c r="B653" s="70" t="b">
        <f t="shared" si="65"/>
        <v>0</v>
      </c>
      <c r="C653" s="70">
        <f t="shared" si="66"/>
        <v>0</v>
      </c>
      <c r="D653" s="70" t="str">
        <f t="shared" si="67"/>
        <v>FALSE0</v>
      </c>
      <c r="E653" s="70" t="str">
        <f t="shared" si="68"/>
        <v>AS LevelsGCE AS Level60155012</v>
      </c>
      <c r="F653" s="70" t="s">
        <v>7</v>
      </c>
      <c r="G653" s="70" t="s">
        <v>57</v>
      </c>
      <c r="H653" s="184">
        <v>60155012</v>
      </c>
      <c r="I653" s="70" t="s">
        <v>1269</v>
      </c>
      <c r="J653" s="70" t="s">
        <v>3548</v>
      </c>
      <c r="K653" s="71" t="str">
        <f t="shared" si="63"/>
        <v>BLANK</v>
      </c>
      <c r="L653" s="71" t="str">
        <f t="shared" si="64"/>
        <v>BLANK</v>
      </c>
    </row>
    <row r="654" spans="1:12" x14ac:dyDescent="0.75">
      <c r="A654" s="70" t="str">
        <f>CONCATENATE('Search Tool'!$B$6,'Search Tool'!$F$6,H654)</f>
        <v>EAL Level 3 advanced Diploma (Al size 1.25)60155218</v>
      </c>
      <c r="B654" s="70" t="b">
        <f t="shared" si="65"/>
        <v>0</v>
      </c>
      <c r="C654" s="70">
        <f t="shared" si="66"/>
        <v>0</v>
      </c>
      <c r="D654" s="70" t="str">
        <f t="shared" si="67"/>
        <v>FALSE0</v>
      </c>
      <c r="E654" s="70" t="str">
        <f t="shared" si="68"/>
        <v>AS LevelsGCE AS Level60155218</v>
      </c>
      <c r="F654" s="70" t="s">
        <v>7</v>
      </c>
      <c r="G654" s="70" t="s">
        <v>57</v>
      </c>
      <c r="H654" s="184">
        <v>60155218</v>
      </c>
      <c r="I654" s="70" t="s">
        <v>1271</v>
      </c>
      <c r="J654" s="70" t="s">
        <v>3549</v>
      </c>
      <c r="K654" s="71" t="str">
        <f t="shared" si="63"/>
        <v>BLANK</v>
      </c>
      <c r="L654" s="71" t="str">
        <f t="shared" si="64"/>
        <v>BLANK</v>
      </c>
    </row>
    <row r="655" spans="1:12" x14ac:dyDescent="0.75">
      <c r="A655" s="70" t="str">
        <f>CONCATENATE('Search Tool'!$B$6,'Search Tool'!$F$6,H655)</f>
        <v>EAL Level 3 advanced Diploma (Al size 1.25)60155723</v>
      </c>
      <c r="B655" s="70" t="b">
        <f t="shared" si="65"/>
        <v>0</v>
      </c>
      <c r="C655" s="70">
        <f t="shared" si="66"/>
        <v>0</v>
      </c>
      <c r="D655" s="70" t="str">
        <f t="shared" si="67"/>
        <v>FALSE0</v>
      </c>
      <c r="E655" s="70" t="str">
        <f t="shared" si="68"/>
        <v>AS LevelsGCE AS Level60155723</v>
      </c>
      <c r="F655" s="70" t="s">
        <v>7</v>
      </c>
      <c r="G655" s="70" t="s">
        <v>57</v>
      </c>
      <c r="H655" s="184">
        <v>60155723</v>
      </c>
      <c r="I655" s="70" t="s">
        <v>1107</v>
      </c>
      <c r="J655" s="70" t="s">
        <v>3550</v>
      </c>
      <c r="K655" s="71" t="str">
        <f t="shared" si="63"/>
        <v>BLANK</v>
      </c>
      <c r="L655" s="71" t="str">
        <f t="shared" si="64"/>
        <v>BLANK</v>
      </c>
    </row>
    <row r="656" spans="1:12" x14ac:dyDescent="0.75">
      <c r="A656" s="70" t="str">
        <f>CONCATENATE('Search Tool'!$B$6,'Search Tool'!$F$6,H656)</f>
        <v>EAL Level 3 advanced Diploma (Al size 1.25)60156478</v>
      </c>
      <c r="B656" s="70" t="b">
        <f t="shared" si="65"/>
        <v>0</v>
      </c>
      <c r="C656" s="70">
        <f t="shared" si="66"/>
        <v>0</v>
      </c>
      <c r="D656" s="70" t="str">
        <f t="shared" si="67"/>
        <v>FALSE0</v>
      </c>
      <c r="E656" s="70" t="str">
        <f t="shared" si="68"/>
        <v>AS LevelsGCE AS Level60156478</v>
      </c>
      <c r="F656" s="70" t="s">
        <v>7</v>
      </c>
      <c r="G656" s="70" t="s">
        <v>57</v>
      </c>
      <c r="H656" s="184">
        <v>60156478</v>
      </c>
      <c r="I656" s="70" t="s">
        <v>1019</v>
      </c>
      <c r="J656" s="70" t="s">
        <v>3551</v>
      </c>
      <c r="K656" s="71" t="str">
        <f t="shared" si="63"/>
        <v>BLANK</v>
      </c>
      <c r="L656" s="71" t="str">
        <f t="shared" si="64"/>
        <v>BLANK</v>
      </c>
    </row>
    <row r="657" spans="1:12" x14ac:dyDescent="0.75">
      <c r="A657" s="70" t="str">
        <f>CONCATENATE('Search Tool'!$B$6,'Search Tool'!$F$6,H657)</f>
        <v>EAL Level 3 advanced Diploma (Al size 1.25)60157057</v>
      </c>
      <c r="B657" s="70" t="b">
        <f t="shared" si="65"/>
        <v>0</v>
      </c>
      <c r="C657" s="70">
        <f t="shared" si="66"/>
        <v>0</v>
      </c>
      <c r="D657" s="70" t="str">
        <f t="shared" si="67"/>
        <v>FALSE0</v>
      </c>
      <c r="E657" s="70" t="str">
        <f t="shared" si="68"/>
        <v>AS LevelsGCE AS Level60157057</v>
      </c>
      <c r="F657" s="70" t="s">
        <v>7</v>
      </c>
      <c r="G657" s="70" t="s">
        <v>57</v>
      </c>
      <c r="H657" s="184">
        <v>60157057</v>
      </c>
      <c r="I657" s="70" t="s">
        <v>1275</v>
      </c>
      <c r="J657" s="70" t="s">
        <v>3552</v>
      </c>
      <c r="K657" s="71" t="str">
        <f t="shared" si="63"/>
        <v>BLANK</v>
      </c>
      <c r="L657" s="71" t="str">
        <f t="shared" si="64"/>
        <v>BLANK</v>
      </c>
    </row>
    <row r="658" spans="1:12" x14ac:dyDescent="0.75">
      <c r="A658" s="70" t="str">
        <f>CONCATENATE('Search Tool'!$B$6,'Search Tool'!$F$6,H658)</f>
        <v>EAL Level 3 advanced Diploma (Al size 1.25)60157306</v>
      </c>
      <c r="B658" s="70" t="b">
        <f t="shared" si="65"/>
        <v>0</v>
      </c>
      <c r="C658" s="70">
        <f t="shared" si="66"/>
        <v>0</v>
      </c>
      <c r="D658" s="70" t="str">
        <f t="shared" si="67"/>
        <v>FALSE0</v>
      </c>
      <c r="E658" s="70" t="str">
        <f t="shared" si="68"/>
        <v>AS LevelsGCE AS Level60157306</v>
      </c>
      <c r="F658" s="70" t="s">
        <v>7</v>
      </c>
      <c r="G658" s="70" t="s">
        <v>57</v>
      </c>
      <c r="H658" s="184">
        <v>60157306</v>
      </c>
      <c r="I658" s="70" t="s">
        <v>1093</v>
      </c>
      <c r="J658" s="70" t="s">
        <v>3553</v>
      </c>
      <c r="K658" s="71" t="str">
        <f t="shared" si="63"/>
        <v>BLANK</v>
      </c>
      <c r="L658" s="71" t="str">
        <f t="shared" si="64"/>
        <v>BLANK</v>
      </c>
    </row>
    <row r="659" spans="1:12" x14ac:dyDescent="0.75">
      <c r="A659" s="70" t="str">
        <f>CONCATENATE('Search Tool'!$B$6,'Search Tool'!$F$6,H659)</f>
        <v>EAL Level 3 advanced Diploma (Al size 1.25)60160457</v>
      </c>
      <c r="B659" s="70" t="b">
        <f t="shared" si="65"/>
        <v>0</v>
      </c>
      <c r="C659" s="70">
        <f t="shared" si="66"/>
        <v>0</v>
      </c>
      <c r="D659" s="70" t="str">
        <f t="shared" si="67"/>
        <v>FALSE0</v>
      </c>
      <c r="E659" s="70" t="str">
        <f t="shared" si="68"/>
        <v>AS LevelsGCE AS Level60160457</v>
      </c>
      <c r="F659" s="70" t="s">
        <v>7</v>
      </c>
      <c r="G659" s="70" t="s">
        <v>57</v>
      </c>
      <c r="H659" s="184">
        <v>60160457</v>
      </c>
      <c r="I659" s="70" t="s">
        <v>1278</v>
      </c>
      <c r="J659" s="70" t="s">
        <v>3554</v>
      </c>
      <c r="K659" s="71" t="str">
        <f t="shared" si="63"/>
        <v>BLANK</v>
      </c>
      <c r="L659" s="71" t="str">
        <f t="shared" si="64"/>
        <v>BLANK</v>
      </c>
    </row>
    <row r="660" spans="1:12" x14ac:dyDescent="0.75">
      <c r="A660" s="70" t="str">
        <f>CONCATENATE('Search Tool'!$B$6,'Search Tool'!$F$6,H660)</f>
        <v>EAL Level 3 advanced Diploma (Al size 1.25)60179296</v>
      </c>
      <c r="B660" s="70" t="b">
        <f t="shared" si="65"/>
        <v>0</v>
      </c>
      <c r="C660" s="70">
        <f t="shared" si="66"/>
        <v>0</v>
      </c>
      <c r="D660" s="70" t="str">
        <f t="shared" si="67"/>
        <v>FALSE0</v>
      </c>
      <c r="E660" s="70" t="str">
        <f t="shared" si="68"/>
        <v>AS LevelsGCE AS Level60179296</v>
      </c>
      <c r="F660" s="70" t="s">
        <v>7</v>
      </c>
      <c r="G660" s="70" t="s">
        <v>57</v>
      </c>
      <c r="H660" s="184">
        <v>60179296</v>
      </c>
      <c r="I660" s="70" t="s">
        <v>923</v>
      </c>
      <c r="J660" s="70" t="s">
        <v>3555</v>
      </c>
      <c r="K660" s="71" t="str">
        <f t="shared" si="63"/>
        <v>BLANK</v>
      </c>
      <c r="L660" s="71" t="str">
        <f t="shared" si="64"/>
        <v>BLANK</v>
      </c>
    </row>
    <row r="661" spans="1:12" x14ac:dyDescent="0.75">
      <c r="A661" s="70" t="str">
        <f>CONCATENATE('Search Tool'!$B$6,'Search Tool'!$F$6,H661)</f>
        <v>EAL Level 3 advanced Diploma (Al size 1.25)60181473</v>
      </c>
      <c r="B661" s="70" t="b">
        <f t="shared" si="65"/>
        <v>0</v>
      </c>
      <c r="C661" s="70">
        <f t="shared" si="66"/>
        <v>0</v>
      </c>
      <c r="D661" s="70" t="str">
        <f t="shared" si="67"/>
        <v>FALSE0</v>
      </c>
      <c r="E661" s="70" t="str">
        <f t="shared" si="68"/>
        <v>AS LevelsGCE AS Level60181473</v>
      </c>
      <c r="F661" s="70" t="s">
        <v>7</v>
      </c>
      <c r="G661" s="70" t="s">
        <v>57</v>
      </c>
      <c r="H661" s="184">
        <v>60181473</v>
      </c>
      <c r="I661" s="70" t="s">
        <v>1281</v>
      </c>
      <c r="J661" s="70" t="s">
        <v>3556</v>
      </c>
      <c r="K661" s="71" t="str">
        <f t="shared" si="63"/>
        <v>BLANK</v>
      </c>
      <c r="L661" s="71" t="str">
        <f t="shared" si="64"/>
        <v>BLANK</v>
      </c>
    </row>
    <row r="662" spans="1:12" x14ac:dyDescent="0.75">
      <c r="A662" s="70" t="str">
        <f>CONCATENATE('Search Tool'!$B$6,'Search Tool'!$F$6,H662)</f>
        <v>EAL Level 3 advanced Diploma (Al size 1.25)60182416</v>
      </c>
      <c r="B662" s="70" t="b">
        <f t="shared" si="65"/>
        <v>0</v>
      </c>
      <c r="C662" s="70">
        <f t="shared" si="66"/>
        <v>0</v>
      </c>
      <c r="D662" s="70" t="str">
        <f t="shared" si="67"/>
        <v>FALSE0</v>
      </c>
      <c r="E662" s="70" t="str">
        <f t="shared" si="68"/>
        <v>AS LevelsGCE AS Level60182416</v>
      </c>
      <c r="F662" s="70" t="s">
        <v>7</v>
      </c>
      <c r="G662" s="70" t="s">
        <v>57</v>
      </c>
      <c r="H662" s="184">
        <v>60182416</v>
      </c>
      <c r="I662" s="70" t="s">
        <v>1015</v>
      </c>
      <c r="J662" s="70" t="s">
        <v>3557</v>
      </c>
      <c r="K662" s="71" t="str">
        <f t="shared" si="63"/>
        <v>BLANK</v>
      </c>
      <c r="L662" s="71" t="str">
        <f t="shared" si="64"/>
        <v>BLANK</v>
      </c>
    </row>
    <row r="663" spans="1:12" x14ac:dyDescent="0.75">
      <c r="A663" s="70" t="str">
        <f>CONCATENATE('Search Tool'!$B$6,'Search Tool'!$F$6,H663)</f>
        <v>EAL Level 3 advanced Diploma (Al size 1.25)60182714</v>
      </c>
      <c r="B663" s="70" t="b">
        <f t="shared" si="65"/>
        <v>0</v>
      </c>
      <c r="C663" s="70">
        <f t="shared" si="66"/>
        <v>0</v>
      </c>
      <c r="D663" s="70" t="str">
        <f t="shared" si="67"/>
        <v>FALSE0</v>
      </c>
      <c r="E663" s="70" t="str">
        <f t="shared" si="68"/>
        <v>AS LevelsGCE AS Level60182714</v>
      </c>
      <c r="F663" s="70" t="s">
        <v>7</v>
      </c>
      <c r="G663" s="70" t="s">
        <v>57</v>
      </c>
      <c r="H663" s="184">
        <v>60182714</v>
      </c>
      <c r="I663" s="70" t="s">
        <v>1284</v>
      </c>
      <c r="J663" s="70" t="s">
        <v>3558</v>
      </c>
      <c r="K663" s="71" t="str">
        <f t="shared" si="63"/>
        <v>BLANK</v>
      </c>
      <c r="L663" s="71" t="str">
        <f t="shared" si="64"/>
        <v>BLANK</v>
      </c>
    </row>
    <row r="664" spans="1:12" x14ac:dyDescent="0.75">
      <c r="A664" s="70" t="str">
        <f>CONCATENATE('Search Tool'!$B$6,'Search Tool'!$F$6,H664)</f>
        <v>EAL Level 3 advanced Diploma (Al size 1.25)60182775</v>
      </c>
      <c r="B664" s="70" t="b">
        <f t="shared" si="65"/>
        <v>0</v>
      </c>
      <c r="C664" s="70">
        <f t="shared" si="66"/>
        <v>0</v>
      </c>
      <c r="D664" s="70" t="str">
        <f t="shared" si="67"/>
        <v>FALSE0</v>
      </c>
      <c r="E664" s="70" t="str">
        <f t="shared" si="68"/>
        <v>AS LevelsGCE AS Level60182775</v>
      </c>
      <c r="F664" s="70" t="s">
        <v>7</v>
      </c>
      <c r="G664" s="70" t="s">
        <v>57</v>
      </c>
      <c r="H664" s="184">
        <v>60182775</v>
      </c>
      <c r="I664" s="70" t="s">
        <v>919</v>
      </c>
      <c r="J664" s="70" t="s">
        <v>3559</v>
      </c>
      <c r="K664" s="71" t="str">
        <f t="shared" si="63"/>
        <v>BLANK</v>
      </c>
      <c r="L664" s="71" t="str">
        <f t="shared" si="64"/>
        <v>BLANK</v>
      </c>
    </row>
    <row r="665" spans="1:12" x14ac:dyDescent="0.75">
      <c r="A665" s="70" t="str">
        <f>CONCATENATE('Search Tool'!$B$6,'Search Tool'!$F$6,H665)</f>
        <v>EAL Level 3 advanced Diploma (Al size 1.25)60182982</v>
      </c>
      <c r="B665" s="70" t="b">
        <f t="shared" si="65"/>
        <v>0</v>
      </c>
      <c r="C665" s="70">
        <f t="shared" si="66"/>
        <v>0</v>
      </c>
      <c r="D665" s="70" t="str">
        <f t="shared" si="67"/>
        <v>FALSE0</v>
      </c>
      <c r="E665" s="70" t="str">
        <f t="shared" si="68"/>
        <v>AS LevelsGCE AS Level60182982</v>
      </c>
      <c r="F665" s="70" t="s">
        <v>7</v>
      </c>
      <c r="G665" s="70" t="s">
        <v>57</v>
      </c>
      <c r="H665" s="184">
        <v>60182982</v>
      </c>
      <c r="I665" s="70" t="s">
        <v>833</v>
      </c>
      <c r="J665" s="70" t="s">
        <v>3560</v>
      </c>
      <c r="K665" s="71" t="str">
        <f t="shared" si="63"/>
        <v>BLANK</v>
      </c>
      <c r="L665" s="71" t="str">
        <f t="shared" si="64"/>
        <v>BLANK</v>
      </c>
    </row>
    <row r="666" spans="1:12" x14ac:dyDescent="0.75">
      <c r="A666" s="70" t="str">
        <f>CONCATENATE('Search Tool'!$B$6,'Search Tool'!$F$6,H666)</f>
        <v>EAL Level 3 advanced Diploma (Al size 1.25)60183032</v>
      </c>
      <c r="B666" s="70" t="b">
        <f t="shared" si="65"/>
        <v>0</v>
      </c>
      <c r="C666" s="70">
        <f t="shared" si="66"/>
        <v>0</v>
      </c>
      <c r="D666" s="70" t="str">
        <f t="shared" si="67"/>
        <v>FALSE0</v>
      </c>
      <c r="E666" s="70" t="str">
        <f t="shared" si="68"/>
        <v>AS LevelsGCE AS Level60183032</v>
      </c>
      <c r="F666" s="70" t="s">
        <v>7</v>
      </c>
      <c r="G666" s="70" t="s">
        <v>57</v>
      </c>
      <c r="H666" s="184">
        <v>60183032</v>
      </c>
      <c r="I666" s="70" t="s">
        <v>1288</v>
      </c>
      <c r="J666" s="70" t="s">
        <v>3561</v>
      </c>
      <c r="K666" s="71" t="str">
        <f t="shared" si="63"/>
        <v>BLANK</v>
      </c>
      <c r="L666" s="71" t="str">
        <f t="shared" si="64"/>
        <v>BLANK</v>
      </c>
    </row>
    <row r="667" spans="1:12" x14ac:dyDescent="0.75">
      <c r="A667" s="70" t="str">
        <f>CONCATENATE('Search Tool'!$B$6,'Search Tool'!$F$6,H667)</f>
        <v>EAL Level 3 advanced Diploma (Al size 1.25)60183056</v>
      </c>
      <c r="B667" s="70" t="b">
        <f t="shared" si="65"/>
        <v>0</v>
      </c>
      <c r="C667" s="70">
        <f t="shared" si="66"/>
        <v>0</v>
      </c>
      <c r="D667" s="70" t="str">
        <f t="shared" si="67"/>
        <v>FALSE0</v>
      </c>
      <c r="E667" s="70" t="str">
        <f t="shared" si="68"/>
        <v>AS LevelsGCE AS Level60183056</v>
      </c>
      <c r="F667" s="70" t="s">
        <v>7</v>
      </c>
      <c r="G667" s="70" t="s">
        <v>57</v>
      </c>
      <c r="H667" s="184">
        <v>60183056</v>
      </c>
      <c r="I667" s="70" t="s">
        <v>973</v>
      </c>
      <c r="J667" s="70" t="s">
        <v>3562</v>
      </c>
      <c r="K667" s="71" t="str">
        <f t="shared" si="63"/>
        <v>BLANK</v>
      </c>
      <c r="L667" s="71" t="str">
        <f t="shared" si="64"/>
        <v>BLANK</v>
      </c>
    </row>
    <row r="668" spans="1:12" x14ac:dyDescent="0.75">
      <c r="A668" s="70" t="str">
        <f>CONCATENATE('Search Tool'!$B$6,'Search Tool'!$F$6,H668)</f>
        <v>EAL Level 3 advanced Diploma (Al size 1.25)60183238</v>
      </c>
      <c r="B668" s="70" t="b">
        <f t="shared" si="65"/>
        <v>0</v>
      </c>
      <c r="C668" s="70">
        <f t="shared" si="66"/>
        <v>0</v>
      </c>
      <c r="D668" s="70" t="str">
        <f t="shared" si="67"/>
        <v>FALSE0</v>
      </c>
      <c r="E668" s="70" t="str">
        <f t="shared" si="68"/>
        <v>AS LevelsGCE AS Level60183238</v>
      </c>
      <c r="F668" s="70" t="s">
        <v>7</v>
      </c>
      <c r="G668" s="70" t="s">
        <v>57</v>
      </c>
      <c r="H668" s="184">
        <v>60183238</v>
      </c>
      <c r="I668" s="70" t="s">
        <v>1045</v>
      </c>
      <c r="J668" s="70" t="s">
        <v>3563</v>
      </c>
      <c r="K668" s="71" t="str">
        <f t="shared" si="63"/>
        <v>BLANK</v>
      </c>
      <c r="L668" s="71" t="str">
        <f t="shared" si="64"/>
        <v>BLANK</v>
      </c>
    </row>
    <row r="669" spans="1:12" x14ac:dyDescent="0.75">
      <c r="A669" s="70" t="str">
        <f>CONCATENATE('Search Tool'!$B$6,'Search Tool'!$F$6,H669)</f>
        <v>EAL Level 3 advanced Diploma (Al size 1.25)60183822</v>
      </c>
      <c r="B669" s="70" t="b">
        <f t="shared" si="65"/>
        <v>0</v>
      </c>
      <c r="C669" s="70">
        <f t="shared" si="66"/>
        <v>0</v>
      </c>
      <c r="D669" s="70" t="str">
        <f t="shared" si="67"/>
        <v>FALSE0</v>
      </c>
      <c r="E669" s="70" t="str">
        <f t="shared" si="68"/>
        <v>AS LevelsGCE AS Level60183822</v>
      </c>
      <c r="F669" s="70" t="s">
        <v>7</v>
      </c>
      <c r="G669" s="70" t="s">
        <v>57</v>
      </c>
      <c r="H669" s="184">
        <v>60183822</v>
      </c>
      <c r="I669" s="70" t="s">
        <v>1292</v>
      </c>
      <c r="J669" s="70" t="s">
        <v>3564</v>
      </c>
      <c r="K669" s="71" t="str">
        <f t="shared" si="63"/>
        <v>BLANK</v>
      </c>
      <c r="L669" s="71" t="str">
        <f t="shared" si="64"/>
        <v>BLANK</v>
      </c>
    </row>
    <row r="670" spans="1:12" x14ac:dyDescent="0.75">
      <c r="A670" s="70" t="str">
        <f>CONCATENATE('Search Tool'!$B$6,'Search Tool'!$F$6,H670)</f>
        <v>EAL Level 3 advanced Diploma (Al size 1.25)60183846</v>
      </c>
      <c r="B670" s="70" t="b">
        <f t="shared" si="65"/>
        <v>0</v>
      </c>
      <c r="C670" s="70">
        <f t="shared" si="66"/>
        <v>0</v>
      </c>
      <c r="D670" s="70" t="str">
        <f t="shared" si="67"/>
        <v>FALSE0</v>
      </c>
      <c r="E670" s="70" t="str">
        <f t="shared" si="68"/>
        <v>AS LevelsGCE AS Level60183846</v>
      </c>
      <c r="F670" s="70" t="s">
        <v>7</v>
      </c>
      <c r="G670" s="70" t="s">
        <v>57</v>
      </c>
      <c r="H670" s="184">
        <v>60183846</v>
      </c>
      <c r="I670" s="70" t="s">
        <v>1294</v>
      </c>
      <c r="J670" s="70" t="s">
        <v>3565</v>
      </c>
      <c r="K670" s="71" t="str">
        <f t="shared" si="63"/>
        <v>BLANK</v>
      </c>
      <c r="L670" s="71" t="str">
        <f t="shared" si="64"/>
        <v>BLANK</v>
      </c>
    </row>
    <row r="671" spans="1:12" x14ac:dyDescent="0.75">
      <c r="A671" s="70" t="str">
        <f>CONCATENATE('Search Tool'!$B$6,'Search Tool'!$F$6,H671)</f>
        <v>EAL Level 3 advanced Diploma (Al size 1.25)60184164</v>
      </c>
      <c r="B671" s="70" t="b">
        <f t="shared" si="65"/>
        <v>0</v>
      </c>
      <c r="C671" s="70">
        <f t="shared" si="66"/>
        <v>0</v>
      </c>
      <c r="D671" s="70" t="str">
        <f t="shared" si="67"/>
        <v>FALSE0</v>
      </c>
      <c r="E671" s="70" t="str">
        <f t="shared" si="68"/>
        <v>AS LevelsGCE AS Level60184164</v>
      </c>
      <c r="F671" s="70" t="s">
        <v>7</v>
      </c>
      <c r="G671" s="70" t="s">
        <v>57</v>
      </c>
      <c r="H671" s="184">
        <v>60184164</v>
      </c>
      <c r="I671" s="70" t="s">
        <v>921</v>
      </c>
      <c r="J671" s="70" t="s">
        <v>3566</v>
      </c>
      <c r="K671" s="71" t="str">
        <f t="shared" si="63"/>
        <v>BLANK</v>
      </c>
      <c r="L671" s="71" t="str">
        <f t="shared" si="64"/>
        <v>BLANK</v>
      </c>
    </row>
    <row r="672" spans="1:12" x14ac:dyDescent="0.75">
      <c r="A672" s="70" t="str">
        <f>CONCATENATE('Search Tool'!$B$6,'Search Tool'!$F$6,H672)</f>
        <v>EAL Level 3 advanced Diploma (Al size 1.25)60185557</v>
      </c>
      <c r="B672" s="70" t="b">
        <f t="shared" si="65"/>
        <v>0</v>
      </c>
      <c r="C672" s="70">
        <f t="shared" si="66"/>
        <v>0</v>
      </c>
      <c r="D672" s="70" t="str">
        <f t="shared" si="67"/>
        <v>FALSE0</v>
      </c>
      <c r="E672" s="70" t="str">
        <f t="shared" si="68"/>
        <v>AS LevelsGCE AS Level60185557</v>
      </c>
      <c r="F672" s="70" t="s">
        <v>7</v>
      </c>
      <c r="G672" s="70" t="s">
        <v>57</v>
      </c>
      <c r="H672" s="184">
        <v>60185557</v>
      </c>
      <c r="I672" s="70" t="s">
        <v>1297</v>
      </c>
      <c r="J672" s="70" t="s">
        <v>3567</v>
      </c>
      <c r="K672" s="71" t="str">
        <f t="shared" si="63"/>
        <v>BLANK</v>
      </c>
      <c r="L672" s="71" t="str">
        <f t="shared" si="64"/>
        <v>BLANK</v>
      </c>
    </row>
    <row r="673" spans="1:12" x14ac:dyDescent="0.75">
      <c r="A673" s="70" t="str">
        <f>CONCATENATE('Search Tool'!$B$6,'Search Tool'!$F$6,H673)</f>
        <v>EAL Level 3 advanced Diploma (Al size 1.25)60185855</v>
      </c>
      <c r="B673" s="70" t="b">
        <f t="shared" si="65"/>
        <v>0</v>
      </c>
      <c r="C673" s="70">
        <f t="shared" si="66"/>
        <v>0</v>
      </c>
      <c r="D673" s="70" t="str">
        <f t="shared" si="67"/>
        <v>FALSE0</v>
      </c>
      <c r="E673" s="70" t="str">
        <f t="shared" si="68"/>
        <v>AS LevelsGCE AS Level60185855</v>
      </c>
      <c r="F673" s="70" t="s">
        <v>7</v>
      </c>
      <c r="G673" s="70" t="s">
        <v>57</v>
      </c>
      <c r="H673" s="184">
        <v>60185855</v>
      </c>
      <c r="I673" s="70" t="s">
        <v>1299</v>
      </c>
      <c r="J673" s="70" t="s">
        <v>3568</v>
      </c>
      <c r="K673" s="71" t="str">
        <f t="shared" si="63"/>
        <v>BLANK</v>
      </c>
      <c r="L673" s="71" t="str">
        <f t="shared" si="64"/>
        <v>BLANK</v>
      </c>
    </row>
    <row r="674" spans="1:12" x14ac:dyDescent="0.75">
      <c r="A674" s="70" t="str">
        <f>CONCATENATE('Search Tool'!$B$6,'Search Tool'!$F$6,H674)</f>
        <v>EAL Level 3 advanced Diploma (Al size 1.25)60186318</v>
      </c>
      <c r="B674" s="70" t="b">
        <f t="shared" si="65"/>
        <v>0</v>
      </c>
      <c r="C674" s="70">
        <f t="shared" si="66"/>
        <v>0</v>
      </c>
      <c r="D674" s="70" t="str">
        <f t="shared" si="67"/>
        <v>FALSE0</v>
      </c>
      <c r="E674" s="70" t="str">
        <f t="shared" si="68"/>
        <v>AS LevelsGCE AS Level60186318</v>
      </c>
      <c r="F674" s="70" t="s">
        <v>7</v>
      </c>
      <c r="G674" s="70" t="s">
        <v>57</v>
      </c>
      <c r="H674" s="184">
        <v>60186318</v>
      </c>
      <c r="I674" s="70" t="s">
        <v>1083</v>
      </c>
      <c r="J674" s="70" t="s">
        <v>3569</v>
      </c>
      <c r="K674" s="71" t="str">
        <f t="shared" si="63"/>
        <v>BLANK</v>
      </c>
      <c r="L674" s="71" t="str">
        <f t="shared" si="64"/>
        <v>BLANK</v>
      </c>
    </row>
    <row r="675" spans="1:12" x14ac:dyDescent="0.75">
      <c r="A675" s="70" t="str">
        <f>CONCATENATE('Search Tool'!$B$6,'Search Tool'!$F$6,H675)</f>
        <v>EAL Level 3 advanced Diploma (Al size 1.25)60186653</v>
      </c>
      <c r="B675" s="70" t="b">
        <f t="shared" si="65"/>
        <v>0</v>
      </c>
      <c r="C675" s="70">
        <f t="shared" si="66"/>
        <v>0</v>
      </c>
      <c r="D675" s="70" t="str">
        <f t="shared" si="67"/>
        <v>FALSE0</v>
      </c>
      <c r="E675" s="70" t="str">
        <f t="shared" si="68"/>
        <v>AS LevelsGCE AS Level60186653</v>
      </c>
      <c r="F675" s="70" t="s">
        <v>7</v>
      </c>
      <c r="G675" s="70" t="s">
        <v>57</v>
      </c>
      <c r="H675" s="184">
        <v>60186653</v>
      </c>
      <c r="I675" s="70" t="s">
        <v>1055</v>
      </c>
      <c r="J675" s="70" t="s">
        <v>3570</v>
      </c>
      <c r="K675" s="71" t="str">
        <f t="shared" si="63"/>
        <v>BLANK</v>
      </c>
      <c r="L675" s="71" t="str">
        <f t="shared" si="64"/>
        <v>BLANK</v>
      </c>
    </row>
    <row r="676" spans="1:12" x14ac:dyDescent="0.75">
      <c r="A676" s="70" t="str">
        <f>CONCATENATE('Search Tool'!$B$6,'Search Tool'!$F$6,H676)</f>
        <v>EAL Level 3 advanced Diploma (Al size 1.25)60187037</v>
      </c>
      <c r="B676" s="70" t="b">
        <f t="shared" si="65"/>
        <v>0</v>
      </c>
      <c r="C676" s="70">
        <f t="shared" si="66"/>
        <v>0</v>
      </c>
      <c r="D676" s="70" t="str">
        <f t="shared" si="67"/>
        <v>FALSE0</v>
      </c>
      <c r="E676" s="70" t="str">
        <f t="shared" si="68"/>
        <v>AS LevelsGCE AS Level60187037</v>
      </c>
      <c r="F676" s="70" t="s">
        <v>7</v>
      </c>
      <c r="G676" s="70" t="s">
        <v>57</v>
      </c>
      <c r="H676" s="184">
        <v>60187037</v>
      </c>
      <c r="I676" s="70" t="s">
        <v>1067</v>
      </c>
      <c r="J676" s="70" t="s">
        <v>3571</v>
      </c>
      <c r="K676" s="71" t="str">
        <f t="shared" si="63"/>
        <v>BLANK</v>
      </c>
      <c r="L676" s="71" t="str">
        <f t="shared" si="64"/>
        <v>BLANK</v>
      </c>
    </row>
    <row r="677" spans="1:12" x14ac:dyDescent="0.75">
      <c r="A677" s="70" t="str">
        <f>CONCATENATE('Search Tool'!$B$6,'Search Tool'!$F$6,H677)</f>
        <v>EAL Level 3 advanced Diploma (Al size 1.25)60187050</v>
      </c>
      <c r="B677" s="70" t="b">
        <f t="shared" si="65"/>
        <v>0</v>
      </c>
      <c r="C677" s="70">
        <f t="shared" si="66"/>
        <v>0</v>
      </c>
      <c r="D677" s="70" t="str">
        <f t="shared" si="67"/>
        <v>FALSE0</v>
      </c>
      <c r="E677" s="70" t="str">
        <f t="shared" si="68"/>
        <v>AS LevelsGCE AS Level60187050</v>
      </c>
      <c r="F677" s="70" t="s">
        <v>7</v>
      </c>
      <c r="G677" s="70" t="s">
        <v>57</v>
      </c>
      <c r="H677" s="184">
        <v>60187050</v>
      </c>
      <c r="I677" s="70" t="s">
        <v>1077</v>
      </c>
      <c r="J677" s="70" t="s">
        <v>3572</v>
      </c>
      <c r="K677" s="71" t="str">
        <f t="shared" si="63"/>
        <v>BLANK</v>
      </c>
      <c r="L677" s="71" t="str">
        <f t="shared" si="64"/>
        <v>BLANK</v>
      </c>
    </row>
    <row r="678" spans="1:12" x14ac:dyDescent="0.75">
      <c r="A678" s="70" t="str">
        <f>CONCATENATE('Search Tool'!$B$6,'Search Tool'!$F$6,H678)</f>
        <v>EAL Level 3 advanced Diploma (Al size 1.25)60187074</v>
      </c>
      <c r="B678" s="70" t="b">
        <f t="shared" si="65"/>
        <v>0</v>
      </c>
      <c r="C678" s="70">
        <f t="shared" si="66"/>
        <v>0</v>
      </c>
      <c r="D678" s="70" t="str">
        <f t="shared" si="67"/>
        <v>FALSE0</v>
      </c>
      <c r="E678" s="70" t="str">
        <f t="shared" si="68"/>
        <v>AS LevelsGCE AS Level60187074</v>
      </c>
      <c r="F678" s="70" t="s">
        <v>7</v>
      </c>
      <c r="G678" s="70" t="s">
        <v>57</v>
      </c>
      <c r="H678" s="184">
        <v>60187074</v>
      </c>
      <c r="I678" s="70" t="s">
        <v>1071</v>
      </c>
      <c r="J678" s="70" t="s">
        <v>3573</v>
      </c>
      <c r="K678" s="71" t="str">
        <f t="shared" si="63"/>
        <v>BLANK</v>
      </c>
      <c r="L678" s="71" t="str">
        <f t="shared" si="64"/>
        <v>BLANK</v>
      </c>
    </row>
    <row r="679" spans="1:12" x14ac:dyDescent="0.75">
      <c r="A679" s="70" t="str">
        <f>CONCATENATE('Search Tool'!$B$6,'Search Tool'!$F$6,H679)</f>
        <v>EAL Level 3 advanced Diploma (Al size 1.25)60187165</v>
      </c>
      <c r="B679" s="70" t="b">
        <f t="shared" si="65"/>
        <v>0</v>
      </c>
      <c r="C679" s="70">
        <f t="shared" si="66"/>
        <v>0</v>
      </c>
      <c r="D679" s="70" t="str">
        <f t="shared" si="67"/>
        <v>FALSE0</v>
      </c>
      <c r="E679" s="70" t="str">
        <f t="shared" si="68"/>
        <v>AS LevelsGCE AS Level60187165</v>
      </c>
      <c r="F679" s="70" t="s">
        <v>7</v>
      </c>
      <c r="G679" s="70" t="s">
        <v>57</v>
      </c>
      <c r="H679" s="184">
        <v>60187165</v>
      </c>
      <c r="I679" s="70" t="s">
        <v>2646</v>
      </c>
      <c r="J679" s="70" t="s">
        <v>3574</v>
      </c>
      <c r="K679" s="71" t="str">
        <f t="shared" si="63"/>
        <v>BLANK</v>
      </c>
      <c r="L679" s="71" t="str">
        <f t="shared" si="64"/>
        <v>BLANK</v>
      </c>
    </row>
    <row r="680" spans="1:12" x14ac:dyDescent="0.75">
      <c r="A680" s="70" t="str">
        <f>CONCATENATE('Search Tool'!$B$6,'Search Tool'!$F$6,H680)</f>
        <v>EAL Level 3 advanced Diploma (Al size 1.25)60187268</v>
      </c>
      <c r="B680" s="70" t="b">
        <f t="shared" si="65"/>
        <v>0</v>
      </c>
      <c r="C680" s="70">
        <f t="shared" si="66"/>
        <v>0</v>
      </c>
      <c r="D680" s="70" t="str">
        <f t="shared" si="67"/>
        <v>FALSE0</v>
      </c>
      <c r="E680" s="70" t="str">
        <f t="shared" si="68"/>
        <v>AS LevelsGCE AS Level60187268</v>
      </c>
      <c r="F680" s="70" t="s">
        <v>7</v>
      </c>
      <c r="G680" s="70" t="s">
        <v>57</v>
      </c>
      <c r="H680" s="184">
        <v>60187268</v>
      </c>
      <c r="I680" s="70" t="s">
        <v>823</v>
      </c>
      <c r="J680" s="70" t="s">
        <v>3575</v>
      </c>
      <c r="K680" s="71" t="str">
        <f t="shared" si="63"/>
        <v>BLANK</v>
      </c>
      <c r="L680" s="71" t="str">
        <f t="shared" si="64"/>
        <v>BLANK</v>
      </c>
    </row>
    <row r="681" spans="1:12" x14ac:dyDescent="0.75">
      <c r="A681" s="70" t="str">
        <f>CONCATENATE('Search Tool'!$B$6,'Search Tool'!$F$6,H681)</f>
        <v>EAL Level 3 advanced Diploma (Al size 1.25)60187281</v>
      </c>
      <c r="B681" s="70" t="b">
        <f t="shared" si="65"/>
        <v>0</v>
      </c>
      <c r="C681" s="70">
        <f t="shared" si="66"/>
        <v>0</v>
      </c>
      <c r="D681" s="70" t="str">
        <f t="shared" si="67"/>
        <v>FALSE0</v>
      </c>
      <c r="E681" s="70" t="str">
        <f t="shared" si="68"/>
        <v>AS LevelsGCE AS Level60187281</v>
      </c>
      <c r="F681" s="70" t="s">
        <v>7</v>
      </c>
      <c r="G681" s="70" t="s">
        <v>57</v>
      </c>
      <c r="H681" s="184">
        <v>60187281</v>
      </c>
      <c r="I681" s="70" t="s">
        <v>821</v>
      </c>
      <c r="J681" s="70" t="s">
        <v>3576</v>
      </c>
      <c r="K681" s="71" t="str">
        <f t="shared" si="63"/>
        <v>BLANK</v>
      </c>
      <c r="L681" s="71" t="str">
        <f t="shared" si="64"/>
        <v>BLANK</v>
      </c>
    </row>
    <row r="682" spans="1:12" x14ac:dyDescent="0.75">
      <c r="A682" s="70" t="str">
        <f>CONCATENATE('Search Tool'!$B$6,'Search Tool'!$F$6,H682)</f>
        <v>EAL Level 3 advanced Diploma (Al size 1.25)6018730X</v>
      </c>
      <c r="B682" s="70" t="b">
        <f t="shared" si="65"/>
        <v>0</v>
      </c>
      <c r="C682" s="70">
        <f t="shared" si="66"/>
        <v>0</v>
      </c>
      <c r="D682" s="70" t="str">
        <f t="shared" si="67"/>
        <v>FALSE0</v>
      </c>
      <c r="E682" s="70" t="str">
        <f t="shared" si="68"/>
        <v>AS LevelsGCE AS Level6018730X</v>
      </c>
      <c r="F682" s="70" t="s">
        <v>7</v>
      </c>
      <c r="G682" s="70" t="s">
        <v>57</v>
      </c>
      <c r="H682" s="70" t="s">
        <v>2651</v>
      </c>
      <c r="I682" s="70" t="s">
        <v>819</v>
      </c>
      <c r="J682" s="70" t="s">
        <v>3577</v>
      </c>
      <c r="K682" s="71" t="str">
        <f t="shared" si="63"/>
        <v>BLANK</v>
      </c>
      <c r="L682" s="71" t="str">
        <f t="shared" si="64"/>
        <v>BLANK</v>
      </c>
    </row>
    <row r="683" spans="1:12" x14ac:dyDescent="0.75">
      <c r="A683" s="70" t="str">
        <f>CONCATENATE('Search Tool'!$B$6,'Search Tool'!$F$6,H683)</f>
        <v>EAL Level 3 advanced Diploma (Al size 1.25)60187669</v>
      </c>
      <c r="B683" s="70" t="b">
        <f t="shared" si="65"/>
        <v>0</v>
      </c>
      <c r="C683" s="70">
        <f t="shared" si="66"/>
        <v>0</v>
      </c>
      <c r="D683" s="70" t="str">
        <f t="shared" si="67"/>
        <v>FALSE0</v>
      </c>
      <c r="E683" s="70" t="str">
        <f t="shared" si="68"/>
        <v>AS LevelsGCE AS Level60187669</v>
      </c>
      <c r="F683" s="70" t="s">
        <v>7</v>
      </c>
      <c r="G683" s="70" t="s">
        <v>57</v>
      </c>
      <c r="H683" s="184">
        <v>60187669</v>
      </c>
      <c r="I683" s="70" t="s">
        <v>971</v>
      </c>
      <c r="J683" s="70" t="s">
        <v>3578</v>
      </c>
      <c r="K683" s="71" t="str">
        <f t="shared" si="63"/>
        <v>BLANK</v>
      </c>
      <c r="L683" s="71" t="str">
        <f t="shared" si="64"/>
        <v>BLANK</v>
      </c>
    </row>
    <row r="684" spans="1:12" x14ac:dyDescent="0.75">
      <c r="A684" s="70" t="str">
        <f>CONCATENATE('Search Tool'!$B$6,'Search Tool'!$F$6,H684)</f>
        <v>EAL Level 3 advanced Diploma (Al size 1.25)60187712</v>
      </c>
      <c r="B684" s="70" t="b">
        <f t="shared" si="65"/>
        <v>0</v>
      </c>
      <c r="C684" s="70">
        <f t="shared" si="66"/>
        <v>0</v>
      </c>
      <c r="D684" s="70" t="str">
        <f t="shared" si="67"/>
        <v>FALSE0</v>
      </c>
      <c r="E684" s="70" t="str">
        <f t="shared" si="68"/>
        <v>AS LevelsGCE AS Level60187712</v>
      </c>
      <c r="F684" s="70" t="s">
        <v>7</v>
      </c>
      <c r="G684" s="70" t="s">
        <v>57</v>
      </c>
      <c r="H684" s="184">
        <v>60187712</v>
      </c>
      <c r="I684" s="70" t="s">
        <v>2656</v>
      </c>
      <c r="J684" s="70" t="s">
        <v>3579</v>
      </c>
      <c r="K684" s="71" t="str">
        <f t="shared" si="63"/>
        <v>BLANK</v>
      </c>
      <c r="L684" s="71" t="str">
        <f t="shared" si="64"/>
        <v>BLANK</v>
      </c>
    </row>
    <row r="685" spans="1:12" x14ac:dyDescent="0.75">
      <c r="A685" s="70" t="str">
        <f>CONCATENATE('Search Tool'!$B$6,'Search Tool'!$F$6,H685)</f>
        <v>EAL Level 3 advanced Diploma (Al size 1.25)6018839X</v>
      </c>
      <c r="B685" s="70" t="b">
        <f t="shared" si="65"/>
        <v>0</v>
      </c>
      <c r="C685" s="70">
        <f t="shared" si="66"/>
        <v>0</v>
      </c>
      <c r="D685" s="70" t="str">
        <f t="shared" si="67"/>
        <v>FALSE0</v>
      </c>
      <c r="E685" s="70" t="str">
        <f t="shared" si="68"/>
        <v>AS LevelsGCE AS Level6018839X</v>
      </c>
      <c r="F685" s="70" t="s">
        <v>7</v>
      </c>
      <c r="G685" s="70" t="s">
        <v>57</v>
      </c>
      <c r="H685" s="70" t="s">
        <v>2660</v>
      </c>
      <c r="I685" s="70" t="s">
        <v>2661</v>
      </c>
      <c r="J685" s="70" t="s">
        <v>3580</v>
      </c>
      <c r="K685" s="71" t="str">
        <f t="shared" si="63"/>
        <v>BLANK</v>
      </c>
      <c r="L685" s="71" t="str">
        <f t="shared" si="64"/>
        <v>BLANK</v>
      </c>
    </row>
    <row r="686" spans="1:12" x14ac:dyDescent="0.75">
      <c r="A686" s="70" t="str">
        <f>CONCATENATE('Search Tool'!$B$6,'Search Tool'!$F$6,H686)</f>
        <v>EAL Level 3 advanced Diploma (Al size 1.25)60188480</v>
      </c>
      <c r="B686" s="70" t="b">
        <f t="shared" si="65"/>
        <v>0</v>
      </c>
      <c r="C686" s="70">
        <f t="shared" si="66"/>
        <v>0</v>
      </c>
      <c r="D686" s="70" t="str">
        <f t="shared" si="67"/>
        <v>FALSE0</v>
      </c>
      <c r="E686" s="70" t="str">
        <f t="shared" si="68"/>
        <v>AS LevelsGCE AS Level60188480</v>
      </c>
      <c r="F686" s="70" t="s">
        <v>7</v>
      </c>
      <c r="G686" s="70" t="s">
        <v>57</v>
      </c>
      <c r="H686" s="184">
        <v>60188480</v>
      </c>
      <c r="I686" s="70" t="s">
        <v>2665</v>
      </c>
      <c r="J686" s="70" t="s">
        <v>3581</v>
      </c>
      <c r="K686" s="71" t="str">
        <f t="shared" si="63"/>
        <v>BLANK</v>
      </c>
      <c r="L686" s="71" t="str">
        <f t="shared" si="64"/>
        <v>BLANK</v>
      </c>
    </row>
    <row r="687" spans="1:12" x14ac:dyDescent="0.75">
      <c r="A687" s="70" t="str">
        <f>CONCATENATE('Search Tool'!$B$6,'Search Tool'!$F$6,H687)</f>
        <v>EAL Level 3 advanced Diploma (Al size 1.25)60188698</v>
      </c>
      <c r="B687" s="70" t="b">
        <f t="shared" si="65"/>
        <v>0</v>
      </c>
      <c r="C687" s="70">
        <f t="shared" si="66"/>
        <v>0</v>
      </c>
      <c r="D687" s="70" t="str">
        <f t="shared" si="67"/>
        <v>FALSE0</v>
      </c>
      <c r="E687" s="70" t="str">
        <f t="shared" si="68"/>
        <v>AS LevelsGCE AS Level60188698</v>
      </c>
      <c r="F687" s="70" t="s">
        <v>7</v>
      </c>
      <c r="G687" s="70" t="s">
        <v>57</v>
      </c>
      <c r="H687" s="184">
        <v>60188698</v>
      </c>
      <c r="I687" s="70" t="s">
        <v>885</v>
      </c>
      <c r="J687" s="70" t="s">
        <v>3582</v>
      </c>
      <c r="K687" s="71" t="str">
        <f t="shared" si="63"/>
        <v>BLANK</v>
      </c>
      <c r="L687" s="71" t="str">
        <f t="shared" si="64"/>
        <v>BLANK</v>
      </c>
    </row>
    <row r="688" spans="1:12" x14ac:dyDescent="0.75">
      <c r="A688" s="70" t="str">
        <f>CONCATENATE('Search Tool'!$B$6,'Search Tool'!$F$6,H688)</f>
        <v>EAL Level 3 advanced Diploma (Al size 1.25)6018971X</v>
      </c>
      <c r="B688" s="70" t="b">
        <f t="shared" si="65"/>
        <v>0</v>
      </c>
      <c r="C688" s="70">
        <f t="shared" si="66"/>
        <v>0</v>
      </c>
      <c r="D688" s="70" t="str">
        <f t="shared" si="67"/>
        <v>FALSE0</v>
      </c>
      <c r="E688" s="70" t="str">
        <f t="shared" si="68"/>
        <v>AS LevelsGCE AS Level6018971X</v>
      </c>
      <c r="F688" s="70" t="s">
        <v>7</v>
      </c>
      <c r="G688" s="70" t="s">
        <v>57</v>
      </c>
      <c r="H688" s="70" t="s">
        <v>2669</v>
      </c>
      <c r="I688" s="70" t="s">
        <v>1047</v>
      </c>
      <c r="J688" s="70" t="s">
        <v>3583</v>
      </c>
      <c r="K688" s="71" t="str">
        <f t="shared" si="63"/>
        <v>BLANK</v>
      </c>
      <c r="L688" s="71" t="str">
        <f t="shared" si="64"/>
        <v>BLANK</v>
      </c>
    </row>
    <row r="689" spans="1:12" x14ac:dyDescent="0.75">
      <c r="A689" s="70" t="str">
        <f>CONCATENATE('Search Tool'!$B$6,'Search Tool'!$F$6,H689)</f>
        <v>EAL Level 3 advanced Diploma (Al size 1.25)60190449</v>
      </c>
      <c r="B689" s="70" t="b">
        <f t="shared" si="65"/>
        <v>0</v>
      </c>
      <c r="C689" s="70">
        <f t="shared" si="66"/>
        <v>0</v>
      </c>
      <c r="D689" s="70" t="str">
        <f t="shared" si="67"/>
        <v>FALSE0</v>
      </c>
      <c r="E689" s="70" t="str">
        <f t="shared" si="68"/>
        <v>AS LevelsGCE AS Level60190449</v>
      </c>
      <c r="F689" s="70" t="s">
        <v>7</v>
      </c>
      <c r="G689" s="70" t="s">
        <v>57</v>
      </c>
      <c r="H689" s="184">
        <v>60190449</v>
      </c>
      <c r="I689" s="70" t="s">
        <v>1057</v>
      </c>
      <c r="J689" s="70" t="s">
        <v>3584</v>
      </c>
      <c r="K689" s="71" t="str">
        <f t="shared" si="63"/>
        <v>BLANK</v>
      </c>
      <c r="L689" s="71" t="str">
        <f t="shared" si="64"/>
        <v>BLANK</v>
      </c>
    </row>
    <row r="690" spans="1:12" x14ac:dyDescent="0.75">
      <c r="A690" s="70" t="str">
        <f>CONCATENATE('Search Tool'!$B$6,'Search Tool'!$F$6,H690)</f>
        <v>EAL Level 3 advanced Diploma (Al size 1.25)60300644</v>
      </c>
      <c r="B690" s="70" t="b">
        <f t="shared" si="65"/>
        <v>0</v>
      </c>
      <c r="C690" s="70">
        <f t="shared" si="66"/>
        <v>0</v>
      </c>
      <c r="D690" s="70" t="str">
        <f t="shared" si="67"/>
        <v>FALSE0</v>
      </c>
      <c r="E690" s="70" t="str">
        <f t="shared" si="68"/>
        <v>AS LevelsGCE AS Level60300644</v>
      </c>
      <c r="F690" s="70" t="s">
        <v>7</v>
      </c>
      <c r="G690" s="70" t="s">
        <v>57</v>
      </c>
      <c r="H690" s="184">
        <v>60300644</v>
      </c>
      <c r="I690" s="70" t="s">
        <v>2673</v>
      </c>
      <c r="J690" s="70" t="s">
        <v>3585</v>
      </c>
      <c r="K690" s="71" t="str">
        <f t="shared" si="63"/>
        <v>BLANK</v>
      </c>
      <c r="L690" s="71" t="str">
        <f t="shared" si="64"/>
        <v>BLANK</v>
      </c>
    </row>
    <row r="691" spans="1:12" x14ac:dyDescent="0.75">
      <c r="A691" s="70" t="str">
        <f>CONCATENATE('Search Tool'!$B$6,'Search Tool'!$F$6,H691)</f>
        <v>EAL Level 3 advanced Diploma (Al size 1.25)60300656</v>
      </c>
      <c r="B691" s="70" t="b">
        <f t="shared" si="65"/>
        <v>0</v>
      </c>
      <c r="C691" s="70">
        <f t="shared" si="66"/>
        <v>0</v>
      </c>
      <c r="D691" s="70" t="str">
        <f t="shared" si="67"/>
        <v>FALSE0</v>
      </c>
      <c r="E691" s="70" t="str">
        <f t="shared" si="68"/>
        <v>AS LevelsGCE AS Level60300656</v>
      </c>
      <c r="F691" s="70" t="s">
        <v>7</v>
      </c>
      <c r="G691" s="70" t="s">
        <v>57</v>
      </c>
      <c r="H691" s="184">
        <v>60300656</v>
      </c>
      <c r="I691" s="70" t="s">
        <v>2675</v>
      </c>
      <c r="J691" s="70" t="s">
        <v>3586</v>
      </c>
      <c r="K691" s="71" t="str">
        <f t="shared" si="63"/>
        <v>BLANK</v>
      </c>
      <c r="L691" s="71" t="str">
        <f t="shared" si="64"/>
        <v>BLANK</v>
      </c>
    </row>
    <row r="692" spans="1:12" x14ac:dyDescent="0.75">
      <c r="A692" s="70" t="str">
        <f>CONCATENATE('Search Tool'!$B$6,'Search Tool'!$F$6,H692)</f>
        <v>EAL Level 3 advanced Diploma (Al size 1.25)60300668</v>
      </c>
      <c r="B692" s="70" t="b">
        <f t="shared" si="65"/>
        <v>0</v>
      </c>
      <c r="C692" s="70">
        <f t="shared" si="66"/>
        <v>0</v>
      </c>
      <c r="D692" s="70" t="str">
        <f t="shared" si="67"/>
        <v>FALSE0</v>
      </c>
      <c r="E692" s="70" t="str">
        <f t="shared" si="68"/>
        <v>AS LevelsGCE AS Level60300668</v>
      </c>
      <c r="F692" s="70" t="s">
        <v>7</v>
      </c>
      <c r="G692" s="70" t="s">
        <v>57</v>
      </c>
      <c r="H692" s="184">
        <v>60300668</v>
      </c>
      <c r="I692" s="70" t="s">
        <v>2677</v>
      </c>
      <c r="J692" s="70" t="s">
        <v>3587</v>
      </c>
      <c r="K692" s="71" t="str">
        <f t="shared" si="63"/>
        <v>BLANK</v>
      </c>
      <c r="L692" s="71" t="str">
        <f t="shared" si="64"/>
        <v>BLANK</v>
      </c>
    </row>
    <row r="693" spans="1:12" x14ac:dyDescent="0.75">
      <c r="A693" s="70" t="str">
        <f>CONCATENATE('Search Tool'!$B$6,'Search Tool'!$F$6,H693)</f>
        <v>EAL Level 3 advanced Diploma (Al size 1.25)60301892</v>
      </c>
      <c r="B693" s="70" t="b">
        <f t="shared" si="65"/>
        <v>0</v>
      </c>
      <c r="C693" s="70">
        <f t="shared" si="66"/>
        <v>0</v>
      </c>
      <c r="D693" s="70" t="str">
        <f t="shared" si="67"/>
        <v>FALSE0</v>
      </c>
      <c r="E693" s="70" t="str">
        <f t="shared" si="68"/>
        <v>AS LevelsGCE AS Level60301892</v>
      </c>
      <c r="F693" s="70" t="s">
        <v>7</v>
      </c>
      <c r="G693" s="70" t="s">
        <v>57</v>
      </c>
      <c r="H693" s="184">
        <v>60301892</v>
      </c>
      <c r="I693" s="70" t="s">
        <v>1175</v>
      </c>
      <c r="J693" s="70" t="s">
        <v>3588</v>
      </c>
      <c r="K693" s="71" t="str">
        <f t="shared" si="63"/>
        <v>BLANK</v>
      </c>
      <c r="L693" s="71" t="str">
        <f t="shared" si="64"/>
        <v>BLANK</v>
      </c>
    </row>
    <row r="694" spans="1:12" x14ac:dyDescent="0.75">
      <c r="A694" s="70" t="str">
        <f>CONCATENATE('Search Tool'!$B$6,'Search Tool'!$F$6,H694)</f>
        <v>EAL Level 3 advanced Diploma (Al size 1.25)60306713</v>
      </c>
      <c r="B694" s="70" t="b">
        <f t="shared" si="65"/>
        <v>0</v>
      </c>
      <c r="C694" s="70">
        <f t="shared" si="66"/>
        <v>0</v>
      </c>
      <c r="D694" s="70" t="str">
        <f t="shared" si="67"/>
        <v>FALSE0</v>
      </c>
      <c r="E694" s="70" t="str">
        <f t="shared" si="68"/>
        <v>AS LevelsGCE AS Level60306713</v>
      </c>
      <c r="F694" s="70" t="s">
        <v>7</v>
      </c>
      <c r="G694" s="70" t="s">
        <v>57</v>
      </c>
      <c r="H694" s="184">
        <v>60306713</v>
      </c>
      <c r="I694" s="70" t="s">
        <v>2687</v>
      </c>
      <c r="J694" s="70" t="s">
        <v>3589</v>
      </c>
      <c r="K694" s="71" t="str">
        <f t="shared" si="63"/>
        <v>BLANK</v>
      </c>
      <c r="L694" s="71" t="str">
        <f t="shared" si="64"/>
        <v>BLANK</v>
      </c>
    </row>
    <row r="695" spans="1:12" x14ac:dyDescent="0.75">
      <c r="A695" s="70" t="str">
        <f>CONCATENATE('Search Tool'!$B$6,'Search Tool'!$F$6,H695)</f>
        <v>EAL Level 3 advanced Diploma (Al size 1.25)60306853</v>
      </c>
      <c r="B695" s="70" t="b">
        <f t="shared" si="65"/>
        <v>0</v>
      </c>
      <c r="C695" s="70">
        <f t="shared" si="66"/>
        <v>0</v>
      </c>
      <c r="D695" s="70" t="str">
        <f t="shared" si="67"/>
        <v>FALSE0</v>
      </c>
      <c r="E695" s="70" t="str">
        <f t="shared" si="68"/>
        <v>AS LevelsGCE AS Level60306853</v>
      </c>
      <c r="F695" s="70" t="s">
        <v>7</v>
      </c>
      <c r="G695" s="70" t="s">
        <v>57</v>
      </c>
      <c r="H695" s="184">
        <v>60306853</v>
      </c>
      <c r="I695" s="70" t="s">
        <v>935</v>
      </c>
      <c r="J695" s="70" t="s">
        <v>3590</v>
      </c>
      <c r="K695" s="71" t="str">
        <f t="shared" si="63"/>
        <v>BLANK</v>
      </c>
      <c r="L695" s="71" t="str">
        <f t="shared" si="64"/>
        <v>BLANK</v>
      </c>
    </row>
    <row r="696" spans="1:12" x14ac:dyDescent="0.75">
      <c r="A696" s="70" t="str">
        <f>CONCATENATE('Search Tool'!$B$6,'Search Tool'!$F$6,H696)</f>
        <v>EAL Level 3 advanced Diploma (Al size 1.25)60306993</v>
      </c>
      <c r="B696" s="70" t="b">
        <f t="shared" si="65"/>
        <v>0</v>
      </c>
      <c r="C696" s="70">
        <f t="shared" si="66"/>
        <v>0</v>
      </c>
      <c r="D696" s="70" t="str">
        <f t="shared" si="67"/>
        <v>FALSE0</v>
      </c>
      <c r="E696" s="70" t="str">
        <f t="shared" si="68"/>
        <v>AS LevelsGCE AS Level60306993</v>
      </c>
      <c r="F696" s="70" t="s">
        <v>7</v>
      </c>
      <c r="G696" s="70" t="s">
        <v>57</v>
      </c>
      <c r="H696" s="184">
        <v>60306993</v>
      </c>
      <c r="I696" s="70" t="s">
        <v>2693</v>
      </c>
      <c r="J696" s="70" t="s">
        <v>3591</v>
      </c>
      <c r="K696" s="71" t="str">
        <f t="shared" si="63"/>
        <v>BLANK</v>
      </c>
      <c r="L696" s="71" t="str">
        <f t="shared" si="64"/>
        <v>BLANK</v>
      </c>
    </row>
    <row r="697" spans="1:12" x14ac:dyDescent="0.75">
      <c r="A697" s="70" t="str">
        <f>CONCATENATE('Search Tool'!$B$6,'Search Tool'!$F$6,H697)</f>
        <v>EAL Level 3 advanced Diploma (Al size 1.25)60307079</v>
      </c>
      <c r="B697" s="70" t="b">
        <f t="shared" si="65"/>
        <v>0</v>
      </c>
      <c r="C697" s="70">
        <f t="shared" si="66"/>
        <v>0</v>
      </c>
      <c r="D697" s="70" t="str">
        <f t="shared" si="67"/>
        <v>FALSE0</v>
      </c>
      <c r="E697" s="70" t="str">
        <f t="shared" si="68"/>
        <v>AS LevelsGCE AS Level60307079</v>
      </c>
      <c r="F697" s="70" t="s">
        <v>7</v>
      </c>
      <c r="G697" s="70" t="s">
        <v>57</v>
      </c>
      <c r="H697" s="184">
        <v>60307079</v>
      </c>
      <c r="I697" s="70" t="s">
        <v>889</v>
      </c>
      <c r="J697" s="70" t="s">
        <v>3592</v>
      </c>
      <c r="K697" s="71" t="str">
        <f t="shared" si="63"/>
        <v>BLANK</v>
      </c>
      <c r="L697" s="71" t="str">
        <f t="shared" si="64"/>
        <v>BLANK</v>
      </c>
    </row>
    <row r="698" spans="1:12" x14ac:dyDescent="0.75">
      <c r="A698" s="70" t="str">
        <f>CONCATENATE('Search Tool'!$B$6,'Search Tool'!$F$6,H698)</f>
        <v>EAL Level 3 advanced Diploma (Al size 1.25)60307602</v>
      </c>
      <c r="B698" s="70" t="b">
        <f t="shared" si="65"/>
        <v>0</v>
      </c>
      <c r="C698" s="70">
        <f t="shared" si="66"/>
        <v>0</v>
      </c>
      <c r="D698" s="70" t="str">
        <f t="shared" si="67"/>
        <v>FALSE0</v>
      </c>
      <c r="E698" s="70" t="str">
        <f t="shared" si="68"/>
        <v>AS LevelsGCE AS Level60307602</v>
      </c>
      <c r="F698" s="70" t="s">
        <v>7</v>
      </c>
      <c r="G698" s="70" t="s">
        <v>57</v>
      </c>
      <c r="H698" s="184">
        <v>60307602</v>
      </c>
      <c r="I698" s="70" t="s">
        <v>2699</v>
      </c>
      <c r="J698" s="70" t="s">
        <v>3593</v>
      </c>
      <c r="K698" s="71" t="str">
        <f t="shared" si="63"/>
        <v>BLANK</v>
      </c>
      <c r="L698" s="71" t="str">
        <f t="shared" si="64"/>
        <v>BLANK</v>
      </c>
    </row>
    <row r="699" spans="1:12" x14ac:dyDescent="0.75">
      <c r="A699" s="70" t="str">
        <f>CONCATENATE('Search Tool'!$B$6,'Search Tool'!$F$6,H699)</f>
        <v>EAL Level 3 advanced Diploma (Al size 1.25)6030778X</v>
      </c>
      <c r="B699" s="70" t="b">
        <f t="shared" si="65"/>
        <v>0</v>
      </c>
      <c r="C699" s="70">
        <f t="shared" si="66"/>
        <v>0</v>
      </c>
      <c r="D699" s="70" t="str">
        <f t="shared" si="67"/>
        <v>FALSE0</v>
      </c>
      <c r="E699" s="70" t="str">
        <f t="shared" si="68"/>
        <v>AS LevelsGCE AS Level6030778X</v>
      </c>
      <c r="F699" s="70" t="s">
        <v>7</v>
      </c>
      <c r="G699" s="70" t="s">
        <v>57</v>
      </c>
      <c r="H699" s="70" t="s">
        <v>2702</v>
      </c>
      <c r="I699" s="70" t="s">
        <v>2703</v>
      </c>
      <c r="J699" s="70" t="s">
        <v>3594</v>
      </c>
      <c r="K699" s="71" t="str">
        <f t="shared" si="63"/>
        <v>BLANK</v>
      </c>
      <c r="L699" s="71" t="str">
        <f t="shared" si="64"/>
        <v>BLANK</v>
      </c>
    </row>
    <row r="700" spans="1:12" x14ac:dyDescent="0.75">
      <c r="A700" s="70" t="str">
        <f>CONCATENATE('Search Tool'!$B$6,'Search Tool'!$F$6,H700)</f>
        <v>EAL Level 3 advanced Diploma (Al size 1.25)60307833</v>
      </c>
      <c r="B700" s="70" t="b">
        <f t="shared" si="65"/>
        <v>0</v>
      </c>
      <c r="C700" s="70">
        <f t="shared" si="66"/>
        <v>0</v>
      </c>
      <c r="D700" s="70" t="str">
        <f t="shared" si="67"/>
        <v>FALSE0</v>
      </c>
      <c r="E700" s="70" t="str">
        <f t="shared" si="68"/>
        <v>AS LevelsGCE AS Level60307833</v>
      </c>
      <c r="F700" s="70" t="s">
        <v>7</v>
      </c>
      <c r="G700" s="70" t="s">
        <v>57</v>
      </c>
      <c r="H700" s="184">
        <v>60307833</v>
      </c>
      <c r="I700" s="70" t="s">
        <v>861</v>
      </c>
      <c r="J700" s="70" t="s">
        <v>3595</v>
      </c>
      <c r="K700" s="71" t="str">
        <f t="shared" si="63"/>
        <v>BLANK</v>
      </c>
      <c r="L700" s="71" t="str">
        <f t="shared" si="64"/>
        <v>BLANK</v>
      </c>
    </row>
    <row r="701" spans="1:12" x14ac:dyDescent="0.75">
      <c r="A701" s="70" t="str">
        <f>CONCATENATE('Search Tool'!$B$6,'Search Tool'!$F$6,H701)</f>
        <v>EAL Level 3 advanced Diploma (Al size 1.25)60308060</v>
      </c>
      <c r="B701" s="70" t="b">
        <f t="shared" si="65"/>
        <v>0</v>
      </c>
      <c r="C701" s="70">
        <f t="shared" si="66"/>
        <v>0</v>
      </c>
      <c r="D701" s="70" t="str">
        <f t="shared" si="67"/>
        <v>FALSE0</v>
      </c>
      <c r="E701" s="70" t="str">
        <f t="shared" si="68"/>
        <v>AS LevelsGCE AS Level60308060</v>
      </c>
      <c r="F701" s="70" t="s">
        <v>7</v>
      </c>
      <c r="G701" s="70" t="s">
        <v>57</v>
      </c>
      <c r="H701" s="184">
        <v>60308060</v>
      </c>
      <c r="I701" s="70" t="s">
        <v>2709</v>
      </c>
      <c r="J701" s="70" t="s">
        <v>3596</v>
      </c>
      <c r="K701" s="71" t="str">
        <f t="shared" si="63"/>
        <v>BLANK</v>
      </c>
      <c r="L701" s="71" t="str">
        <f t="shared" si="64"/>
        <v>BLANK</v>
      </c>
    </row>
    <row r="702" spans="1:12" x14ac:dyDescent="0.75">
      <c r="A702" s="70" t="str">
        <f>CONCATENATE('Search Tool'!$B$6,'Search Tool'!$F$6,H702)</f>
        <v>EAL Level 3 advanced Diploma (Al size 1.25)60308606</v>
      </c>
      <c r="B702" s="70" t="b">
        <f t="shared" si="65"/>
        <v>0</v>
      </c>
      <c r="C702" s="70">
        <f t="shared" si="66"/>
        <v>0</v>
      </c>
      <c r="D702" s="70" t="str">
        <f t="shared" si="67"/>
        <v>FALSE0</v>
      </c>
      <c r="E702" s="70" t="str">
        <f t="shared" si="68"/>
        <v>AS LevelsGCE AS Level60308606</v>
      </c>
      <c r="F702" s="70" t="s">
        <v>7</v>
      </c>
      <c r="G702" s="70" t="s">
        <v>57</v>
      </c>
      <c r="H702" s="184">
        <v>60308606</v>
      </c>
      <c r="I702" s="70" t="s">
        <v>2713</v>
      </c>
      <c r="J702" s="70" t="s">
        <v>3597</v>
      </c>
      <c r="K702" s="71" t="str">
        <f t="shared" si="63"/>
        <v>BLANK</v>
      </c>
      <c r="L702" s="71" t="str">
        <f t="shared" si="64"/>
        <v>BLANK</v>
      </c>
    </row>
    <row r="703" spans="1:12" x14ac:dyDescent="0.75">
      <c r="A703" s="70" t="str">
        <f>CONCATENATE('Search Tool'!$B$6,'Search Tool'!$F$6,H703)</f>
        <v>EAL Level 3 advanced Diploma (Al size 1.25)60309210</v>
      </c>
      <c r="B703" s="70" t="b">
        <f t="shared" si="65"/>
        <v>0</v>
      </c>
      <c r="C703" s="70">
        <f t="shared" si="66"/>
        <v>0</v>
      </c>
      <c r="D703" s="70" t="str">
        <f t="shared" si="67"/>
        <v>FALSE0</v>
      </c>
      <c r="E703" s="70" t="str">
        <f t="shared" si="68"/>
        <v>AS LevelsGCE AS Level60309210</v>
      </c>
      <c r="F703" s="70" t="s">
        <v>7</v>
      </c>
      <c r="G703" s="70" t="s">
        <v>57</v>
      </c>
      <c r="H703" s="184">
        <v>60309210</v>
      </c>
      <c r="I703" s="70" t="s">
        <v>915</v>
      </c>
      <c r="J703" s="70" t="s">
        <v>3598</v>
      </c>
      <c r="K703" s="71" t="str">
        <f t="shared" si="63"/>
        <v>BLANK</v>
      </c>
      <c r="L703" s="71" t="str">
        <f t="shared" si="64"/>
        <v>BLANK</v>
      </c>
    </row>
    <row r="704" spans="1:12" x14ac:dyDescent="0.75">
      <c r="A704" s="70" t="str">
        <f>CONCATENATE('Search Tool'!$B$6,'Search Tool'!$F$6,H704)</f>
        <v>EAL Level 3 advanced Diploma (Al size 1.25)60309301</v>
      </c>
      <c r="B704" s="70" t="b">
        <f t="shared" si="65"/>
        <v>0</v>
      </c>
      <c r="C704" s="70">
        <f t="shared" si="66"/>
        <v>0</v>
      </c>
      <c r="D704" s="70" t="str">
        <f t="shared" si="67"/>
        <v>FALSE0</v>
      </c>
      <c r="E704" s="70" t="str">
        <f t="shared" si="68"/>
        <v>AS LevelsGCE AS Level60309301</v>
      </c>
      <c r="F704" s="70" t="s">
        <v>7</v>
      </c>
      <c r="G704" s="70" t="s">
        <v>57</v>
      </c>
      <c r="H704" s="184">
        <v>60309301</v>
      </c>
      <c r="I704" s="70" t="s">
        <v>2719</v>
      </c>
      <c r="J704" s="70" t="s">
        <v>3599</v>
      </c>
      <c r="K704" s="71" t="str">
        <f t="shared" si="63"/>
        <v>BLANK</v>
      </c>
      <c r="L704" s="71" t="str">
        <f t="shared" si="64"/>
        <v>BLANK</v>
      </c>
    </row>
    <row r="705" spans="1:12" x14ac:dyDescent="0.75">
      <c r="A705" s="70" t="str">
        <f>CONCATENATE('Search Tool'!$B$6,'Search Tool'!$F$6,H705)</f>
        <v>EAL Level 3 advanced Diploma (Al size 1.25)60309337</v>
      </c>
      <c r="B705" s="70" t="b">
        <f t="shared" si="65"/>
        <v>0</v>
      </c>
      <c r="C705" s="70">
        <f t="shared" si="66"/>
        <v>0</v>
      </c>
      <c r="D705" s="70" t="str">
        <f t="shared" si="67"/>
        <v>FALSE0</v>
      </c>
      <c r="E705" s="70" t="str">
        <f t="shared" si="68"/>
        <v>AS LevelsGCE AS Level60309337</v>
      </c>
      <c r="F705" s="70" t="s">
        <v>7</v>
      </c>
      <c r="G705" s="70" t="s">
        <v>57</v>
      </c>
      <c r="H705" s="184">
        <v>60309337</v>
      </c>
      <c r="I705" s="70" t="s">
        <v>2721</v>
      </c>
      <c r="J705" s="70" t="s">
        <v>3600</v>
      </c>
      <c r="K705" s="71" t="str">
        <f t="shared" si="63"/>
        <v>BLANK</v>
      </c>
      <c r="L705" s="71" t="str">
        <f t="shared" si="64"/>
        <v>BLANK</v>
      </c>
    </row>
    <row r="706" spans="1:12" x14ac:dyDescent="0.75">
      <c r="A706" s="70" t="str">
        <f>CONCATENATE('Search Tool'!$B$6,'Search Tool'!$F$6,H706)</f>
        <v>EAL Level 3 advanced Diploma (Al size 1.25)60309714</v>
      </c>
      <c r="B706" s="70" t="b">
        <f t="shared" si="65"/>
        <v>0</v>
      </c>
      <c r="C706" s="70">
        <f t="shared" si="66"/>
        <v>0</v>
      </c>
      <c r="D706" s="70" t="str">
        <f t="shared" si="67"/>
        <v>FALSE0</v>
      </c>
      <c r="E706" s="70" t="str">
        <f t="shared" si="68"/>
        <v>AS LevelsGCE AS Level60309714</v>
      </c>
      <c r="F706" s="70" t="s">
        <v>7</v>
      </c>
      <c r="G706" s="70" t="s">
        <v>57</v>
      </c>
      <c r="H706" s="184">
        <v>60309714</v>
      </c>
      <c r="I706" s="70" t="s">
        <v>4365</v>
      </c>
      <c r="J706" s="70" t="s">
        <v>3601</v>
      </c>
      <c r="K706" s="71" t="str">
        <f t="shared" ref="K706:K769" si="69">IFERROR(VLOOKUP($J706,$D$2:$I$1449,5,FALSE),"BLANK")</f>
        <v>BLANK</v>
      </c>
      <c r="L706" s="71" t="str">
        <f t="shared" ref="L706:L769" si="70">IFERROR(VLOOKUP($J706,$D$2:$I$1449,6,FALSE),"BLANK")</f>
        <v>BLANK</v>
      </c>
    </row>
    <row r="707" spans="1:12" x14ac:dyDescent="0.75">
      <c r="A707" s="70" t="str">
        <f>CONCATENATE('Search Tool'!$B$6,'Search Tool'!$F$6,H707)</f>
        <v>EAL Level 3 advanced Diploma (Al size 1.25)60309726</v>
      </c>
      <c r="B707" s="70" t="b">
        <f t="shared" si="65"/>
        <v>0</v>
      </c>
      <c r="C707" s="70">
        <f t="shared" si="66"/>
        <v>0</v>
      </c>
      <c r="D707" s="70" t="str">
        <f t="shared" si="67"/>
        <v>FALSE0</v>
      </c>
      <c r="E707" s="70" t="str">
        <f t="shared" si="68"/>
        <v>AS LevelsGCE AS Level60309726</v>
      </c>
      <c r="F707" s="70" t="s">
        <v>7</v>
      </c>
      <c r="G707" s="70" t="s">
        <v>57</v>
      </c>
      <c r="H707" s="184">
        <v>60309726</v>
      </c>
      <c r="I707" s="70" t="s">
        <v>4367</v>
      </c>
      <c r="J707" s="70" t="s">
        <v>3602</v>
      </c>
      <c r="K707" s="71" t="str">
        <f t="shared" si="69"/>
        <v>BLANK</v>
      </c>
      <c r="L707" s="71" t="str">
        <f t="shared" si="70"/>
        <v>BLANK</v>
      </c>
    </row>
    <row r="708" spans="1:12" x14ac:dyDescent="0.75">
      <c r="A708" s="70" t="str">
        <f>CONCATENATE('Search Tool'!$B$6,'Search Tool'!$F$6,H708)</f>
        <v>EAL Level 3 advanced Diploma (Al size 1.25)60309775</v>
      </c>
      <c r="B708" s="70" t="b">
        <f t="shared" ref="B708:B771" si="71">A708=E708</f>
        <v>0</v>
      </c>
      <c r="C708" s="70">
        <f t="shared" ref="C708:C771" si="72">IF(B708=TRUE,1+C707,0)</f>
        <v>0</v>
      </c>
      <c r="D708" s="70" t="str">
        <f t="shared" ref="D708:D771" si="73">CONCATENATE(B708,C708)</f>
        <v>FALSE0</v>
      </c>
      <c r="E708" s="70" t="str">
        <f t="shared" ref="E708:E771" si="74">CONCATENATE(F708,G708,H708)</f>
        <v>AS LevelsGCE AS Level60309775</v>
      </c>
      <c r="F708" s="70" t="s">
        <v>7</v>
      </c>
      <c r="G708" s="70" t="s">
        <v>57</v>
      </c>
      <c r="H708" s="184">
        <v>60309775</v>
      </c>
      <c r="I708" s="70" t="s">
        <v>4369</v>
      </c>
      <c r="J708" s="70" t="s">
        <v>3603</v>
      </c>
      <c r="K708" s="71" t="str">
        <f t="shared" si="69"/>
        <v>BLANK</v>
      </c>
      <c r="L708" s="71" t="str">
        <f t="shared" si="70"/>
        <v>BLANK</v>
      </c>
    </row>
    <row r="709" spans="1:12" x14ac:dyDescent="0.75">
      <c r="A709" s="70" t="str">
        <f>CONCATENATE('Search Tool'!$B$6,'Search Tool'!$F$6,H709)</f>
        <v>EAL Level 3 advanced Diploma (Al size 1.25)60309817</v>
      </c>
      <c r="B709" s="70" t="b">
        <f t="shared" si="71"/>
        <v>0</v>
      </c>
      <c r="C709" s="70">
        <f t="shared" si="72"/>
        <v>0</v>
      </c>
      <c r="D709" s="70" t="str">
        <f t="shared" si="73"/>
        <v>FALSE0</v>
      </c>
      <c r="E709" s="70" t="str">
        <f t="shared" si="74"/>
        <v>AS LevelsGCE AS Level60309817</v>
      </c>
      <c r="F709" s="70" t="s">
        <v>7</v>
      </c>
      <c r="G709" s="70" t="s">
        <v>57</v>
      </c>
      <c r="H709" s="184">
        <v>60309817</v>
      </c>
      <c r="I709" s="70" t="s">
        <v>1069</v>
      </c>
      <c r="J709" s="70" t="s">
        <v>3604</v>
      </c>
      <c r="K709" s="71" t="str">
        <f t="shared" si="69"/>
        <v>BLANK</v>
      </c>
      <c r="L709" s="71" t="str">
        <f t="shared" si="70"/>
        <v>BLANK</v>
      </c>
    </row>
    <row r="710" spans="1:12" x14ac:dyDescent="0.75">
      <c r="A710" s="70" t="str">
        <f>CONCATENATE('Search Tool'!$B$6,'Search Tool'!$F$6,H710)</f>
        <v>EAL Level 3 advanced Diploma (Al size 1.25)6030991X</v>
      </c>
      <c r="B710" s="70" t="b">
        <f t="shared" si="71"/>
        <v>0</v>
      </c>
      <c r="C710" s="70">
        <f t="shared" si="72"/>
        <v>0</v>
      </c>
      <c r="D710" s="70" t="str">
        <f t="shared" si="73"/>
        <v>FALSE0</v>
      </c>
      <c r="E710" s="70" t="str">
        <f t="shared" si="74"/>
        <v>AS LevelsGCE AS Level6030991X</v>
      </c>
      <c r="F710" s="70" t="s">
        <v>7</v>
      </c>
      <c r="G710" s="70" t="s">
        <v>57</v>
      </c>
      <c r="H710" s="70" t="s">
        <v>4371</v>
      </c>
      <c r="I710" s="70" t="s">
        <v>4372</v>
      </c>
      <c r="J710" s="70" t="s">
        <v>3605</v>
      </c>
      <c r="K710" s="71" t="str">
        <f t="shared" si="69"/>
        <v>BLANK</v>
      </c>
      <c r="L710" s="71" t="str">
        <f t="shared" si="70"/>
        <v>BLANK</v>
      </c>
    </row>
    <row r="711" spans="1:12" x14ac:dyDescent="0.75">
      <c r="A711" s="70" t="str">
        <f>CONCATENATE('Search Tool'!$B$6,'Search Tool'!$F$6,H711)</f>
        <v>EAL Level 3 advanced Diploma (Al size 1.25)6031008X</v>
      </c>
      <c r="B711" s="70" t="b">
        <f t="shared" si="71"/>
        <v>0</v>
      </c>
      <c r="C711" s="70">
        <f t="shared" si="72"/>
        <v>0</v>
      </c>
      <c r="D711" s="70" t="str">
        <f t="shared" si="73"/>
        <v>FALSE0</v>
      </c>
      <c r="E711" s="70" t="str">
        <f t="shared" si="74"/>
        <v>AS LevelsGCE AS Level6031008X</v>
      </c>
      <c r="F711" s="70" t="s">
        <v>7</v>
      </c>
      <c r="G711" s="70" t="s">
        <v>57</v>
      </c>
      <c r="H711" s="70" t="s">
        <v>4373</v>
      </c>
      <c r="I711" s="70" t="s">
        <v>913</v>
      </c>
      <c r="J711" s="70" t="s">
        <v>3606</v>
      </c>
      <c r="K711" s="71" t="str">
        <f t="shared" si="69"/>
        <v>BLANK</v>
      </c>
      <c r="L711" s="71" t="str">
        <f t="shared" si="70"/>
        <v>BLANK</v>
      </c>
    </row>
    <row r="712" spans="1:12" x14ac:dyDescent="0.75">
      <c r="A712" s="70" t="str">
        <f>CONCATENATE('Search Tool'!$B$6,'Search Tool'!$F$6,H712)</f>
        <v>EAL Level 3 advanced Diploma (Al size 1.25)60311071</v>
      </c>
      <c r="B712" s="70" t="b">
        <f t="shared" si="71"/>
        <v>0</v>
      </c>
      <c r="C712" s="70">
        <f t="shared" si="72"/>
        <v>0</v>
      </c>
      <c r="D712" s="70" t="str">
        <f t="shared" si="73"/>
        <v>FALSE0</v>
      </c>
      <c r="E712" s="70" t="str">
        <f t="shared" si="74"/>
        <v>AS LevelsGCE AS Level60311071</v>
      </c>
      <c r="F712" s="70" t="s">
        <v>7</v>
      </c>
      <c r="G712" s="70" t="s">
        <v>57</v>
      </c>
      <c r="H712" s="184">
        <v>60311071</v>
      </c>
      <c r="I712" s="70" t="s">
        <v>4375</v>
      </c>
      <c r="J712" s="70" t="s">
        <v>3607</v>
      </c>
      <c r="K712" s="71" t="str">
        <f t="shared" si="69"/>
        <v>BLANK</v>
      </c>
      <c r="L712" s="71" t="str">
        <f t="shared" si="70"/>
        <v>BLANK</v>
      </c>
    </row>
    <row r="713" spans="1:12" x14ac:dyDescent="0.75">
      <c r="A713" s="70" t="str">
        <f>CONCATENATE('Search Tool'!$B$6,'Search Tool'!$F$6,H713)</f>
        <v>EAL Level 3 advanced Diploma (Al size 1.25)60311083</v>
      </c>
      <c r="B713" s="70" t="b">
        <f t="shared" si="71"/>
        <v>0</v>
      </c>
      <c r="C713" s="70">
        <f t="shared" si="72"/>
        <v>0</v>
      </c>
      <c r="D713" s="70" t="str">
        <f t="shared" si="73"/>
        <v>FALSE0</v>
      </c>
      <c r="E713" s="70" t="str">
        <f t="shared" si="74"/>
        <v>AS LevelsGCE AS Level60311083</v>
      </c>
      <c r="F713" s="70" t="s">
        <v>7</v>
      </c>
      <c r="G713" s="70" t="s">
        <v>57</v>
      </c>
      <c r="H713" s="184">
        <v>60311083</v>
      </c>
      <c r="I713" s="70" t="s">
        <v>4377</v>
      </c>
      <c r="J713" s="70" t="s">
        <v>3608</v>
      </c>
      <c r="K713" s="71" t="str">
        <f t="shared" si="69"/>
        <v>BLANK</v>
      </c>
      <c r="L713" s="71" t="str">
        <f t="shared" si="70"/>
        <v>BLANK</v>
      </c>
    </row>
    <row r="714" spans="1:12" x14ac:dyDescent="0.75">
      <c r="A714" s="70" t="str">
        <f>CONCATENATE('Search Tool'!$B$6,'Search Tool'!$F$6,H714)</f>
        <v>EAL Level 3 advanced Diploma (Al size 1.25)60311186</v>
      </c>
      <c r="B714" s="70" t="b">
        <f t="shared" si="71"/>
        <v>0</v>
      </c>
      <c r="C714" s="70">
        <f t="shared" si="72"/>
        <v>0</v>
      </c>
      <c r="D714" s="70" t="str">
        <f t="shared" si="73"/>
        <v>FALSE0</v>
      </c>
      <c r="E714" s="70" t="str">
        <f t="shared" si="74"/>
        <v>AS LevelsGCE AS Level60311186</v>
      </c>
      <c r="F714" s="70" t="s">
        <v>7</v>
      </c>
      <c r="G714" s="70" t="s">
        <v>57</v>
      </c>
      <c r="H714" s="184">
        <v>60311186</v>
      </c>
      <c r="I714" s="70" t="s">
        <v>4379</v>
      </c>
      <c r="J714" s="70" t="s">
        <v>3609</v>
      </c>
      <c r="K714" s="71" t="str">
        <f t="shared" si="69"/>
        <v>BLANK</v>
      </c>
      <c r="L714" s="71" t="str">
        <f t="shared" si="70"/>
        <v>BLANK</v>
      </c>
    </row>
    <row r="715" spans="1:12" x14ac:dyDescent="0.75">
      <c r="A715" s="70" t="str">
        <f>CONCATENATE('Search Tool'!$B$6,'Search Tool'!$F$6,H715)</f>
        <v>EAL Level 3 advanced Diploma (Al size 1.25)60311502</v>
      </c>
      <c r="B715" s="70" t="b">
        <f t="shared" si="71"/>
        <v>0</v>
      </c>
      <c r="C715" s="70">
        <f t="shared" si="72"/>
        <v>0</v>
      </c>
      <c r="D715" s="70" t="str">
        <f t="shared" si="73"/>
        <v>FALSE0</v>
      </c>
      <c r="E715" s="70" t="str">
        <f t="shared" si="74"/>
        <v>AS LevelsGCE AS Level60311502</v>
      </c>
      <c r="F715" s="70" t="s">
        <v>7</v>
      </c>
      <c r="G715" s="70" t="s">
        <v>57</v>
      </c>
      <c r="H715" s="184">
        <v>60311502</v>
      </c>
      <c r="I715" s="70" t="s">
        <v>4381</v>
      </c>
      <c r="J715" s="70" t="s">
        <v>3610</v>
      </c>
      <c r="K715" s="71" t="str">
        <f t="shared" si="69"/>
        <v>BLANK</v>
      </c>
      <c r="L715" s="71" t="str">
        <f t="shared" si="70"/>
        <v>BLANK</v>
      </c>
    </row>
    <row r="716" spans="1:12" x14ac:dyDescent="0.75">
      <c r="A716" s="70" t="str">
        <f>CONCATENATE('Search Tool'!$B$6,'Search Tool'!$F$6,H716)</f>
        <v>EAL Level 3 advanced Diploma (Al size 1.25)60311654</v>
      </c>
      <c r="B716" s="70" t="b">
        <f t="shared" si="71"/>
        <v>0</v>
      </c>
      <c r="C716" s="70">
        <f t="shared" si="72"/>
        <v>0</v>
      </c>
      <c r="D716" s="70" t="str">
        <f t="shared" si="73"/>
        <v>FALSE0</v>
      </c>
      <c r="E716" s="70" t="str">
        <f t="shared" si="74"/>
        <v>AS LevelsGCE AS Level60311654</v>
      </c>
      <c r="F716" s="70" t="s">
        <v>7</v>
      </c>
      <c r="G716" s="70" t="s">
        <v>57</v>
      </c>
      <c r="H716" s="184">
        <v>60311654</v>
      </c>
      <c r="I716" s="70" t="s">
        <v>777</v>
      </c>
      <c r="J716" s="70" t="s">
        <v>3611</v>
      </c>
      <c r="K716" s="71" t="str">
        <f t="shared" si="69"/>
        <v>BLANK</v>
      </c>
      <c r="L716" s="71" t="str">
        <f t="shared" si="70"/>
        <v>BLANK</v>
      </c>
    </row>
    <row r="717" spans="1:12" x14ac:dyDescent="0.75">
      <c r="A717" s="70" t="str">
        <f>CONCATENATE('Search Tool'!$B$6,'Search Tool'!$F$6,H717)</f>
        <v>EAL Level 3 advanced Diploma (Al size 1.25)60311745</v>
      </c>
      <c r="B717" s="70" t="b">
        <f t="shared" si="71"/>
        <v>0</v>
      </c>
      <c r="C717" s="70">
        <f t="shared" si="72"/>
        <v>0</v>
      </c>
      <c r="D717" s="70" t="str">
        <f t="shared" si="73"/>
        <v>FALSE0</v>
      </c>
      <c r="E717" s="70" t="str">
        <f t="shared" si="74"/>
        <v>AS LevelsGCE AS Level60311745</v>
      </c>
      <c r="F717" s="70" t="s">
        <v>7</v>
      </c>
      <c r="G717" s="70" t="s">
        <v>57</v>
      </c>
      <c r="H717" s="184">
        <v>60311745</v>
      </c>
      <c r="I717" s="70" t="s">
        <v>4384</v>
      </c>
      <c r="J717" s="70" t="s">
        <v>3612</v>
      </c>
      <c r="K717" s="71" t="str">
        <f t="shared" si="69"/>
        <v>BLANK</v>
      </c>
      <c r="L717" s="71" t="str">
        <f t="shared" si="70"/>
        <v>BLANK</v>
      </c>
    </row>
    <row r="718" spans="1:12" x14ac:dyDescent="0.75">
      <c r="A718" s="70" t="str">
        <f>CONCATENATE('Search Tool'!$B$6,'Search Tool'!$F$6,H718)</f>
        <v>EAL Level 3 advanced Diploma (Al size 1.25)60312026</v>
      </c>
      <c r="B718" s="70" t="b">
        <f t="shared" si="71"/>
        <v>0</v>
      </c>
      <c r="C718" s="70">
        <f t="shared" si="72"/>
        <v>0</v>
      </c>
      <c r="D718" s="70" t="str">
        <f t="shared" si="73"/>
        <v>FALSE0</v>
      </c>
      <c r="E718" s="70" t="str">
        <f t="shared" si="74"/>
        <v>AS LevelsGCE AS Level60312026</v>
      </c>
      <c r="F718" s="70" t="s">
        <v>7</v>
      </c>
      <c r="G718" s="70" t="s">
        <v>57</v>
      </c>
      <c r="H718" s="184">
        <v>60312026</v>
      </c>
      <c r="I718" s="70" t="s">
        <v>1065</v>
      </c>
      <c r="J718" s="70" t="s">
        <v>3613</v>
      </c>
      <c r="K718" s="71" t="str">
        <f t="shared" si="69"/>
        <v>BLANK</v>
      </c>
      <c r="L718" s="71" t="str">
        <f t="shared" si="70"/>
        <v>BLANK</v>
      </c>
    </row>
    <row r="719" spans="1:12" x14ac:dyDescent="0.75">
      <c r="A719" s="70" t="str">
        <f>CONCATENATE('Search Tool'!$B$6,'Search Tool'!$F$6,H719)</f>
        <v>EAL Level 3 advanced Diploma (Al size 1.25)60312269</v>
      </c>
      <c r="B719" s="70" t="b">
        <f t="shared" si="71"/>
        <v>0</v>
      </c>
      <c r="C719" s="70">
        <f t="shared" si="72"/>
        <v>0</v>
      </c>
      <c r="D719" s="70" t="str">
        <f t="shared" si="73"/>
        <v>FALSE0</v>
      </c>
      <c r="E719" s="70" t="str">
        <f t="shared" si="74"/>
        <v>AS LevelsGCE AS Level60312269</v>
      </c>
      <c r="F719" s="70" t="s">
        <v>7</v>
      </c>
      <c r="G719" s="70" t="s">
        <v>57</v>
      </c>
      <c r="H719" s="184">
        <v>60312269</v>
      </c>
      <c r="I719" s="70" t="s">
        <v>4387</v>
      </c>
      <c r="J719" s="70" t="s">
        <v>3614</v>
      </c>
      <c r="K719" s="71" t="str">
        <f t="shared" si="69"/>
        <v>BLANK</v>
      </c>
      <c r="L719" s="71" t="str">
        <f t="shared" si="70"/>
        <v>BLANK</v>
      </c>
    </row>
    <row r="720" spans="1:12" x14ac:dyDescent="0.75">
      <c r="A720" s="70" t="str">
        <f>CONCATENATE('Search Tool'!$B$6,'Search Tool'!$F$6,H720)</f>
        <v>EAL Level 3 advanced Diploma (Al size 1.25)10042623</v>
      </c>
      <c r="B720" s="70" t="b">
        <f t="shared" si="71"/>
        <v>0</v>
      </c>
      <c r="C720" s="70">
        <f t="shared" si="72"/>
        <v>0</v>
      </c>
      <c r="D720" s="70" t="str">
        <f t="shared" si="73"/>
        <v>FALSE0</v>
      </c>
      <c r="E720" s="70" t="str">
        <f t="shared" si="74"/>
        <v>AS Levels Double Applied GCE AS Level (Double Award)10042623</v>
      </c>
      <c r="F720" s="70" t="s">
        <v>2866</v>
      </c>
      <c r="G720" s="70" t="s">
        <v>58</v>
      </c>
      <c r="H720" s="184">
        <v>10042623</v>
      </c>
      <c r="I720" s="70" t="s">
        <v>1302</v>
      </c>
      <c r="J720" s="70" t="s">
        <v>3615</v>
      </c>
      <c r="K720" s="71" t="str">
        <f t="shared" si="69"/>
        <v>BLANK</v>
      </c>
      <c r="L720" s="71" t="str">
        <f t="shared" si="70"/>
        <v>BLANK</v>
      </c>
    </row>
    <row r="721" spans="1:12" x14ac:dyDescent="0.75">
      <c r="A721" s="70" t="str">
        <f>CONCATENATE('Search Tool'!$B$6,'Search Tool'!$F$6,H721)</f>
        <v>EAL Level 3 advanced Diploma (Al size 1.25)10042878</v>
      </c>
      <c r="B721" s="70" t="b">
        <f t="shared" si="71"/>
        <v>0</v>
      </c>
      <c r="C721" s="70">
        <f t="shared" si="72"/>
        <v>0</v>
      </c>
      <c r="D721" s="70" t="str">
        <f t="shared" si="73"/>
        <v>FALSE0</v>
      </c>
      <c r="E721" s="70" t="str">
        <f t="shared" si="74"/>
        <v>AS Levels Double Applied GCE AS Level (Double Award)10042878</v>
      </c>
      <c r="F721" s="70" t="s">
        <v>2866</v>
      </c>
      <c r="G721" s="70" t="s">
        <v>58</v>
      </c>
      <c r="H721" s="184">
        <v>10042878</v>
      </c>
      <c r="I721" s="70" t="s">
        <v>1304</v>
      </c>
      <c r="J721" s="70" t="s">
        <v>3616</v>
      </c>
      <c r="K721" s="71" t="str">
        <f t="shared" si="69"/>
        <v>BLANK</v>
      </c>
      <c r="L721" s="71" t="str">
        <f t="shared" si="70"/>
        <v>BLANK</v>
      </c>
    </row>
    <row r="722" spans="1:12" x14ac:dyDescent="0.75">
      <c r="A722" s="70" t="str">
        <f>CONCATENATE('Search Tool'!$B$6,'Search Tool'!$F$6,H722)</f>
        <v>EAL Level 3 advanced Diploma (Al size 1.25)10042933</v>
      </c>
      <c r="B722" s="70" t="b">
        <f t="shared" si="71"/>
        <v>0</v>
      </c>
      <c r="C722" s="70">
        <f t="shared" si="72"/>
        <v>0</v>
      </c>
      <c r="D722" s="70" t="str">
        <f t="shared" si="73"/>
        <v>FALSE0</v>
      </c>
      <c r="E722" s="70" t="str">
        <f t="shared" si="74"/>
        <v>AS Levels Double Applied GCE AS Level (Double Award)10042933</v>
      </c>
      <c r="F722" s="70" t="s">
        <v>2866</v>
      </c>
      <c r="G722" s="70" t="s">
        <v>58</v>
      </c>
      <c r="H722" s="184">
        <v>10042933</v>
      </c>
      <c r="I722" s="70" t="s">
        <v>1306</v>
      </c>
      <c r="J722" s="70" t="s">
        <v>3617</v>
      </c>
      <c r="K722" s="71" t="str">
        <f t="shared" si="69"/>
        <v>BLANK</v>
      </c>
      <c r="L722" s="71" t="str">
        <f t="shared" si="70"/>
        <v>BLANK</v>
      </c>
    </row>
    <row r="723" spans="1:12" x14ac:dyDescent="0.75">
      <c r="A723" s="70" t="str">
        <f>CONCATENATE('Search Tool'!$B$6,'Search Tool'!$F$6,H723)</f>
        <v>EAL Level 3 advanced Diploma (Al size 1.25)10042970</v>
      </c>
      <c r="B723" s="70" t="b">
        <f t="shared" si="71"/>
        <v>0</v>
      </c>
      <c r="C723" s="70">
        <f t="shared" si="72"/>
        <v>0</v>
      </c>
      <c r="D723" s="70" t="str">
        <f t="shared" si="73"/>
        <v>FALSE0</v>
      </c>
      <c r="E723" s="70" t="str">
        <f t="shared" si="74"/>
        <v>AS Levels Double Applied GCE AS Level (Double Award)10042970</v>
      </c>
      <c r="F723" s="70" t="s">
        <v>2866</v>
      </c>
      <c r="G723" s="70" t="s">
        <v>58</v>
      </c>
      <c r="H723" s="184">
        <v>10042970</v>
      </c>
      <c r="I723" s="70" t="s">
        <v>1308</v>
      </c>
      <c r="J723" s="70" t="s">
        <v>3618</v>
      </c>
      <c r="K723" s="71" t="str">
        <f t="shared" si="69"/>
        <v>BLANK</v>
      </c>
      <c r="L723" s="71" t="str">
        <f t="shared" si="70"/>
        <v>BLANK</v>
      </c>
    </row>
    <row r="724" spans="1:12" x14ac:dyDescent="0.75">
      <c r="A724" s="70" t="str">
        <f>CONCATENATE('Search Tool'!$B$6,'Search Tool'!$F$6,H724)</f>
        <v>EAL Level 3 advanced Diploma (Al size 1.25)10044358</v>
      </c>
      <c r="B724" s="70" t="b">
        <f t="shared" si="71"/>
        <v>0</v>
      </c>
      <c r="C724" s="70">
        <f t="shared" si="72"/>
        <v>0</v>
      </c>
      <c r="D724" s="70" t="str">
        <f t="shared" si="73"/>
        <v>FALSE0</v>
      </c>
      <c r="E724" s="70" t="str">
        <f t="shared" si="74"/>
        <v>AS Levels Double Applied GCE AS Level (Double Award)10044358</v>
      </c>
      <c r="F724" s="70" t="s">
        <v>2866</v>
      </c>
      <c r="G724" s="70" t="s">
        <v>58</v>
      </c>
      <c r="H724" s="184">
        <v>10044358</v>
      </c>
      <c r="I724" s="70" t="s">
        <v>1310</v>
      </c>
      <c r="J724" s="70" t="s">
        <v>3619</v>
      </c>
      <c r="K724" s="71" t="str">
        <f t="shared" si="69"/>
        <v>BLANK</v>
      </c>
      <c r="L724" s="71" t="str">
        <f t="shared" si="70"/>
        <v>BLANK</v>
      </c>
    </row>
    <row r="725" spans="1:12" x14ac:dyDescent="0.75">
      <c r="A725" s="70" t="str">
        <f>CONCATENATE('Search Tool'!$B$6,'Search Tool'!$F$6,H725)</f>
        <v>EAL Level 3 advanced Diploma (Al size 1.25)10044395</v>
      </c>
      <c r="B725" s="70" t="b">
        <f t="shared" si="71"/>
        <v>0</v>
      </c>
      <c r="C725" s="70">
        <f t="shared" si="72"/>
        <v>0</v>
      </c>
      <c r="D725" s="70" t="str">
        <f t="shared" si="73"/>
        <v>FALSE0</v>
      </c>
      <c r="E725" s="70" t="str">
        <f t="shared" si="74"/>
        <v>AS Levels Double Applied GCE AS Level (Double Award)10044395</v>
      </c>
      <c r="F725" s="70" t="s">
        <v>2866</v>
      </c>
      <c r="G725" s="70" t="s">
        <v>58</v>
      </c>
      <c r="H725" s="184">
        <v>10044395</v>
      </c>
      <c r="I725" s="70" t="s">
        <v>1312</v>
      </c>
      <c r="J725" s="70" t="s">
        <v>3620</v>
      </c>
      <c r="K725" s="71" t="str">
        <f t="shared" si="69"/>
        <v>BLANK</v>
      </c>
      <c r="L725" s="71" t="str">
        <f t="shared" si="70"/>
        <v>BLANK</v>
      </c>
    </row>
    <row r="726" spans="1:12" x14ac:dyDescent="0.75">
      <c r="A726" s="70" t="str">
        <f>CONCATENATE('Search Tool'!$B$6,'Search Tool'!$F$6,H726)</f>
        <v>EAL Level 3 advanced Diploma (Al size 1.25)10044437</v>
      </c>
      <c r="B726" s="70" t="b">
        <f t="shared" si="71"/>
        <v>0</v>
      </c>
      <c r="C726" s="70">
        <f t="shared" si="72"/>
        <v>0</v>
      </c>
      <c r="D726" s="70" t="str">
        <f t="shared" si="73"/>
        <v>FALSE0</v>
      </c>
      <c r="E726" s="70" t="str">
        <f t="shared" si="74"/>
        <v>AS Levels Double Applied GCE AS Level (Double Award)10044437</v>
      </c>
      <c r="F726" s="70" t="s">
        <v>2866</v>
      </c>
      <c r="G726" s="70" t="s">
        <v>58</v>
      </c>
      <c r="H726" s="184">
        <v>10044437</v>
      </c>
      <c r="I726" s="70" t="s">
        <v>1314</v>
      </c>
      <c r="J726" s="70" t="s">
        <v>3621</v>
      </c>
      <c r="K726" s="71" t="str">
        <f t="shared" si="69"/>
        <v>BLANK</v>
      </c>
      <c r="L726" s="71" t="str">
        <f t="shared" si="70"/>
        <v>BLANK</v>
      </c>
    </row>
    <row r="727" spans="1:12" x14ac:dyDescent="0.75">
      <c r="A727" s="70" t="str">
        <f>CONCATENATE('Search Tool'!$B$6,'Search Tool'!$F$6,H727)</f>
        <v>EAL Level 3 advanced Diploma (Al size 1.25)10045570</v>
      </c>
      <c r="B727" s="70" t="b">
        <f t="shared" si="71"/>
        <v>0</v>
      </c>
      <c r="C727" s="70">
        <f t="shared" si="72"/>
        <v>0</v>
      </c>
      <c r="D727" s="70" t="str">
        <f t="shared" si="73"/>
        <v>FALSE0</v>
      </c>
      <c r="E727" s="70" t="str">
        <f t="shared" si="74"/>
        <v>AS Levels Double Applied GCE AS Level (Double Award)10045570</v>
      </c>
      <c r="F727" s="70" t="s">
        <v>2866</v>
      </c>
      <c r="G727" s="70" t="s">
        <v>58</v>
      </c>
      <c r="H727" s="184">
        <v>10045570</v>
      </c>
      <c r="I727" s="70" t="s">
        <v>1316</v>
      </c>
      <c r="J727" s="70" t="s">
        <v>3622</v>
      </c>
      <c r="K727" s="71" t="str">
        <f t="shared" si="69"/>
        <v>BLANK</v>
      </c>
      <c r="L727" s="71" t="str">
        <f t="shared" si="70"/>
        <v>BLANK</v>
      </c>
    </row>
    <row r="728" spans="1:12" x14ac:dyDescent="0.75">
      <c r="A728" s="70" t="str">
        <f>CONCATENATE('Search Tool'!$B$6,'Search Tool'!$F$6,H728)</f>
        <v>EAL Level 3 advanced Diploma (Al size 1.25)10047244</v>
      </c>
      <c r="B728" s="70" t="b">
        <f t="shared" si="71"/>
        <v>0</v>
      </c>
      <c r="C728" s="70">
        <f t="shared" si="72"/>
        <v>0</v>
      </c>
      <c r="D728" s="70" t="str">
        <f t="shared" si="73"/>
        <v>FALSE0</v>
      </c>
      <c r="E728" s="70" t="str">
        <f t="shared" si="74"/>
        <v>AS Levels Double Applied GCE AS Level (Double Award)10047244</v>
      </c>
      <c r="F728" s="70" t="s">
        <v>2866</v>
      </c>
      <c r="G728" s="70" t="s">
        <v>58</v>
      </c>
      <c r="H728" s="184">
        <v>10047244</v>
      </c>
      <c r="I728" s="70" t="s">
        <v>1318</v>
      </c>
      <c r="J728" s="70" t="s">
        <v>3623</v>
      </c>
      <c r="K728" s="71" t="str">
        <f t="shared" si="69"/>
        <v>BLANK</v>
      </c>
      <c r="L728" s="71" t="str">
        <f t="shared" si="70"/>
        <v>BLANK</v>
      </c>
    </row>
    <row r="729" spans="1:12" x14ac:dyDescent="0.75">
      <c r="A729" s="70" t="str">
        <f>CONCATENATE('Search Tool'!$B$6,'Search Tool'!$F$6,H729)</f>
        <v>EAL Level 3 advanced Diploma (Al size 1.25)1004730X</v>
      </c>
      <c r="B729" s="70" t="b">
        <f t="shared" si="71"/>
        <v>0</v>
      </c>
      <c r="C729" s="70">
        <f t="shared" si="72"/>
        <v>0</v>
      </c>
      <c r="D729" s="70" t="str">
        <f t="shared" si="73"/>
        <v>FALSE0</v>
      </c>
      <c r="E729" s="70" t="str">
        <f t="shared" si="74"/>
        <v>AS Levels Double Applied GCE AS Level (Double Award)1004730X</v>
      </c>
      <c r="F729" s="70" t="s">
        <v>2866</v>
      </c>
      <c r="G729" s="70" t="s">
        <v>58</v>
      </c>
      <c r="H729" s="70" t="s">
        <v>1319</v>
      </c>
      <c r="I729" s="70" t="s">
        <v>1320</v>
      </c>
      <c r="J729" s="70" t="s">
        <v>3624</v>
      </c>
      <c r="K729" s="71" t="str">
        <f t="shared" si="69"/>
        <v>BLANK</v>
      </c>
      <c r="L729" s="71" t="str">
        <f t="shared" si="70"/>
        <v>BLANK</v>
      </c>
    </row>
    <row r="730" spans="1:12" x14ac:dyDescent="0.75">
      <c r="A730" s="70" t="str">
        <f>CONCATENATE('Search Tool'!$B$6,'Search Tool'!$F$6,H730)</f>
        <v>EAL Level 3 advanced Diploma (Al size 1.25)10047414</v>
      </c>
      <c r="B730" s="70" t="b">
        <f t="shared" si="71"/>
        <v>0</v>
      </c>
      <c r="C730" s="70">
        <f t="shared" si="72"/>
        <v>0</v>
      </c>
      <c r="D730" s="70" t="str">
        <f t="shared" si="73"/>
        <v>FALSE0</v>
      </c>
      <c r="E730" s="70" t="str">
        <f t="shared" si="74"/>
        <v>AS Levels Double Applied GCE AS Level (Double Award)10047414</v>
      </c>
      <c r="F730" s="70" t="s">
        <v>2866</v>
      </c>
      <c r="G730" s="70" t="s">
        <v>58</v>
      </c>
      <c r="H730" s="184">
        <v>10047414</v>
      </c>
      <c r="I730" s="70" t="s">
        <v>1322</v>
      </c>
      <c r="J730" s="70" t="s">
        <v>3625</v>
      </c>
      <c r="K730" s="71" t="str">
        <f t="shared" si="69"/>
        <v>BLANK</v>
      </c>
      <c r="L730" s="71" t="str">
        <f t="shared" si="70"/>
        <v>BLANK</v>
      </c>
    </row>
    <row r="731" spans="1:12" x14ac:dyDescent="0.75">
      <c r="A731" s="70" t="str">
        <f>CONCATENATE('Search Tool'!$B$6,'Search Tool'!$F$6,H731)</f>
        <v>EAL Level 3 advanced Diploma (Al size 1.25)10047451</v>
      </c>
      <c r="B731" s="70" t="b">
        <f t="shared" si="71"/>
        <v>0</v>
      </c>
      <c r="C731" s="70">
        <f t="shared" si="72"/>
        <v>0</v>
      </c>
      <c r="D731" s="70" t="str">
        <f t="shared" si="73"/>
        <v>FALSE0</v>
      </c>
      <c r="E731" s="70" t="str">
        <f t="shared" si="74"/>
        <v>AS Levels Double Applied GCE AS Level (Double Award)10047451</v>
      </c>
      <c r="F731" s="70" t="s">
        <v>2866</v>
      </c>
      <c r="G731" s="70" t="s">
        <v>58</v>
      </c>
      <c r="H731" s="184">
        <v>10047451</v>
      </c>
      <c r="I731" s="70" t="s">
        <v>1324</v>
      </c>
      <c r="J731" s="70" t="s">
        <v>3626</v>
      </c>
      <c r="K731" s="71" t="str">
        <f t="shared" si="69"/>
        <v>BLANK</v>
      </c>
      <c r="L731" s="71" t="str">
        <f t="shared" si="70"/>
        <v>BLANK</v>
      </c>
    </row>
    <row r="732" spans="1:12" x14ac:dyDescent="0.75">
      <c r="A732" s="70" t="str">
        <f>CONCATENATE('Search Tool'!$B$6,'Search Tool'!$F$6,H732)</f>
        <v>EAL Level 3 advanced Diploma (Al size 1.25)10047736</v>
      </c>
      <c r="B732" s="70" t="b">
        <f t="shared" si="71"/>
        <v>0</v>
      </c>
      <c r="C732" s="70">
        <f t="shared" si="72"/>
        <v>0</v>
      </c>
      <c r="D732" s="70" t="str">
        <f t="shared" si="73"/>
        <v>FALSE0</v>
      </c>
      <c r="E732" s="70" t="str">
        <f t="shared" si="74"/>
        <v>AS Levels Double Applied GCE AS Level (Double Award)10047736</v>
      </c>
      <c r="F732" s="70" t="s">
        <v>2866</v>
      </c>
      <c r="G732" s="70" t="s">
        <v>58</v>
      </c>
      <c r="H732" s="184">
        <v>10047736</v>
      </c>
      <c r="I732" s="70" t="s">
        <v>1326</v>
      </c>
      <c r="J732" s="70" t="s">
        <v>3627</v>
      </c>
      <c r="K732" s="71" t="str">
        <f t="shared" si="69"/>
        <v>BLANK</v>
      </c>
      <c r="L732" s="71" t="str">
        <f t="shared" si="70"/>
        <v>BLANK</v>
      </c>
    </row>
    <row r="733" spans="1:12" x14ac:dyDescent="0.75">
      <c r="A733" s="70" t="str">
        <f>CONCATENATE('Search Tool'!$B$6,'Search Tool'!$F$6,H733)</f>
        <v>EAL Level 3 advanced Diploma (Al size 1.25)10050103</v>
      </c>
      <c r="B733" s="70" t="b">
        <f t="shared" si="71"/>
        <v>0</v>
      </c>
      <c r="C733" s="70">
        <f t="shared" si="72"/>
        <v>0</v>
      </c>
      <c r="D733" s="70" t="str">
        <f t="shared" si="73"/>
        <v>FALSE0</v>
      </c>
      <c r="E733" s="70" t="str">
        <f t="shared" si="74"/>
        <v>AS Levels Double Applied GCE AS Level (Double Award)10050103</v>
      </c>
      <c r="F733" s="70" t="s">
        <v>2866</v>
      </c>
      <c r="G733" s="70" t="s">
        <v>58</v>
      </c>
      <c r="H733" s="184">
        <v>10050103</v>
      </c>
      <c r="I733" s="70" t="s">
        <v>1328</v>
      </c>
      <c r="J733" s="70" t="s">
        <v>3628</v>
      </c>
      <c r="K733" s="71" t="str">
        <f t="shared" si="69"/>
        <v>BLANK</v>
      </c>
      <c r="L733" s="71" t="str">
        <f t="shared" si="70"/>
        <v>BLANK</v>
      </c>
    </row>
    <row r="734" spans="1:12" x14ac:dyDescent="0.75">
      <c r="A734" s="70" t="str">
        <f>CONCATENATE('Search Tool'!$B$6,'Search Tool'!$F$6,H734)</f>
        <v>EAL Level 3 advanced Diploma (Al size 1.25)10060339</v>
      </c>
      <c r="B734" s="70" t="b">
        <f t="shared" si="71"/>
        <v>0</v>
      </c>
      <c r="C734" s="70">
        <f t="shared" si="72"/>
        <v>0</v>
      </c>
      <c r="D734" s="70" t="str">
        <f t="shared" si="73"/>
        <v>FALSE0</v>
      </c>
      <c r="E734" s="70" t="str">
        <f t="shared" si="74"/>
        <v>AS Levels Double Applied GCE AS Level (Double Award)10060339</v>
      </c>
      <c r="F734" s="70" t="s">
        <v>2866</v>
      </c>
      <c r="G734" s="70" t="s">
        <v>58</v>
      </c>
      <c r="H734" s="184">
        <v>10060339</v>
      </c>
      <c r="I734" s="70" t="s">
        <v>1330</v>
      </c>
      <c r="J734" s="70" t="s">
        <v>3629</v>
      </c>
      <c r="K734" s="71" t="str">
        <f t="shared" si="69"/>
        <v>BLANK</v>
      </c>
      <c r="L734" s="71" t="str">
        <f t="shared" si="70"/>
        <v>BLANK</v>
      </c>
    </row>
    <row r="735" spans="1:12" x14ac:dyDescent="0.75">
      <c r="A735" s="70" t="str">
        <f>CONCATENATE('Search Tool'!$B$6,'Search Tool'!$F$6,H735)</f>
        <v>EAL Level 3 advanced Diploma (Al size 1.25)10060340</v>
      </c>
      <c r="B735" s="70" t="b">
        <f t="shared" si="71"/>
        <v>0</v>
      </c>
      <c r="C735" s="70">
        <f t="shared" si="72"/>
        <v>0</v>
      </c>
      <c r="D735" s="70" t="str">
        <f t="shared" si="73"/>
        <v>FALSE0</v>
      </c>
      <c r="E735" s="70" t="str">
        <f t="shared" si="74"/>
        <v>AS Levels Double Applied GCE AS Level (Double Award)10060340</v>
      </c>
      <c r="F735" s="70" t="s">
        <v>2866</v>
      </c>
      <c r="G735" s="70" t="s">
        <v>58</v>
      </c>
      <c r="H735" s="184">
        <v>10060340</v>
      </c>
      <c r="I735" s="70" t="s">
        <v>1332</v>
      </c>
      <c r="J735" s="70" t="s">
        <v>3630</v>
      </c>
      <c r="K735" s="71" t="str">
        <f t="shared" si="69"/>
        <v>BLANK</v>
      </c>
      <c r="L735" s="71" t="str">
        <f t="shared" si="70"/>
        <v>BLANK</v>
      </c>
    </row>
    <row r="736" spans="1:12" x14ac:dyDescent="0.75">
      <c r="A736" s="70" t="str">
        <f>CONCATENATE('Search Tool'!$B$6,'Search Tool'!$F$6,H736)</f>
        <v>EAL Level 3 advanced Diploma (Al size 1.25)50048685</v>
      </c>
      <c r="B736" s="70" t="b">
        <f t="shared" si="71"/>
        <v>0</v>
      </c>
      <c r="C736" s="70">
        <f t="shared" si="72"/>
        <v>0</v>
      </c>
      <c r="D736" s="70" t="str">
        <f t="shared" si="73"/>
        <v>FALSE0</v>
      </c>
      <c r="E736" s="70" t="str">
        <f t="shared" si="74"/>
        <v>AS Levels Double Applied GCE AS Level (Double Award)50048685</v>
      </c>
      <c r="F736" s="70" t="s">
        <v>2866</v>
      </c>
      <c r="G736" s="70" t="s">
        <v>58</v>
      </c>
      <c r="H736" s="184">
        <v>50048685</v>
      </c>
      <c r="I736" s="70" t="s">
        <v>1334</v>
      </c>
      <c r="J736" s="70" t="s">
        <v>3631</v>
      </c>
      <c r="K736" s="71" t="str">
        <f t="shared" si="69"/>
        <v>BLANK</v>
      </c>
      <c r="L736" s="71" t="str">
        <f t="shared" si="70"/>
        <v>BLANK</v>
      </c>
    </row>
    <row r="737" spans="1:12" x14ac:dyDescent="0.75">
      <c r="A737" s="70" t="str">
        <f>CONCATENATE('Search Tool'!$B$6,'Search Tool'!$F$6,H737)</f>
        <v>EAL Level 3 advanced Diploma (Al size 1.25)50050801</v>
      </c>
      <c r="B737" s="70" t="b">
        <f t="shared" si="71"/>
        <v>0</v>
      </c>
      <c r="C737" s="70">
        <f t="shared" si="72"/>
        <v>0</v>
      </c>
      <c r="D737" s="70" t="str">
        <f t="shared" si="73"/>
        <v>FALSE0</v>
      </c>
      <c r="E737" s="70" t="str">
        <f t="shared" si="74"/>
        <v>AS Levels Double Applied GCE AS Level (Double Award)50050801</v>
      </c>
      <c r="F737" s="70" t="s">
        <v>2866</v>
      </c>
      <c r="G737" s="70" t="s">
        <v>58</v>
      </c>
      <c r="H737" s="184">
        <v>50050801</v>
      </c>
      <c r="I737" s="70" t="s">
        <v>1336</v>
      </c>
      <c r="J737" s="70" t="s">
        <v>3632</v>
      </c>
      <c r="K737" s="71" t="str">
        <f t="shared" si="69"/>
        <v>BLANK</v>
      </c>
      <c r="L737" s="71" t="str">
        <f t="shared" si="70"/>
        <v>BLANK</v>
      </c>
    </row>
    <row r="738" spans="1:12" x14ac:dyDescent="0.75">
      <c r="A738" s="70" t="str">
        <f>CONCATENATE('Search Tool'!$B$6,'Search Tool'!$F$6,H738)</f>
        <v>EAL Level 3 advanced Diploma (Al size 1.25)50050837</v>
      </c>
      <c r="B738" s="70" t="b">
        <f t="shared" si="71"/>
        <v>0</v>
      </c>
      <c r="C738" s="70">
        <f t="shared" si="72"/>
        <v>0</v>
      </c>
      <c r="D738" s="70" t="str">
        <f t="shared" si="73"/>
        <v>FALSE0</v>
      </c>
      <c r="E738" s="70" t="str">
        <f t="shared" si="74"/>
        <v>AS Levels Double Applied GCE AS Level (Double Award)50050837</v>
      </c>
      <c r="F738" s="70" t="s">
        <v>2866</v>
      </c>
      <c r="G738" s="70" t="s">
        <v>58</v>
      </c>
      <c r="H738" s="184">
        <v>50050837</v>
      </c>
      <c r="I738" s="70" t="s">
        <v>1338</v>
      </c>
      <c r="J738" s="70" t="s">
        <v>3633</v>
      </c>
      <c r="K738" s="71" t="str">
        <f t="shared" si="69"/>
        <v>BLANK</v>
      </c>
      <c r="L738" s="71" t="str">
        <f t="shared" si="70"/>
        <v>BLANK</v>
      </c>
    </row>
    <row r="739" spans="1:12" x14ac:dyDescent="0.75">
      <c r="A739" s="70" t="str">
        <f>CONCATENATE('Search Tool'!$B$6,'Search Tool'!$F$6,H739)</f>
        <v>EAL Level 3 advanced Diploma (Al size 1.25)50050886</v>
      </c>
      <c r="B739" s="70" t="b">
        <f t="shared" si="71"/>
        <v>0</v>
      </c>
      <c r="C739" s="70">
        <f t="shared" si="72"/>
        <v>0</v>
      </c>
      <c r="D739" s="70" t="str">
        <f t="shared" si="73"/>
        <v>FALSE0</v>
      </c>
      <c r="E739" s="70" t="str">
        <f t="shared" si="74"/>
        <v>AS Levels Double Applied GCE AS Level (Double Award)50050886</v>
      </c>
      <c r="F739" s="70" t="s">
        <v>2866</v>
      </c>
      <c r="G739" s="70" t="s">
        <v>58</v>
      </c>
      <c r="H739" s="184">
        <v>50050886</v>
      </c>
      <c r="I739" s="70" t="s">
        <v>1340</v>
      </c>
      <c r="J739" s="70" t="s">
        <v>3634</v>
      </c>
      <c r="K739" s="71" t="str">
        <f t="shared" si="69"/>
        <v>BLANK</v>
      </c>
      <c r="L739" s="71" t="str">
        <f t="shared" si="70"/>
        <v>BLANK</v>
      </c>
    </row>
    <row r="740" spans="1:12" x14ac:dyDescent="0.75">
      <c r="A740" s="70" t="str">
        <f>CONCATENATE('Search Tool'!$B$6,'Search Tool'!$F$6,H740)</f>
        <v>EAL Level 3 advanced Diploma (Al size 1.25)60052582</v>
      </c>
      <c r="B740" s="70" t="b">
        <f t="shared" si="71"/>
        <v>0</v>
      </c>
      <c r="C740" s="70">
        <f t="shared" si="72"/>
        <v>0</v>
      </c>
      <c r="D740" s="70" t="str">
        <f t="shared" si="73"/>
        <v>FALSE0</v>
      </c>
      <c r="E740" s="70" t="str">
        <f t="shared" si="74"/>
        <v>AS Levels Double Applied GCE AS Level (Double Award)60052582</v>
      </c>
      <c r="F740" s="70" t="s">
        <v>2866</v>
      </c>
      <c r="G740" s="70" t="s">
        <v>58</v>
      </c>
      <c r="H740" s="184">
        <v>60052582</v>
      </c>
      <c r="I740" s="70" t="s">
        <v>1342</v>
      </c>
      <c r="J740" s="70" t="s">
        <v>3635</v>
      </c>
      <c r="K740" s="71" t="str">
        <f t="shared" si="69"/>
        <v>BLANK</v>
      </c>
      <c r="L740" s="71" t="str">
        <f t="shared" si="70"/>
        <v>BLANK</v>
      </c>
    </row>
    <row r="741" spans="1:12" x14ac:dyDescent="0.75">
      <c r="A741" s="70" t="str">
        <f>CONCATENATE('Search Tool'!$B$6,'Search Tool'!$F$6,H741)</f>
        <v>EAL Level 3 advanced Diploma (Al size 1.25)50036737</v>
      </c>
      <c r="B741" s="70" t="b">
        <f t="shared" si="71"/>
        <v>0</v>
      </c>
      <c r="C741" s="70">
        <f t="shared" si="72"/>
        <v>0</v>
      </c>
      <c r="D741" s="70" t="str">
        <f t="shared" si="73"/>
        <v>FALSE0</v>
      </c>
      <c r="E741" s="70" t="str">
        <f t="shared" si="74"/>
        <v>A Level AS Level CombinedApplied GCE A Level/AS Level Combined50036737</v>
      </c>
      <c r="F741" s="70" t="s">
        <v>11</v>
      </c>
      <c r="G741" s="70" t="s">
        <v>59</v>
      </c>
      <c r="H741" s="184">
        <v>50036737</v>
      </c>
      <c r="I741" s="70" t="s">
        <v>1344</v>
      </c>
      <c r="J741" s="70" t="s">
        <v>3636</v>
      </c>
      <c r="K741" s="71" t="str">
        <f t="shared" si="69"/>
        <v>BLANK</v>
      </c>
      <c r="L741" s="71" t="str">
        <f t="shared" si="70"/>
        <v>BLANK</v>
      </c>
    </row>
    <row r="742" spans="1:12" x14ac:dyDescent="0.75">
      <c r="A742" s="70" t="str">
        <f>CONCATENATE('Search Tool'!$B$6,'Search Tool'!$F$6,H742)</f>
        <v>EAL Level 3 advanced Diploma (Al size 1.25)50037031</v>
      </c>
      <c r="B742" s="70" t="b">
        <f t="shared" si="71"/>
        <v>0</v>
      </c>
      <c r="C742" s="70">
        <f t="shared" si="72"/>
        <v>0</v>
      </c>
      <c r="D742" s="70" t="str">
        <f t="shared" si="73"/>
        <v>FALSE0</v>
      </c>
      <c r="E742" s="70" t="str">
        <f t="shared" si="74"/>
        <v>A Level AS Level CombinedApplied GCE A Level/AS Level Combined50037031</v>
      </c>
      <c r="F742" s="70" t="s">
        <v>11</v>
      </c>
      <c r="G742" s="70" t="s">
        <v>59</v>
      </c>
      <c r="H742" s="184">
        <v>50037031</v>
      </c>
      <c r="I742" s="70" t="s">
        <v>1346</v>
      </c>
      <c r="J742" s="70" t="s">
        <v>3637</v>
      </c>
      <c r="K742" s="71" t="str">
        <f t="shared" si="69"/>
        <v>BLANK</v>
      </c>
      <c r="L742" s="71" t="str">
        <f t="shared" si="70"/>
        <v>BLANK</v>
      </c>
    </row>
    <row r="743" spans="1:12" x14ac:dyDescent="0.75">
      <c r="A743" s="70" t="str">
        <f>CONCATENATE('Search Tool'!$B$6,'Search Tool'!$F$6,H743)</f>
        <v>EAL Level 3 advanced Diploma (Al size 1.25)50037857</v>
      </c>
      <c r="B743" s="70" t="b">
        <f t="shared" si="71"/>
        <v>0</v>
      </c>
      <c r="C743" s="70">
        <f t="shared" si="72"/>
        <v>0</v>
      </c>
      <c r="D743" s="70" t="str">
        <f t="shared" si="73"/>
        <v>FALSE0</v>
      </c>
      <c r="E743" s="70" t="str">
        <f t="shared" si="74"/>
        <v>A Level AS Level CombinedApplied GCE A Level/AS Level Combined50037857</v>
      </c>
      <c r="F743" s="70" t="s">
        <v>11</v>
      </c>
      <c r="G743" s="70" t="s">
        <v>59</v>
      </c>
      <c r="H743" s="184">
        <v>50037857</v>
      </c>
      <c r="I743" s="70" t="s">
        <v>1348</v>
      </c>
      <c r="J743" s="70" t="s">
        <v>3638</v>
      </c>
      <c r="K743" s="71" t="str">
        <f t="shared" si="69"/>
        <v>BLANK</v>
      </c>
      <c r="L743" s="71" t="str">
        <f t="shared" si="70"/>
        <v>BLANK</v>
      </c>
    </row>
    <row r="744" spans="1:12" x14ac:dyDescent="0.75">
      <c r="A744" s="70" t="str">
        <f>CONCATENATE('Search Tool'!$B$6,'Search Tool'!$F$6,H744)</f>
        <v>EAL Level 3 advanced Diploma (Al size 1.25)50057157</v>
      </c>
      <c r="B744" s="70" t="b">
        <f t="shared" si="71"/>
        <v>0</v>
      </c>
      <c r="C744" s="70">
        <f t="shared" si="72"/>
        <v>0</v>
      </c>
      <c r="D744" s="70" t="str">
        <f t="shared" si="73"/>
        <v>FALSE0</v>
      </c>
      <c r="E744" s="70" t="str">
        <f t="shared" si="74"/>
        <v>A Level AS Level CombinedApplied GCE A Level/AS Level Combined50057157</v>
      </c>
      <c r="F744" s="70" t="s">
        <v>11</v>
      </c>
      <c r="G744" s="70" t="s">
        <v>59</v>
      </c>
      <c r="H744" s="184">
        <v>50057157</v>
      </c>
      <c r="I744" s="70" t="s">
        <v>1350</v>
      </c>
      <c r="J744" s="70" t="s">
        <v>3639</v>
      </c>
      <c r="K744" s="71" t="str">
        <f t="shared" si="69"/>
        <v>BLANK</v>
      </c>
      <c r="L744" s="71" t="str">
        <f t="shared" si="70"/>
        <v>BLANK</v>
      </c>
    </row>
    <row r="745" spans="1:12" x14ac:dyDescent="0.75">
      <c r="A745" s="70" t="str">
        <f>CONCATENATE('Search Tool'!$B$6,'Search Tool'!$F$6,H745)</f>
        <v>EAL Level 3 advanced Diploma (Al size 1.25)50057807</v>
      </c>
      <c r="B745" s="70" t="b">
        <f t="shared" si="71"/>
        <v>0</v>
      </c>
      <c r="C745" s="70">
        <f t="shared" si="72"/>
        <v>0</v>
      </c>
      <c r="D745" s="70" t="str">
        <f t="shared" si="73"/>
        <v>FALSE0</v>
      </c>
      <c r="E745" s="70" t="str">
        <f t="shared" si="74"/>
        <v>A Level AS Level CombinedApplied GCE A Level/AS Level Combined50057807</v>
      </c>
      <c r="F745" s="70" t="s">
        <v>11</v>
      </c>
      <c r="G745" s="70" t="s">
        <v>59</v>
      </c>
      <c r="H745" s="184">
        <v>50057807</v>
      </c>
      <c r="I745" s="70" t="s">
        <v>1352</v>
      </c>
      <c r="J745" s="70" t="s">
        <v>3640</v>
      </c>
      <c r="K745" s="71" t="str">
        <f t="shared" si="69"/>
        <v>BLANK</v>
      </c>
      <c r="L745" s="71" t="str">
        <f t="shared" si="70"/>
        <v>BLANK</v>
      </c>
    </row>
    <row r="746" spans="1:12" x14ac:dyDescent="0.75">
      <c r="A746" s="70" t="str">
        <f>CONCATENATE('Search Tool'!$B$6,'Search Tool'!$F$6,H746)</f>
        <v>EAL Level 3 advanced Diploma (Al size 1.25)50058538</v>
      </c>
      <c r="B746" s="70" t="b">
        <f t="shared" si="71"/>
        <v>0</v>
      </c>
      <c r="C746" s="70">
        <f t="shared" si="72"/>
        <v>0</v>
      </c>
      <c r="D746" s="70" t="str">
        <f t="shared" si="73"/>
        <v>FALSE0</v>
      </c>
      <c r="E746" s="70" t="str">
        <f t="shared" si="74"/>
        <v>A Level AS Level CombinedApplied GCE A Level/AS Level Combined50058538</v>
      </c>
      <c r="F746" s="70" t="s">
        <v>11</v>
      </c>
      <c r="G746" s="70" t="s">
        <v>59</v>
      </c>
      <c r="H746" s="184">
        <v>50058538</v>
      </c>
      <c r="I746" s="70" t="s">
        <v>1354</v>
      </c>
      <c r="J746" s="70" t="s">
        <v>3641</v>
      </c>
      <c r="K746" s="71" t="str">
        <f t="shared" si="69"/>
        <v>BLANK</v>
      </c>
      <c r="L746" s="71" t="str">
        <f t="shared" si="70"/>
        <v>BLANK</v>
      </c>
    </row>
    <row r="747" spans="1:12" x14ac:dyDescent="0.75">
      <c r="A747" s="70" t="str">
        <f>CONCATENATE('Search Tool'!$B$6,'Search Tool'!$F$6,H747)</f>
        <v>EAL Level 3 advanced Diploma (Al size 1.25)5005854X</v>
      </c>
      <c r="B747" s="70" t="b">
        <f t="shared" si="71"/>
        <v>0</v>
      </c>
      <c r="C747" s="70">
        <f t="shared" si="72"/>
        <v>0</v>
      </c>
      <c r="D747" s="70" t="str">
        <f t="shared" si="73"/>
        <v>FALSE0</v>
      </c>
      <c r="E747" s="70" t="str">
        <f t="shared" si="74"/>
        <v>A Level AS Level CombinedApplied GCE A Level/AS Level Combined5005854X</v>
      </c>
      <c r="F747" s="70" t="s">
        <v>11</v>
      </c>
      <c r="G747" s="70" t="s">
        <v>59</v>
      </c>
      <c r="H747" s="70" t="s">
        <v>1355</v>
      </c>
      <c r="I747" s="70" t="s">
        <v>1356</v>
      </c>
      <c r="J747" s="70" t="s">
        <v>3642</v>
      </c>
      <c r="K747" s="71" t="str">
        <f t="shared" si="69"/>
        <v>BLANK</v>
      </c>
      <c r="L747" s="71" t="str">
        <f t="shared" si="70"/>
        <v>BLANK</v>
      </c>
    </row>
    <row r="748" spans="1:12" x14ac:dyDescent="0.75">
      <c r="A748" s="70" t="str">
        <f>CONCATENATE('Search Tool'!$B$6,'Search Tool'!$F$6,H748)</f>
        <v>EAL Level 3 advanced Diploma (Al size 1.25)10015516</v>
      </c>
      <c r="B748" s="70" t="b">
        <f t="shared" si="71"/>
        <v>0</v>
      </c>
      <c r="C748" s="70">
        <f t="shared" si="72"/>
        <v>0</v>
      </c>
      <c r="D748" s="70" t="str">
        <f t="shared" si="73"/>
        <v>FALSE0</v>
      </c>
      <c r="E748" s="70" t="str">
        <f t="shared" si="74"/>
        <v>Advanced Extension AwardAdvanced Extension Award10015516</v>
      </c>
      <c r="F748" s="70" t="s">
        <v>13</v>
      </c>
      <c r="G748" s="70" t="s">
        <v>13</v>
      </c>
      <c r="H748" s="70">
        <v>10015516</v>
      </c>
      <c r="I748" s="70" t="s">
        <v>1357</v>
      </c>
      <c r="J748" s="70" t="s">
        <v>3643</v>
      </c>
      <c r="K748" s="71" t="str">
        <f t="shared" si="69"/>
        <v>BLANK</v>
      </c>
      <c r="L748" s="71" t="str">
        <f t="shared" si="70"/>
        <v>BLANK</v>
      </c>
    </row>
    <row r="749" spans="1:12" x14ac:dyDescent="0.75">
      <c r="A749" s="70" t="str">
        <f>CONCATENATE('Search Tool'!$B$6,'Search Tool'!$F$6,H749)</f>
        <v>EAL Level 3 advanced Diploma (Al size 1.25)6012460X</v>
      </c>
      <c r="B749" s="70" t="b">
        <f t="shared" si="71"/>
        <v>0</v>
      </c>
      <c r="C749" s="70">
        <f t="shared" si="72"/>
        <v>0</v>
      </c>
      <c r="D749" s="70" t="str">
        <f t="shared" si="73"/>
        <v>FALSE0</v>
      </c>
      <c r="E749" s="70" t="str">
        <f t="shared" si="74"/>
        <v>BTEC AwardsPearson BTEC Level 3 National Subsidiary Award6012460X</v>
      </c>
      <c r="F749" s="70" t="s">
        <v>15</v>
      </c>
      <c r="G749" s="70" t="s">
        <v>1358</v>
      </c>
      <c r="H749" s="70" t="s">
        <v>1359</v>
      </c>
      <c r="I749" s="70" t="s">
        <v>1360</v>
      </c>
      <c r="J749" s="70" t="s">
        <v>3644</v>
      </c>
      <c r="K749" s="71" t="str">
        <f t="shared" si="69"/>
        <v>BLANK</v>
      </c>
      <c r="L749" s="71" t="str">
        <f t="shared" si="70"/>
        <v>BLANK</v>
      </c>
    </row>
    <row r="750" spans="1:12" x14ac:dyDescent="0.75">
      <c r="A750" s="70" t="str">
        <f>CONCATENATE('Search Tool'!$B$6,'Search Tool'!$F$6,H750)</f>
        <v>EAL Level 3 advanced Diploma (Al size 1.25)60060724</v>
      </c>
      <c r="B750" s="70" t="b">
        <f t="shared" si="71"/>
        <v>0</v>
      </c>
      <c r="C750" s="70">
        <f t="shared" si="72"/>
        <v>0</v>
      </c>
      <c r="D750" s="70" t="str">
        <f t="shared" si="73"/>
        <v>FALSE0</v>
      </c>
      <c r="E750" s="70" t="str">
        <f t="shared" si="74"/>
        <v>BTEC CertificatesPearson BTEC Level 1/2 Certificate60060724</v>
      </c>
      <c r="F750" s="70" t="s">
        <v>17</v>
      </c>
      <c r="G750" s="70" t="s">
        <v>2727</v>
      </c>
      <c r="H750" s="184">
        <v>60060724</v>
      </c>
      <c r="I750" s="70" t="s">
        <v>2370</v>
      </c>
      <c r="J750" s="70" t="s">
        <v>3645</v>
      </c>
      <c r="K750" s="71" t="str">
        <f t="shared" si="69"/>
        <v>BLANK</v>
      </c>
      <c r="L750" s="71" t="str">
        <f t="shared" si="70"/>
        <v>BLANK</v>
      </c>
    </row>
    <row r="751" spans="1:12" x14ac:dyDescent="0.75">
      <c r="A751" s="70" t="str">
        <f>CONCATENATE('Search Tool'!$B$6,'Search Tool'!$F$6,H751)</f>
        <v>EAL Level 3 advanced Diploma (Al size 1.25)60066301</v>
      </c>
      <c r="B751" s="70" t="b">
        <f t="shared" si="71"/>
        <v>0</v>
      </c>
      <c r="C751" s="70">
        <f t="shared" si="72"/>
        <v>0</v>
      </c>
      <c r="D751" s="70" t="str">
        <f t="shared" si="73"/>
        <v>FALSE0</v>
      </c>
      <c r="E751" s="70" t="str">
        <f t="shared" si="74"/>
        <v>BTEC CertificatesPearson BTEC Level 1/2 Certificate60066301</v>
      </c>
      <c r="F751" s="70" t="s">
        <v>17</v>
      </c>
      <c r="G751" s="70" t="s">
        <v>2727</v>
      </c>
      <c r="H751" s="184">
        <v>60066301</v>
      </c>
      <c r="I751" s="70" t="s">
        <v>2374</v>
      </c>
      <c r="J751" s="70" t="s">
        <v>3646</v>
      </c>
      <c r="K751" s="71" t="str">
        <f t="shared" si="69"/>
        <v>BLANK</v>
      </c>
      <c r="L751" s="71" t="str">
        <f t="shared" si="70"/>
        <v>BLANK</v>
      </c>
    </row>
    <row r="752" spans="1:12" x14ac:dyDescent="0.75">
      <c r="A752" s="70" t="str">
        <f>CONCATENATE('Search Tool'!$B$6,'Search Tool'!$F$6,H752)</f>
        <v>EAL Level 3 advanced Diploma (Al size 1.25)60101672</v>
      </c>
      <c r="B752" s="70" t="b">
        <f t="shared" si="71"/>
        <v>0</v>
      </c>
      <c r="C752" s="70">
        <f t="shared" si="72"/>
        <v>0</v>
      </c>
      <c r="D752" s="70" t="str">
        <f t="shared" si="73"/>
        <v>FALSE0</v>
      </c>
      <c r="E752" s="70" t="str">
        <f t="shared" si="74"/>
        <v>BTEC CertificatesPearson BTEC Level 1/2 Certificate60101672</v>
      </c>
      <c r="F752" s="70" t="s">
        <v>17</v>
      </c>
      <c r="G752" s="70" t="s">
        <v>2727</v>
      </c>
      <c r="H752" s="184">
        <v>60101672</v>
      </c>
      <c r="I752" s="70" t="s">
        <v>2474</v>
      </c>
      <c r="J752" s="70" t="s">
        <v>3647</v>
      </c>
      <c r="K752" s="71" t="str">
        <f t="shared" si="69"/>
        <v>BLANK</v>
      </c>
      <c r="L752" s="71" t="str">
        <f t="shared" si="70"/>
        <v>BLANK</v>
      </c>
    </row>
    <row r="753" spans="1:12" x14ac:dyDescent="0.75">
      <c r="A753" s="70" t="str">
        <f>CONCATENATE('Search Tool'!$B$6,'Search Tool'!$F$6,H753)</f>
        <v>EAL Level 3 advanced Diploma (Al size 1.25)60102317</v>
      </c>
      <c r="B753" s="70" t="b">
        <f t="shared" si="71"/>
        <v>0</v>
      </c>
      <c r="C753" s="70">
        <f t="shared" si="72"/>
        <v>0</v>
      </c>
      <c r="D753" s="70" t="str">
        <f t="shared" si="73"/>
        <v>FALSE0</v>
      </c>
      <c r="E753" s="70" t="str">
        <f t="shared" si="74"/>
        <v>BTEC CertificatesPearson BTEC Level 1/2 Certificate60102317</v>
      </c>
      <c r="F753" s="70" t="s">
        <v>17</v>
      </c>
      <c r="G753" s="70" t="s">
        <v>2727</v>
      </c>
      <c r="H753" s="184">
        <v>60102317</v>
      </c>
      <c r="I753" s="70" t="s">
        <v>2482</v>
      </c>
      <c r="J753" s="70" t="s">
        <v>3648</v>
      </c>
      <c r="K753" s="71" t="str">
        <f t="shared" si="69"/>
        <v>BLANK</v>
      </c>
      <c r="L753" s="71" t="str">
        <f t="shared" si="70"/>
        <v>BLANK</v>
      </c>
    </row>
    <row r="754" spans="1:12" x14ac:dyDescent="0.75">
      <c r="A754" s="70" t="str">
        <f>CONCATENATE('Search Tool'!$B$6,'Search Tool'!$F$6,H754)</f>
        <v>EAL Level 3 advanced Diploma (Al size 1.25)60102330</v>
      </c>
      <c r="B754" s="70" t="b">
        <f t="shared" si="71"/>
        <v>0</v>
      </c>
      <c r="C754" s="70">
        <f t="shared" si="72"/>
        <v>0</v>
      </c>
      <c r="D754" s="70" t="str">
        <f t="shared" si="73"/>
        <v>FALSE0</v>
      </c>
      <c r="E754" s="70" t="str">
        <f t="shared" si="74"/>
        <v>BTEC CertificatesPearson BTEC Level 1/2 Certificate60102330</v>
      </c>
      <c r="F754" s="70" t="s">
        <v>17</v>
      </c>
      <c r="G754" s="70" t="s">
        <v>2727</v>
      </c>
      <c r="H754" s="184">
        <v>60102330</v>
      </c>
      <c r="I754" s="70" t="s">
        <v>2484</v>
      </c>
      <c r="J754" s="70" t="s">
        <v>3649</v>
      </c>
      <c r="K754" s="71" t="str">
        <f t="shared" si="69"/>
        <v>BLANK</v>
      </c>
      <c r="L754" s="71" t="str">
        <f t="shared" si="70"/>
        <v>BLANK</v>
      </c>
    </row>
    <row r="755" spans="1:12" x14ac:dyDescent="0.75">
      <c r="A755" s="70" t="str">
        <f>CONCATENATE('Search Tool'!$B$6,'Search Tool'!$F$6,H755)</f>
        <v>EAL Level 3 advanced Diploma (Al size 1.25)60102585</v>
      </c>
      <c r="B755" s="70" t="b">
        <f t="shared" si="71"/>
        <v>0</v>
      </c>
      <c r="C755" s="70">
        <f t="shared" si="72"/>
        <v>0</v>
      </c>
      <c r="D755" s="70" t="str">
        <f t="shared" si="73"/>
        <v>FALSE0</v>
      </c>
      <c r="E755" s="70" t="str">
        <f t="shared" si="74"/>
        <v>BTEC CertificatesPearson BTEC Level 1/2 Certificate60102585</v>
      </c>
      <c r="F755" s="70" t="s">
        <v>17</v>
      </c>
      <c r="G755" s="70" t="s">
        <v>2727</v>
      </c>
      <c r="H755" s="184">
        <v>60102585</v>
      </c>
      <c r="I755" s="70" t="s">
        <v>2488</v>
      </c>
      <c r="J755" s="70" t="s">
        <v>3650</v>
      </c>
      <c r="K755" s="71" t="str">
        <f t="shared" si="69"/>
        <v>BLANK</v>
      </c>
      <c r="L755" s="71" t="str">
        <f t="shared" si="70"/>
        <v>BLANK</v>
      </c>
    </row>
    <row r="756" spans="1:12" x14ac:dyDescent="0.75">
      <c r="A756" s="70" t="str">
        <f>CONCATENATE('Search Tool'!$B$6,'Search Tool'!$F$6,H756)</f>
        <v>EAL Level 3 advanced Diploma (Al size 1.25)50062475</v>
      </c>
      <c r="B756" s="70" t="b">
        <f t="shared" si="71"/>
        <v>0</v>
      </c>
      <c r="C756" s="70">
        <f t="shared" si="72"/>
        <v>0</v>
      </c>
      <c r="D756" s="70" t="str">
        <f t="shared" si="73"/>
        <v>FALSE0</v>
      </c>
      <c r="E756" s="70" t="str">
        <f t="shared" si="74"/>
        <v>BTEC CertificatesPearson BTEC Level 2 Certificate50062475</v>
      </c>
      <c r="F756" s="70" t="s">
        <v>17</v>
      </c>
      <c r="G756" s="70" t="s">
        <v>2724</v>
      </c>
      <c r="H756" s="70">
        <v>50062475</v>
      </c>
      <c r="I756" s="70" t="s">
        <v>2181</v>
      </c>
      <c r="J756" s="70" t="s">
        <v>3651</v>
      </c>
      <c r="K756" s="71" t="str">
        <f t="shared" si="69"/>
        <v>BLANK</v>
      </c>
      <c r="L756" s="71" t="str">
        <f t="shared" si="70"/>
        <v>BLANK</v>
      </c>
    </row>
    <row r="757" spans="1:12" x14ac:dyDescent="0.75">
      <c r="A757" s="70" t="str">
        <f>CONCATENATE('Search Tool'!$B$6,'Search Tool'!$F$6,H757)</f>
        <v>EAL Level 3 advanced Diploma (Al size 1.25)50066791</v>
      </c>
      <c r="B757" s="70" t="b">
        <f t="shared" si="71"/>
        <v>0</v>
      </c>
      <c r="C757" s="70">
        <f t="shared" si="72"/>
        <v>0</v>
      </c>
      <c r="D757" s="70" t="str">
        <f t="shared" si="73"/>
        <v>FALSE0</v>
      </c>
      <c r="E757" s="70" t="str">
        <f t="shared" si="74"/>
        <v>BTEC CertificatesPearson BTEC Level 3 Certificate50066791</v>
      </c>
      <c r="F757" s="70" t="s">
        <v>17</v>
      </c>
      <c r="G757" s="70" t="s">
        <v>1361</v>
      </c>
      <c r="H757" s="184">
        <v>50066791</v>
      </c>
      <c r="I757" s="70" t="s">
        <v>1363</v>
      </c>
      <c r="J757" s="70" t="s">
        <v>3652</v>
      </c>
      <c r="K757" s="71" t="str">
        <f t="shared" si="69"/>
        <v>BLANK</v>
      </c>
      <c r="L757" s="71" t="str">
        <f t="shared" si="70"/>
        <v>BLANK</v>
      </c>
    </row>
    <row r="758" spans="1:12" x14ac:dyDescent="0.75">
      <c r="A758" s="70" t="str">
        <f>CONCATENATE('Search Tool'!$B$6,'Search Tool'!$F$6,H758)</f>
        <v>EAL Level 3 advanced Diploma (Al size 1.25)50067266</v>
      </c>
      <c r="B758" s="70" t="b">
        <f t="shared" si="71"/>
        <v>0</v>
      </c>
      <c r="C758" s="70">
        <f t="shared" si="72"/>
        <v>0</v>
      </c>
      <c r="D758" s="70" t="str">
        <f t="shared" si="73"/>
        <v>FALSE0</v>
      </c>
      <c r="E758" s="70" t="str">
        <f t="shared" si="74"/>
        <v>BTEC CertificatesPearson BTEC Level 3 Certificate50067266</v>
      </c>
      <c r="F758" s="70" t="s">
        <v>17</v>
      </c>
      <c r="G758" s="70" t="s">
        <v>1361</v>
      </c>
      <c r="H758" s="184">
        <v>50067266</v>
      </c>
      <c r="I758" s="70" t="s">
        <v>1365</v>
      </c>
      <c r="J758" s="70" t="s">
        <v>3653</v>
      </c>
      <c r="K758" s="71" t="str">
        <f t="shared" si="69"/>
        <v>BLANK</v>
      </c>
      <c r="L758" s="71" t="str">
        <f t="shared" si="70"/>
        <v>BLANK</v>
      </c>
    </row>
    <row r="759" spans="1:12" x14ac:dyDescent="0.75">
      <c r="A759" s="70" t="str">
        <f>CONCATENATE('Search Tool'!$B$6,'Search Tool'!$F$6,H759)</f>
        <v>EAL Level 3 advanced Diploma (Al size 1.25)50067485</v>
      </c>
      <c r="B759" s="70" t="b">
        <f t="shared" si="71"/>
        <v>0</v>
      </c>
      <c r="C759" s="70">
        <f t="shared" si="72"/>
        <v>0</v>
      </c>
      <c r="D759" s="70" t="str">
        <f t="shared" si="73"/>
        <v>FALSE0</v>
      </c>
      <c r="E759" s="70" t="str">
        <f t="shared" si="74"/>
        <v>BTEC CertificatesPearson BTEC Level 3 Certificate50067485</v>
      </c>
      <c r="F759" s="70" t="s">
        <v>17</v>
      </c>
      <c r="G759" s="70" t="s">
        <v>1361</v>
      </c>
      <c r="H759" s="184">
        <v>50067485</v>
      </c>
      <c r="I759" s="70" t="s">
        <v>1367</v>
      </c>
      <c r="J759" s="70" t="s">
        <v>3654</v>
      </c>
      <c r="K759" s="71" t="str">
        <f t="shared" si="69"/>
        <v>BLANK</v>
      </c>
      <c r="L759" s="71" t="str">
        <f t="shared" si="70"/>
        <v>BLANK</v>
      </c>
    </row>
    <row r="760" spans="1:12" x14ac:dyDescent="0.75">
      <c r="A760" s="70" t="str">
        <f>CONCATENATE('Search Tool'!$B$6,'Search Tool'!$F$6,H760)</f>
        <v>EAL Level 3 advanced Diploma (Al size 1.25)50067539</v>
      </c>
      <c r="B760" s="70" t="b">
        <f t="shared" si="71"/>
        <v>0</v>
      </c>
      <c r="C760" s="70">
        <f t="shared" si="72"/>
        <v>0</v>
      </c>
      <c r="D760" s="70" t="str">
        <f t="shared" si="73"/>
        <v>FALSE0</v>
      </c>
      <c r="E760" s="70" t="str">
        <f t="shared" si="74"/>
        <v>BTEC CertificatesPearson BTEC Level 3 Certificate50067539</v>
      </c>
      <c r="F760" s="70" t="s">
        <v>17</v>
      </c>
      <c r="G760" s="70" t="s">
        <v>1361</v>
      </c>
      <c r="H760" s="184">
        <v>50067539</v>
      </c>
      <c r="I760" s="70" t="s">
        <v>1369</v>
      </c>
      <c r="J760" s="70" t="s">
        <v>3655</v>
      </c>
      <c r="K760" s="71" t="str">
        <f t="shared" si="69"/>
        <v>BLANK</v>
      </c>
      <c r="L760" s="71" t="str">
        <f t="shared" si="70"/>
        <v>BLANK</v>
      </c>
    </row>
    <row r="761" spans="1:12" x14ac:dyDescent="0.75">
      <c r="A761" s="70" t="str">
        <f>CONCATENATE('Search Tool'!$B$6,'Search Tool'!$F$6,H761)</f>
        <v>EAL Level 3 advanced Diploma (Al size 1.25)50069202</v>
      </c>
      <c r="B761" s="70" t="b">
        <f t="shared" si="71"/>
        <v>0</v>
      </c>
      <c r="C761" s="70">
        <f t="shared" si="72"/>
        <v>0</v>
      </c>
      <c r="D761" s="70" t="str">
        <f t="shared" si="73"/>
        <v>FALSE0</v>
      </c>
      <c r="E761" s="70" t="str">
        <f t="shared" si="74"/>
        <v>BTEC CertificatesPearson BTEC Level 3 Certificate50069202</v>
      </c>
      <c r="F761" s="70" t="s">
        <v>17</v>
      </c>
      <c r="G761" s="70" t="s">
        <v>1361</v>
      </c>
      <c r="H761" s="184">
        <v>50069202</v>
      </c>
      <c r="I761" s="70" t="s">
        <v>1371</v>
      </c>
      <c r="J761" s="70" t="s">
        <v>3656</v>
      </c>
      <c r="K761" s="71" t="str">
        <f t="shared" si="69"/>
        <v>BLANK</v>
      </c>
      <c r="L761" s="71" t="str">
        <f t="shared" si="70"/>
        <v>BLANK</v>
      </c>
    </row>
    <row r="762" spans="1:12" x14ac:dyDescent="0.75">
      <c r="A762" s="70" t="str">
        <f>CONCATENATE('Search Tool'!$B$6,'Search Tool'!$F$6,H762)</f>
        <v>EAL Level 3 advanced Diploma (Al size 1.25)50071385</v>
      </c>
      <c r="B762" s="70" t="b">
        <f t="shared" si="71"/>
        <v>0</v>
      </c>
      <c r="C762" s="70">
        <f t="shared" si="72"/>
        <v>0</v>
      </c>
      <c r="D762" s="70" t="str">
        <f t="shared" si="73"/>
        <v>FALSE0</v>
      </c>
      <c r="E762" s="70" t="str">
        <f t="shared" si="74"/>
        <v>BTEC CertificatesPearson BTEC Level 3 Certificate50071385</v>
      </c>
      <c r="F762" s="70" t="s">
        <v>17</v>
      </c>
      <c r="G762" s="70" t="s">
        <v>1361</v>
      </c>
      <c r="H762" s="184">
        <v>50071385</v>
      </c>
      <c r="I762" s="70" t="s">
        <v>1373</v>
      </c>
      <c r="J762" s="70" t="s">
        <v>3657</v>
      </c>
      <c r="K762" s="71" t="str">
        <f t="shared" si="69"/>
        <v>BLANK</v>
      </c>
      <c r="L762" s="71" t="str">
        <f t="shared" si="70"/>
        <v>BLANK</v>
      </c>
    </row>
    <row r="763" spans="1:12" x14ac:dyDescent="0.75">
      <c r="A763" s="70" t="str">
        <f>CONCATENATE('Search Tool'!$B$6,'Search Tool'!$F$6,H763)</f>
        <v>EAL Level 3 advanced Diploma (Al size 1.25)50073333</v>
      </c>
      <c r="B763" s="70" t="b">
        <f t="shared" si="71"/>
        <v>0</v>
      </c>
      <c r="C763" s="70">
        <f t="shared" si="72"/>
        <v>0</v>
      </c>
      <c r="D763" s="70" t="str">
        <f t="shared" si="73"/>
        <v>FALSE0</v>
      </c>
      <c r="E763" s="70" t="str">
        <f t="shared" si="74"/>
        <v>BTEC CertificatesPearson BTEC Level 3 Certificate50073333</v>
      </c>
      <c r="F763" s="70" t="s">
        <v>17</v>
      </c>
      <c r="G763" s="70" t="s">
        <v>1361</v>
      </c>
      <c r="H763" s="184">
        <v>50073333</v>
      </c>
      <c r="I763" s="70" t="s">
        <v>1375</v>
      </c>
      <c r="J763" s="70" t="s">
        <v>3658</v>
      </c>
      <c r="K763" s="71" t="str">
        <f t="shared" si="69"/>
        <v>BLANK</v>
      </c>
      <c r="L763" s="71" t="str">
        <f t="shared" si="70"/>
        <v>BLANK</v>
      </c>
    </row>
    <row r="764" spans="1:12" x14ac:dyDescent="0.75">
      <c r="A764" s="70" t="str">
        <f>CONCATENATE('Search Tool'!$B$6,'Search Tool'!$F$6,H764)</f>
        <v>EAL Level 3 advanced Diploma (Al size 1.25)50077132</v>
      </c>
      <c r="B764" s="70" t="b">
        <f t="shared" si="71"/>
        <v>0</v>
      </c>
      <c r="C764" s="70">
        <f t="shared" si="72"/>
        <v>0</v>
      </c>
      <c r="D764" s="70" t="str">
        <f t="shared" si="73"/>
        <v>FALSE0</v>
      </c>
      <c r="E764" s="70" t="str">
        <f t="shared" si="74"/>
        <v>BTEC CertificatesPearson BTEC Level 3 Certificate50077132</v>
      </c>
      <c r="F764" s="70" t="s">
        <v>17</v>
      </c>
      <c r="G764" s="70" t="s">
        <v>1361</v>
      </c>
      <c r="H764" s="184">
        <v>50077132</v>
      </c>
      <c r="I764" s="70" t="s">
        <v>1377</v>
      </c>
      <c r="J764" s="70" t="s">
        <v>3659</v>
      </c>
      <c r="K764" s="71" t="str">
        <f t="shared" si="69"/>
        <v>BLANK</v>
      </c>
      <c r="L764" s="71" t="str">
        <f t="shared" si="70"/>
        <v>BLANK</v>
      </c>
    </row>
    <row r="765" spans="1:12" x14ac:dyDescent="0.75">
      <c r="A765" s="70" t="str">
        <f>CONCATENATE('Search Tool'!$B$6,'Search Tool'!$F$6,H765)</f>
        <v>EAL Level 3 advanced Diploma (Al size 1.25)50077144</v>
      </c>
      <c r="B765" s="70" t="b">
        <f t="shared" si="71"/>
        <v>0</v>
      </c>
      <c r="C765" s="70">
        <f t="shared" si="72"/>
        <v>0</v>
      </c>
      <c r="D765" s="70" t="str">
        <f t="shared" si="73"/>
        <v>FALSE0</v>
      </c>
      <c r="E765" s="70" t="str">
        <f t="shared" si="74"/>
        <v>BTEC CertificatesPearson BTEC Level 3 Certificate50077144</v>
      </c>
      <c r="F765" s="70" t="s">
        <v>17</v>
      </c>
      <c r="G765" s="70" t="s">
        <v>1361</v>
      </c>
      <c r="H765" s="184">
        <v>50077144</v>
      </c>
      <c r="I765" s="70" t="s">
        <v>1379</v>
      </c>
      <c r="J765" s="70" t="s">
        <v>3660</v>
      </c>
      <c r="K765" s="71" t="str">
        <f t="shared" si="69"/>
        <v>BLANK</v>
      </c>
      <c r="L765" s="71" t="str">
        <f t="shared" si="70"/>
        <v>BLANK</v>
      </c>
    </row>
    <row r="766" spans="1:12" x14ac:dyDescent="0.75">
      <c r="A766" s="70" t="str">
        <f>CONCATENATE('Search Tool'!$B$6,'Search Tool'!$F$6,H766)</f>
        <v>EAL Level 3 advanced Diploma (Al size 1.25)50077181</v>
      </c>
      <c r="B766" s="70" t="b">
        <f t="shared" si="71"/>
        <v>0</v>
      </c>
      <c r="C766" s="70">
        <f t="shared" si="72"/>
        <v>0</v>
      </c>
      <c r="D766" s="70" t="str">
        <f t="shared" si="73"/>
        <v>FALSE0</v>
      </c>
      <c r="E766" s="70" t="str">
        <f t="shared" si="74"/>
        <v>BTEC CertificatesPearson BTEC Level 3 Certificate50077181</v>
      </c>
      <c r="F766" s="70" t="s">
        <v>17</v>
      </c>
      <c r="G766" s="70" t="s">
        <v>1361</v>
      </c>
      <c r="H766" s="184">
        <v>50077181</v>
      </c>
      <c r="I766" s="70" t="s">
        <v>1381</v>
      </c>
      <c r="J766" s="70" t="s">
        <v>3661</v>
      </c>
      <c r="K766" s="71" t="str">
        <f t="shared" si="69"/>
        <v>BLANK</v>
      </c>
      <c r="L766" s="71" t="str">
        <f t="shared" si="70"/>
        <v>BLANK</v>
      </c>
    </row>
    <row r="767" spans="1:12" x14ac:dyDescent="0.75">
      <c r="A767" s="70" t="str">
        <f>CONCATENATE('Search Tool'!$B$6,'Search Tool'!$F$6,H767)</f>
        <v>EAL Level 3 advanced Diploma (Al size 1.25)50081561</v>
      </c>
      <c r="B767" s="70" t="b">
        <f t="shared" si="71"/>
        <v>0</v>
      </c>
      <c r="C767" s="70">
        <f t="shared" si="72"/>
        <v>0</v>
      </c>
      <c r="D767" s="70" t="str">
        <f t="shared" si="73"/>
        <v>FALSE0</v>
      </c>
      <c r="E767" s="70" t="str">
        <f t="shared" si="74"/>
        <v>BTEC CertificatesPearson BTEC Level 3 Certificate50081561</v>
      </c>
      <c r="F767" s="70" t="s">
        <v>17</v>
      </c>
      <c r="G767" s="70" t="s">
        <v>1361</v>
      </c>
      <c r="H767" s="184">
        <v>50081561</v>
      </c>
      <c r="I767" s="70" t="s">
        <v>1383</v>
      </c>
      <c r="J767" s="70" t="s">
        <v>3662</v>
      </c>
      <c r="K767" s="71" t="str">
        <f t="shared" si="69"/>
        <v>BLANK</v>
      </c>
      <c r="L767" s="71" t="str">
        <f t="shared" si="70"/>
        <v>BLANK</v>
      </c>
    </row>
    <row r="768" spans="1:12" x14ac:dyDescent="0.75">
      <c r="A768" s="70" t="str">
        <f>CONCATENATE('Search Tool'!$B$6,'Search Tool'!$F$6,H768)</f>
        <v>EAL Level 3 advanced Diploma (Al size 1.25)50091487</v>
      </c>
      <c r="B768" s="70" t="b">
        <f t="shared" si="71"/>
        <v>0</v>
      </c>
      <c r="C768" s="70">
        <f t="shared" si="72"/>
        <v>0</v>
      </c>
      <c r="D768" s="70" t="str">
        <f t="shared" si="73"/>
        <v>FALSE0</v>
      </c>
      <c r="E768" s="70" t="str">
        <f t="shared" si="74"/>
        <v>BTEC CertificatesPearson BTEC Level 3 Certificate50091487</v>
      </c>
      <c r="F768" s="70" t="s">
        <v>17</v>
      </c>
      <c r="G768" s="70" t="s">
        <v>1361</v>
      </c>
      <c r="H768" s="184">
        <v>50091487</v>
      </c>
      <c r="I768" s="70" t="s">
        <v>1385</v>
      </c>
      <c r="J768" s="70" t="s">
        <v>3663</v>
      </c>
      <c r="K768" s="71" t="str">
        <f t="shared" si="69"/>
        <v>BLANK</v>
      </c>
      <c r="L768" s="71" t="str">
        <f t="shared" si="70"/>
        <v>BLANK</v>
      </c>
    </row>
    <row r="769" spans="1:12" x14ac:dyDescent="0.75">
      <c r="A769" s="70" t="str">
        <f>CONCATENATE('Search Tool'!$B$6,'Search Tool'!$F$6,H769)</f>
        <v>EAL Level 3 advanced Diploma (Al size 1.25)50097878</v>
      </c>
      <c r="B769" s="70" t="b">
        <f t="shared" si="71"/>
        <v>0</v>
      </c>
      <c r="C769" s="70">
        <f t="shared" si="72"/>
        <v>0</v>
      </c>
      <c r="D769" s="70" t="str">
        <f t="shared" si="73"/>
        <v>FALSE0</v>
      </c>
      <c r="E769" s="70" t="str">
        <f t="shared" si="74"/>
        <v>BTEC CertificatesPearson BTEC Level 3 Certificate50097878</v>
      </c>
      <c r="F769" s="70" t="s">
        <v>17</v>
      </c>
      <c r="G769" s="70" t="s">
        <v>1361</v>
      </c>
      <c r="H769" s="184">
        <v>50097878</v>
      </c>
      <c r="I769" s="70" t="s">
        <v>1387</v>
      </c>
      <c r="J769" s="70" t="s">
        <v>3664</v>
      </c>
      <c r="K769" s="71" t="str">
        <f t="shared" si="69"/>
        <v>BLANK</v>
      </c>
      <c r="L769" s="71" t="str">
        <f t="shared" si="70"/>
        <v>BLANK</v>
      </c>
    </row>
    <row r="770" spans="1:12" x14ac:dyDescent="0.75">
      <c r="A770" s="70" t="str">
        <f>CONCATENATE('Search Tool'!$B$6,'Search Tool'!$F$6,H770)</f>
        <v>EAL Level 3 advanced Diploma (Al size 1.25)60003194</v>
      </c>
      <c r="B770" s="70" t="b">
        <f t="shared" si="71"/>
        <v>0</v>
      </c>
      <c r="C770" s="70">
        <f t="shared" si="72"/>
        <v>0</v>
      </c>
      <c r="D770" s="70" t="str">
        <f t="shared" si="73"/>
        <v>FALSE0</v>
      </c>
      <c r="E770" s="70" t="str">
        <f t="shared" si="74"/>
        <v>BTEC CertificatesPearson BTEC Level 3 Certificate60003194</v>
      </c>
      <c r="F770" s="70" t="s">
        <v>17</v>
      </c>
      <c r="G770" s="70" t="s">
        <v>1361</v>
      </c>
      <c r="H770" s="184">
        <v>60003194</v>
      </c>
      <c r="I770" s="70" t="s">
        <v>1389</v>
      </c>
      <c r="J770" s="70" t="s">
        <v>3665</v>
      </c>
      <c r="K770" s="71" t="str">
        <f t="shared" ref="K770:K833" si="75">IFERROR(VLOOKUP($J770,$D$2:$I$1449,5,FALSE),"BLANK")</f>
        <v>BLANK</v>
      </c>
      <c r="L770" s="71" t="str">
        <f t="shared" ref="L770:L833" si="76">IFERROR(VLOOKUP($J770,$D$2:$I$1449,6,FALSE),"BLANK")</f>
        <v>BLANK</v>
      </c>
    </row>
    <row r="771" spans="1:12" x14ac:dyDescent="0.75">
      <c r="A771" s="70" t="str">
        <f>CONCATENATE('Search Tool'!$B$6,'Search Tool'!$F$6,H771)</f>
        <v>EAL Level 3 advanced Diploma (Al size 1.25)60125251</v>
      </c>
      <c r="B771" s="70" t="b">
        <f t="shared" si="71"/>
        <v>0</v>
      </c>
      <c r="C771" s="70">
        <f t="shared" si="72"/>
        <v>0</v>
      </c>
      <c r="D771" s="70" t="str">
        <f t="shared" si="73"/>
        <v>FALSE0</v>
      </c>
      <c r="E771" s="70" t="str">
        <f t="shared" si="74"/>
        <v>BTEC CertificatesPearson BTEC Level 3 Certificate (D*D*-PP)60125251</v>
      </c>
      <c r="F771" s="70" t="s">
        <v>17</v>
      </c>
      <c r="G771" s="70" t="s">
        <v>2909</v>
      </c>
      <c r="H771" s="185">
        <v>60125251</v>
      </c>
      <c r="I771" s="70" t="s">
        <v>1390</v>
      </c>
      <c r="J771" s="70" t="s">
        <v>3666</v>
      </c>
      <c r="K771" s="71" t="str">
        <f t="shared" si="75"/>
        <v>BLANK</v>
      </c>
      <c r="L771" s="71" t="str">
        <f t="shared" si="76"/>
        <v>BLANK</v>
      </c>
    </row>
    <row r="772" spans="1:12" x14ac:dyDescent="0.75">
      <c r="A772" s="70" t="str">
        <f>CONCATENATE('Search Tool'!$B$6,'Search Tool'!$F$6,H772)</f>
        <v>EAL Level 3 advanced Diploma (Al size 1.25)60101660</v>
      </c>
      <c r="B772" s="70" t="b">
        <f t="shared" ref="B772:B836" si="77">A772=E772</f>
        <v>0</v>
      </c>
      <c r="C772" s="70">
        <f t="shared" ref="C772:C835" si="78">IF(B772=TRUE,1+C771,0)</f>
        <v>0</v>
      </c>
      <c r="D772" s="70" t="str">
        <f t="shared" ref="D772:D836" si="79">CONCATENATE(B772,C772)</f>
        <v>FALSE0</v>
      </c>
      <c r="E772" s="70" t="str">
        <f t="shared" ref="E772:E836" si="80">CONCATENATE(F772,G772,H772)</f>
        <v>BTEC DiplomasPearson BTEC Level 1/2 Diploma60101660</v>
      </c>
      <c r="F772" s="70" t="s">
        <v>18</v>
      </c>
      <c r="G772" s="70" t="s">
        <v>2726</v>
      </c>
      <c r="H772" s="184">
        <v>60101660</v>
      </c>
      <c r="I772" s="70" t="s">
        <v>2472</v>
      </c>
      <c r="J772" s="70" t="s">
        <v>3667</v>
      </c>
      <c r="K772" s="71" t="str">
        <f t="shared" si="75"/>
        <v>BLANK</v>
      </c>
      <c r="L772" s="71" t="str">
        <f t="shared" si="76"/>
        <v>BLANK</v>
      </c>
    </row>
    <row r="773" spans="1:12" x14ac:dyDescent="0.75">
      <c r="A773" s="70" t="str">
        <f>CONCATENATE('Search Tool'!$B$6,'Search Tool'!$F$6,H773)</f>
        <v>EAL Level 3 advanced Diploma (Al size 1.25)60101696</v>
      </c>
      <c r="B773" s="70" t="b">
        <f t="shared" si="77"/>
        <v>0</v>
      </c>
      <c r="C773" s="70">
        <f t="shared" si="78"/>
        <v>0</v>
      </c>
      <c r="D773" s="70" t="str">
        <f t="shared" si="79"/>
        <v>FALSE0</v>
      </c>
      <c r="E773" s="70" t="str">
        <f t="shared" si="80"/>
        <v>BTEC DiplomasPearson BTEC Level 1/2 Diploma60101696</v>
      </c>
      <c r="F773" s="70" t="s">
        <v>18</v>
      </c>
      <c r="G773" s="70" t="s">
        <v>2726</v>
      </c>
      <c r="H773" s="184">
        <v>60101696</v>
      </c>
      <c r="I773" s="70" t="s">
        <v>2476</v>
      </c>
      <c r="J773" s="70" t="s">
        <v>3668</v>
      </c>
      <c r="K773" s="71" t="str">
        <f t="shared" si="75"/>
        <v>BLANK</v>
      </c>
      <c r="L773" s="71" t="str">
        <f t="shared" si="76"/>
        <v>BLANK</v>
      </c>
    </row>
    <row r="774" spans="1:12" x14ac:dyDescent="0.75">
      <c r="A774" s="70" t="str">
        <f>CONCATENATE('Search Tool'!$B$6,'Search Tool'!$F$6,H774)</f>
        <v>EAL Level 3 advanced Diploma (Al size 1.25)60102305</v>
      </c>
      <c r="B774" s="70" t="b">
        <f t="shared" si="77"/>
        <v>0</v>
      </c>
      <c r="C774" s="70">
        <f t="shared" si="78"/>
        <v>0</v>
      </c>
      <c r="D774" s="70" t="str">
        <f t="shared" si="79"/>
        <v>FALSE0</v>
      </c>
      <c r="E774" s="70" t="str">
        <f t="shared" si="80"/>
        <v>BTEC DiplomasPearson BTEC Level 1/2 Diploma60102305</v>
      </c>
      <c r="F774" s="70" t="s">
        <v>18</v>
      </c>
      <c r="G774" s="70" t="s">
        <v>2726</v>
      </c>
      <c r="H774" s="184">
        <v>60102305</v>
      </c>
      <c r="I774" s="70" t="s">
        <v>2480</v>
      </c>
      <c r="J774" s="70" t="s">
        <v>3669</v>
      </c>
      <c r="K774" s="71" t="str">
        <f t="shared" si="75"/>
        <v>BLANK</v>
      </c>
      <c r="L774" s="71" t="str">
        <f t="shared" si="76"/>
        <v>BLANK</v>
      </c>
    </row>
    <row r="775" spans="1:12" x14ac:dyDescent="0.75">
      <c r="A775" s="70" t="str">
        <f>CONCATENATE('Search Tool'!$B$6,'Search Tool'!$F$6,H775)</f>
        <v>EAL Level 3 advanced Diploma (Al size 1.25)60102342</v>
      </c>
      <c r="B775" s="70" t="b">
        <f t="shared" si="77"/>
        <v>0</v>
      </c>
      <c r="C775" s="70">
        <f t="shared" si="78"/>
        <v>0</v>
      </c>
      <c r="D775" s="70" t="str">
        <f t="shared" si="79"/>
        <v>FALSE0</v>
      </c>
      <c r="E775" s="70" t="str">
        <f t="shared" si="80"/>
        <v>BTEC DiplomasPearson BTEC Level 1/2 Diploma60102342</v>
      </c>
      <c r="F775" s="70" t="s">
        <v>18</v>
      </c>
      <c r="G775" s="70" t="s">
        <v>2726</v>
      </c>
      <c r="H775" s="184">
        <v>60102342</v>
      </c>
      <c r="I775" s="70" t="s">
        <v>2486</v>
      </c>
      <c r="J775" s="70" t="s">
        <v>3670</v>
      </c>
      <c r="K775" s="71" t="str">
        <f t="shared" si="75"/>
        <v>BLANK</v>
      </c>
      <c r="L775" s="71" t="str">
        <f t="shared" si="76"/>
        <v>BLANK</v>
      </c>
    </row>
    <row r="776" spans="1:12" x14ac:dyDescent="0.75">
      <c r="A776" s="70" t="str">
        <f>CONCATENATE('Search Tool'!$B$6,'Search Tool'!$F$6,H776)</f>
        <v>EAL Level 3 advanced Diploma (Al size 1.25)60102597</v>
      </c>
      <c r="B776" s="70" t="b">
        <f t="shared" si="77"/>
        <v>0</v>
      </c>
      <c r="C776" s="70">
        <f t="shared" si="78"/>
        <v>0</v>
      </c>
      <c r="D776" s="70" t="str">
        <f t="shared" si="79"/>
        <v>FALSE0</v>
      </c>
      <c r="E776" s="70" t="str">
        <f t="shared" si="80"/>
        <v>BTEC DiplomasPearson BTEC Level 1/2 Diploma60102597</v>
      </c>
      <c r="F776" s="70" t="s">
        <v>18</v>
      </c>
      <c r="G776" s="70" t="s">
        <v>2726</v>
      </c>
      <c r="H776" s="184">
        <v>60102597</v>
      </c>
      <c r="I776" s="70" t="s">
        <v>2490</v>
      </c>
      <c r="J776" s="70" t="s">
        <v>3671</v>
      </c>
      <c r="K776" s="71" t="str">
        <f t="shared" si="75"/>
        <v>BLANK</v>
      </c>
      <c r="L776" s="71" t="str">
        <f t="shared" si="76"/>
        <v>BLANK</v>
      </c>
    </row>
    <row r="777" spans="1:12" x14ac:dyDescent="0.75">
      <c r="A777" s="70" t="str">
        <f>CONCATENATE('Search Tool'!$B$6,'Search Tool'!$F$6,H777)</f>
        <v>EAL Level 3 advanced Diploma (Al size 1.25)60105458</v>
      </c>
      <c r="B777" s="70" t="b">
        <f t="shared" si="77"/>
        <v>0</v>
      </c>
      <c r="C777" s="70">
        <f t="shared" si="78"/>
        <v>0</v>
      </c>
      <c r="D777" s="70" t="str">
        <f t="shared" si="79"/>
        <v>FALSE0</v>
      </c>
      <c r="E777" s="70" t="str">
        <f t="shared" si="80"/>
        <v>BTEC DiplomasPearson BTEC Level 1/2 Diploma60105458</v>
      </c>
      <c r="F777" s="70" t="s">
        <v>18</v>
      </c>
      <c r="G777" s="70" t="s">
        <v>2726</v>
      </c>
      <c r="H777" s="184">
        <v>60105458</v>
      </c>
      <c r="I777" s="70" t="s">
        <v>2495</v>
      </c>
      <c r="J777" s="70" t="s">
        <v>3672</v>
      </c>
      <c r="K777" s="71" t="str">
        <f t="shared" si="75"/>
        <v>BLANK</v>
      </c>
      <c r="L777" s="71" t="str">
        <f t="shared" si="76"/>
        <v>BLANK</v>
      </c>
    </row>
    <row r="778" spans="1:12" x14ac:dyDescent="0.75">
      <c r="A778" s="70" t="str">
        <f>CONCATENATE('Search Tool'!$B$6,'Search Tool'!$F$6,H778)</f>
        <v>EAL Level 3 advanced Diploma (Al size 1.25)5008365X</v>
      </c>
      <c r="B778" s="70" t="b">
        <f t="shared" si="77"/>
        <v>0</v>
      </c>
      <c r="C778" s="70">
        <f t="shared" si="78"/>
        <v>0</v>
      </c>
      <c r="D778" s="70" t="str">
        <f t="shared" si="79"/>
        <v>FALSE0</v>
      </c>
      <c r="E778" s="70" t="str">
        <f t="shared" si="80"/>
        <v>BTEC DiplomasPearson BTEC Level 2 Diploma5008365X</v>
      </c>
      <c r="F778" s="70" t="s">
        <v>18</v>
      </c>
      <c r="G778" s="70" t="s">
        <v>2725</v>
      </c>
      <c r="H778" s="70" t="s">
        <v>2195</v>
      </c>
      <c r="I778" s="70" t="s">
        <v>2196</v>
      </c>
      <c r="J778" s="70" t="s">
        <v>3673</v>
      </c>
      <c r="K778" s="71" t="str">
        <f t="shared" si="75"/>
        <v>BLANK</v>
      </c>
      <c r="L778" s="71" t="str">
        <f t="shared" si="76"/>
        <v>BLANK</v>
      </c>
    </row>
    <row r="779" spans="1:12" x14ac:dyDescent="0.75">
      <c r="A779" s="70" t="str">
        <f>CONCATENATE('Search Tool'!$B$6,'Search Tool'!$F$6,H779)</f>
        <v>EAL Level 3 advanced Diploma (Al size 1.25)50083661</v>
      </c>
      <c r="B779" s="70" t="b">
        <f t="shared" si="77"/>
        <v>0</v>
      </c>
      <c r="C779" s="70">
        <f t="shared" si="78"/>
        <v>0</v>
      </c>
      <c r="D779" s="70" t="str">
        <f t="shared" si="79"/>
        <v>FALSE0</v>
      </c>
      <c r="E779" s="70" t="str">
        <f t="shared" si="80"/>
        <v>BTEC DiplomasPearson BTEC Level 2 Diploma50083661</v>
      </c>
      <c r="F779" s="70" t="s">
        <v>18</v>
      </c>
      <c r="G779" s="70" t="s">
        <v>2725</v>
      </c>
      <c r="H779" s="184">
        <v>50083661</v>
      </c>
      <c r="I779" s="70" t="s">
        <v>2198</v>
      </c>
      <c r="J779" s="70" t="s">
        <v>3674</v>
      </c>
      <c r="K779" s="71" t="str">
        <f t="shared" si="75"/>
        <v>BLANK</v>
      </c>
      <c r="L779" s="71" t="str">
        <f t="shared" si="76"/>
        <v>BLANK</v>
      </c>
    </row>
    <row r="780" spans="1:12" x14ac:dyDescent="0.75">
      <c r="A780" s="70" t="str">
        <f>CONCATENATE('Search Tool'!$B$6,'Search Tool'!$F$6,H780)</f>
        <v>EAL Level 3 advanced Diploma (Al size 1.25)5009547X</v>
      </c>
      <c r="B780" s="70" t="b">
        <f t="shared" si="77"/>
        <v>0</v>
      </c>
      <c r="C780" s="70">
        <f t="shared" si="78"/>
        <v>0</v>
      </c>
      <c r="D780" s="70" t="str">
        <f t="shared" si="79"/>
        <v>FALSE0</v>
      </c>
      <c r="E780" s="70" t="str">
        <f t="shared" si="80"/>
        <v>BTEC DiplomasPearson BTEC Level 2 Diploma5009547X</v>
      </c>
      <c r="F780" s="70" t="s">
        <v>18</v>
      </c>
      <c r="G780" s="70" t="s">
        <v>2725</v>
      </c>
      <c r="H780" s="70" t="s">
        <v>2246</v>
      </c>
      <c r="I780" s="70" t="s">
        <v>2247</v>
      </c>
      <c r="J780" s="70" t="s">
        <v>3675</v>
      </c>
      <c r="K780" s="71" t="str">
        <f t="shared" si="75"/>
        <v>BLANK</v>
      </c>
      <c r="L780" s="71" t="str">
        <f t="shared" si="76"/>
        <v>BLANK</v>
      </c>
    </row>
    <row r="781" spans="1:12" x14ac:dyDescent="0.75">
      <c r="A781" s="70" t="str">
        <f>CONCATENATE('Search Tool'!$B$6,'Search Tool'!$F$6,H781)</f>
        <v>EAL Level 3 advanced Diploma (Al size 1.25)50099292</v>
      </c>
      <c r="B781" s="70" t="b">
        <f t="shared" si="77"/>
        <v>0</v>
      </c>
      <c r="C781" s="70">
        <f t="shared" si="78"/>
        <v>0</v>
      </c>
      <c r="D781" s="70" t="str">
        <f t="shared" si="79"/>
        <v>FALSE0</v>
      </c>
      <c r="E781" s="70" t="str">
        <f t="shared" si="80"/>
        <v>BTEC DiplomasPearson BTEC Level 2 Diploma50099292</v>
      </c>
      <c r="F781" s="70" t="s">
        <v>18</v>
      </c>
      <c r="G781" s="70" t="s">
        <v>2725</v>
      </c>
      <c r="H781" s="184">
        <v>50099292</v>
      </c>
      <c r="I781" s="70" t="s">
        <v>2265</v>
      </c>
      <c r="J781" s="70" t="s">
        <v>3676</v>
      </c>
      <c r="K781" s="71" t="str">
        <f t="shared" si="75"/>
        <v>BLANK</v>
      </c>
      <c r="L781" s="71" t="str">
        <f t="shared" si="76"/>
        <v>BLANK</v>
      </c>
    </row>
    <row r="782" spans="1:12" x14ac:dyDescent="0.75">
      <c r="A782" s="70" t="str">
        <f>CONCATENATE('Search Tool'!$B$6,'Search Tool'!$F$6,H782)</f>
        <v>EAL Level 3 advanced Diploma (Al size 1.25)50099309</v>
      </c>
      <c r="B782" s="70" t="b">
        <f t="shared" si="77"/>
        <v>0</v>
      </c>
      <c r="C782" s="70">
        <f t="shared" si="78"/>
        <v>0</v>
      </c>
      <c r="D782" s="70" t="str">
        <f t="shared" si="79"/>
        <v>FALSE0</v>
      </c>
      <c r="E782" s="70" t="str">
        <f t="shared" si="80"/>
        <v>BTEC DiplomasPearson BTEC Level 2 Diploma50099309</v>
      </c>
      <c r="F782" s="70" t="s">
        <v>18</v>
      </c>
      <c r="G782" s="70" t="s">
        <v>2725</v>
      </c>
      <c r="H782" s="184">
        <v>50099309</v>
      </c>
      <c r="I782" s="70" t="s">
        <v>2267</v>
      </c>
      <c r="J782" s="70" t="s">
        <v>3677</v>
      </c>
      <c r="K782" s="71" t="str">
        <f t="shared" si="75"/>
        <v>BLANK</v>
      </c>
      <c r="L782" s="71" t="str">
        <f t="shared" si="76"/>
        <v>BLANK</v>
      </c>
    </row>
    <row r="783" spans="1:12" x14ac:dyDescent="0.75">
      <c r="A783" s="70" t="str">
        <f>CONCATENATE('Search Tool'!$B$6,'Search Tool'!$F$6,H783)</f>
        <v>EAL Level 3 advanced Diploma (Al size 1.25)50099346</v>
      </c>
      <c r="B783" s="70" t="b">
        <f t="shared" si="77"/>
        <v>0</v>
      </c>
      <c r="C783" s="70">
        <f t="shared" si="78"/>
        <v>0</v>
      </c>
      <c r="D783" s="70" t="str">
        <f t="shared" si="79"/>
        <v>FALSE0</v>
      </c>
      <c r="E783" s="70" t="str">
        <f t="shared" si="80"/>
        <v>BTEC DiplomasPearson BTEC Level 2 Diploma50099346</v>
      </c>
      <c r="F783" s="70" t="s">
        <v>18</v>
      </c>
      <c r="G783" s="70" t="s">
        <v>2725</v>
      </c>
      <c r="H783" s="184">
        <v>50099346</v>
      </c>
      <c r="I783" s="70" t="s">
        <v>2269</v>
      </c>
      <c r="J783" s="70" t="s">
        <v>3678</v>
      </c>
      <c r="K783" s="71" t="str">
        <f t="shared" si="75"/>
        <v>BLANK</v>
      </c>
      <c r="L783" s="71" t="str">
        <f t="shared" si="76"/>
        <v>BLANK</v>
      </c>
    </row>
    <row r="784" spans="1:12" x14ac:dyDescent="0.75">
      <c r="A784" s="70" t="str">
        <f>CONCATENATE('Search Tool'!$B$6,'Search Tool'!$F$6,H784)</f>
        <v>EAL Level 3 advanced Diploma (Al size 1.25)50103118</v>
      </c>
      <c r="B784" s="70" t="b">
        <f t="shared" si="77"/>
        <v>0</v>
      </c>
      <c r="C784" s="70">
        <f t="shared" si="78"/>
        <v>0</v>
      </c>
      <c r="D784" s="70" t="str">
        <f t="shared" si="79"/>
        <v>FALSE0</v>
      </c>
      <c r="E784" s="70" t="str">
        <f t="shared" si="80"/>
        <v>BTEC DiplomasPearson BTEC Level 2 Diploma50103118</v>
      </c>
      <c r="F784" s="70" t="s">
        <v>18</v>
      </c>
      <c r="G784" s="70" t="s">
        <v>2725</v>
      </c>
      <c r="H784" s="184">
        <v>50103118</v>
      </c>
      <c r="I784" s="70" t="s">
        <v>2287</v>
      </c>
      <c r="J784" s="70" t="s">
        <v>3679</v>
      </c>
      <c r="K784" s="71" t="str">
        <f t="shared" si="75"/>
        <v>BLANK</v>
      </c>
      <c r="L784" s="71" t="str">
        <f t="shared" si="76"/>
        <v>BLANK</v>
      </c>
    </row>
    <row r="785" spans="1:12" x14ac:dyDescent="0.75">
      <c r="A785" s="70" t="str">
        <f>CONCATENATE('Search Tool'!$B$6,'Search Tool'!$F$6,H785)</f>
        <v>EAL Level 3 advanced Diploma (Al size 1.25)50103398</v>
      </c>
      <c r="B785" s="70" t="b">
        <f t="shared" si="77"/>
        <v>0</v>
      </c>
      <c r="C785" s="70">
        <f t="shared" si="78"/>
        <v>0</v>
      </c>
      <c r="D785" s="70" t="str">
        <f t="shared" si="79"/>
        <v>FALSE0</v>
      </c>
      <c r="E785" s="70" t="str">
        <f t="shared" si="80"/>
        <v>BTEC DiplomasPearson BTEC Level 2 Diploma50103398</v>
      </c>
      <c r="F785" s="70" t="s">
        <v>18</v>
      </c>
      <c r="G785" s="70" t="s">
        <v>2725</v>
      </c>
      <c r="H785" s="184">
        <v>50103398</v>
      </c>
      <c r="I785" s="70" t="s">
        <v>2289</v>
      </c>
      <c r="J785" s="70" t="s">
        <v>3680</v>
      </c>
      <c r="K785" s="71" t="str">
        <f t="shared" si="75"/>
        <v>BLANK</v>
      </c>
      <c r="L785" s="71" t="str">
        <f t="shared" si="76"/>
        <v>BLANK</v>
      </c>
    </row>
    <row r="786" spans="1:12" x14ac:dyDescent="0.75">
      <c r="A786" s="70" t="str">
        <f>CONCATENATE('Search Tool'!$B$6,'Search Tool'!$F$6,H786)</f>
        <v>EAL Level 3 advanced Diploma (Al size 1.25)60002141</v>
      </c>
      <c r="B786" s="70" t="b">
        <f t="shared" si="77"/>
        <v>0</v>
      </c>
      <c r="C786" s="70">
        <f t="shared" si="78"/>
        <v>0</v>
      </c>
      <c r="D786" s="70" t="str">
        <f t="shared" si="79"/>
        <v>FALSE0</v>
      </c>
      <c r="E786" s="70" t="str">
        <f t="shared" si="80"/>
        <v>BTEC DiplomasPearson BTEC Level 2 Diploma60002141</v>
      </c>
      <c r="F786" s="70" t="s">
        <v>18</v>
      </c>
      <c r="G786" s="70" t="s">
        <v>2725</v>
      </c>
      <c r="H786" s="184">
        <v>60002141</v>
      </c>
      <c r="I786" s="70" t="s">
        <v>2312</v>
      </c>
      <c r="J786" s="70" t="s">
        <v>3681</v>
      </c>
      <c r="K786" s="71" t="str">
        <f t="shared" si="75"/>
        <v>BLANK</v>
      </c>
      <c r="L786" s="71" t="str">
        <f t="shared" si="76"/>
        <v>BLANK</v>
      </c>
    </row>
    <row r="787" spans="1:12" x14ac:dyDescent="0.75">
      <c r="A787" s="70" t="str">
        <f>CONCATENATE('Search Tool'!$B$6,'Search Tool'!$F$6,H787)</f>
        <v>EAL Level 3 advanced Diploma (Al size 1.25)10062440</v>
      </c>
      <c r="B787" s="70" t="b">
        <f t="shared" si="77"/>
        <v>0</v>
      </c>
      <c r="C787" s="70">
        <f t="shared" si="78"/>
        <v>0</v>
      </c>
      <c r="D787" s="70" t="str">
        <f t="shared" si="79"/>
        <v>FALSE0</v>
      </c>
      <c r="E787" s="70" t="str">
        <f t="shared" si="80"/>
        <v>BTEC DiplomasPearson BTEC Level 2 Diploma10062440</v>
      </c>
      <c r="F787" s="70" t="s">
        <v>18</v>
      </c>
      <c r="G787" s="70" t="s">
        <v>2725</v>
      </c>
      <c r="H787" s="184">
        <v>10062440</v>
      </c>
      <c r="I787" s="70" t="s">
        <v>2175</v>
      </c>
      <c r="J787" s="70" t="s">
        <v>3682</v>
      </c>
      <c r="K787" s="71" t="str">
        <f t="shared" si="75"/>
        <v>BLANK</v>
      </c>
      <c r="L787" s="71" t="str">
        <f t="shared" si="76"/>
        <v>BLANK</v>
      </c>
    </row>
    <row r="788" spans="1:12" x14ac:dyDescent="0.75">
      <c r="A788" s="70" t="str">
        <f>CONCATENATE('Search Tool'!$B$6,'Search Tool'!$F$6,H788)</f>
        <v>EAL Level 3 advanced Diploma (Al size 1.25)50073138</v>
      </c>
      <c r="B788" s="70" t="b">
        <f t="shared" si="77"/>
        <v>0</v>
      </c>
      <c r="C788" s="70">
        <f t="shared" si="78"/>
        <v>0</v>
      </c>
      <c r="D788" s="70" t="str">
        <f t="shared" si="79"/>
        <v>FALSE0</v>
      </c>
      <c r="E788" s="70" t="str">
        <f t="shared" si="80"/>
        <v>BTEC DiplomasPearson BTEC Level 3 Diploma (Pass Only, AL size 0.75)50073138</v>
      </c>
      <c r="F788" s="70" t="s">
        <v>18</v>
      </c>
      <c r="G788" s="70" t="s">
        <v>2929</v>
      </c>
      <c r="H788" s="184">
        <v>50073138</v>
      </c>
      <c r="I788" s="70" t="s">
        <v>1393</v>
      </c>
      <c r="J788" s="70" t="s">
        <v>3683</v>
      </c>
      <c r="K788" s="71" t="str">
        <f t="shared" si="75"/>
        <v>BLANK</v>
      </c>
      <c r="L788" s="71" t="str">
        <f t="shared" si="76"/>
        <v>BLANK</v>
      </c>
    </row>
    <row r="789" spans="1:12" x14ac:dyDescent="0.75">
      <c r="A789" s="70" t="str">
        <f>CONCATENATE('Search Tool'!$B$6,'Search Tool'!$F$6,H789)</f>
        <v>EAL Level 3 advanced Diploma (Al size 1.25)6004083X</v>
      </c>
      <c r="B789" s="70" t="b">
        <f t="shared" si="77"/>
        <v>0</v>
      </c>
      <c r="C789" s="70">
        <f t="shared" si="78"/>
        <v>0</v>
      </c>
      <c r="D789" s="70" t="str">
        <f t="shared" si="79"/>
        <v>FALSE0</v>
      </c>
      <c r="E789" s="70" t="str">
        <f t="shared" si="80"/>
        <v>BTEC DiplomasPearson BTEC Level 3 Diploma (Pass Only, AL size 0.75)6004083X</v>
      </c>
      <c r="F789" s="70" t="s">
        <v>18</v>
      </c>
      <c r="G789" s="70" t="s">
        <v>2929</v>
      </c>
      <c r="H789" s="70" t="s">
        <v>1394</v>
      </c>
      <c r="I789" s="70" t="s">
        <v>1395</v>
      </c>
      <c r="J789" s="70" t="s">
        <v>3684</v>
      </c>
      <c r="K789" s="71" t="str">
        <f t="shared" si="75"/>
        <v>BLANK</v>
      </c>
      <c r="L789" s="71" t="str">
        <f t="shared" si="76"/>
        <v>BLANK</v>
      </c>
    </row>
    <row r="790" spans="1:12" x14ac:dyDescent="0.75">
      <c r="A790" s="70" t="str">
        <f>CONCATENATE('Search Tool'!$B$6,'Search Tool'!$F$6,H790)</f>
        <v>EAL Level 3 advanced Diploma (Al size 1.25)60097425</v>
      </c>
      <c r="B790" s="70" t="b">
        <f>A790=E790</f>
        <v>0</v>
      </c>
      <c r="C790" s="70">
        <f t="shared" si="78"/>
        <v>0</v>
      </c>
      <c r="D790" s="70" t="str">
        <f>CONCATENATE(B790,C790)</f>
        <v>FALSE0</v>
      </c>
      <c r="E790" s="70" t="str">
        <f>CONCATENATE(F790,G790,H790)</f>
        <v>BTEC DiplomasPearson BTEC Level 3 Diploma (Pass Only, AL size 0.75)60097425</v>
      </c>
      <c r="F790" s="70" t="s">
        <v>18</v>
      </c>
      <c r="G790" s="165" t="s">
        <v>2929</v>
      </c>
      <c r="H790" s="184">
        <v>60097425</v>
      </c>
      <c r="I790" s="70" t="s">
        <v>1401</v>
      </c>
      <c r="J790" s="70" t="s">
        <v>3685</v>
      </c>
      <c r="K790" s="71" t="str">
        <f t="shared" si="75"/>
        <v>BLANK</v>
      </c>
      <c r="L790" s="71" t="str">
        <f t="shared" si="76"/>
        <v>BLANK</v>
      </c>
    </row>
    <row r="791" spans="1:12" x14ac:dyDescent="0.75">
      <c r="A791" s="70" t="str">
        <f>CONCATENATE('Search Tool'!$B$6,'Search Tool'!$F$6,H791)</f>
        <v>EAL Level 3 advanced Diploma (Al size 1.25)60022449</v>
      </c>
      <c r="B791" s="70" t="b">
        <f t="shared" si="77"/>
        <v>0</v>
      </c>
      <c r="C791" s="70">
        <f t="shared" si="78"/>
        <v>0</v>
      </c>
      <c r="D791" s="70" t="str">
        <f t="shared" si="79"/>
        <v>FALSE0</v>
      </c>
      <c r="E791" s="70" t="str">
        <f t="shared" si="80"/>
        <v>BTEC DiplomasPearson BTEC Level 3 Diploma (Pass Only, AL size 1)60022449</v>
      </c>
      <c r="F791" s="70" t="s">
        <v>18</v>
      </c>
      <c r="G791" s="70" t="s">
        <v>2931</v>
      </c>
      <c r="H791" s="184">
        <v>60022449</v>
      </c>
      <c r="I791" s="70" t="s">
        <v>1397</v>
      </c>
      <c r="J791" s="70" t="s">
        <v>3686</v>
      </c>
      <c r="K791" s="71" t="str">
        <f t="shared" si="75"/>
        <v>BLANK</v>
      </c>
      <c r="L791" s="71" t="str">
        <f t="shared" si="76"/>
        <v>BLANK</v>
      </c>
    </row>
    <row r="792" spans="1:12" x14ac:dyDescent="0.75">
      <c r="A792" s="70" t="str">
        <f>CONCATENATE('Search Tool'!$B$6,'Search Tool'!$F$6,H792)</f>
        <v>EAL Level 3 advanced Diploma (Al size 1.25)60097395</v>
      </c>
      <c r="B792" s="70" t="b">
        <f t="shared" si="77"/>
        <v>0</v>
      </c>
      <c r="C792" s="70">
        <f t="shared" si="78"/>
        <v>0</v>
      </c>
      <c r="D792" s="70" t="str">
        <f t="shared" si="79"/>
        <v>FALSE0</v>
      </c>
      <c r="E792" s="70" t="str">
        <f t="shared" si="80"/>
        <v>BTEC DiplomasPearson BTEC Level 3 Diploma (Pass Only, AL size 1)60097395</v>
      </c>
      <c r="F792" s="70" t="s">
        <v>18</v>
      </c>
      <c r="G792" s="70" t="s">
        <v>2931</v>
      </c>
      <c r="H792" s="184">
        <v>60097395</v>
      </c>
      <c r="I792" s="70" t="s">
        <v>1399</v>
      </c>
      <c r="J792" s="70" t="s">
        <v>3687</v>
      </c>
      <c r="K792" s="71" t="str">
        <f t="shared" si="75"/>
        <v>BLANK</v>
      </c>
      <c r="L792" s="71" t="str">
        <f t="shared" si="76"/>
        <v>BLANK</v>
      </c>
    </row>
    <row r="793" spans="1:12" x14ac:dyDescent="0.75">
      <c r="A793" s="70" t="str">
        <f>CONCATENATE('Search Tool'!$B$6,'Search Tool'!$F$6,H793)</f>
        <v>EAL Level 3 advanced Diploma (Al size 1.25)60097413</v>
      </c>
      <c r="B793" s="70" t="b">
        <f t="shared" si="77"/>
        <v>0</v>
      </c>
      <c r="C793" s="70">
        <f t="shared" si="78"/>
        <v>0</v>
      </c>
      <c r="D793" s="70" t="str">
        <f t="shared" si="79"/>
        <v>FALSE0</v>
      </c>
      <c r="E793" s="70" t="str">
        <f t="shared" si="80"/>
        <v>BTEC DiplomasPearson BTEC Level 3 Diploma (Pass Only, AL size 1)60097413</v>
      </c>
      <c r="F793" s="70" t="s">
        <v>18</v>
      </c>
      <c r="G793" s="70" t="s">
        <v>2931</v>
      </c>
      <c r="H793" s="70">
        <v>60097413</v>
      </c>
      <c r="I793" s="70" t="s">
        <v>1400</v>
      </c>
      <c r="J793" s="70" t="s">
        <v>3688</v>
      </c>
      <c r="K793" s="71" t="str">
        <f t="shared" si="75"/>
        <v>BLANK</v>
      </c>
      <c r="L793" s="71" t="str">
        <f t="shared" si="76"/>
        <v>BLANK</v>
      </c>
    </row>
    <row r="794" spans="1:12" x14ac:dyDescent="0.75">
      <c r="A794" s="70" t="str">
        <f>CONCATENATE('Search Tool'!$B$6,'Search Tool'!$F$6,H794)</f>
        <v>EAL Level 3 advanced Diploma (Al size 1.25)50101936</v>
      </c>
      <c r="B794" s="70" t="b">
        <f t="shared" si="77"/>
        <v>0</v>
      </c>
      <c r="C794" s="70">
        <f t="shared" si="78"/>
        <v>0</v>
      </c>
      <c r="D794" s="70" t="str">
        <f t="shared" si="79"/>
        <v>FALSE0</v>
      </c>
      <c r="E794" s="70" t="str">
        <f t="shared" si="80"/>
        <v>BTEC DiplomasPearson BTEC Level 3 Diploma (Pass Only, AL size 1.75)50101936</v>
      </c>
      <c r="F794" s="70" t="s">
        <v>18</v>
      </c>
      <c r="G794" s="70" t="s">
        <v>2933</v>
      </c>
      <c r="H794" s="184">
        <v>50101936</v>
      </c>
      <c r="I794" s="70" t="s">
        <v>1403</v>
      </c>
      <c r="J794" s="70" t="s">
        <v>3689</v>
      </c>
      <c r="K794" s="71" t="str">
        <f t="shared" si="75"/>
        <v>BLANK</v>
      </c>
      <c r="L794" s="71" t="str">
        <f t="shared" si="76"/>
        <v>BLANK</v>
      </c>
    </row>
    <row r="795" spans="1:12" x14ac:dyDescent="0.75">
      <c r="A795" s="70" t="str">
        <f>CONCATENATE('Search Tool'!$B$6,'Search Tool'!$F$6,H795)</f>
        <v>EAL Level 3 advanced Diploma (Al size 1.25)50079281</v>
      </c>
      <c r="B795" s="70" t="b">
        <f t="shared" si="77"/>
        <v>0</v>
      </c>
      <c r="C795" s="70">
        <f t="shared" si="78"/>
        <v>0</v>
      </c>
      <c r="D795" s="70" t="str">
        <f t="shared" si="79"/>
        <v>FALSE0</v>
      </c>
      <c r="E795" s="70" t="str">
        <f t="shared" si="80"/>
        <v>BTEC DiplomasPearson BTEC Level 3 Diploma (D-P)50079281</v>
      </c>
      <c r="F795" s="70" t="s">
        <v>18</v>
      </c>
      <c r="G795" s="70" t="s">
        <v>2935</v>
      </c>
      <c r="H795" s="184">
        <v>50079281</v>
      </c>
      <c r="I795" s="70" t="s">
        <v>1405</v>
      </c>
      <c r="J795" s="70" t="s">
        <v>3690</v>
      </c>
      <c r="K795" s="71" t="str">
        <f t="shared" si="75"/>
        <v>BLANK</v>
      </c>
      <c r="L795" s="71" t="str">
        <f t="shared" si="76"/>
        <v>BLANK</v>
      </c>
    </row>
    <row r="796" spans="1:12" x14ac:dyDescent="0.75">
      <c r="A796" s="70" t="str">
        <f>CONCATENATE('Search Tool'!$B$6,'Search Tool'!$F$6,H796)</f>
        <v>EAL Level 3 advanced Diploma (Al size 1.25)50062451</v>
      </c>
      <c r="B796" s="70" t="b">
        <f t="shared" si="77"/>
        <v>0</v>
      </c>
      <c r="C796" s="70">
        <f t="shared" si="78"/>
        <v>0</v>
      </c>
      <c r="D796" s="70" t="str">
        <f t="shared" si="79"/>
        <v>FALSE0</v>
      </c>
      <c r="E796" s="70" t="str">
        <f t="shared" si="80"/>
        <v>BTEC DiplomasPearson BTEC Level 3 Diploma (D*-P, AL size 1)50062451</v>
      </c>
      <c r="F796" s="70" t="s">
        <v>18</v>
      </c>
      <c r="G796" s="70" t="s">
        <v>2939</v>
      </c>
      <c r="H796" s="184">
        <v>50062451</v>
      </c>
      <c r="I796" s="70" t="s">
        <v>1407</v>
      </c>
      <c r="J796" s="70" t="s">
        <v>3691</v>
      </c>
      <c r="K796" s="71" t="str">
        <f t="shared" si="75"/>
        <v>BLANK</v>
      </c>
      <c r="L796" s="71" t="str">
        <f t="shared" si="76"/>
        <v>BLANK</v>
      </c>
    </row>
    <row r="797" spans="1:12" x14ac:dyDescent="0.75">
      <c r="A797" s="70" t="str">
        <f>CONCATENATE('Search Tool'!$B$6,'Search Tool'!$F$6,H797)</f>
        <v>EAL Level 3 advanced Diploma (Al size 1.25)50067254</v>
      </c>
      <c r="B797" s="70" t="b">
        <f t="shared" si="77"/>
        <v>0</v>
      </c>
      <c r="C797" s="70">
        <f t="shared" si="78"/>
        <v>0</v>
      </c>
      <c r="D797" s="70" t="str">
        <f t="shared" si="79"/>
        <v>FALSE0</v>
      </c>
      <c r="E797" s="70" t="str">
        <f t="shared" si="80"/>
        <v>BTEC DiplomasPearson BTEC Level 3 Diploma (D*-P, AL size 1)50067254</v>
      </c>
      <c r="F797" s="70" t="s">
        <v>18</v>
      </c>
      <c r="G797" s="70" t="s">
        <v>2939</v>
      </c>
      <c r="H797" s="184">
        <v>50067254</v>
      </c>
      <c r="I797" s="70" t="s">
        <v>1409</v>
      </c>
      <c r="J797" s="70" t="s">
        <v>3692</v>
      </c>
      <c r="K797" s="71" t="str">
        <f t="shared" si="75"/>
        <v>BLANK</v>
      </c>
      <c r="L797" s="71" t="str">
        <f t="shared" si="76"/>
        <v>BLANK</v>
      </c>
    </row>
    <row r="798" spans="1:12" x14ac:dyDescent="0.75">
      <c r="A798" s="70" t="str">
        <f>CONCATENATE('Search Tool'!$B$6,'Search Tool'!$F$6,H798)</f>
        <v>EAL Level 3 advanced Diploma (Al size 1.25)50067503</v>
      </c>
      <c r="B798" s="70" t="b">
        <f t="shared" si="77"/>
        <v>0</v>
      </c>
      <c r="C798" s="70">
        <f t="shared" si="78"/>
        <v>0</v>
      </c>
      <c r="D798" s="70" t="str">
        <f t="shared" si="79"/>
        <v>FALSE0</v>
      </c>
      <c r="E798" s="70" t="str">
        <f t="shared" si="80"/>
        <v>BTEC DiplomasPearson BTEC Level 3 Diploma (D*-P, AL size 1)50067503</v>
      </c>
      <c r="F798" s="70" t="s">
        <v>18</v>
      </c>
      <c r="G798" s="70" t="s">
        <v>2939</v>
      </c>
      <c r="H798" s="184">
        <v>50067503</v>
      </c>
      <c r="I798" s="70" t="s">
        <v>1411</v>
      </c>
      <c r="J798" s="70" t="s">
        <v>3693</v>
      </c>
      <c r="K798" s="71" t="str">
        <f t="shared" si="75"/>
        <v>BLANK</v>
      </c>
      <c r="L798" s="71" t="str">
        <f t="shared" si="76"/>
        <v>BLANK</v>
      </c>
    </row>
    <row r="799" spans="1:12" x14ac:dyDescent="0.75">
      <c r="A799" s="70" t="str">
        <f>CONCATENATE('Search Tool'!$B$6,'Search Tool'!$F$6,H799)</f>
        <v>EAL Level 3 advanced Diploma (Al size 1.25)50067515</v>
      </c>
      <c r="B799" s="70" t="b">
        <f t="shared" si="77"/>
        <v>0</v>
      </c>
      <c r="C799" s="70">
        <f t="shared" si="78"/>
        <v>0</v>
      </c>
      <c r="D799" s="70" t="str">
        <f t="shared" si="79"/>
        <v>FALSE0</v>
      </c>
      <c r="E799" s="70" t="str">
        <f t="shared" si="80"/>
        <v>BTEC DiplomasPearson BTEC Level 3 Diploma (D*-P, AL size 1)50067515</v>
      </c>
      <c r="F799" s="70" t="s">
        <v>18</v>
      </c>
      <c r="G799" s="70" t="s">
        <v>2939</v>
      </c>
      <c r="H799" s="184">
        <v>50067515</v>
      </c>
      <c r="I799" s="70" t="s">
        <v>1413</v>
      </c>
      <c r="J799" s="70" t="s">
        <v>3694</v>
      </c>
      <c r="K799" s="71" t="str">
        <f t="shared" si="75"/>
        <v>BLANK</v>
      </c>
      <c r="L799" s="71" t="str">
        <f t="shared" si="76"/>
        <v>BLANK</v>
      </c>
    </row>
    <row r="800" spans="1:12" x14ac:dyDescent="0.75">
      <c r="A800" s="70" t="str">
        <f>CONCATENATE('Search Tool'!$B$6,'Search Tool'!$F$6,H800)</f>
        <v>EAL Level 3 advanced Diploma (Al size 1.25)50067655</v>
      </c>
      <c r="B800" s="70" t="b">
        <f t="shared" si="77"/>
        <v>0</v>
      </c>
      <c r="C800" s="70">
        <f t="shared" si="78"/>
        <v>0</v>
      </c>
      <c r="D800" s="70" t="str">
        <f t="shared" si="79"/>
        <v>FALSE0</v>
      </c>
      <c r="E800" s="70" t="str">
        <f t="shared" si="80"/>
        <v>BTEC DiplomasPearson BTEC Level 3 Diploma (D*-P, AL size 1)50067655</v>
      </c>
      <c r="F800" s="70" t="s">
        <v>18</v>
      </c>
      <c r="G800" s="70" t="s">
        <v>2939</v>
      </c>
      <c r="H800" s="184">
        <v>50067655</v>
      </c>
      <c r="I800" s="70" t="s">
        <v>1415</v>
      </c>
      <c r="J800" s="70" t="s">
        <v>3695</v>
      </c>
      <c r="K800" s="71" t="str">
        <f t="shared" si="75"/>
        <v>BLANK</v>
      </c>
      <c r="L800" s="71" t="str">
        <f t="shared" si="76"/>
        <v>BLANK</v>
      </c>
    </row>
    <row r="801" spans="1:12" x14ac:dyDescent="0.75">
      <c r="A801" s="70" t="str">
        <f>CONCATENATE('Search Tool'!$B$6,'Search Tool'!$F$6,H801)</f>
        <v>EAL Level 3 advanced Diploma (Al size 1.25)50069196</v>
      </c>
      <c r="B801" s="70" t="b">
        <f t="shared" si="77"/>
        <v>0</v>
      </c>
      <c r="C801" s="70">
        <f t="shared" si="78"/>
        <v>0</v>
      </c>
      <c r="D801" s="70" t="str">
        <f t="shared" si="79"/>
        <v>FALSE0</v>
      </c>
      <c r="E801" s="70" t="str">
        <f t="shared" si="80"/>
        <v>BTEC DiplomasPearson BTEC Level 3 Diploma (D*-P, AL size 1)50069196</v>
      </c>
      <c r="F801" s="70" t="s">
        <v>18</v>
      </c>
      <c r="G801" s="70" t="s">
        <v>2939</v>
      </c>
      <c r="H801" s="184">
        <v>50069196</v>
      </c>
      <c r="I801" s="70" t="s">
        <v>1417</v>
      </c>
      <c r="J801" s="70" t="s">
        <v>3696</v>
      </c>
      <c r="K801" s="71" t="str">
        <f t="shared" si="75"/>
        <v>BLANK</v>
      </c>
      <c r="L801" s="71" t="str">
        <f t="shared" si="76"/>
        <v>BLANK</v>
      </c>
    </row>
    <row r="802" spans="1:12" x14ac:dyDescent="0.75">
      <c r="A802" s="70" t="str">
        <f>CONCATENATE('Search Tool'!$B$6,'Search Tool'!$F$6,H802)</f>
        <v>EAL Level 3 advanced Diploma (Al size 1.25)50071403</v>
      </c>
      <c r="B802" s="70" t="b">
        <f t="shared" si="77"/>
        <v>0</v>
      </c>
      <c r="C802" s="70">
        <f t="shared" si="78"/>
        <v>0</v>
      </c>
      <c r="D802" s="70" t="str">
        <f t="shared" si="79"/>
        <v>FALSE0</v>
      </c>
      <c r="E802" s="70" t="str">
        <f t="shared" si="80"/>
        <v>BTEC DiplomasPearson BTEC Level 3 Diploma (D*-P, AL size 1)50071403</v>
      </c>
      <c r="F802" s="70" t="s">
        <v>18</v>
      </c>
      <c r="G802" s="70" t="s">
        <v>2939</v>
      </c>
      <c r="H802" s="184">
        <v>50071403</v>
      </c>
      <c r="I802" s="70" t="s">
        <v>1419</v>
      </c>
      <c r="J802" s="70" t="s">
        <v>3697</v>
      </c>
      <c r="K802" s="71" t="str">
        <f t="shared" si="75"/>
        <v>BLANK</v>
      </c>
      <c r="L802" s="71" t="str">
        <f t="shared" si="76"/>
        <v>BLANK</v>
      </c>
    </row>
    <row r="803" spans="1:12" x14ac:dyDescent="0.75">
      <c r="A803" s="70" t="str">
        <f>CONCATENATE('Search Tool'!$B$6,'Search Tool'!$F$6,H803)</f>
        <v>EAL Level 3 advanced Diploma (Al size 1.25)50071440</v>
      </c>
      <c r="B803" s="70" t="b">
        <f t="shared" si="77"/>
        <v>0</v>
      </c>
      <c r="C803" s="70">
        <f t="shared" si="78"/>
        <v>0</v>
      </c>
      <c r="D803" s="70" t="str">
        <f t="shared" si="79"/>
        <v>FALSE0</v>
      </c>
      <c r="E803" s="70" t="str">
        <f t="shared" si="80"/>
        <v>BTEC DiplomasPearson BTEC Level 3 Diploma (D*-P, AL size 1)50071440</v>
      </c>
      <c r="F803" s="70" t="s">
        <v>18</v>
      </c>
      <c r="G803" s="70" t="s">
        <v>2939</v>
      </c>
      <c r="H803" s="184">
        <v>50071440</v>
      </c>
      <c r="I803" s="70" t="s">
        <v>1421</v>
      </c>
      <c r="J803" s="70" t="s">
        <v>3698</v>
      </c>
      <c r="K803" s="71" t="str">
        <f t="shared" si="75"/>
        <v>BLANK</v>
      </c>
      <c r="L803" s="71" t="str">
        <f t="shared" si="76"/>
        <v>BLANK</v>
      </c>
    </row>
    <row r="804" spans="1:12" x14ac:dyDescent="0.75">
      <c r="A804" s="70" t="str">
        <f>CONCATENATE('Search Tool'!$B$6,'Search Tool'!$F$6,H804)</f>
        <v>EAL Level 3 advanced Diploma (Al size 1.25)50073801</v>
      </c>
      <c r="B804" s="70" t="b">
        <f t="shared" si="77"/>
        <v>0</v>
      </c>
      <c r="C804" s="70">
        <f t="shared" si="78"/>
        <v>0</v>
      </c>
      <c r="D804" s="70" t="str">
        <f t="shared" si="79"/>
        <v>FALSE0</v>
      </c>
      <c r="E804" s="70" t="str">
        <f t="shared" si="80"/>
        <v>BTEC DiplomasPearson BTEC Level 3 Diploma (D*-P, AL size 1)50073801</v>
      </c>
      <c r="F804" s="70" t="s">
        <v>18</v>
      </c>
      <c r="G804" s="70" t="s">
        <v>2939</v>
      </c>
      <c r="H804" s="184">
        <v>50073801</v>
      </c>
      <c r="I804" s="70" t="s">
        <v>1423</v>
      </c>
      <c r="J804" s="70" t="s">
        <v>3699</v>
      </c>
      <c r="K804" s="71" t="str">
        <f t="shared" si="75"/>
        <v>BLANK</v>
      </c>
      <c r="L804" s="71" t="str">
        <f t="shared" si="76"/>
        <v>BLANK</v>
      </c>
    </row>
    <row r="805" spans="1:12" x14ac:dyDescent="0.75">
      <c r="A805" s="70" t="str">
        <f>CONCATENATE('Search Tool'!$B$6,'Search Tool'!$F$6,H805)</f>
        <v>EAL Level 3 advanced Diploma (Al size 1.25)50077120</v>
      </c>
      <c r="B805" s="70" t="b">
        <f t="shared" si="77"/>
        <v>0</v>
      </c>
      <c r="C805" s="70">
        <f t="shared" si="78"/>
        <v>0</v>
      </c>
      <c r="D805" s="70" t="str">
        <f t="shared" si="79"/>
        <v>FALSE0</v>
      </c>
      <c r="E805" s="70" t="str">
        <f t="shared" si="80"/>
        <v>BTEC DiplomasPearson BTEC Level 3 Diploma (D*-P, AL size 1)50077120</v>
      </c>
      <c r="F805" s="70" t="s">
        <v>18</v>
      </c>
      <c r="G805" s="70" t="s">
        <v>2939</v>
      </c>
      <c r="H805" s="184">
        <v>50077120</v>
      </c>
      <c r="I805" s="70" t="s">
        <v>1425</v>
      </c>
      <c r="J805" s="70" t="s">
        <v>3700</v>
      </c>
      <c r="K805" s="71" t="str">
        <f t="shared" si="75"/>
        <v>BLANK</v>
      </c>
      <c r="L805" s="71" t="str">
        <f t="shared" si="76"/>
        <v>BLANK</v>
      </c>
    </row>
    <row r="806" spans="1:12" x14ac:dyDescent="0.75">
      <c r="A806" s="70" t="str">
        <f>CONCATENATE('Search Tool'!$B$6,'Search Tool'!$F$6,H806)</f>
        <v>EAL Level 3 advanced Diploma (Al size 1.25)50077193</v>
      </c>
      <c r="B806" s="70" t="b">
        <f t="shared" si="77"/>
        <v>0</v>
      </c>
      <c r="C806" s="70">
        <f t="shared" si="78"/>
        <v>0</v>
      </c>
      <c r="D806" s="70" t="str">
        <f t="shared" si="79"/>
        <v>FALSE0</v>
      </c>
      <c r="E806" s="70" t="str">
        <f t="shared" si="80"/>
        <v>BTEC DiplomasPearson BTEC Level 3 Diploma (D*-P, AL size 1)50077193</v>
      </c>
      <c r="F806" s="70" t="s">
        <v>18</v>
      </c>
      <c r="G806" s="70" t="s">
        <v>2939</v>
      </c>
      <c r="H806" s="70">
        <v>50077193</v>
      </c>
      <c r="I806" s="70" t="s">
        <v>1426</v>
      </c>
      <c r="J806" s="70" t="s">
        <v>3701</v>
      </c>
      <c r="K806" s="71" t="str">
        <f t="shared" si="75"/>
        <v>BLANK</v>
      </c>
      <c r="L806" s="71" t="str">
        <f t="shared" si="76"/>
        <v>BLANK</v>
      </c>
    </row>
    <row r="807" spans="1:12" x14ac:dyDescent="0.75">
      <c r="A807" s="70" t="str">
        <f>CONCATENATE('Search Tool'!$B$6,'Search Tool'!$F$6,H807)</f>
        <v>EAL Level 3 advanced Diploma (Al size 1.25)50078410</v>
      </c>
      <c r="B807" s="70" t="b">
        <f t="shared" si="77"/>
        <v>0</v>
      </c>
      <c r="C807" s="70">
        <f t="shared" si="78"/>
        <v>0</v>
      </c>
      <c r="D807" s="70" t="str">
        <f t="shared" si="79"/>
        <v>FALSE0</v>
      </c>
      <c r="E807" s="70" t="str">
        <f t="shared" si="80"/>
        <v>BTEC DiplomasPearson BTEC Level 3 Diploma (D*-P, AL size 1)50078410</v>
      </c>
      <c r="F807" s="70" t="s">
        <v>18</v>
      </c>
      <c r="G807" s="70" t="s">
        <v>2939</v>
      </c>
      <c r="H807" s="184">
        <v>50078410</v>
      </c>
      <c r="I807" s="70" t="s">
        <v>1428</v>
      </c>
      <c r="J807" s="70" t="s">
        <v>3702</v>
      </c>
      <c r="K807" s="71" t="str">
        <f t="shared" si="75"/>
        <v>BLANK</v>
      </c>
      <c r="L807" s="71" t="str">
        <f t="shared" si="76"/>
        <v>BLANK</v>
      </c>
    </row>
    <row r="808" spans="1:12" x14ac:dyDescent="0.75">
      <c r="A808" s="70" t="str">
        <f>CONCATENATE('Search Tool'!$B$6,'Search Tool'!$F$6,H808)</f>
        <v>EAL Level 3 advanced Diploma (Al size 1.25)50078422</v>
      </c>
      <c r="B808" s="70" t="b">
        <f t="shared" si="77"/>
        <v>0</v>
      </c>
      <c r="C808" s="70">
        <f t="shared" si="78"/>
        <v>0</v>
      </c>
      <c r="D808" s="70" t="str">
        <f t="shared" si="79"/>
        <v>FALSE0</v>
      </c>
      <c r="E808" s="70" t="str">
        <f t="shared" si="80"/>
        <v>BTEC DiplomasPearson BTEC Level 3 Diploma (D*-P, AL size 1)50078422</v>
      </c>
      <c r="F808" s="70" t="s">
        <v>18</v>
      </c>
      <c r="G808" s="70" t="s">
        <v>2939</v>
      </c>
      <c r="H808" s="184">
        <v>50078422</v>
      </c>
      <c r="I808" s="70" t="s">
        <v>1430</v>
      </c>
      <c r="J808" s="70" t="s">
        <v>3703</v>
      </c>
      <c r="K808" s="71" t="str">
        <f t="shared" si="75"/>
        <v>BLANK</v>
      </c>
      <c r="L808" s="71" t="str">
        <f t="shared" si="76"/>
        <v>BLANK</v>
      </c>
    </row>
    <row r="809" spans="1:12" x14ac:dyDescent="0.75">
      <c r="A809" s="70" t="str">
        <f>CONCATENATE('Search Tool'!$B$6,'Search Tool'!$F$6,H809)</f>
        <v>EAL Level 3 advanced Diploma (Al size 1.25)50078446</v>
      </c>
      <c r="B809" s="70" t="b">
        <f t="shared" si="77"/>
        <v>0</v>
      </c>
      <c r="C809" s="70">
        <f t="shared" si="78"/>
        <v>0</v>
      </c>
      <c r="D809" s="70" t="str">
        <f t="shared" si="79"/>
        <v>FALSE0</v>
      </c>
      <c r="E809" s="70" t="str">
        <f t="shared" si="80"/>
        <v>BTEC DiplomasPearson BTEC Level 3 Diploma (D*-P, AL size 1)50078446</v>
      </c>
      <c r="F809" s="70" t="s">
        <v>18</v>
      </c>
      <c r="G809" s="70" t="s">
        <v>2939</v>
      </c>
      <c r="H809" s="184">
        <v>50078446</v>
      </c>
      <c r="I809" s="70" t="s">
        <v>1432</v>
      </c>
      <c r="J809" s="70" t="s">
        <v>3704</v>
      </c>
      <c r="K809" s="71" t="str">
        <f t="shared" si="75"/>
        <v>BLANK</v>
      </c>
      <c r="L809" s="71" t="str">
        <f t="shared" si="76"/>
        <v>BLANK</v>
      </c>
    </row>
    <row r="810" spans="1:12" x14ac:dyDescent="0.75">
      <c r="A810" s="70" t="str">
        <f>CONCATENATE('Search Tool'!$B$6,'Search Tool'!$F$6,H810)</f>
        <v>EAL Level 3 advanced Diploma (Al size 1.25)50082425</v>
      </c>
      <c r="B810" s="70" t="b">
        <f t="shared" si="77"/>
        <v>0</v>
      </c>
      <c r="C810" s="70">
        <f t="shared" si="78"/>
        <v>0</v>
      </c>
      <c r="D810" s="70" t="str">
        <f t="shared" si="79"/>
        <v>FALSE0</v>
      </c>
      <c r="E810" s="70" t="str">
        <f t="shared" si="80"/>
        <v>BTEC DiplomasPearson BTEC Level 3 Diploma (D*-P, AL size 1)50082425</v>
      </c>
      <c r="F810" s="70" t="s">
        <v>18</v>
      </c>
      <c r="G810" s="70" t="s">
        <v>2939</v>
      </c>
      <c r="H810" s="184">
        <v>50082425</v>
      </c>
      <c r="I810" s="70" t="s">
        <v>1434</v>
      </c>
      <c r="J810" s="70" t="s">
        <v>3705</v>
      </c>
      <c r="K810" s="71" t="str">
        <f t="shared" si="75"/>
        <v>BLANK</v>
      </c>
      <c r="L810" s="71" t="str">
        <f t="shared" si="76"/>
        <v>BLANK</v>
      </c>
    </row>
    <row r="811" spans="1:12" x14ac:dyDescent="0.75">
      <c r="A811" s="70" t="str">
        <f>CONCATENATE('Search Tool'!$B$6,'Search Tool'!$F$6,H811)</f>
        <v>EAL Level 3 advanced Diploma (Al size 1.25)50082437</v>
      </c>
      <c r="B811" s="70" t="b">
        <f t="shared" si="77"/>
        <v>0</v>
      </c>
      <c r="C811" s="70">
        <f t="shared" si="78"/>
        <v>0</v>
      </c>
      <c r="D811" s="70" t="str">
        <f t="shared" si="79"/>
        <v>FALSE0</v>
      </c>
      <c r="E811" s="70" t="str">
        <f t="shared" si="80"/>
        <v>BTEC DiplomasPearson BTEC Level 3 Diploma (D*-P, AL size 1)50082437</v>
      </c>
      <c r="F811" s="70" t="s">
        <v>18</v>
      </c>
      <c r="G811" s="70" t="s">
        <v>2939</v>
      </c>
      <c r="H811" s="184">
        <v>50082437</v>
      </c>
      <c r="I811" s="70" t="s">
        <v>1436</v>
      </c>
      <c r="J811" s="70" t="s">
        <v>3706</v>
      </c>
      <c r="K811" s="71" t="str">
        <f t="shared" si="75"/>
        <v>BLANK</v>
      </c>
      <c r="L811" s="71" t="str">
        <f t="shared" si="76"/>
        <v>BLANK</v>
      </c>
    </row>
    <row r="812" spans="1:12" x14ac:dyDescent="0.75">
      <c r="A812" s="70" t="str">
        <f>CONCATENATE('Search Tool'!$B$6,'Search Tool'!$F$6,H812)</f>
        <v>EAL Level 3 advanced Diploma (Al size 1.25)50082620</v>
      </c>
      <c r="B812" s="70" t="b">
        <f t="shared" si="77"/>
        <v>0</v>
      </c>
      <c r="C812" s="70">
        <f t="shared" si="78"/>
        <v>0</v>
      </c>
      <c r="D812" s="70" t="str">
        <f t="shared" si="79"/>
        <v>FALSE0</v>
      </c>
      <c r="E812" s="70" t="str">
        <f t="shared" si="80"/>
        <v>BTEC DiplomasPearson BTEC Level 3 Diploma (D*-P, AL size 1)50082620</v>
      </c>
      <c r="F812" s="70" t="s">
        <v>18</v>
      </c>
      <c r="G812" s="70" t="s">
        <v>2939</v>
      </c>
      <c r="H812" s="70">
        <v>50082620</v>
      </c>
      <c r="I812" s="70" t="s">
        <v>1437</v>
      </c>
      <c r="J812" s="70" t="s">
        <v>3707</v>
      </c>
      <c r="K812" s="71" t="str">
        <f t="shared" si="75"/>
        <v>BLANK</v>
      </c>
      <c r="L812" s="71" t="str">
        <f t="shared" si="76"/>
        <v>BLANK</v>
      </c>
    </row>
    <row r="813" spans="1:12" x14ac:dyDescent="0.75">
      <c r="A813" s="70" t="str">
        <f>CONCATENATE('Search Tool'!$B$6,'Search Tool'!$F$6,H813)</f>
        <v>EAL Level 3 advanced Diploma (Al size 1.25)5008351X</v>
      </c>
      <c r="B813" s="70" t="b">
        <f t="shared" si="77"/>
        <v>0</v>
      </c>
      <c r="C813" s="70">
        <f t="shared" si="78"/>
        <v>0</v>
      </c>
      <c r="D813" s="70" t="str">
        <f t="shared" si="79"/>
        <v>FALSE0</v>
      </c>
      <c r="E813" s="70" t="str">
        <f t="shared" si="80"/>
        <v>BTEC DiplomasPearson BTEC Level 3 Diploma (D*-P, AL size 1)5008351X</v>
      </c>
      <c r="F813" s="70" t="s">
        <v>18</v>
      </c>
      <c r="G813" s="70" t="s">
        <v>2939</v>
      </c>
      <c r="H813" s="70" t="s">
        <v>1438</v>
      </c>
      <c r="I813" s="70" t="s">
        <v>1439</v>
      </c>
      <c r="J813" s="70" t="s">
        <v>3708</v>
      </c>
      <c r="K813" s="71" t="str">
        <f t="shared" si="75"/>
        <v>BLANK</v>
      </c>
      <c r="L813" s="71" t="str">
        <f t="shared" si="76"/>
        <v>BLANK</v>
      </c>
    </row>
    <row r="814" spans="1:12" x14ac:dyDescent="0.75">
      <c r="A814" s="70" t="str">
        <f>CONCATENATE('Search Tool'!$B$6,'Search Tool'!$F$6,H814)</f>
        <v>EAL Level 3 advanced Diploma (Al size 1.25)50083521</v>
      </c>
      <c r="B814" s="70" t="b">
        <f t="shared" si="77"/>
        <v>0</v>
      </c>
      <c r="C814" s="70">
        <f t="shared" si="78"/>
        <v>0</v>
      </c>
      <c r="D814" s="70" t="str">
        <f t="shared" si="79"/>
        <v>FALSE0</v>
      </c>
      <c r="E814" s="70" t="str">
        <f t="shared" si="80"/>
        <v>BTEC DiplomasPearson BTEC Level 3 Diploma (D*-P, AL size 1)50083521</v>
      </c>
      <c r="F814" s="70" t="s">
        <v>18</v>
      </c>
      <c r="G814" s="70" t="s">
        <v>2939</v>
      </c>
      <c r="H814" s="184">
        <v>50083521</v>
      </c>
      <c r="I814" s="70" t="s">
        <v>1441</v>
      </c>
      <c r="J814" s="70" t="s">
        <v>3709</v>
      </c>
      <c r="K814" s="71" t="str">
        <f t="shared" si="75"/>
        <v>BLANK</v>
      </c>
      <c r="L814" s="71" t="str">
        <f t="shared" si="76"/>
        <v>BLANK</v>
      </c>
    </row>
    <row r="815" spans="1:12" x14ac:dyDescent="0.75">
      <c r="A815" s="70" t="str">
        <f>CONCATENATE('Search Tool'!$B$6,'Search Tool'!$F$6,H815)</f>
        <v>EAL Level 3 advanced Diploma (Al size 1.25)50091475</v>
      </c>
      <c r="B815" s="70" t="b">
        <f t="shared" si="77"/>
        <v>0</v>
      </c>
      <c r="C815" s="70">
        <f t="shared" si="78"/>
        <v>0</v>
      </c>
      <c r="D815" s="70" t="str">
        <f t="shared" si="79"/>
        <v>FALSE0</v>
      </c>
      <c r="E815" s="70" t="str">
        <f t="shared" si="80"/>
        <v>BTEC DiplomasPearson BTEC Level 3 Diploma (D*-P, AL size 1)50091475</v>
      </c>
      <c r="F815" s="70" t="s">
        <v>18</v>
      </c>
      <c r="G815" s="70" t="s">
        <v>2939</v>
      </c>
      <c r="H815" s="184">
        <v>50091475</v>
      </c>
      <c r="I815" s="70" t="s">
        <v>1443</v>
      </c>
      <c r="J815" s="70" t="s">
        <v>3710</v>
      </c>
      <c r="K815" s="71" t="str">
        <f t="shared" si="75"/>
        <v>BLANK</v>
      </c>
      <c r="L815" s="71" t="str">
        <f t="shared" si="76"/>
        <v>BLANK</v>
      </c>
    </row>
    <row r="816" spans="1:12" x14ac:dyDescent="0.75">
      <c r="A816" s="70" t="str">
        <f>CONCATENATE('Search Tool'!$B$6,'Search Tool'!$F$6,H816)</f>
        <v>EAL Level 3 advanced Diploma (Al size 1.25)50093174</v>
      </c>
      <c r="B816" s="70" t="b">
        <f t="shared" si="77"/>
        <v>0</v>
      </c>
      <c r="C816" s="70">
        <f t="shared" si="78"/>
        <v>0</v>
      </c>
      <c r="D816" s="70" t="str">
        <f t="shared" si="79"/>
        <v>FALSE0</v>
      </c>
      <c r="E816" s="70" t="str">
        <f t="shared" si="80"/>
        <v>BTEC DiplomasPearson BTEC Level 3 Diploma (D*-P, AL size 1)50093174</v>
      </c>
      <c r="F816" s="70" t="s">
        <v>18</v>
      </c>
      <c r="G816" s="70" t="s">
        <v>2939</v>
      </c>
      <c r="H816" s="184">
        <v>50093174</v>
      </c>
      <c r="I816" s="70" t="s">
        <v>1445</v>
      </c>
      <c r="J816" s="70" t="s">
        <v>3711</v>
      </c>
      <c r="K816" s="71" t="str">
        <f t="shared" si="75"/>
        <v>BLANK</v>
      </c>
      <c r="L816" s="71" t="str">
        <f t="shared" si="76"/>
        <v>BLANK</v>
      </c>
    </row>
    <row r="817" spans="1:12" x14ac:dyDescent="0.75">
      <c r="A817" s="70" t="str">
        <f>CONCATENATE('Search Tool'!$B$6,'Search Tool'!$F$6,H817)</f>
        <v>EAL Level 3 advanced Diploma (Al size 1.25)50094324</v>
      </c>
      <c r="B817" s="70" t="b">
        <f t="shared" si="77"/>
        <v>0</v>
      </c>
      <c r="C817" s="70">
        <f t="shared" si="78"/>
        <v>0</v>
      </c>
      <c r="D817" s="70" t="str">
        <f t="shared" si="79"/>
        <v>FALSE0</v>
      </c>
      <c r="E817" s="70" t="str">
        <f t="shared" si="80"/>
        <v>BTEC DiplomasPearson BTEC Level 3 Diploma (D*-P, AL size 1)50094324</v>
      </c>
      <c r="F817" s="70" t="s">
        <v>18</v>
      </c>
      <c r="G817" s="70" t="s">
        <v>2939</v>
      </c>
      <c r="H817" s="184">
        <v>50094324</v>
      </c>
      <c r="I817" s="70" t="s">
        <v>1447</v>
      </c>
      <c r="J817" s="70" t="s">
        <v>3712</v>
      </c>
      <c r="K817" s="71" t="str">
        <f t="shared" si="75"/>
        <v>BLANK</v>
      </c>
      <c r="L817" s="71" t="str">
        <f t="shared" si="76"/>
        <v>BLANK</v>
      </c>
    </row>
    <row r="818" spans="1:12" x14ac:dyDescent="0.75">
      <c r="A818" s="70" t="str">
        <f>CONCATENATE('Search Tool'!$B$6,'Search Tool'!$F$6,H818)</f>
        <v>EAL Level 3 advanced Diploma (Al size 1.25)50094518</v>
      </c>
      <c r="B818" s="70" t="b">
        <f t="shared" si="77"/>
        <v>0</v>
      </c>
      <c r="C818" s="70">
        <f t="shared" si="78"/>
        <v>0</v>
      </c>
      <c r="D818" s="70" t="str">
        <f t="shared" si="79"/>
        <v>FALSE0</v>
      </c>
      <c r="E818" s="70" t="str">
        <f t="shared" si="80"/>
        <v>BTEC DiplomasPearson BTEC Level 3 Diploma (D*-P, AL size 1)50094518</v>
      </c>
      <c r="F818" s="70" t="s">
        <v>18</v>
      </c>
      <c r="G818" s="70" t="s">
        <v>2939</v>
      </c>
      <c r="H818" s="70">
        <v>50094518</v>
      </c>
      <c r="I818" s="70" t="s">
        <v>1448</v>
      </c>
      <c r="J818" s="70" t="s">
        <v>3713</v>
      </c>
      <c r="K818" s="71" t="str">
        <f t="shared" si="75"/>
        <v>BLANK</v>
      </c>
      <c r="L818" s="71" t="str">
        <f t="shared" si="76"/>
        <v>BLANK</v>
      </c>
    </row>
    <row r="819" spans="1:12" x14ac:dyDescent="0.75">
      <c r="A819" s="70" t="str">
        <f>CONCATENATE('Search Tool'!$B$6,'Search Tool'!$F$6,H819)</f>
        <v>EAL Level 3 advanced Diploma (Al size 1.25)50098639</v>
      </c>
      <c r="B819" s="70" t="b">
        <f t="shared" si="77"/>
        <v>0</v>
      </c>
      <c r="C819" s="70">
        <f t="shared" si="78"/>
        <v>0</v>
      </c>
      <c r="D819" s="70" t="str">
        <f t="shared" si="79"/>
        <v>FALSE0</v>
      </c>
      <c r="E819" s="70" t="str">
        <f t="shared" si="80"/>
        <v>BTEC DiplomasPearson BTEC Level 3 Diploma (D*-P, AL size 1)50098639</v>
      </c>
      <c r="F819" s="70" t="s">
        <v>18</v>
      </c>
      <c r="G819" s="70" t="s">
        <v>2939</v>
      </c>
      <c r="H819" s="184">
        <v>50098639</v>
      </c>
      <c r="I819" s="70" t="s">
        <v>1450</v>
      </c>
      <c r="J819" s="70" t="s">
        <v>3714</v>
      </c>
      <c r="K819" s="71" t="str">
        <f t="shared" si="75"/>
        <v>BLANK</v>
      </c>
      <c r="L819" s="71" t="str">
        <f t="shared" si="76"/>
        <v>BLANK</v>
      </c>
    </row>
    <row r="820" spans="1:12" x14ac:dyDescent="0.75">
      <c r="A820" s="70" t="str">
        <f>CONCATENATE('Search Tool'!$B$6,'Search Tool'!$F$6,H820)</f>
        <v>EAL Level 3 advanced Diploma (Al size 1.25)50103106</v>
      </c>
      <c r="B820" s="70" t="b">
        <f t="shared" si="77"/>
        <v>0</v>
      </c>
      <c r="C820" s="70">
        <f t="shared" si="78"/>
        <v>0</v>
      </c>
      <c r="D820" s="70" t="str">
        <f t="shared" si="79"/>
        <v>FALSE0</v>
      </c>
      <c r="E820" s="70" t="str">
        <f t="shared" si="80"/>
        <v>BTEC DiplomasPearson BTEC Level 3 Diploma (D*-P, AL size 1)50103106</v>
      </c>
      <c r="F820" s="70" t="s">
        <v>18</v>
      </c>
      <c r="G820" s="70" t="s">
        <v>2939</v>
      </c>
      <c r="H820" s="184">
        <v>50103106</v>
      </c>
      <c r="I820" s="70" t="s">
        <v>1452</v>
      </c>
      <c r="J820" s="70" t="s">
        <v>3715</v>
      </c>
      <c r="K820" s="71" t="str">
        <f t="shared" si="75"/>
        <v>BLANK</v>
      </c>
      <c r="L820" s="71" t="str">
        <f t="shared" si="76"/>
        <v>BLANK</v>
      </c>
    </row>
    <row r="821" spans="1:12" x14ac:dyDescent="0.75">
      <c r="A821" s="70" t="str">
        <f>CONCATENATE('Search Tool'!$B$6,'Search Tool'!$F$6,H821)</f>
        <v>EAL Level 3 advanced Diploma (Al size 1.25)50103143</v>
      </c>
      <c r="B821" s="70" t="b">
        <f t="shared" si="77"/>
        <v>0</v>
      </c>
      <c r="C821" s="70">
        <f t="shared" si="78"/>
        <v>0</v>
      </c>
      <c r="D821" s="70" t="str">
        <f t="shared" si="79"/>
        <v>FALSE0</v>
      </c>
      <c r="E821" s="70" t="str">
        <f t="shared" si="80"/>
        <v>BTEC DiplomasPearson BTEC Level 3 Diploma (D*-P, AL size 1)50103143</v>
      </c>
      <c r="F821" s="70" t="s">
        <v>18</v>
      </c>
      <c r="G821" s="70" t="s">
        <v>2939</v>
      </c>
      <c r="H821" s="184">
        <v>50103143</v>
      </c>
      <c r="I821" s="70" t="s">
        <v>1454</v>
      </c>
      <c r="J821" s="70" t="s">
        <v>3716</v>
      </c>
      <c r="K821" s="71" t="str">
        <f t="shared" si="75"/>
        <v>BLANK</v>
      </c>
      <c r="L821" s="71" t="str">
        <f t="shared" si="76"/>
        <v>BLANK</v>
      </c>
    </row>
    <row r="822" spans="1:12" x14ac:dyDescent="0.75">
      <c r="A822" s="70" t="str">
        <f>CONCATENATE('Search Tool'!$B$6,'Search Tool'!$F$6,H822)</f>
        <v>EAL Level 3 advanced Diploma (Al size 1.25)5011220X</v>
      </c>
      <c r="B822" s="70" t="b">
        <f t="shared" si="77"/>
        <v>0</v>
      </c>
      <c r="C822" s="70">
        <f t="shared" si="78"/>
        <v>0</v>
      </c>
      <c r="D822" s="70" t="str">
        <f t="shared" si="79"/>
        <v>FALSE0</v>
      </c>
      <c r="E822" s="70" t="str">
        <f t="shared" si="80"/>
        <v>BTEC DiplomasPearson BTEC Level 3 Diploma (D*-P, AL size 1)5011220X</v>
      </c>
      <c r="F822" s="70" t="s">
        <v>18</v>
      </c>
      <c r="G822" s="70" t="s">
        <v>2939</v>
      </c>
      <c r="H822" s="70" t="s">
        <v>1455</v>
      </c>
      <c r="I822" s="70" t="s">
        <v>1456</v>
      </c>
      <c r="J822" s="70" t="s">
        <v>3717</v>
      </c>
      <c r="K822" s="71" t="str">
        <f t="shared" si="75"/>
        <v>BLANK</v>
      </c>
      <c r="L822" s="71" t="str">
        <f t="shared" si="76"/>
        <v>BLANK</v>
      </c>
    </row>
    <row r="823" spans="1:12" x14ac:dyDescent="0.75">
      <c r="A823" s="70" t="str">
        <f>CONCATENATE('Search Tool'!$B$6,'Search Tool'!$F$6,H823)</f>
        <v>EAL Level 3 advanced Diploma (Al size 1.25)60003212</v>
      </c>
      <c r="B823" s="70" t="b">
        <f t="shared" si="77"/>
        <v>0</v>
      </c>
      <c r="C823" s="70">
        <f t="shared" si="78"/>
        <v>0</v>
      </c>
      <c r="D823" s="70" t="str">
        <f t="shared" si="79"/>
        <v>FALSE0</v>
      </c>
      <c r="E823" s="70" t="str">
        <f t="shared" si="80"/>
        <v>BTEC DiplomasPearson BTEC Level 3 Diploma (D*-P, AL size 1)60003212</v>
      </c>
      <c r="F823" s="70" t="s">
        <v>18</v>
      </c>
      <c r="G823" s="70" t="s">
        <v>2939</v>
      </c>
      <c r="H823" s="184">
        <v>60003212</v>
      </c>
      <c r="I823" s="70" t="s">
        <v>1458</v>
      </c>
      <c r="J823" s="70" t="s">
        <v>3718</v>
      </c>
      <c r="K823" s="71" t="str">
        <f t="shared" si="75"/>
        <v>BLANK</v>
      </c>
      <c r="L823" s="71" t="str">
        <f t="shared" si="76"/>
        <v>BLANK</v>
      </c>
    </row>
    <row r="824" spans="1:12" x14ac:dyDescent="0.75">
      <c r="A824" s="70" t="str">
        <f>CONCATENATE('Search Tool'!$B$6,'Search Tool'!$F$6,H824)</f>
        <v>EAL Level 3 advanced Diploma (Al size 1.25)60043441</v>
      </c>
      <c r="B824" s="70" t="b">
        <f t="shared" si="77"/>
        <v>0</v>
      </c>
      <c r="C824" s="70">
        <f t="shared" si="78"/>
        <v>0</v>
      </c>
      <c r="D824" s="70" t="str">
        <f t="shared" si="79"/>
        <v>FALSE0</v>
      </c>
      <c r="E824" s="70" t="str">
        <f t="shared" si="80"/>
        <v>BTEC DiplomasPearson BTEC Level 3 Diploma (D*-P, AL size 1)60043441</v>
      </c>
      <c r="F824" s="70" t="s">
        <v>18</v>
      </c>
      <c r="G824" s="70" t="s">
        <v>2939</v>
      </c>
      <c r="H824" s="184">
        <v>60043441</v>
      </c>
      <c r="I824" s="70" t="s">
        <v>1460</v>
      </c>
      <c r="J824" s="70" t="s">
        <v>3719</v>
      </c>
      <c r="K824" s="71" t="str">
        <f t="shared" si="75"/>
        <v>BLANK</v>
      </c>
      <c r="L824" s="71" t="str">
        <f t="shared" si="76"/>
        <v>BLANK</v>
      </c>
    </row>
    <row r="825" spans="1:12" x14ac:dyDescent="0.75">
      <c r="A825" s="70" t="str">
        <f>CONCATENATE('Search Tool'!$B$6,'Search Tool'!$F$6,H825)</f>
        <v>EAL Level 3 advanced Diploma (Al size 1.25)60064389</v>
      </c>
      <c r="B825" s="70" t="b">
        <f t="shared" si="77"/>
        <v>0</v>
      </c>
      <c r="C825" s="70">
        <f t="shared" si="78"/>
        <v>0</v>
      </c>
      <c r="D825" s="70" t="str">
        <f t="shared" si="79"/>
        <v>FALSE0</v>
      </c>
      <c r="E825" s="70" t="str">
        <f t="shared" si="80"/>
        <v>BTEC DiplomasPearson BTEC Level 3 Diploma (D*-P, AL size 1)60064389</v>
      </c>
      <c r="F825" s="70" t="s">
        <v>18</v>
      </c>
      <c r="G825" s="165" t="s">
        <v>2939</v>
      </c>
      <c r="H825" s="184">
        <v>60064389</v>
      </c>
      <c r="I825" s="70" t="s">
        <v>1462</v>
      </c>
      <c r="J825" s="70" t="s">
        <v>3720</v>
      </c>
      <c r="K825" s="71" t="str">
        <f t="shared" si="75"/>
        <v>BLANK</v>
      </c>
      <c r="L825" s="71" t="str">
        <f t="shared" si="76"/>
        <v>BLANK</v>
      </c>
    </row>
    <row r="826" spans="1:12" x14ac:dyDescent="0.75">
      <c r="A826" s="70" t="str">
        <f>CONCATENATE('Search Tool'!$B$6,'Search Tool'!$F$6,H826)</f>
        <v>EAL Level 3 advanced Diploma (Al size 1.25)60038883</v>
      </c>
      <c r="B826" s="70" t="b">
        <f t="shared" si="77"/>
        <v>0</v>
      </c>
      <c r="C826" s="70">
        <f t="shared" si="78"/>
        <v>0</v>
      </c>
      <c r="D826" s="70" t="str">
        <f t="shared" si="79"/>
        <v>FALSE0</v>
      </c>
      <c r="E826" s="70" t="str">
        <f t="shared" si="80"/>
        <v>BTEC DiplomasPearson BTEC Level 3 90-Credit Diploma (AL size 1.5)60038883</v>
      </c>
      <c r="F826" s="70" t="s">
        <v>18</v>
      </c>
      <c r="G826" s="70" t="s">
        <v>2948</v>
      </c>
      <c r="H826" s="70">
        <v>60038883</v>
      </c>
      <c r="I826" s="70" t="s">
        <v>1463</v>
      </c>
      <c r="J826" s="70" t="s">
        <v>3721</v>
      </c>
      <c r="K826" s="71" t="str">
        <f t="shared" si="75"/>
        <v>BLANK</v>
      </c>
      <c r="L826" s="71" t="str">
        <f t="shared" si="76"/>
        <v>BLANK</v>
      </c>
    </row>
    <row r="827" spans="1:12" x14ac:dyDescent="0.75">
      <c r="A827" s="70" t="str">
        <f>CONCATENATE('Search Tool'!$B$6,'Search Tool'!$F$6,H827)</f>
        <v>EAL Level 3 advanced Diploma (Al size 1.25)60038871</v>
      </c>
      <c r="B827" s="70" t="b">
        <f t="shared" si="77"/>
        <v>0</v>
      </c>
      <c r="C827" s="70">
        <f t="shared" si="78"/>
        <v>0</v>
      </c>
      <c r="D827" s="70" t="str">
        <f t="shared" si="79"/>
        <v>FALSE0</v>
      </c>
      <c r="E827" s="70" t="str">
        <f t="shared" si="80"/>
        <v>BTEC DiplomasPearson BTEC Level 3 90-Credit Diploma (AL size 1.5)60038871</v>
      </c>
      <c r="F827" s="70" t="s">
        <v>18</v>
      </c>
      <c r="G827" s="70" t="s">
        <v>2948</v>
      </c>
      <c r="H827" s="184">
        <v>60038871</v>
      </c>
      <c r="I827" s="70" t="s">
        <v>1465</v>
      </c>
      <c r="J827" s="70" t="s">
        <v>3722</v>
      </c>
      <c r="K827" s="71" t="str">
        <f t="shared" si="75"/>
        <v>BLANK</v>
      </c>
      <c r="L827" s="71" t="str">
        <f t="shared" si="76"/>
        <v>BLANK</v>
      </c>
    </row>
    <row r="828" spans="1:12" x14ac:dyDescent="0.75">
      <c r="A828" s="70" t="str">
        <f>CONCATENATE('Search Tool'!$B$6,'Search Tool'!$F$6,H828)</f>
        <v>EAL Level 3 advanced Diploma (Al size 1.25)60038895</v>
      </c>
      <c r="B828" s="70" t="b">
        <f t="shared" si="77"/>
        <v>0</v>
      </c>
      <c r="C828" s="70">
        <f t="shared" si="78"/>
        <v>0</v>
      </c>
      <c r="D828" s="70" t="str">
        <f t="shared" si="79"/>
        <v>FALSE0</v>
      </c>
      <c r="E828" s="70" t="str">
        <f t="shared" si="80"/>
        <v>BTEC DiplomasPearson BTEC Level 3 90-Credit Diploma (AL size 1.5)60038895</v>
      </c>
      <c r="F828" s="70" t="s">
        <v>18</v>
      </c>
      <c r="G828" s="70" t="s">
        <v>2948</v>
      </c>
      <c r="H828" s="184">
        <v>60038895</v>
      </c>
      <c r="I828" s="70" t="s">
        <v>1467</v>
      </c>
      <c r="J828" s="70" t="s">
        <v>3723</v>
      </c>
      <c r="K828" s="71" t="str">
        <f t="shared" si="75"/>
        <v>BLANK</v>
      </c>
      <c r="L828" s="71" t="str">
        <f t="shared" si="76"/>
        <v>BLANK</v>
      </c>
    </row>
    <row r="829" spans="1:12" x14ac:dyDescent="0.75">
      <c r="A829" s="70" t="str">
        <f>CONCATENATE('Search Tool'!$B$6,'Search Tool'!$F$6,H829)</f>
        <v>EAL Level 3 advanced Diploma (Al size 1.25)60038901</v>
      </c>
      <c r="B829" s="70" t="b">
        <f t="shared" si="77"/>
        <v>0</v>
      </c>
      <c r="C829" s="70">
        <f t="shared" si="78"/>
        <v>0</v>
      </c>
      <c r="D829" s="70" t="str">
        <f t="shared" si="79"/>
        <v>FALSE0</v>
      </c>
      <c r="E829" s="70" t="str">
        <f t="shared" si="80"/>
        <v>BTEC DiplomasPearson BTEC Level 3 90-Credit Diploma (AL size 1.5)60038901</v>
      </c>
      <c r="F829" s="70" t="s">
        <v>18</v>
      </c>
      <c r="G829" s="70" t="s">
        <v>2948</v>
      </c>
      <c r="H829" s="184">
        <v>60038901</v>
      </c>
      <c r="I829" s="70" t="s">
        <v>1469</v>
      </c>
      <c r="J829" s="70" t="s">
        <v>3724</v>
      </c>
      <c r="K829" s="71" t="str">
        <f t="shared" si="75"/>
        <v>BLANK</v>
      </c>
      <c r="L829" s="71" t="str">
        <f t="shared" si="76"/>
        <v>BLANK</v>
      </c>
    </row>
    <row r="830" spans="1:12" x14ac:dyDescent="0.75">
      <c r="A830" s="70" t="str">
        <f>CONCATENATE('Search Tool'!$B$6,'Search Tool'!$F$6,H830)</f>
        <v>EAL Level 3 advanced Diploma (Al size 1.25)60039309</v>
      </c>
      <c r="B830" s="70" t="b">
        <f t="shared" si="77"/>
        <v>0</v>
      </c>
      <c r="C830" s="70">
        <f t="shared" si="78"/>
        <v>0</v>
      </c>
      <c r="D830" s="70" t="str">
        <f t="shared" si="79"/>
        <v>FALSE0</v>
      </c>
      <c r="E830" s="70" t="str">
        <f t="shared" si="80"/>
        <v>BTEC DiplomasPearson BTEC Level 3 90-Credit Diploma (AL size 1.5)60039309</v>
      </c>
      <c r="F830" s="70" t="s">
        <v>18</v>
      </c>
      <c r="G830" s="70" t="s">
        <v>2948</v>
      </c>
      <c r="H830" s="184">
        <v>60039309</v>
      </c>
      <c r="I830" s="70" t="s">
        <v>1471</v>
      </c>
      <c r="J830" s="70" t="s">
        <v>3725</v>
      </c>
      <c r="K830" s="71" t="str">
        <f t="shared" si="75"/>
        <v>BLANK</v>
      </c>
      <c r="L830" s="71" t="str">
        <f t="shared" si="76"/>
        <v>BLANK</v>
      </c>
    </row>
    <row r="831" spans="1:12" x14ac:dyDescent="0.75">
      <c r="A831" s="70" t="str">
        <f>CONCATENATE('Search Tool'!$B$6,'Search Tool'!$F$6,H831)</f>
        <v>EAL Level 3 advanced Diploma (Al size 1.25)60039310</v>
      </c>
      <c r="B831" s="70" t="b">
        <f t="shared" si="77"/>
        <v>0</v>
      </c>
      <c r="C831" s="70">
        <f t="shared" si="78"/>
        <v>0</v>
      </c>
      <c r="D831" s="70" t="str">
        <f t="shared" si="79"/>
        <v>FALSE0</v>
      </c>
      <c r="E831" s="70" t="str">
        <f t="shared" si="80"/>
        <v>BTEC DiplomasPearson BTEC Level 3 90-Credit Diploma (AL size 1.5)60039310</v>
      </c>
      <c r="F831" s="70" t="s">
        <v>18</v>
      </c>
      <c r="G831" s="70" t="s">
        <v>2948</v>
      </c>
      <c r="H831" s="184">
        <v>60039310</v>
      </c>
      <c r="I831" s="70" t="s">
        <v>1473</v>
      </c>
      <c r="J831" s="70" t="s">
        <v>3726</v>
      </c>
      <c r="K831" s="71" t="str">
        <f t="shared" si="75"/>
        <v>BLANK</v>
      </c>
      <c r="L831" s="71" t="str">
        <f t="shared" si="76"/>
        <v>BLANK</v>
      </c>
    </row>
    <row r="832" spans="1:12" x14ac:dyDescent="0.75">
      <c r="A832" s="70" t="str">
        <f>CONCATENATE('Search Tool'!$B$6,'Search Tool'!$F$6,H832)</f>
        <v>EAL Level 3 advanced Diploma (Al size 1.25)6003953X</v>
      </c>
      <c r="B832" s="70" t="b">
        <f t="shared" si="77"/>
        <v>0</v>
      </c>
      <c r="C832" s="70">
        <f t="shared" si="78"/>
        <v>0</v>
      </c>
      <c r="D832" s="70" t="str">
        <f t="shared" si="79"/>
        <v>FALSE0</v>
      </c>
      <c r="E832" s="70" t="str">
        <f t="shared" si="80"/>
        <v>BTEC DiplomasPearson BTEC Level 3 90-Credit Diploma (AL size 1.5)6003953X</v>
      </c>
      <c r="F832" s="70" t="s">
        <v>18</v>
      </c>
      <c r="G832" s="70" t="s">
        <v>2948</v>
      </c>
      <c r="H832" s="70" t="s">
        <v>1474</v>
      </c>
      <c r="I832" s="70" t="s">
        <v>1475</v>
      </c>
      <c r="J832" s="70" t="s">
        <v>3727</v>
      </c>
      <c r="K832" s="71" t="str">
        <f t="shared" si="75"/>
        <v>BLANK</v>
      </c>
      <c r="L832" s="71" t="str">
        <f t="shared" si="76"/>
        <v>BLANK</v>
      </c>
    </row>
    <row r="833" spans="1:12" x14ac:dyDescent="0.75">
      <c r="A833" s="70" t="str">
        <f>CONCATENATE('Search Tool'!$B$6,'Search Tool'!$F$6,H833)</f>
        <v>EAL Level 3 advanced Diploma (Al size 1.25)60058493</v>
      </c>
      <c r="B833" s="70" t="b">
        <f t="shared" si="77"/>
        <v>0</v>
      </c>
      <c r="C833" s="70">
        <f t="shared" si="78"/>
        <v>0</v>
      </c>
      <c r="D833" s="70" t="str">
        <f t="shared" si="79"/>
        <v>FALSE0</v>
      </c>
      <c r="E833" s="70" t="str">
        <f t="shared" si="80"/>
        <v>BTEC DiplomasPearson BTEC Level 3 90-Credit Diploma (AL size 1.5)60058493</v>
      </c>
      <c r="F833" s="70" t="s">
        <v>18</v>
      </c>
      <c r="G833" s="70" t="s">
        <v>2948</v>
      </c>
      <c r="H833" s="184">
        <v>60058493</v>
      </c>
      <c r="I833" s="70" t="s">
        <v>1477</v>
      </c>
      <c r="J833" s="70" t="s">
        <v>3728</v>
      </c>
      <c r="K833" s="71" t="str">
        <f t="shared" si="75"/>
        <v>BLANK</v>
      </c>
      <c r="L833" s="71" t="str">
        <f t="shared" si="76"/>
        <v>BLANK</v>
      </c>
    </row>
    <row r="834" spans="1:12" x14ac:dyDescent="0.75">
      <c r="A834" s="70" t="str">
        <f>CONCATENATE('Search Tool'!$B$6,'Search Tool'!$F$6,H834)</f>
        <v>EAL Level 3 advanced Diploma (Al size 1.25)60061789</v>
      </c>
      <c r="B834" s="70" t="b">
        <f t="shared" si="77"/>
        <v>0</v>
      </c>
      <c r="C834" s="70">
        <f t="shared" si="78"/>
        <v>0</v>
      </c>
      <c r="D834" s="70" t="str">
        <f t="shared" si="79"/>
        <v>FALSE0</v>
      </c>
      <c r="E834" s="70" t="str">
        <f t="shared" si="80"/>
        <v>BTEC DiplomasPearson BTEC Level 3 90-Credit Diploma (AL size 1.5)60061789</v>
      </c>
      <c r="F834" s="70" t="s">
        <v>18</v>
      </c>
      <c r="G834" s="70" t="s">
        <v>2948</v>
      </c>
      <c r="H834" s="184">
        <v>60061789</v>
      </c>
      <c r="I834" s="70" t="s">
        <v>1479</v>
      </c>
      <c r="J834" s="70" t="s">
        <v>3729</v>
      </c>
      <c r="K834" s="71" t="str">
        <f t="shared" ref="K834:K897" si="81">IFERROR(VLOOKUP($J834,$D$2:$I$1449,5,FALSE),"BLANK")</f>
        <v>BLANK</v>
      </c>
      <c r="L834" s="71" t="str">
        <f t="shared" ref="L834:L897" si="82">IFERROR(VLOOKUP($J834,$D$2:$I$1449,6,FALSE),"BLANK")</f>
        <v>BLANK</v>
      </c>
    </row>
    <row r="835" spans="1:12" x14ac:dyDescent="0.75">
      <c r="A835" s="70" t="str">
        <f>CONCATENATE('Search Tool'!$B$6,'Search Tool'!$F$6,H835)</f>
        <v>EAL Level 3 advanced Diploma (Al size 1.25)60064249</v>
      </c>
      <c r="B835" s="70" t="b">
        <f>A835=E835</f>
        <v>0</v>
      </c>
      <c r="C835" s="70">
        <f t="shared" si="78"/>
        <v>0</v>
      </c>
      <c r="D835" s="70" t="str">
        <f>CONCATENATE(B835,C835)</f>
        <v>FALSE0</v>
      </c>
      <c r="E835" s="70" t="str">
        <f>CONCATENATE(F835,G835,H835)</f>
        <v>BTEC DiplomasPearson BTEC Level 3 90-Credit Diploma (AL size 1.5)60064249</v>
      </c>
      <c r="F835" s="70" t="s">
        <v>18</v>
      </c>
      <c r="G835" s="165" t="s">
        <v>2948</v>
      </c>
      <c r="H835" s="184">
        <v>60064249</v>
      </c>
      <c r="I835" s="70" t="s">
        <v>1507</v>
      </c>
      <c r="J835" s="70" t="s">
        <v>3730</v>
      </c>
      <c r="K835" s="71" t="str">
        <f t="shared" si="81"/>
        <v>BLANK</v>
      </c>
      <c r="L835" s="71" t="str">
        <f t="shared" si="82"/>
        <v>BLANK</v>
      </c>
    </row>
    <row r="836" spans="1:12" x14ac:dyDescent="0.75">
      <c r="A836" s="70" t="str">
        <f>CONCATENATE('Search Tool'!$B$6,'Search Tool'!$F$6,H836)</f>
        <v>EAL Level 3 advanced Diploma (Al size 1.25)60064456</v>
      </c>
      <c r="B836" s="70" t="b">
        <f t="shared" si="77"/>
        <v>0</v>
      </c>
      <c r="C836" s="70">
        <f t="shared" ref="C836:C838" si="83">IF(B836=TRUE,1+C835,0)</f>
        <v>0</v>
      </c>
      <c r="D836" s="70" t="str">
        <f t="shared" si="79"/>
        <v>FALSE0</v>
      </c>
      <c r="E836" s="70" t="str">
        <f t="shared" si="80"/>
        <v>BTEC DiplomasPearson BTEC Level 3 90-Credit Diploma (AL size 1.5)60064456</v>
      </c>
      <c r="F836" s="70" t="s">
        <v>18</v>
      </c>
      <c r="G836" s="70" t="s">
        <v>2948</v>
      </c>
      <c r="H836" s="184">
        <v>60064456</v>
      </c>
      <c r="I836" s="70" t="s">
        <v>1481</v>
      </c>
      <c r="J836" s="70" t="s">
        <v>3731</v>
      </c>
      <c r="K836" s="71" t="str">
        <f t="shared" si="81"/>
        <v>BLANK</v>
      </c>
      <c r="L836" s="71" t="str">
        <f t="shared" si="82"/>
        <v>BLANK</v>
      </c>
    </row>
    <row r="837" spans="1:12" x14ac:dyDescent="0.75">
      <c r="A837" s="70" t="str">
        <f>CONCATENATE('Search Tool'!$B$6,'Search Tool'!$F$6,H837)</f>
        <v>EAL Level 3 advanced Diploma (Al size 1.25)60065394</v>
      </c>
      <c r="B837" s="70" t="b">
        <f t="shared" ref="B837:B899" si="84">A837=E837</f>
        <v>0</v>
      </c>
      <c r="C837" s="70">
        <f t="shared" si="83"/>
        <v>0</v>
      </c>
      <c r="D837" s="70" t="str">
        <f t="shared" ref="D837:D899" si="85">CONCATENATE(B837,C837)</f>
        <v>FALSE0</v>
      </c>
      <c r="E837" s="70" t="str">
        <f t="shared" ref="E837:E899" si="86">CONCATENATE(F837,G837,H837)</f>
        <v>BTEC DiplomasPearson BTEC Level 3 90-Credit Diploma (AL size 1.5)60065394</v>
      </c>
      <c r="F837" s="70" t="s">
        <v>18</v>
      </c>
      <c r="G837" s="70" t="s">
        <v>2948</v>
      </c>
      <c r="H837" s="184">
        <v>60065394</v>
      </c>
      <c r="I837" s="70" t="s">
        <v>1483</v>
      </c>
      <c r="J837" s="70" t="s">
        <v>3732</v>
      </c>
      <c r="K837" s="71" t="str">
        <f t="shared" si="81"/>
        <v>BLANK</v>
      </c>
      <c r="L837" s="71" t="str">
        <f t="shared" si="82"/>
        <v>BLANK</v>
      </c>
    </row>
    <row r="838" spans="1:12" x14ac:dyDescent="0.75">
      <c r="A838" s="70" t="str">
        <f>CONCATENATE('Search Tool'!$B$6,'Search Tool'!$F$6,H838)</f>
        <v>EAL Level 3 advanced Diploma (Al size 1.25)60066829</v>
      </c>
      <c r="B838" s="70" t="b">
        <f t="shared" si="84"/>
        <v>0</v>
      </c>
      <c r="C838" s="70">
        <f t="shared" si="83"/>
        <v>0</v>
      </c>
      <c r="D838" s="70" t="str">
        <f t="shared" si="85"/>
        <v>FALSE0</v>
      </c>
      <c r="E838" s="70" t="str">
        <f t="shared" si="86"/>
        <v>BTEC DiplomasPearson BTEC Level 3 90-Credit Diploma (AL size 1.5)60066829</v>
      </c>
      <c r="F838" s="70" t="s">
        <v>18</v>
      </c>
      <c r="G838" s="70" t="s">
        <v>2948</v>
      </c>
      <c r="H838" s="184">
        <v>60066829</v>
      </c>
      <c r="I838" s="70" t="s">
        <v>1485</v>
      </c>
      <c r="J838" s="70" t="s">
        <v>3733</v>
      </c>
      <c r="K838" s="71" t="str">
        <f t="shared" si="81"/>
        <v>BLANK</v>
      </c>
      <c r="L838" s="71" t="str">
        <f t="shared" si="82"/>
        <v>BLANK</v>
      </c>
    </row>
    <row r="839" spans="1:12" x14ac:dyDescent="0.75">
      <c r="A839" s="70" t="str">
        <f>CONCATENATE('Search Tool'!$B$6,'Search Tool'!$F$6,H839)</f>
        <v>EAL Level 3 advanced Diploma (Al size 1.25)6010501X</v>
      </c>
      <c r="B839" s="70" t="b">
        <f t="shared" si="84"/>
        <v>0</v>
      </c>
      <c r="C839" s="70">
        <f t="shared" ref="C839:C899" si="87">IF(B839=TRUE,1+C838,0)</f>
        <v>0</v>
      </c>
      <c r="D839" s="70" t="str">
        <f t="shared" si="85"/>
        <v>FALSE0</v>
      </c>
      <c r="E839" s="70" t="str">
        <f t="shared" si="86"/>
        <v>BTEC DiplomasPearson BTEC Level 3 90-Credit Diploma (AL size 1.5)6010501X</v>
      </c>
      <c r="F839" s="70" t="s">
        <v>18</v>
      </c>
      <c r="G839" s="70" t="s">
        <v>2948</v>
      </c>
      <c r="H839" s="70" t="s">
        <v>1486</v>
      </c>
      <c r="I839" s="70" t="s">
        <v>1487</v>
      </c>
      <c r="J839" s="70" t="s">
        <v>3734</v>
      </c>
      <c r="K839" s="71" t="str">
        <f t="shared" si="81"/>
        <v>BLANK</v>
      </c>
      <c r="L839" s="71" t="str">
        <f t="shared" si="82"/>
        <v>BLANK</v>
      </c>
    </row>
    <row r="840" spans="1:12" x14ac:dyDescent="0.75">
      <c r="A840" s="70" t="str">
        <f>CONCATENATE('Search Tool'!$B$6,'Search Tool'!$F$6,H840)</f>
        <v>EAL Level 3 advanced Diploma (Al size 1.25)6010563X</v>
      </c>
      <c r="B840" s="70" t="b">
        <f t="shared" si="84"/>
        <v>0</v>
      </c>
      <c r="C840" s="70">
        <f t="shared" si="87"/>
        <v>0</v>
      </c>
      <c r="D840" s="70" t="str">
        <f t="shared" si="85"/>
        <v>FALSE0</v>
      </c>
      <c r="E840" s="70" t="str">
        <f t="shared" si="86"/>
        <v>BTEC DiplomasPearson BTEC Level 3 90-Credit Diploma (AL size 1.5)6010563X</v>
      </c>
      <c r="F840" s="70" t="s">
        <v>18</v>
      </c>
      <c r="G840" s="70" t="s">
        <v>2948</v>
      </c>
      <c r="H840" s="70" t="s">
        <v>1488</v>
      </c>
      <c r="I840" s="70" t="s">
        <v>1489</v>
      </c>
      <c r="J840" s="70" t="s">
        <v>3735</v>
      </c>
      <c r="K840" s="71" t="str">
        <f t="shared" si="81"/>
        <v>BLANK</v>
      </c>
      <c r="L840" s="71" t="str">
        <f t="shared" si="82"/>
        <v>BLANK</v>
      </c>
    </row>
    <row r="841" spans="1:12" x14ac:dyDescent="0.75">
      <c r="A841" s="70" t="str">
        <f>CONCATENATE('Search Tool'!$B$6,'Search Tool'!$F$6,H841)</f>
        <v>EAL Level 3 advanced Diploma (Al size 1.25)60105641</v>
      </c>
      <c r="B841" s="70" t="b">
        <f t="shared" si="84"/>
        <v>0</v>
      </c>
      <c r="C841" s="70">
        <f t="shared" si="87"/>
        <v>0</v>
      </c>
      <c r="D841" s="70" t="str">
        <f t="shared" si="85"/>
        <v>FALSE0</v>
      </c>
      <c r="E841" s="70" t="str">
        <f t="shared" si="86"/>
        <v>BTEC DiplomasPearson BTEC Level 3 90-Credit Diploma (AL size 1.5)60105641</v>
      </c>
      <c r="F841" s="70" t="s">
        <v>18</v>
      </c>
      <c r="G841" s="70" t="s">
        <v>2948</v>
      </c>
      <c r="H841" s="184">
        <v>60105641</v>
      </c>
      <c r="I841" s="70" t="s">
        <v>1491</v>
      </c>
      <c r="J841" s="70" t="s">
        <v>3736</v>
      </c>
      <c r="K841" s="71" t="str">
        <f t="shared" si="81"/>
        <v>BLANK</v>
      </c>
      <c r="L841" s="71" t="str">
        <f t="shared" si="82"/>
        <v>BLANK</v>
      </c>
    </row>
    <row r="842" spans="1:12" x14ac:dyDescent="0.75">
      <c r="A842" s="70" t="str">
        <f>CONCATENATE('Search Tool'!$B$6,'Search Tool'!$F$6,H842)</f>
        <v>EAL Level 3 advanced Diploma (Al size 1.25)60105653</v>
      </c>
      <c r="B842" s="70" t="b">
        <f t="shared" si="84"/>
        <v>0</v>
      </c>
      <c r="C842" s="70">
        <f t="shared" si="87"/>
        <v>0</v>
      </c>
      <c r="D842" s="70" t="str">
        <f t="shared" si="85"/>
        <v>FALSE0</v>
      </c>
      <c r="E842" s="70" t="str">
        <f t="shared" si="86"/>
        <v>BTEC DiplomasPearson BTEC Level 3 90-Credit Diploma (AL size 1.5)60105653</v>
      </c>
      <c r="F842" s="70" t="s">
        <v>18</v>
      </c>
      <c r="G842" s="70" t="s">
        <v>2948</v>
      </c>
      <c r="H842" s="184">
        <v>60105653</v>
      </c>
      <c r="I842" s="70" t="s">
        <v>1493</v>
      </c>
      <c r="J842" s="70" t="s">
        <v>3737</v>
      </c>
      <c r="K842" s="71" t="str">
        <f t="shared" si="81"/>
        <v>BLANK</v>
      </c>
      <c r="L842" s="71" t="str">
        <f t="shared" si="82"/>
        <v>BLANK</v>
      </c>
    </row>
    <row r="843" spans="1:12" x14ac:dyDescent="0.75">
      <c r="A843" s="70" t="str">
        <f>CONCATENATE('Search Tool'!$B$6,'Search Tool'!$F$6,H843)</f>
        <v>EAL Level 3 advanced Diploma (Al size 1.25)60110946</v>
      </c>
      <c r="B843" s="70" t="b">
        <f t="shared" si="84"/>
        <v>0</v>
      </c>
      <c r="C843" s="70">
        <f t="shared" si="87"/>
        <v>0</v>
      </c>
      <c r="D843" s="70" t="str">
        <f t="shared" si="85"/>
        <v>FALSE0</v>
      </c>
      <c r="E843" s="70" t="str">
        <f t="shared" si="86"/>
        <v>BTEC DiplomasPearson BTEC Level 3 90-Credit Diploma (AL size 1.5)60110946</v>
      </c>
      <c r="F843" s="70" t="s">
        <v>18</v>
      </c>
      <c r="G843" s="70" t="s">
        <v>2948</v>
      </c>
      <c r="H843" s="184">
        <v>60110946</v>
      </c>
      <c r="I843" s="70" t="s">
        <v>1495</v>
      </c>
      <c r="J843" s="70" t="s">
        <v>3738</v>
      </c>
      <c r="K843" s="71" t="str">
        <f t="shared" si="81"/>
        <v>BLANK</v>
      </c>
      <c r="L843" s="71" t="str">
        <f t="shared" si="82"/>
        <v>BLANK</v>
      </c>
    </row>
    <row r="844" spans="1:12" x14ac:dyDescent="0.75">
      <c r="A844" s="70" t="str">
        <f>CONCATENATE('Search Tool'!$B$6,'Search Tool'!$F$6,H844)</f>
        <v>EAL Level 3 advanced Diploma (Al size 1.25)60110958</v>
      </c>
      <c r="B844" s="70" t="b">
        <f t="shared" si="84"/>
        <v>0</v>
      </c>
      <c r="C844" s="70">
        <f t="shared" si="87"/>
        <v>0</v>
      </c>
      <c r="D844" s="70" t="str">
        <f t="shared" si="85"/>
        <v>FALSE0</v>
      </c>
      <c r="E844" s="70" t="str">
        <f t="shared" si="86"/>
        <v>BTEC DiplomasPearson BTEC Level 3 90-Credit Diploma (AL size 1.5)60110958</v>
      </c>
      <c r="F844" s="70" t="s">
        <v>18</v>
      </c>
      <c r="G844" s="70" t="s">
        <v>2948</v>
      </c>
      <c r="H844" s="184">
        <v>60110958</v>
      </c>
      <c r="I844" s="70" t="s">
        <v>1497</v>
      </c>
      <c r="J844" s="70" t="s">
        <v>3739</v>
      </c>
      <c r="K844" s="71" t="str">
        <f t="shared" si="81"/>
        <v>BLANK</v>
      </c>
      <c r="L844" s="71" t="str">
        <f t="shared" si="82"/>
        <v>BLANK</v>
      </c>
    </row>
    <row r="845" spans="1:12" x14ac:dyDescent="0.75">
      <c r="A845" s="70" t="str">
        <f>CONCATENATE('Search Tool'!$B$6,'Search Tool'!$F$6,H845)</f>
        <v>EAL Level 3 advanced Diploma (Al size 1.25)60110971</v>
      </c>
      <c r="B845" s="70" t="b">
        <f t="shared" si="84"/>
        <v>0</v>
      </c>
      <c r="C845" s="70">
        <f t="shared" si="87"/>
        <v>0</v>
      </c>
      <c r="D845" s="70" t="str">
        <f t="shared" si="85"/>
        <v>FALSE0</v>
      </c>
      <c r="E845" s="70" t="str">
        <f t="shared" si="86"/>
        <v>BTEC DiplomasPearson BTEC Level 3 90-Credit Diploma (AL size 1.5)60110971</v>
      </c>
      <c r="F845" s="70" t="s">
        <v>18</v>
      </c>
      <c r="G845" s="70" t="s">
        <v>2948</v>
      </c>
      <c r="H845" s="184">
        <v>60110971</v>
      </c>
      <c r="I845" s="70" t="s">
        <v>1499</v>
      </c>
      <c r="J845" s="70" t="s">
        <v>3740</v>
      </c>
      <c r="K845" s="71" t="str">
        <f t="shared" si="81"/>
        <v>BLANK</v>
      </c>
      <c r="L845" s="71" t="str">
        <f t="shared" si="82"/>
        <v>BLANK</v>
      </c>
    </row>
    <row r="846" spans="1:12" x14ac:dyDescent="0.75">
      <c r="A846" s="70" t="str">
        <f>CONCATENATE('Search Tool'!$B$6,'Search Tool'!$F$6,H846)</f>
        <v>EAL Level 3 advanced Diploma (Al size 1.25)60110983</v>
      </c>
      <c r="B846" s="70" t="b">
        <f t="shared" si="84"/>
        <v>0</v>
      </c>
      <c r="C846" s="70">
        <f t="shared" si="87"/>
        <v>0</v>
      </c>
      <c r="D846" s="70" t="str">
        <f t="shared" si="85"/>
        <v>FALSE0</v>
      </c>
      <c r="E846" s="70" t="str">
        <f t="shared" si="86"/>
        <v>BTEC DiplomasPearson BTEC Level 3 90-Credit Diploma (AL size 1.5)60110983</v>
      </c>
      <c r="F846" s="70" t="s">
        <v>18</v>
      </c>
      <c r="G846" s="70" t="s">
        <v>2948</v>
      </c>
      <c r="H846" s="184">
        <v>60110983</v>
      </c>
      <c r="I846" s="70" t="s">
        <v>1501</v>
      </c>
      <c r="J846" s="70" t="s">
        <v>3741</v>
      </c>
      <c r="K846" s="71" t="str">
        <f t="shared" si="81"/>
        <v>BLANK</v>
      </c>
      <c r="L846" s="71" t="str">
        <f t="shared" si="82"/>
        <v>BLANK</v>
      </c>
    </row>
    <row r="847" spans="1:12" x14ac:dyDescent="0.75">
      <c r="A847" s="70" t="str">
        <f>CONCATENATE('Search Tool'!$B$6,'Search Tool'!$F$6,H847)</f>
        <v>EAL Level 3 advanced Diploma (Al size 1.25)60110995</v>
      </c>
      <c r="B847" s="70" t="b">
        <f t="shared" si="84"/>
        <v>0</v>
      </c>
      <c r="C847" s="70">
        <f t="shared" si="87"/>
        <v>0</v>
      </c>
      <c r="D847" s="70" t="str">
        <f t="shared" si="85"/>
        <v>FALSE0</v>
      </c>
      <c r="E847" s="70" t="str">
        <f t="shared" si="86"/>
        <v>BTEC DiplomasPearson BTEC Level 3 90-Credit Diploma (AL size 1.5)60110995</v>
      </c>
      <c r="F847" s="70" t="s">
        <v>18</v>
      </c>
      <c r="G847" s="70" t="s">
        <v>2948</v>
      </c>
      <c r="H847" s="184">
        <v>60110995</v>
      </c>
      <c r="I847" s="70" t="s">
        <v>1503</v>
      </c>
      <c r="J847" s="70" t="s">
        <v>3742</v>
      </c>
      <c r="K847" s="71" t="str">
        <f t="shared" si="81"/>
        <v>BLANK</v>
      </c>
      <c r="L847" s="71" t="str">
        <f t="shared" si="82"/>
        <v>BLANK</v>
      </c>
    </row>
    <row r="848" spans="1:12" x14ac:dyDescent="0.75">
      <c r="A848" s="70" t="str">
        <f>CONCATENATE('Search Tool'!$B$6,'Search Tool'!$F$6,H848)</f>
        <v>EAL Level 3 advanced Diploma (Al size 1.25)60111008</v>
      </c>
      <c r="B848" s="70" t="b">
        <f t="shared" si="84"/>
        <v>0</v>
      </c>
      <c r="C848" s="70">
        <f t="shared" si="87"/>
        <v>0</v>
      </c>
      <c r="D848" s="70" t="str">
        <f t="shared" si="85"/>
        <v>FALSE0</v>
      </c>
      <c r="E848" s="70" t="str">
        <f t="shared" si="86"/>
        <v>BTEC DiplomasPearson BTEC Level 3 90-Credit Diploma (AL size 1.5)60111008</v>
      </c>
      <c r="F848" s="70" t="s">
        <v>18</v>
      </c>
      <c r="G848" s="70" t="s">
        <v>2948</v>
      </c>
      <c r="H848" s="184">
        <v>60111008</v>
      </c>
      <c r="I848" s="70" t="s">
        <v>1505</v>
      </c>
      <c r="J848" s="70" t="s">
        <v>3743</v>
      </c>
      <c r="K848" s="71" t="str">
        <f t="shared" si="81"/>
        <v>BLANK</v>
      </c>
      <c r="L848" s="71" t="str">
        <f t="shared" si="82"/>
        <v>BLANK</v>
      </c>
    </row>
    <row r="849" spans="1:12" x14ac:dyDescent="0.75">
      <c r="A849" s="70" t="str">
        <f>CONCATENATE('Search Tool'!$B$6,'Search Tool'!$F$6,H849)</f>
        <v>EAL Level 3 advanced Diploma (Al size 1.25)50062463</v>
      </c>
      <c r="B849" s="70" t="b">
        <f t="shared" si="84"/>
        <v>0</v>
      </c>
      <c r="C849" s="70">
        <f t="shared" si="87"/>
        <v>0</v>
      </c>
      <c r="D849" s="70" t="str">
        <f t="shared" si="85"/>
        <v>FALSE0</v>
      </c>
      <c r="E849" s="70" t="str">
        <f t="shared" si="86"/>
        <v>BTEC DiplomasPearson BTEC Level 3 Diploma (D*D*-PP, AL size 2)50062463</v>
      </c>
      <c r="F849" s="70" t="s">
        <v>18</v>
      </c>
      <c r="G849" s="70" t="s">
        <v>2963</v>
      </c>
      <c r="H849" s="184">
        <v>50062463</v>
      </c>
      <c r="I849" s="70" t="s">
        <v>1509</v>
      </c>
      <c r="J849" s="70" t="s">
        <v>3744</v>
      </c>
      <c r="K849" s="71" t="str">
        <f t="shared" si="81"/>
        <v>BLANK</v>
      </c>
      <c r="L849" s="71" t="str">
        <f t="shared" si="82"/>
        <v>BLANK</v>
      </c>
    </row>
    <row r="850" spans="1:12" x14ac:dyDescent="0.75">
      <c r="A850" s="70" t="str">
        <f>CONCATENATE('Search Tool'!$B$6,'Search Tool'!$F$6,H850)</f>
        <v>EAL Level 3 advanced Diploma (Al size 1.25)50066730</v>
      </c>
      <c r="B850" s="70" t="b">
        <f t="shared" si="84"/>
        <v>0</v>
      </c>
      <c r="C850" s="70">
        <f t="shared" si="87"/>
        <v>0</v>
      </c>
      <c r="D850" s="70" t="str">
        <f t="shared" si="85"/>
        <v>FALSE0</v>
      </c>
      <c r="E850" s="70" t="str">
        <f t="shared" si="86"/>
        <v>BTEC DiplomasPearson BTEC Level 3 Diploma (D*D*-PP, AL size 2)50066730</v>
      </c>
      <c r="F850" s="70" t="s">
        <v>18</v>
      </c>
      <c r="G850" s="70" t="s">
        <v>2963</v>
      </c>
      <c r="H850" s="184">
        <v>50066730</v>
      </c>
      <c r="I850" s="70" t="s">
        <v>1511</v>
      </c>
      <c r="J850" s="70" t="s">
        <v>3745</v>
      </c>
      <c r="K850" s="71" t="str">
        <f t="shared" si="81"/>
        <v>BLANK</v>
      </c>
      <c r="L850" s="71" t="str">
        <f t="shared" si="82"/>
        <v>BLANK</v>
      </c>
    </row>
    <row r="851" spans="1:12" x14ac:dyDescent="0.75">
      <c r="A851" s="70" t="str">
        <f>CONCATENATE('Search Tool'!$B$6,'Search Tool'!$F$6,H851)</f>
        <v>EAL Level 3 advanced Diploma (Al size 1.25)50067473</v>
      </c>
      <c r="B851" s="70" t="b">
        <f t="shared" si="84"/>
        <v>0</v>
      </c>
      <c r="C851" s="70">
        <f t="shared" si="87"/>
        <v>0</v>
      </c>
      <c r="D851" s="70" t="str">
        <f t="shared" si="85"/>
        <v>FALSE0</v>
      </c>
      <c r="E851" s="70" t="str">
        <f t="shared" si="86"/>
        <v>BTEC DiplomasPearson BTEC Level 3 Diploma (D*D*-PP, AL size 2)50067473</v>
      </c>
      <c r="F851" s="70" t="s">
        <v>18</v>
      </c>
      <c r="G851" s="70" t="s">
        <v>2963</v>
      </c>
      <c r="H851" s="184">
        <v>50067473</v>
      </c>
      <c r="I851" s="70" t="s">
        <v>1513</v>
      </c>
      <c r="J851" s="70" t="s">
        <v>3746</v>
      </c>
      <c r="K851" s="71" t="str">
        <f t="shared" si="81"/>
        <v>BLANK</v>
      </c>
      <c r="L851" s="71" t="str">
        <f t="shared" si="82"/>
        <v>BLANK</v>
      </c>
    </row>
    <row r="852" spans="1:12" x14ac:dyDescent="0.75">
      <c r="A852" s="70" t="str">
        <f>CONCATENATE('Search Tool'!$B$6,'Search Tool'!$F$6,H852)</f>
        <v>EAL Level 3 advanced Diploma (Al size 1.25)50067552</v>
      </c>
      <c r="B852" s="70" t="b">
        <f t="shared" si="84"/>
        <v>0</v>
      </c>
      <c r="C852" s="70">
        <f t="shared" si="87"/>
        <v>0</v>
      </c>
      <c r="D852" s="70" t="str">
        <f t="shared" si="85"/>
        <v>FALSE0</v>
      </c>
      <c r="E852" s="70" t="str">
        <f t="shared" si="86"/>
        <v>BTEC DiplomasPearson BTEC Level 3 Diploma (D*D*-PP, AL size 2)50067552</v>
      </c>
      <c r="F852" s="70" t="s">
        <v>18</v>
      </c>
      <c r="G852" s="70" t="s">
        <v>2963</v>
      </c>
      <c r="H852" s="184">
        <v>50067552</v>
      </c>
      <c r="I852" s="70" t="s">
        <v>1515</v>
      </c>
      <c r="J852" s="70" t="s">
        <v>3747</v>
      </c>
      <c r="K852" s="71" t="str">
        <f t="shared" si="81"/>
        <v>BLANK</v>
      </c>
      <c r="L852" s="71" t="str">
        <f t="shared" si="82"/>
        <v>BLANK</v>
      </c>
    </row>
    <row r="853" spans="1:12" x14ac:dyDescent="0.75">
      <c r="A853" s="70" t="str">
        <f>CONCATENATE('Search Tool'!$B$6,'Search Tool'!$F$6,H853)</f>
        <v>EAL Level 3 advanced Diploma (Al size 1.25)50067667</v>
      </c>
      <c r="B853" s="70" t="b">
        <f t="shared" si="84"/>
        <v>0</v>
      </c>
      <c r="C853" s="70">
        <f t="shared" si="87"/>
        <v>0</v>
      </c>
      <c r="D853" s="70" t="str">
        <f t="shared" si="85"/>
        <v>FALSE0</v>
      </c>
      <c r="E853" s="70" t="str">
        <f t="shared" si="86"/>
        <v>BTEC DiplomasPearson BTEC Level 3 Diploma (D*D*-PP, AL size 2)50067667</v>
      </c>
      <c r="F853" s="70" t="s">
        <v>18</v>
      </c>
      <c r="G853" s="70" t="s">
        <v>2963</v>
      </c>
      <c r="H853" s="184">
        <v>50067667</v>
      </c>
      <c r="I853" s="70" t="s">
        <v>1517</v>
      </c>
      <c r="J853" s="70" t="s">
        <v>3748</v>
      </c>
      <c r="K853" s="71" t="str">
        <f t="shared" si="81"/>
        <v>BLANK</v>
      </c>
      <c r="L853" s="71" t="str">
        <f t="shared" si="82"/>
        <v>BLANK</v>
      </c>
    </row>
    <row r="854" spans="1:12" x14ac:dyDescent="0.75">
      <c r="A854" s="70" t="str">
        <f>CONCATENATE('Search Tool'!$B$6,'Search Tool'!$F$6,H854)</f>
        <v>EAL Level 3 advanced Diploma (Al size 1.25)50068738</v>
      </c>
      <c r="B854" s="70" t="b">
        <f t="shared" si="84"/>
        <v>0</v>
      </c>
      <c r="C854" s="70">
        <f t="shared" si="87"/>
        <v>0</v>
      </c>
      <c r="D854" s="70" t="str">
        <f t="shared" si="85"/>
        <v>FALSE0</v>
      </c>
      <c r="E854" s="70" t="str">
        <f t="shared" si="86"/>
        <v>BTEC DiplomasPearson BTEC Level 3 Diploma (D*D*-PP, AL size 2)50068738</v>
      </c>
      <c r="F854" s="70" t="s">
        <v>18</v>
      </c>
      <c r="G854" s="70" t="s">
        <v>2963</v>
      </c>
      <c r="H854" s="184">
        <v>50068738</v>
      </c>
      <c r="I854" s="70" t="s">
        <v>1519</v>
      </c>
      <c r="J854" s="70" t="s">
        <v>3749</v>
      </c>
      <c r="K854" s="71" t="str">
        <f t="shared" si="81"/>
        <v>BLANK</v>
      </c>
      <c r="L854" s="71" t="str">
        <f t="shared" si="82"/>
        <v>BLANK</v>
      </c>
    </row>
    <row r="855" spans="1:12" x14ac:dyDescent="0.75">
      <c r="A855" s="70" t="str">
        <f>CONCATENATE('Search Tool'!$B$6,'Search Tool'!$F$6,H855)</f>
        <v>EAL Level 3 advanced Diploma (Al size 1.25)50071373</v>
      </c>
      <c r="B855" s="70" t="b">
        <f t="shared" si="84"/>
        <v>0</v>
      </c>
      <c r="C855" s="70">
        <f t="shared" si="87"/>
        <v>0</v>
      </c>
      <c r="D855" s="70" t="str">
        <f t="shared" si="85"/>
        <v>FALSE0</v>
      </c>
      <c r="E855" s="70" t="str">
        <f t="shared" si="86"/>
        <v>BTEC DiplomasPearson BTEC Level 3 Diploma (D*D*-PP, AL size 2)50071373</v>
      </c>
      <c r="F855" s="70" t="s">
        <v>18</v>
      </c>
      <c r="G855" s="70" t="s">
        <v>2963</v>
      </c>
      <c r="H855" s="70">
        <v>50071373</v>
      </c>
      <c r="I855" s="70" t="s">
        <v>1520</v>
      </c>
      <c r="J855" s="70" t="s">
        <v>3750</v>
      </c>
      <c r="K855" s="71" t="str">
        <f t="shared" si="81"/>
        <v>BLANK</v>
      </c>
      <c r="L855" s="71" t="str">
        <f t="shared" si="82"/>
        <v>BLANK</v>
      </c>
    </row>
    <row r="856" spans="1:12" x14ac:dyDescent="0.75">
      <c r="A856" s="70" t="str">
        <f>CONCATENATE('Search Tool'!$B$6,'Search Tool'!$F$6,H856)</f>
        <v>EAL Level 3 advanced Diploma (Al size 1.25)50072833</v>
      </c>
      <c r="B856" s="70" t="b">
        <f t="shared" si="84"/>
        <v>0</v>
      </c>
      <c r="C856" s="70">
        <f t="shared" si="87"/>
        <v>0</v>
      </c>
      <c r="D856" s="70" t="str">
        <f t="shared" si="85"/>
        <v>FALSE0</v>
      </c>
      <c r="E856" s="70" t="str">
        <f t="shared" si="86"/>
        <v>BTEC DiplomasPearson BTEC Level 3 Diploma (D*D*-PP, AL size 2)50072833</v>
      </c>
      <c r="F856" s="70" t="s">
        <v>18</v>
      </c>
      <c r="G856" s="70" t="s">
        <v>2963</v>
      </c>
      <c r="H856" s="184">
        <v>50072833</v>
      </c>
      <c r="I856" s="70" t="s">
        <v>1522</v>
      </c>
      <c r="J856" s="70" t="s">
        <v>3751</v>
      </c>
      <c r="K856" s="71" t="str">
        <f t="shared" si="81"/>
        <v>BLANK</v>
      </c>
      <c r="L856" s="71" t="str">
        <f t="shared" si="82"/>
        <v>BLANK</v>
      </c>
    </row>
    <row r="857" spans="1:12" x14ac:dyDescent="0.75">
      <c r="A857" s="70" t="str">
        <f>CONCATENATE('Search Tool'!$B$6,'Search Tool'!$F$6,H857)</f>
        <v>EAL Level 3 advanced Diploma (Al size 1.25)50072985</v>
      </c>
      <c r="B857" s="70" t="b">
        <f t="shared" si="84"/>
        <v>0</v>
      </c>
      <c r="C857" s="70">
        <f t="shared" si="87"/>
        <v>0</v>
      </c>
      <c r="D857" s="70" t="str">
        <f t="shared" si="85"/>
        <v>FALSE0</v>
      </c>
      <c r="E857" s="70" t="str">
        <f t="shared" si="86"/>
        <v>BTEC DiplomasPearson BTEC Level 3 Diploma (D*D*-PP, AL size 2)50072985</v>
      </c>
      <c r="F857" s="70" t="s">
        <v>18</v>
      </c>
      <c r="G857" s="70" t="s">
        <v>2963</v>
      </c>
      <c r="H857" s="184">
        <v>50072985</v>
      </c>
      <c r="I857" s="70" t="s">
        <v>1524</v>
      </c>
      <c r="J857" s="70" t="s">
        <v>3752</v>
      </c>
      <c r="K857" s="71" t="str">
        <f t="shared" si="81"/>
        <v>BLANK</v>
      </c>
      <c r="L857" s="71" t="str">
        <f t="shared" si="82"/>
        <v>BLANK</v>
      </c>
    </row>
    <row r="858" spans="1:12" x14ac:dyDescent="0.75">
      <c r="A858" s="70" t="str">
        <f>CONCATENATE('Search Tool'!$B$6,'Search Tool'!$F$6,H858)</f>
        <v>EAL Level 3 advanced Diploma (Al size 1.25)50073151</v>
      </c>
      <c r="B858" s="70" t="b">
        <f t="shared" si="84"/>
        <v>0</v>
      </c>
      <c r="C858" s="70">
        <f t="shared" si="87"/>
        <v>0</v>
      </c>
      <c r="D858" s="70" t="str">
        <f t="shared" si="85"/>
        <v>FALSE0</v>
      </c>
      <c r="E858" s="70" t="str">
        <f t="shared" si="86"/>
        <v>BTEC DiplomasPearson BTEC Level 3 Diploma (D*D*-PP, AL size 2)50073151</v>
      </c>
      <c r="F858" s="70" t="s">
        <v>18</v>
      </c>
      <c r="G858" s="70" t="s">
        <v>2963</v>
      </c>
      <c r="H858" s="184">
        <v>50073151</v>
      </c>
      <c r="I858" s="70" t="s">
        <v>1526</v>
      </c>
      <c r="J858" s="70" t="s">
        <v>3753</v>
      </c>
      <c r="K858" s="71" t="str">
        <f t="shared" si="81"/>
        <v>BLANK</v>
      </c>
      <c r="L858" s="71" t="str">
        <f t="shared" si="82"/>
        <v>BLANK</v>
      </c>
    </row>
    <row r="859" spans="1:12" x14ac:dyDescent="0.75">
      <c r="A859" s="70" t="str">
        <f>CONCATENATE('Search Tool'!$B$6,'Search Tool'!$F$6,H859)</f>
        <v>EAL Level 3 advanced Diploma (Al size 1.25)50073199</v>
      </c>
      <c r="B859" s="70" t="b">
        <f t="shared" si="84"/>
        <v>0</v>
      </c>
      <c r="C859" s="70">
        <f t="shared" si="87"/>
        <v>0</v>
      </c>
      <c r="D859" s="70" t="str">
        <f t="shared" si="85"/>
        <v>FALSE0</v>
      </c>
      <c r="E859" s="70" t="str">
        <f t="shared" si="86"/>
        <v>BTEC DiplomasPearson BTEC Level 3 Diploma (D*D*-PP, AL size 2)50073199</v>
      </c>
      <c r="F859" s="70" t="s">
        <v>18</v>
      </c>
      <c r="G859" s="70" t="s">
        <v>2963</v>
      </c>
      <c r="H859" s="184">
        <v>50073199</v>
      </c>
      <c r="I859" s="70" t="s">
        <v>1528</v>
      </c>
      <c r="J859" s="70" t="s">
        <v>3754</v>
      </c>
      <c r="K859" s="71" t="str">
        <f t="shared" si="81"/>
        <v>BLANK</v>
      </c>
      <c r="L859" s="71" t="str">
        <f t="shared" si="82"/>
        <v>BLANK</v>
      </c>
    </row>
    <row r="860" spans="1:12" x14ac:dyDescent="0.75">
      <c r="A860" s="70" t="str">
        <f>CONCATENATE('Search Tool'!$B$6,'Search Tool'!$F$6,H860)</f>
        <v>EAL Level 3 advanced Diploma (Al size 1.25)50073643</v>
      </c>
      <c r="B860" s="70" t="b">
        <f t="shared" si="84"/>
        <v>0</v>
      </c>
      <c r="C860" s="70">
        <f t="shared" si="87"/>
        <v>0</v>
      </c>
      <c r="D860" s="70" t="str">
        <f t="shared" si="85"/>
        <v>FALSE0</v>
      </c>
      <c r="E860" s="70" t="str">
        <f t="shared" si="86"/>
        <v>BTEC DiplomasPearson BTEC Level 3 Diploma (D*D*-PP, AL size 2)50073643</v>
      </c>
      <c r="F860" s="70" t="s">
        <v>18</v>
      </c>
      <c r="G860" s="70" t="s">
        <v>2963</v>
      </c>
      <c r="H860" s="184">
        <v>50073643</v>
      </c>
      <c r="I860" s="70" t="s">
        <v>1530</v>
      </c>
      <c r="J860" s="70" t="s">
        <v>3755</v>
      </c>
      <c r="K860" s="71" t="str">
        <f t="shared" si="81"/>
        <v>BLANK</v>
      </c>
      <c r="L860" s="71" t="str">
        <f t="shared" si="82"/>
        <v>BLANK</v>
      </c>
    </row>
    <row r="861" spans="1:12" x14ac:dyDescent="0.75">
      <c r="A861" s="70" t="str">
        <f>CONCATENATE('Search Tool'!$B$6,'Search Tool'!$F$6,H861)</f>
        <v>EAL Level 3 advanced Diploma (Al size 1.25)50077995</v>
      </c>
      <c r="B861" s="70" t="b">
        <f t="shared" si="84"/>
        <v>0</v>
      </c>
      <c r="C861" s="70">
        <f t="shared" si="87"/>
        <v>0</v>
      </c>
      <c r="D861" s="70" t="str">
        <f t="shared" si="85"/>
        <v>FALSE0</v>
      </c>
      <c r="E861" s="70" t="str">
        <f t="shared" si="86"/>
        <v>BTEC DiplomasPearson BTEC Level 3 Diploma (D*D*-PP, AL size 2)50077995</v>
      </c>
      <c r="F861" s="70" t="s">
        <v>18</v>
      </c>
      <c r="G861" s="70" t="s">
        <v>2963</v>
      </c>
      <c r="H861" s="184">
        <v>50077995</v>
      </c>
      <c r="I861" s="70" t="s">
        <v>1532</v>
      </c>
      <c r="J861" s="70" t="s">
        <v>3756</v>
      </c>
      <c r="K861" s="71" t="str">
        <f t="shared" si="81"/>
        <v>BLANK</v>
      </c>
      <c r="L861" s="71" t="str">
        <f t="shared" si="82"/>
        <v>BLANK</v>
      </c>
    </row>
    <row r="862" spans="1:12" x14ac:dyDescent="0.75">
      <c r="A862" s="70" t="str">
        <f>CONCATENATE('Search Tool'!$B$6,'Search Tool'!$F$6,H862)</f>
        <v>EAL Level 3 advanced Diploma (Al size 1.25)50078379</v>
      </c>
      <c r="B862" s="70" t="b">
        <f t="shared" si="84"/>
        <v>0</v>
      </c>
      <c r="C862" s="70">
        <f t="shared" si="87"/>
        <v>0</v>
      </c>
      <c r="D862" s="70" t="str">
        <f t="shared" si="85"/>
        <v>FALSE0</v>
      </c>
      <c r="E862" s="70" t="str">
        <f t="shared" si="86"/>
        <v>BTEC DiplomasPearson BTEC Level 3 Diploma (D*D*-PP, AL size 2)50078379</v>
      </c>
      <c r="F862" s="70" t="s">
        <v>18</v>
      </c>
      <c r="G862" s="70" t="s">
        <v>2963</v>
      </c>
      <c r="H862" s="70">
        <v>50078379</v>
      </c>
      <c r="I862" s="70" t="s">
        <v>1533</v>
      </c>
      <c r="J862" s="70" t="s">
        <v>3757</v>
      </c>
      <c r="K862" s="71" t="str">
        <f t="shared" si="81"/>
        <v>BLANK</v>
      </c>
      <c r="L862" s="71" t="str">
        <f t="shared" si="82"/>
        <v>BLANK</v>
      </c>
    </row>
    <row r="863" spans="1:12" x14ac:dyDescent="0.75">
      <c r="A863" s="70" t="str">
        <f>CONCATENATE('Search Tool'!$B$6,'Search Tool'!$F$6,H863)</f>
        <v>EAL Level 3 advanced Diploma (Al size 1.25)50078719</v>
      </c>
      <c r="B863" s="70" t="b">
        <f t="shared" si="84"/>
        <v>0</v>
      </c>
      <c r="C863" s="70">
        <f t="shared" si="87"/>
        <v>0</v>
      </c>
      <c r="D863" s="70" t="str">
        <f t="shared" si="85"/>
        <v>FALSE0</v>
      </c>
      <c r="E863" s="70" t="str">
        <f t="shared" si="86"/>
        <v>BTEC DiplomasPearson BTEC Level 3 Diploma (D*D*-PP, AL size 2)50078719</v>
      </c>
      <c r="F863" s="70" t="s">
        <v>18</v>
      </c>
      <c r="G863" s="70" t="s">
        <v>2963</v>
      </c>
      <c r="H863" s="184">
        <v>50078719</v>
      </c>
      <c r="I863" s="70" t="s">
        <v>1535</v>
      </c>
      <c r="J863" s="70" t="s">
        <v>3758</v>
      </c>
      <c r="K863" s="71" t="str">
        <f t="shared" si="81"/>
        <v>BLANK</v>
      </c>
      <c r="L863" s="71" t="str">
        <f t="shared" si="82"/>
        <v>BLANK</v>
      </c>
    </row>
    <row r="864" spans="1:12" x14ac:dyDescent="0.75">
      <c r="A864" s="70" t="str">
        <f>CONCATENATE('Search Tool'!$B$6,'Search Tool'!$F$6,H864)</f>
        <v>EAL Level 3 advanced Diploma (Al size 1.25)50078884</v>
      </c>
      <c r="B864" s="70" t="b">
        <f t="shared" si="84"/>
        <v>0</v>
      </c>
      <c r="C864" s="70">
        <f t="shared" si="87"/>
        <v>0</v>
      </c>
      <c r="D864" s="70" t="str">
        <f t="shared" si="85"/>
        <v>FALSE0</v>
      </c>
      <c r="E864" s="70" t="str">
        <f t="shared" si="86"/>
        <v>BTEC DiplomasPearson BTEC Level 3 Diploma (D*D*-PP, AL size 2)50078884</v>
      </c>
      <c r="F864" s="70" t="s">
        <v>18</v>
      </c>
      <c r="G864" s="70" t="s">
        <v>2963</v>
      </c>
      <c r="H864" s="184">
        <v>50078884</v>
      </c>
      <c r="I864" s="70" t="s">
        <v>1537</v>
      </c>
      <c r="J864" s="70" t="s">
        <v>3759</v>
      </c>
      <c r="K864" s="71" t="str">
        <f t="shared" si="81"/>
        <v>BLANK</v>
      </c>
      <c r="L864" s="71" t="str">
        <f t="shared" si="82"/>
        <v>BLANK</v>
      </c>
    </row>
    <row r="865" spans="1:12" x14ac:dyDescent="0.75">
      <c r="A865" s="70" t="str">
        <f>CONCATENATE('Search Tool'!$B$6,'Search Tool'!$F$6,H865)</f>
        <v>EAL Level 3 advanced Diploma (Al size 1.25)50080982</v>
      </c>
      <c r="B865" s="70" t="b">
        <f t="shared" si="84"/>
        <v>0</v>
      </c>
      <c r="C865" s="70">
        <f t="shared" si="87"/>
        <v>0</v>
      </c>
      <c r="D865" s="70" t="str">
        <f t="shared" si="85"/>
        <v>FALSE0</v>
      </c>
      <c r="E865" s="70" t="str">
        <f t="shared" si="86"/>
        <v>BTEC DiplomasPearson BTEC Level 3 Diploma (D*D*-PP, AL size 2)50080982</v>
      </c>
      <c r="F865" s="70" t="s">
        <v>18</v>
      </c>
      <c r="G865" s="70" t="s">
        <v>2963</v>
      </c>
      <c r="H865" s="184">
        <v>50080982</v>
      </c>
      <c r="I865" s="70" t="s">
        <v>1539</v>
      </c>
      <c r="J865" s="70" t="s">
        <v>3760</v>
      </c>
      <c r="K865" s="71" t="str">
        <f t="shared" si="81"/>
        <v>BLANK</v>
      </c>
      <c r="L865" s="71" t="str">
        <f t="shared" si="82"/>
        <v>BLANK</v>
      </c>
    </row>
    <row r="866" spans="1:12" x14ac:dyDescent="0.75">
      <c r="A866" s="70" t="str">
        <f>CONCATENATE('Search Tool'!$B$6,'Search Tool'!$F$6,H866)</f>
        <v>EAL Level 3 advanced Diploma (Al size 1.25)50081548</v>
      </c>
      <c r="B866" s="70" t="b">
        <f t="shared" si="84"/>
        <v>0</v>
      </c>
      <c r="C866" s="70">
        <f t="shared" si="87"/>
        <v>0</v>
      </c>
      <c r="D866" s="70" t="str">
        <f t="shared" si="85"/>
        <v>FALSE0</v>
      </c>
      <c r="E866" s="70" t="str">
        <f t="shared" si="86"/>
        <v>BTEC DiplomasPearson BTEC Level 3 Diploma (D*D*-PP, AL size 2)50081548</v>
      </c>
      <c r="F866" s="70" t="s">
        <v>18</v>
      </c>
      <c r="G866" s="70" t="s">
        <v>2963</v>
      </c>
      <c r="H866" s="184">
        <v>50081548</v>
      </c>
      <c r="I866" s="70" t="s">
        <v>1541</v>
      </c>
      <c r="J866" s="70" t="s">
        <v>3761</v>
      </c>
      <c r="K866" s="71" t="str">
        <f t="shared" si="81"/>
        <v>BLANK</v>
      </c>
      <c r="L866" s="71" t="str">
        <f t="shared" si="82"/>
        <v>BLANK</v>
      </c>
    </row>
    <row r="867" spans="1:12" x14ac:dyDescent="0.75">
      <c r="A867" s="70" t="str">
        <f>CONCATENATE('Search Tool'!$B$6,'Search Tool'!$F$6,H867)</f>
        <v>EAL Level 3 advanced Diploma (Al size 1.25)50082401</v>
      </c>
      <c r="B867" s="70" t="b">
        <f t="shared" si="84"/>
        <v>0</v>
      </c>
      <c r="C867" s="70">
        <f t="shared" si="87"/>
        <v>0</v>
      </c>
      <c r="D867" s="70" t="str">
        <f t="shared" si="85"/>
        <v>FALSE0</v>
      </c>
      <c r="E867" s="70" t="str">
        <f t="shared" si="86"/>
        <v>BTEC DiplomasPearson BTEC Level 3 Diploma (D*D*-PP, AL size 2)50082401</v>
      </c>
      <c r="F867" s="70" t="s">
        <v>18</v>
      </c>
      <c r="G867" s="70" t="s">
        <v>2963</v>
      </c>
      <c r="H867" s="184">
        <v>50082401</v>
      </c>
      <c r="I867" s="70" t="s">
        <v>1543</v>
      </c>
      <c r="J867" s="70" t="s">
        <v>3762</v>
      </c>
      <c r="K867" s="71" t="str">
        <f t="shared" si="81"/>
        <v>BLANK</v>
      </c>
      <c r="L867" s="71" t="str">
        <f t="shared" si="82"/>
        <v>BLANK</v>
      </c>
    </row>
    <row r="868" spans="1:12" x14ac:dyDescent="0.75">
      <c r="A868" s="70" t="str">
        <f>CONCATENATE('Search Tool'!$B$6,'Search Tool'!$F$6,H868)</f>
        <v>EAL Level 3 advanced Diploma (Al size 1.25)50082619</v>
      </c>
      <c r="B868" s="70" t="b">
        <f t="shared" si="84"/>
        <v>0</v>
      </c>
      <c r="C868" s="70">
        <f t="shared" si="87"/>
        <v>0</v>
      </c>
      <c r="D868" s="70" t="str">
        <f t="shared" si="85"/>
        <v>FALSE0</v>
      </c>
      <c r="E868" s="70" t="str">
        <f t="shared" si="86"/>
        <v>BTEC DiplomasPearson BTEC Level 3 Diploma (D*D*-PP, AL size 2)50082619</v>
      </c>
      <c r="F868" s="70" t="s">
        <v>18</v>
      </c>
      <c r="G868" s="70" t="s">
        <v>2963</v>
      </c>
      <c r="H868" s="184">
        <v>50082619</v>
      </c>
      <c r="I868" s="70" t="s">
        <v>1545</v>
      </c>
      <c r="J868" s="70" t="s">
        <v>3763</v>
      </c>
      <c r="K868" s="71" t="str">
        <f t="shared" si="81"/>
        <v>BLANK</v>
      </c>
      <c r="L868" s="71" t="str">
        <f t="shared" si="82"/>
        <v>BLANK</v>
      </c>
    </row>
    <row r="869" spans="1:12" x14ac:dyDescent="0.75">
      <c r="A869" s="70" t="str">
        <f>CONCATENATE('Search Tool'!$B$6,'Search Tool'!$F$6,H869)</f>
        <v>EAL Level 3 advanced Diploma (Al size 1.25)50083119</v>
      </c>
      <c r="B869" s="70" t="b">
        <f t="shared" si="84"/>
        <v>0</v>
      </c>
      <c r="C869" s="70">
        <f t="shared" si="87"/>
        <v>0</v>
      </c>
      <c r="D869" s="70" t="str">
        <f t="shared" si="85"/>
        <v>FALSE0</v>
      </c>
      <c r="E869" s="70" t="str">
        <f t="shared" si="86"/>
        <v>BTEC DiplomasPearson BTEC Level 3 Diploma (D*D*-PP, AL size 2)50083119</v>
      </c>
      <c r="F869" s="70" t="s">
        <v>18</v>
      </c>
      <c r="G869" s="70" t="s">
        <v>2963</v>
      </c>
      <c r="H869" s="184">
        <v>50083119</v>
      </c>
      <c r="I869" s="70" t="s">
        <v>1547</v>
      </c>
      <c r="J869" s="70" t="s">
        <v>3764</v>
      </c>
      <c r="K869" s="71" t="str">
        <f t="shared" si="81"/>
        <v>BLANK</v>
      </c>
      <c r="L869" s="71" t="str">
        <f t="shared" si="82"/>
        <v>BLANK</v>
      </c>
    </row>
    <row r="870" spans="1:12" x14ac:dyDescent="0.75">
      <c r="A870" s="70" t="str">
        <f>CONCATENATE('Search Tool'!$B$6,'Search Tool'!$F$6,H870)</f>
        <v>EAL Level 3 advanced Diploma (Al size 1.25)50083363</v>
      </c>
      <c r="B870" s="70" t="b">
        <f t="shared" si="84"/>
        <v>0</v>
      </c>
      <c r="C870" s="70">
        <f t="shared" si="87"/>
        <v>0</v>
      </c>
      <c r="D870" s="70" t="str">
        <f t="shared" si="85"/>
        <v>FALSE0</v>
      </c>
      <c r="E870" s="70" t="str">
        <f t="shared" si="86"/>
        <v>BTEC DiplomasPearson BTEC Level 3 Diploma (D*D*-PP, AL size 2)50083363</v>
      </c>
      <c r="F870" s="70" t="s">
        <v>18</v>
      </c>
      <c r="G870" s="70" t="s">
        <v>2963</v>
      </c>
      <c r="H870" s="184">
        <v>50083363</v>
      </c>
      <c r="I870" s="70" t="s">
        <v>1549</v>
      </c>
      <c r="J870" s="70" t="s">
        <v>3765</v>
      </c>
      <c r="K870" s="71" t="str">
        <f t="shared" si="81"/>
        <v>BLANK</v>
      </c>
      <c r="L870" s="71" t="str">
        <f t="shared" si="82"/>
        <v>BLANK</v>
      </c>
    </row>
    <row r="871" spans="1:12" x14ac:dyDescent="0.75">
      <c r="A871" s="70" t="str">
        <f>CONCATENATE('Search Tool'!$B$6,'Search Tool'!$F$6,H871)</f>
        <v>EAL Level 3 advanced Diploma (Al size 1.25)50083533</v>
      </c>
      <c r="B871" s="70" t="b">
        <f t="shared" si="84"/>
        <v>0</v>
      </c>
      <c r="C871" s="70">
        <f t="shared" si="87"/>
        <v>0</v>
      </c>
      <c r="D871" s="70" t="str">
        <f t="shared" si="85"/>
        <v>FALSE0</v>
      </c>
      <c r="E871" s="70" t="str">
        <f t="shared" si="86"/>
        <v>BTEC DiplomasPearson BTEC Level 3 Diploma (D*D*-PP, AL size 2)50083533</v>
      </c>
      <c r="F871" s="70" t="s">
        <v>18</v>
      </c>
      <c r="G871" s="70" t="s">
        <v>2963</v>
      </c>
      <c r="H871" s="184">
        <v>50083533</v>
      </c>
      <c r="I871" s="70" t="s">
        <v>1551</v>
      </c>
      <c r="J871" s="70" t="s">
        <v>3766</v>
      </c>
      <c r="K871" s="71" t="str">
        <f t="shared" si="81"/>
        <v>BLANK</v>
      </c>
      <c r="L871" s="71" t="str">
        <f t="shared" si="82"/>
        <v>BLANK</v>
      </c>
    </row>
    <row r="872" spans="1:12" x14ac:dyDescent="0.75">
      <c r="A872" s="70" t="str">
        <f>CONCATENATE('Search Tool'!$B$6,'Search Tool'!$F$6,H872)</f>
        <v>EAL Level 3 advanced Diploma (Al size 1.25)50091505</v>
      </c>
      <c r="B872" s="70" t="b">
        <f>A872=E872</f>
        <v>0</v>
      </c>
      <c r="C872" s="70">
        <f t="shared" si="87"/>
        <v>0</v>
      </c>
      <c r="D872" s="70" t="str">
        <f>CONCATENATE(B872,C872)</f>
        <v>FALSE0</v>
      </c>
      <c r="E872" s="70" t="str">
        <f>CONCATENATE(F872,G872,H872)</f>
        <v>BTEC DiplomasPearson BTEC Level 3 Diploma (D*D*-PP, AL size 2)50091505</v>
      </c>
      <c r="F872" s="70" t="s">
        <v>18</v>
      </c>
      <c r="G872" s="165" t="s">
        <v>2963</v>
      </c>
      <c r="H872" s="184">
        <v>50091505</v>
      </c>
      <c r="I872" s="70" t="s">
        <v>1569</v>
      </c>
      <c r="J872" s="70" t="s">
        <v>3767</v>
      </c>
      <c r="K872" s="71" t="str">
        <f t="shared" si="81"/>
        <v>BLANK</v>
      </c>
      <c r="L872" s="71" t="str">
        <f t="shared" si="82"/>
        <v>BLANK</v>
      </c>
    </row>
    <row r="873" spans="1:12" x14ac:dyDescent="0.75">
      <c r="A873" s="70" t="str">
        <f>CONCATENATE('Search Tool'!$B$6,'Search Tool'!$F$6,H873)</f>
        <v>EAL Level 3 advanced Diploma (Al size 1.25)50094312</v>
      </c>
      <c r="B873" s="70" t="b">
        <f t="shared" si="84"/>
        <v>0</v>
      </c>
      <c r="C873" s="70">
        <f t="shared" si="87"/>
        <v>0</v>
      </c>
      <c r="D873" s="70" t="str">
        <f t="shared" si="85"/>
        <v>FALSE0</v>
      </c>
      <c r="E873" s="70" t="str">
        <f t="shared" si="86"/>
        <v>BTEC DiplomasPearson BTEC Level 3 Diploma (D*D*-PP, AL size 2)50094312</v>
      </c>
      <c r="F873" s="70" t="s">
        <v>18</v>
      </c>
      <c r="G873" s="70" t="s">
        <v>2963</v>
      </c>
      <c r="H873" s="184">
        <v>50094312</v>
      </c>
      <c r="I873" s="70" t="s">
        <v>1553</v>
      </c>
      <c r="J873" s="70" t="s">
        <v>3768</v>
      </c>
      <c r="K873" s="71" t="str">
        <f t="shared" si="81"/>
        <v>BLANK</v>
      </c>
      <c r="L873" s="71" t="str">
        <f t="shared" si="82"/>
        <v>BLANK</v>
      </c>
    </row>
    <row r="874" spans="1:12" x14ac:dyDescent="0.75">
      <c r="A874" s="70" t="str">
        <f>CONCATENATE('Search Tool'!$B$6,'Search Tool'!$F$6,H874)</f>
        <v>EAL Level 3 advanced Diploma (Al size 1.25)5009449X</v>
      </c>
      <c r="B874" s="70" t="b">
        <f t="shared" si="84"/>
        <v>0</v>
      </c>
      <c r="C874" s="70">
        <f t="shared" si="87"/>
        <v>0</v>
      </c>
      <c r="D874" s="70" t="str">
        <f t="shared" si="85"/>
        <v>FALSE0</v>
      </c>
      <c r="E874" s="70" t="str">
        <f t="shared" si="86"/>
        <v>BTEC DiplomasPearson BTEC Level 3 Diploma (D*D*-PP, AL size 2)5009449X</v>
      </c>
      <c r="F874" s="70" t="s">
        <v>18</v>
      </c>
      <c r="G874" s="70" t="s">
        <v>2963</v>
      </c>
      <c r="H874" s="70" t="s">
        <v>1554</v>
      </c>
      <c r="I874" s="70" t="s">
        <v>1555</v>
      </c>
      <c r="J874" s="70" t="s">
        <v>3769</v>
      </c>
      <c r="K874" s="71" t="str">
        <f t="shared" si="81"/>
        <v>BLANK</v>
      </c>
      <c r="L874" s="71" t="str">
        <f t="shared" si="82"/>
        <v>BLANK</v>
      </c>
    </row>
    <row r="875" spans="1:12" x14ac:dyDescent="0.75">
      <c r="A875" s="70" t="str">
        <f>CONCATENATE('Search Tool'!$B$6,'Search Tool'!$F$6,H875)</f>
        <v>EAL Level 3 advanced Diploma (Al size 1.25)50094658</v>
      </c>
      <c r="B875" s="70" t="b">
        <f t="shared" si="84"/>
        <v>0</v>
      </c>
      <c r="C875" s="70">
        <f t="shared" si="87"/>
        <v>0</v>
      </c>
      <c r="D875" s="70" t="str">
        <f t="shared" si="85"/>
        <v>FALSE0</v>
      </c>
      <c r="E875" s="70" t="str">
        <f t="shared" si="86"/>
        <v>BTEC DiplomasPearson BTEC Level 3 Diploma (D*D*-PP, AL size 2)50094658</v>
      </c>
      <c r="F875" s="70" t="s">
        <v>18</v>
      </c>
      <c r="G875" s="70" t="s">
        <v>2963</v>
      </c>
      <c r="H875" s="184">
        <v>50094658</v>
      </c>
      <c r="I875" s="70" t="s">
        <v>1557</v>
      </c>
      <c r="J875" s="70" t="s">
        <v>3770</v>
      </c>
      <c r="K875" s="71" t="str">
        <f t="shared" si="81"/>
        <v>BLANK</v>
      </c>
      <c r="L875" s="71" t="str">
        <f t="shared" si="82"/>
        <v>BLANK</v>
      </c>
    </row>
    <row r="876" spans="1:12" x14ac:dyDescent="0.75">
      <c r="A876" s="70" t="str">
        <f>CONCATENATE('Search Tool'!$B$6,'Search Tool'!$F$6,H876)</f>
        <v>EAL Level 3 advanced Diploma (Al size 1.25)50098627</v>
      </c>
      <c r="B876" s="70" t="b">
        <f t="shared" si="84"/>
        <v>0</v>
      </c>
      <c r="C876" s="70">
        <f t="shared" si="87"/>
        <v>0</v>
      </c>
      <c r="D876" s="70" t="str">
        <f t="shared" si="85"/>
        <v>FALSE0</v>
      </c>
      <c r="E876" s="70" t="str">
        <f t="shared" si="86"/>
        <v>BTEC DiplomasPearson BTEC Level 3 Diploma (D*D*-PP, AL size 2)50098627</v>
      </c>
      <c r="F876" s="70" t="s">
        <v>18</v>
      </c>
      <c r="G876" s="70" t="s">
        <v>2963</v>
      </c>
      <c r="H876" s="184">
        <v>50098627</v>
      </c>
      <c r="I876" s="70" t="s">
        <v>1559</v>
      </c>
      <c r="J876" s="70" t="s">
        <v>3771</v>
      </c>
      <c r="K876" s="71" t="str">
        <f t="shared" si="81"/>
        <v>BLANK</v>
      </c>
      <c r="L876" s="71" t="str">
        <f t="shared" si="82"/>
        <v>BLANK</v>
      </c>
    </row>
    <row r="877" spans="1:12" x14ac:dyDescent="0.75">
      <c r="A877" s="70" t="str">
        <f>CONCATENATE('Search Tool'!$B$6,'Search Tool'!$F$6,H877)</f>
        <v>EAL Level 3 advanced Diploma (Al size 1.25)50102990</v>
      </c>
      <c r="B877" s="70" t="b">
        <f t="shared" si="84"/>
        <v>0</v>
      </c>
      <c r="C877" s="70">
        <f t="shared" si="87"/>
        <v>0</v>
      </c>
      <c r="D877" s="70" t="str">
        <f t="shared" si="85"/>
        <v>FALSE0</v>
      </c>
      <c r="E877" s="70" t="str">
        <f t="shared" si="86"/>
        <v>BTEC DiplomasPearson BTEC Level 3 Diploma (D*D*-PP, AL size 2)50102990</v>
      </c>
      <c r="F877" s="70" t="s">
        <v>18</v>
      </c>
      <c r="G877" s="70" t="s">
        <v>2963</v>
      </c>
      <c r="H877" s="70">
        <v>50102990</v>
      </c>
      <c r="I877" s="70" t="s">
        <v>1560</v>
      </c>
      <c r="J877" s="70" t="s">
        <v>3772</v>
      </c>
      <c r="K877" s="71" t="str">
        <f t="shared" si="81"/>
        <v>BLANK</v>
      </c>
      <c r="L877" s="71" t="str">
        <f t="shared" si="82"/>
        <v>BLANK</v>
      </c>
    </row>
    <row r="878" spans="1:12" x14ac:dyDescent="0.75">
      <c r="A878" s="70" t="str">
        <f>CONCATENATE('Search Tool'!$B$6,'Search Tool'!$F$6,H878)</f>
        <v>EAL Level 3 advanced Diploma (Al size 1.25)50103453</v>
      </c>
      <c r="B878" s="70" t="b">
        <f t="shared" si="84"/>
        <v>0</v>
      </c>
      <c r="C878" s="70">
        <f t="shared" si="87"/>
        <v>0</v>
      </c>
      <c r="D878" s="70" t="str">
        <f t="shared" si="85"/>
        <v>FALSE0</v>
      </c>
      <c r="E878" s="70" t="str">
        <f t="shared" si="86"/>
        <v>BTEC DiplomasPearson BTEC Level 3 Diploma (D*D*-PP, AL size 2)50103453</v>
      </c>
      <c r="F878" s="70" t="s">
        <v>18</v>
      </c>
      <c r="G878" s="70" t="s">
        <v>2963</v>
      </c>
      <c r="H878" s="70">
        <v>50103453</v>
      </c>
      <c r="I878" s="70" t="s">
        <v>1561</v>
      </c>
      <c r="J878" s="70" t="s">
        <v>3773</v>
      </c>
      <c r="K878" s="71" t="str">
        <f t="shared" si="81"/>
        <v>BLANK</v>
      </c>
      <c r="L878" s="71" t="str">
        <f t="shared" si="82"/>
        <v>BLANK</v>
      </c>
    </row>
    <row r="879" spans="1:12" x14ac:dyDescent="0.75">
      <c r="A879" s="70" t="str">
        <f>CONCATENATE('Search Tool'!$B$6,'Search Tool'!$F$6,H879)</f>
        <v>EAL Level 3 advanced Diploma (Al size 1.25)50112193</v>
      </c>
      <c r="B879" s="70" t="b">
        <f t="shared" si="84"/>
        <v>0</v>
      </c>
      <c r="C879" s="70">
        <f t="shared" si="87"/>
        <v>0</v>
      </c>
      <c r="D879" s="70" t="str">
        <f t="shared" si="85"/>
        <v>FALSE0</v>
      </c>
      <c r="E879" s="70" t="str">
        <f t="shared" si="86"/>
        <v>BTEC DiplomasPearson BTEC Level 3 Diploma (D*D*-PP, AL size 2)50112193</v>
      </c>
      <c r="F879" s="70" t="s">
        <v>18</v>
      </c>
      <c r="G879" s="70" t="s">
        <v>2963</v>
      </c>
      <c r="H879" s="184">
        <v>50112193</v>
      </c>
      <c r="I879" s="70" t="s">
        <v>1563</v>
      </c>
      <c r="J879" s="70" t="s">
        <v>3774</v>
      </c>
      <c r="K879" s="71" t="str">
        <f t="shared" si="81"/>
        <v>BLANK</v>
      </c>
      <c r="L879" s="71" t="str">
        <f t="shared" si="82"/>
        <v>BLANK</v>
      </c>
    </row>
    <row r="880" spans="1:12" x14ac:dyDescent="0.75">
      <c r="A880" s="70" t="str">
        <f>CONCATENATE('Search Tool'!$B$6,'Search Tool'!$F$6,H880)</f>
        <v>EAL Level 3 advanced Diploma (Al size 1.25)60003248</v>
      </c>
      <c r="B880" s="70" t="b">
        <f t="shared" si="84"/>
        <v>0</v>
      </c>
      <c r="C880" s="70">
        <f t="shared" si="87"/>
        <v>0</v>
      </c>
      <c r="D880" s="70" t="str">
        <f t="shared" si="85"/>
        <v>FALSE0</v>
      </c>
      <c r="E880" s="70" t="str">
        <f t="shared" si="86"/>
        <v>BTEC DiplomasPearson BTEC Level 3 Diploma (D*D*-PP, AL size 2)60003248</v>
      </c>
      <c r="F880" s="70" t="s">
        <v>18</v>
      </c>
      <c r="G880" s="70" t="s">
        <v>2963</v>
      </c>
      <c r="H880" s="184">
        <v>60003248</v>
      </c>
      <c r="I880" s="70" t="s">
        <v>1565</v>
      </c>
      <c r="J880" s="70" t="s">
        <v>3775</v>
      </c>
      <c r="K880" s="71" t="str">
        <f t="shared" si="81"/>
        <v>BLANK</v>
      </c>
      <c r="L880" s="71" t="str">
        <f t="shared" si="82"/>
        <v>BLANK</v>
      </c>
    </row>
    <row r="881" spans="1:12" x14ac:dyDescent="0.75">
      <c r="A881" s="70" t="str">
        <f>CONCATENATE('Search Tool'!$B$6,'Search Tool'!$F$6,H881)</f>
        <v>EAL Level 3 advanced Diploma (Al size 1.25)6004343X</v>
      </c>
      <c r="B881" s="70" t="b">
        <f t="shared" si="84"/>
        <v>0</v>
      </c>
      <c r="C881" s="70">
        <f t="shared" si="87"/>
        <v>0</v>
      </c>
      <c r="D881" s="70" t="str">
        <f t="shared" si="85"/>
        <v>FALSE0</v>
      </c>
      <c r="E881" s="70" t="str">
        <f t="shared" si="86"/>
        <v>BTEC DiplomasPearson BTEC Level 3 Diploma (D*D*-PP, AL size 2)6004343X</v>
      </c>
      <c r="F881" s="70" t="s">
        <v>18</v>
      </c>
      <c r="G881" s="70" t="s">
        <v>2963</v>
      </c>
      <c r="H881" s="70" t="s">
        <v>1566</v>
      </c>
      <c r="I881" s="70" t="s">
        <v>1567</v>
      </c>
      <c r="J881" s="70" t="s">
        <v>3776</v>
      </c>
      <c r="K881" s="71" t="str">
        <f t="shared" si="81"/>
        <v>BLANK</v>
      </c>
      <c r="L881" s="71" t="str">
        <f t="shared" si="82"/>
        <v>BLANK</v>
      </c>
    </row>
    <row r="882" spans="1:12" x14ac:dyDescent="0.75">
      <c r="A882" s="70" t="str">
        <f>CONCATENATE('Search Tool'!$B$6,'Search Tool'!$F$6,H882)</f>
        <v>EAL Level 3 advanced Diploma (Al size 1.25)60064250</v>
      </c>
      <c r="B882" s="70" t="b">
        <f t="shared" si="84"/>
        <v>0</v>
      </c>
      <c r="C882" s="70">
        <f t="shared" si="87"/>
        <v>0</v>
      </c>
      <c r="D882" s="70" t="str">
        <f t="shared" si="85"/>
        <v>FALSE0</v>
      </c>
      <c r="E882" s="70" t="str">
        <f t="shared" si="86"/>
        <v>BTEC DiplomasPearson BTEC Level 3 Diploma (D*D*-PP, AL size 2)60064250</v>
      </c>
      <c r="F882" s="70" t="s">
        <v>18</v>
      </c>
      <c r="G882" s="165" t="s">
        <v>2963</v>
      </c>
      <c r="H882" s="184">
        <v>60064250</v>
      </c>
      <c r="I882" s="70" t="s">
        <v>1571</v>
      </c>
      <c r="J882" s="70" t="s">
        <v>3777</v>
      </c>
      <c r="K882" s="71" t="str">
        <f t="shared" si="81"/>
        <v>BLANK</v>
      </c>
      <c r="L882" s="71" t="str">
        <f t="shared" si="82"/>
        <v>BLANK</v>
      </c>
    </row>
    <row r="883" spans="1:12" x14ac:dyDescent="0.75">
      <c r="A883" s="70" t="str">
        <f>CONCATENATE('Search Tool'!$B$6,'Search Tool'!$F$6,H883)</f>
        <v>EAL Level 3 advanced Diploma (Al size 1.25)50067205</v>
      </c>
      <c r="B883" s="70" t="b">
        <f t="shared" si="84"/>
        <v>0</v>
      </c>
      <c r="C883" s="70">
        <f t="shared" si="87"/>
        <v>0</v>
      </c>
      <c r="D883" s="70" t="str">
        <f t="shared" si="85"/>
        <v>FALSE0</v>
      </c>
      <c r="E883" s="70" t="str">
        <f t="shared" si="86"/>
        <v>BTEC DiplomasPearson BTEC Level 3 Diploma (D*D*D*-PPP, AL size 3)50067205</v>
      </c>
      <c r="F883" s="70" t="s">
        <v>18</v>
      </c>
      <c r="G883" s="70" t="s">
        <v>2978</v>
      </c>
      <c r="H883" s="184">
        <v>50067205</v>
      </c>
      <c r="I883" s="70" t="s">
        <v>1573</v>
      </c>
      <c r="J883" s="70" t="s">
        <v>3778</v>
      </c>
      <c r="K883" s="71" t="str">
        <f t="shared" si="81"/>
        <v>BLANK</v>
      </c>
      <c r="L883" s="71" t="str">
        <f t="shared" si="82"/>
        <v>BLANK</v>
      </c>
    </row>
    <row r="884" spans="1:12" x14ac:dyDescent="0.75">
      <c r="A884" s="70" t="str">
        <f>CONCATENATE('Search Tool'!$B$6,'Search Tool'!$F$6,H884)</f>
        <v>EAL Level 3 advanced Diploma (Al size 1.25)50067461</v>
      </c>
      <c r="B884" s="70" t="b">
        <f t="shared" si="84"/>
        <v>0</v>
      </c>
      <c r="C884" s="70">
        <f t="shared" si="87"/>
        <v>0</v>
      </c>
      <c r="D884" s="70" t="str">
        <f t="shared" si="85"/>
        <v>FALSE0</v>
      </c>
      <c r="E884" s="70" t="str">
        <f t="shared" si="86"/>
        <v>BTEC DiplomasPearson BTEC Level 3 Diploma (D*D*D*-PPP, AL size 3)50067461</v>
      </c>
      <c r="F884" s="70" t="s">
        <v>18</v>
      </c>
      <c r="G884" s="70" t="s">
        <v>2978</v>
      </c>
      <c r="H884" s="184">
        <v>50067461</v>
      </c>
      <c r="I884" s="70" t="s">
        <v>1575</v>
      </c>
      <c r="J884" s="70" t="s">
        <v>3779</v>
      </c>
      <c r="K884" s="71" t="str">
        <f t="shared" si="81"/>
        <v>BLANK</v>
      </c>
      <c r="L884" s="71" t="str">
        <f t="shared" si="82"/>
        <v>BLANK</v>
      </c>
    </row>
    <row r="885" spans="1:12" x14ac:dyDescent="0.75">
      <c r="A885" s="70" t="str">
        <f>CONCATENATE('Search Tool'!$B$6,'Search Tool'!$F$6,H885)</f>
        <v>EAL Level 3 advanced Diploma (Al size 1.25)50067643</v>
      </c>
      <c r="B885" s="70" t="b">
        <f t="shared" si="84"/>
        <v>0</v>
      </c>
      <c r="C885" s="70">
        <f t="shared" si="87"/>
        <v>0</v>
      </c>
      <c r="D885" s="70" t="str">
        <f t="shared" si="85"/>
        <v>FALSE0</v>
      </c>
      <c r="E885" s="70" t="str">
        <f t="shared" si="86"/>
        <v>BTEC DiplomasPearson BTEC Level 3 Diploma (D*D*D*-PPP, AL size 3)50067643</v>
      </c>
      <c r="F885" s="70" t="s">
        <v>18</v>
      </c>
      <c r="G885" s="70" t="s">
        <v>2978</v>
      </c>
      <c r="H885" s="184">
        <v>50067643</v>
      </c>
      <c r="I885" s="70" t="s">
        <v>1578</v>
      </c>
      <c r="J885" s="70" t="s">
        <v>3780</v>
      </c>
      <c r="K885" s="71" t="str">
        <f t="shared" si="81"/>
        <v>BLANK</v>
      </c>
      <c r="L885" s="71" t="str">
        <f t="shared" si="82"/>
        <v>BLANK</v>
      </c>
    </row>
    <row r="886" spans="1:12" x14ac:dyDescent="0.75">
      <c r="A886" s="70" t="str">
        <f>CONCATENATE('Search Tool'!$B$6,'Search Tool'!$F$6,H886)</f>
        <v>EAL Level 3 advanced Diploma (Al size 1.25)50068015</v>
      </c>
      <c r="B886" s="70" t="b">
        <f t="shared" si="84"/>
        <v>0</v>
      </c>
      <c r="C886" s="70">
        <f t="shared" si="87"/>
        <v>0</v>
      </c>
      <c r="D886" s="70" t="str">
        <f t="shared" si="85"/>
        <v>FALSE0</v>
      </c>
      <c r="E886" s="70" t="str">
        <f t="shared" si="86"/>
        <v>BTEC DiplomasPearson BTEC Level 3 Diploma (D*D*D*-PPP, AL size 3)50068015</v>
      </c>
      <c r="F886" s="70" t="s">
        <v>18</v>
      </c>
      <c r="G886" s="70" t="s">
        <v>2978</v>
      </c>
      <c r="H886" s="184">
        <v>50068015</v>
      </c>
      <c r="I886" s="70" t="s">
        <v>1581</v>
      </c>
      <c r="J886" s="70" t="s">
        <v>3781</v>
      </c>
      <c r="K886" s="71" t="str">
        <f t="shared" si="81"/>
        <v>BLANK</v>
      </c>
      <c r="L886" s="71" t="str">
        <f t="shared" si="82"/>
        <v>BLANK</v>
      </c>
    </row>
    <row r="887" spans="1:12" x14ac:dyDescent="0.75">
      <c r="A887" s="70" t="str">
        <f>CONCATENATE('Search Tool'!$B$6,'Search Tool'!$F$6,H887)</f>
        <v>EAL Level 3 advanced Diploma (Al size 1.25)50068726</v>
      </c>
      <c r="B887" s="70" t="b">
        <f t="shared" si="84"/>
        <v>0</v>
      </c>
      <c r="C887" s="70">
        <f t="shared" si="87"/>
        <v>0</v>
      </c>
      <c r="D887" s="70" t="str">
        <f t="shared" si="85"/>
        <v>FALSE0</v>
      </c>
      <c r="E887" s="70" t="str">
        <f t="shared" si="86"/>
        <v>BTEC DiplomasPearson BTEC Level 3 Diploma (D*D*D*-PPP, AL size 3)50068726</v>
      </c>
      <c r="F887" s="70" t="s">
        <v>18</v>
      </c>
      <c r="G887" s="70" t="s">
        <v>2978</v>
      </c>
      <c r="H887" s="70">
        <v>50068726</v>
      </c>
      <c r="I887" s="70" t="s">
        <v>1582</v>
      </c>
      <c r="J887" s="70" t="s">
        <v>3782</v>
      </c>
      <c r="K887" s="71" t="str">
        <f t="shared" si="81"/>
        <v>BLANK</v>
      </c>
      <c r="L887" s="71" t="str">
        <f t="shared" si="82"/>
        <v>BLANK</v>
      </c>
    </row>
    <row r="888" spans="1:12" x14ac:dyDescent="0.75">
      <c r="A888" s="70" t="str">
        <f>CONCATENATE('Search Tool'!$B$6,'Search Tool'!$F$6,H888)</f>
        <v>EAL Level 3 advanced Diploma (Al size 1.25)50071397</v>
      </c>
      <c r="B888" s="70" t="b">
        <f t="shared" si="84"/>
        <v>0</v>
      </c>
      <c r="C888" s="70">
        <f t="shared" si="87"/>
        <v>0</v>
      </c>
      <c r="D888" s="70" t="str">
        <f t="shared" si="85"/>
        <v>FALSE0</v>
      </c>
      <c r="E888" s="70" t="str">
        <f t="shared" si="86"/>
        <v>BTEC DiplomasPearson BTEC Level 3 Diploma (D*D*D*-PPP, AL size 3)50071397</v>
      </c>
      <c r="F888" s="70" t="s">
        <v>18</v>
      </c>
      <c r="G888" s="70" t="s">
        <v>2978</v>
      </c>
      <c r="H888" s="184">
        <v>50071397</v>
      </c>
      <c r="I888" s="70" t="s">
        <v>1585</v>
      </c>
      <c r="J888" s="70" t="s">
        <v>3783</v>
      </c>
      <c r="K888" s="71" t="str">
        <f t="shared" si="81"/>
        <v>BLANK</v>
      </c>
      <c r="L888" s="71" t="str">
        <f t="shared" si="82"/>
        <v>BLANK</v>
      </c>
    </row>
    <row r="889" spans="1:12" x14ac:dyDescent="0.75">
      <c r="A889" s="70" t="str">
        <f>CONCATENATE('Search Tool'!$B$6,'Search Tool'!$F$6,H889)</f>
        <v>EAL Level 3 advanced Diploma (Al size 1.25)50072961</v>
      </c>
      <c r="B889" s="70" t="b">
        <f t="shared" si="84"/>
        <v>0</v>
      </c>
      <c r="C889" s="70">
        <f t="shared" si="87"/>
        <v>0</v>
      </c>
      <c r="D889" s="70" t="str">
        <f t="shared" si="85"/>
        <v>FALSE0</v>
      </c>
      <c r="E889" s="70" t="str">
        <f t="shared" si="86"/>
        <v>BTEC DiplomasPearson BTEC Level 3 Diploma (D*D*D*-PPP, AL size 3)50072961</v>
      </c>
      <c r="F889" s="70" t="s">
        <v>18</v>
      </c>
      <c r="G889" s="70" t="s">
        <v>2978</v>
      </c>
      <c r="H889" s="184">
        <v>50072961</v>
      </c>
      <c r="I889" s="70" t="s">
        <v>1588</v>
      </c>
      <c r="J889" s="70" t="s">
        <v>3784</v>
      </c>
      <c r="K889" s="71" t="str">
        <f t="shared" si="81"/>
        <v>BLANK</v>
      </c>
      <c r="L889" s="71" t="str">
        <f t="shared" si="82"/>
        <v>BLANK</v>
      </c>
    </row>
    <row r="890" spans="1:12" x14ac:dyDescent="0.75">
      <c r="A890" s="70" t="str">
        <f>CONCATENATE('Search Tool'!$B$6,'Search Tool'!$F$6,H890)</f>
        <v>EAL Level 3 advanced Diploma (Al size 1.25)5007314X</v>
      </c>
      <c r="B890" s="70" t="b">
        <f t="shared" si="84"/>
        <v>0</v>
      </c>
      <c r="C890" s="70">
        <f t="shared" si="87"/>
        <v>0</v>
      </c>
      <c r="D890" s="70" t="str">
        <f t="shared" si="85"/>
        <v>FALSE0</v>
      </c>
      <c r="E890" s="70" t="str">
        <f t="shared" si="86"/>
        <v>BTEC DiplomasPearson BTEC Level 3 Diploma (D*D*D*-PPP, AL size 3)5007314X</v>
      </c>
      <c r="F890" s="70" t="s">
        <v>18</v>
      </c>
      <c r="G890" s="70" t="s">
        <v>2978</v>
      </c>
      <c r="H890" s="70" t="s">
        <v>1589</v>
      </c>
      <c r="I890" s="70" t="s">
        <v>1590</v>
      </c>
      <c r="J890" s="70" t="s">
        <v>3785</v>
      </c>
      <c r="K890" s="71" t="str">
        <f t="shared" si="81"/>
        <v>BLANK</v>
      </c>
      <c r="L890" s="71" t="str">
        <f t="shared" si="82"/>
        <v>BLANK</v>
      </c>
    </row>
    <row r="891" spans="1:12" x14ac:dyDescent="0.75">
      <c r="A891" s="70" t="str">
        <f>CONCATENATE('Search Tool'!$B$6,'Search Tool'!$F$6,H891)</f>
        <v>EAL Level 3 advanced Diploma (Al size 1.25)50073175</v>
      </c>
      <c r="B891" s="70" t="b">
        <f t="shared" si="84"/>
        <v>0</v>
      </c>
      <c r="C891" s="70">
        <f t="shared" si="87"/>
        <v>0</v>
      </c>
      <c r="D891" s="70" t="str">
        <f t="shared" si="85"/>
        <v>FALSE0</v>
      </c>
      <c r="E891" s="70" t="str">
        <f t="shared" si="86"/>
        <v>BTEC DiplomasPearson BTEC Level 3 Diploma (D*D*D*-PPP, AL size 3)50073175</v>
      </c>
      <c r="F891" s="70" t="s">
        <v>18</v>
      </c>
      <c r="G891" s="70" t="s">
        <v>2978</v>
      </c>
      <c r="H891" s="70">
        <v>50073175</v>
      </c>
      <c r="I891" s="70" t="s">
        <v>1592</v>
      </c>
      <c r="J891" s="70" t="s">
        <v>3786</v>
      </c>
      <c r="K891" s="71" t="str">
        <f t="shared" si="81"/>
        <v>BLANK</v>
      </c>
      <c r="L891" s="71" t="str">
        <f t="shared" si="82"/>
        <v>BLANK</v>
      </c>
    </row>
    <row r="892" spans="1:12" x14ac:dyDescent="0.75">
      <c r="A892" s="70" t="str">
        <f>CONCATENATE('Search Tool'!$B$6,'Search Tool'!$F$6,H892)</f>
        <v>EAL Level 3 advanced Diploma (Al size 1.25)50073813</v>
      </c>
      <c r="B892" s="70" t="b">
        <f t="shared" si="84"/>
        <v>0</v>
      </c>
      <c r="C892" s="70">
        <f t="shared" si="87"/>
        <v>0</v>
      </c>
      <c r="D892" s="70" t="str">
        <f t="shared" si="85"/>
        <v>FALSE0</v>
      </c>
      <c r="E892" s="70" t="str">
        <f t="shared" si="86"/>
        <v>BTEC DiplomasPearson BTEC Level 3 Diploma (D*D*D*-PPP, AL size 3)50073813</v>
      </c>
      <c r="F892" s="70" t="s">
        <v>18</v>
      </c>
      <c r="G892" s="70" t="s">
        <v>2978</v>
      </c>
      <c r="H892" s="184">
        <v>50073813</v>
      </c>
      <c r="I892" s="70" t="s">
        <v>1595</v>
      </c>
      <c r="J892" s="70" t="s">
        <v>3787</v>
      </c>
      <c r="K892" s="71" t="str">
        <f t="shared" si="81"/>
        <v>BLANK</v>
      </c>
      <c r="L892" s="71" t="str">
        <f t="shared" si="82"/>
        <v>BLANK</v>
      </c>
    </row>
    <row r="893" spans="1:12" x14ac:dyDescent="0.75">
      <c r="A893" s="70" t="str">
        <f>CONCATENATE('Search Tool'!$B$6,'Search Tool'!$F$6,H893)</f>
        <v>EAL Level 3 advanced Diploma (Al size 1.25)50075664</v>
      </c>
      <c r="B893" s="70" t="b">
        <f t="shared" si="84"/>
        <v>0</v>
      </c>
      <c r="C893" s="70">
        <f t="shared" si="87"/>
        <v>0</v>
      </c>
      <c r="D893" s="70" t="str">
        <f t="shared" si="85"/>
        <v>FALSE0</v>
      </c>
      <c r="E893" s="70" t="str">
        <f t="shared" si="86"/>
        <v>BTEC DiplomasPearson BTEC Level 3 Diploma (D*D*D*-PPP, AL size 3)50075664</v>
      </c>
      <c r="F893" s="70" t="s">
        <v>18</v>
      </c>
      <c r="G893" s="70" t="s">
        <v>2978</v>
      </c>
      <c r="H893" s="184">
        <v>50075664</v>
      </c>
      <c r="I893" s="70" t="s">
        <v>1597</v>
      </c>
      <c r="J893" s="70" t="s">
        <v>3788</v>
      </c>
      <c r="K893" s="71" t="str">
        <f t="shared" si="81"/>
        <v>BLANK</v>
      </c>
      <c r="L893" s="71" t="str">
        <f t="shared" si="82"/>
        <v>BLANK</v>
      </c>
    </row>
    <row r="894" spans="1:12" x14ac:dyDescent="0.75">
      <c r="A894" s="70" t="str">
        <f>CONCATENATE('Search Tool'!$B$6,'Search Tool'!$F$6,H894)</f>
        <v>EAL Level 3 advanced Diploma (Al size 1.25)50077168</v>
      </c>
      <c r="B894" s="70" t="b">
        <f t="shared" si="84"/>
        <v>0</v>
      </c>
      <c r="C894" s="70">
        <f t="shared" si="87"/>
        <v>0</v>
      </c>
      <c r="D894" s="70" t="str">
        <f t="shared" si="85"/>
        <v>FALSE0</v>
      </c>
      <c r="E894" s="70" t="str">
        <f t="shared" si="86"/>
        <v>BTEC DiplomasPearson BTEC Level 3 Diploma (D*D*D*-PPP, AL size 3)50077168</v>
      </c>
      <c r="F894" s="70" t="s">
        <v>18</v>
      </c>
      <c r="G894" s="70" t="s">
        <v>2978</v>
      </c>
      <c r="H894" s="184">
        <v>50077168</v>
      </c>
      <c r="I894" s="70" t="s">
        <v>1599</v>
      </c>
      <c r="J894" s="70" t="s">
        <v>3789</v>
      </c>
      <c r="K894" s="71" t="str">
        <f t="shared" si="81"/>
        <v>BLANK</v>
      </c>
      <c r="L894" s="71" t="str">
        <f t="shared" si="82"/>
        <v>BLANK</v>
      </c>
    </row>
    <row r="895" spans="1:12" x14ac:dyDescent="0.75">
      <c r="A895" s="70" t="str">
        <f>CONCATENATE('Search Tool'!$B$6,'Search Tool'!$F$6,H895)</f>
        <v>EAL Level 3 advanced Diploma (Al size 1.25)5007717X</v>
      </c>
      <c r="B895" s="70" t="b">
        <f t="shared" si="84"/>
        <v>0</v>
      </c>
      <c r="C895" s="70">
        <f t="shared" si="87"/>
        <v>0</v>
      </c>
      <c r="D895" s="70" t="str">
        <f t="shared" si="85"/>
        <v>FALSE0</v>
      </c>
      <c r="E895" s="70" t="str">
        <f t="shared" si="86"/>
        <v>BTEC DiplomasPearson BTEC Level 3 Diploma (D*D*D*-PPP, AL size 3)5007717X</v>
      </c>
      <c r="F895" s="70" t="s">
        <v>18</v>
      </c>
      <c r="G895" s="70" t="s">
        <v>2978</v>
      </c>
      <c r="H895" s="70" t="s">
        <v>1600</v>
      </c>
      <c r="I895" s="70" t="s">
        <v>1601</v>
      </c>
      <c r="J895" s="70" t="s">
        <v>3790</v>
      </c>
      <c r="K895" s="71" t="str">
        <f t="shared" si="81"/>
        <v>BLANK</v>
      </c>
      <c r="L895" s="71" t="str">
        <f t="shared" si="82"/>
        <v>BLANK</v>
      </c>
    </row>
    <row r="896" spans="1:12" x14ac:dyDescent="0.75">
      <c r="A896" s="70" t="str">
        <f>CONCATENATE('Search Tool'!$B$6,'Search Tool'!$F$6,H896)</f>
        <v>EAL Level 3 advanced Diploma (Al size 1.25)50078008</v>
      </c>
      <c r="B896" s="70" t="b">
        <f t="shared" si="84"/>
        <v>0</v>
      </c>
      <c r="C896" s="70">
        <f t="shared" si="87"/>
        <v>0</v>
      </c>
      <c r="D896" s="70" t="str">
        <f t="shared" si="85"/>
        <v>FALSE0</v>
      </c>
      <c r="E896" s="70" t="str">
        <f t="shared" si="86"/>
        <v>BTEC DiplomasPearson BTEC Level 3 Diploma (D*D*D*-PPP, AL size 3)50078008</v>
      </c>
      <c r="F896" s="70" t="s">
        <v>18</v>
      </c>
      <c r="G896" s="70" t="s">
        <v>2978</v>
      </c>
      <c r="H896" s="184">
        <v>50078008</v>
      </c>
      <c r="I896" s="70" t="s">
        <v>1603</v>
      </c>
      <c r="J896" s="70" t="s">
        <v>3791</v>
      </c>
      <c r="K896" s="71" t="str">
        <f t="shared" si="81"/>
        <v>BLANK</v>
      </c>
      <c r="L896" s="71" t="str">
        <f t="shared" si="82"/>
        <v>BLANK</v>
      </c>
    </row>
    <row r="897" spans="1:12" x14ac:dyDescent="0.75">
      <c r="A897" s="70" t="str">
        <f>CONCATENATE('Search Tool'!$B$6,'Search Tool'!$F$6,H897)</f>
        <v>EAL Level 3 advanced Diploma (Al size 1.25)50078781</v>
      </c>
      <c r="B897" s="70" t="b">
        <f t="shared" si="84"/>
        <v>0</v>
      </c>
      <c r="C897" s="70">
        <f t="shared" si="87"/>
        <v>0</v>
      </c>
      <c r="D897" s="70" t="str">
        <f t="shared" si="85"/>
        <v>FALSE0</v>
      </c>
      <c r="E897" s="70" t="str">
        <f t="shared" si="86"/>
        <v>BTEC DiplomasPearson BTEC Level 3 Diploma (D*D*D*-PPP, AL size 3)50078781</v>
      </c>
      <c r="F897" s="70" t="s">
        <v>18</v>
      </c>
      <c r="G897" s="70" t="s">
        <v>2978</v>
      </c>
      <c r="H897" s="184">
        <v>50078781</v>
      </c>
      <c r="I897" s="70" t="s">
        <v>1605</v>
      </c>
      <c r="J897" s="70" t="s">
        <v>3792</v>
      </c>
      <c r="K897" s="71" t="str">
        <f t="shared" si="81"/>
        <v>BLANK</v>
      </c>
      <c r="L897" s="71" t="str">
        <f t="shared" si="82"/>
        <v>BLANK</v>
      </c>
    </row>
    <row r="898" spans="1:12" x14ac:dyDescent="0.75">
      <c r="A898" s="70" t="str">
        <f>CONCATENATE('Search Tool'!$B$6,'Search Tool'!$F$6,H898)</f>
        <v>EAL Level 3 advanced Diploma (Al size 1.25)50080970</v>
      </c>
      <c r="B898" s="70" t="b">
        <f t="shared" si="84"/>
        <v>0</v>
      </c>
      <c r="C898" s="70">
        <f t="shared" si="87"/>
        <v>0</v>
      </c>
      <c r="D898" s="70" t="str">
        <f t="shared" si="85"/>
        <v>FALSE0</v>
      </c>
      <c r="E898" s="70" t="str">
        <f t="shared" si="86"/>
        <v>BTEC DiplomasPearson BTEC Level 3 Diploma (D*D*D*-PPP, AL size 3)50080970</v>
      </c>
      <c r="F898" s="70" t="s">
        <v>18</v>
      </c>
      <c r="G898" s="70" t="s">
        <v>2978</v>
      </c>
      <c r="H898" s="184">
        <v>50080970</v>
      </c>
      <c r="I898" s="70" t="s">
        <v>1607</v>
      </c>
      <c r="J898" s="70" t="s">
        <v>3793</v>
      </c>
      <c r="K898" s="71" t="str">
        <f t="shared" ref="K898:K961" si="88">IFERROR(VLOOKUP($J898,$D$2:$I$1449,5,FALSE),"BLANK")</f>
        <v>BLANK</v>
      </c>
      <c r="L898" s="71" t="str">
        <f t="shared" ref="L898:L961" si="89">IFERROR(VLOOKUP($J898,$D$2:$I$1449,6,FALSE),"BLANK")</f>
        <v>BLANK</v>
      </c>
    </row>
    <row r="899" spans="1:12" x14ac:dyDescent="0.75">
      <c r="A899" s="70" t="str">
        <f>CONCATENATE('Search Tool'!$B$6,'Search Tool'!$F$6,H899)</f>
        <v>EAL Level 3 advanced Diploma (Al size 1.25)50080994</v>
      </c>
      <c r="B899" s="70" t="b">
        <f t="shared" si="84"/>
        <v>0</v>
      </c>
      <c r="C899" s="70">
        <f t="shared" si="87"/>
        <v>0</v>
      </c>
      <c r="D899" s="70" t="str">
        <f t="shared" si="85"/>
        <v>FALSE0</v>
      </c>
      <c r="E899" s="70" t="str">
        <f t="shared" si="86"/>
        <v>BTEC DiplomasPearson BTEC Level 3 Diploma (D*D*D*-PPP, AL size 3)50080994</v>
      </c>
      <c r="F899" s="70" t="s">
        <v>18</v>
      </c>
      <c r="G899" s="70" t="s">
        <v>2978</v>
      </c>
      <c r="H899" s="184">
        <v>50080994</v>
      </c>
      <c r="I899" s="70" t="s">
        <v>1609</v>
      </c>
      <c r="J899" s="70" t="s">
        <v>3794</v>
      </c>
      <c r="K899" s="71" t="str">
        <f t="shared" si="88"/>
        <v>BLANK</v>
      </c>
      <c r="L899" s="71" t="str">
        <f t="shared" si="89"/>
        <v>BLANK</v>
      </c>
    </row>
    <row r="900" spans="1:12" x14ac:dyDescent="0.75">
      <c r="A900" s="70" t="str">
        <f>CONCATENATE('Search Tool'!$B$6,'Search Tool'!$F$6,H900)</f>
        <v>EAL Level 3 advanced Diploma (Al size 1.25)50081652</v>
      </c>
      <c r="B900" s="70" t="b">
        <f t="shared" ref="B900:B963" si="90">A900=E900</f>
        <v>0</v>
      </c>
      <c r="C900" s="70">
        <f t="shared" ref="C900:C963" si="91">IF(B900=TRUE,1+C899,0)</f>
        <v>0</v>
      </c>
      <c r="D900" s="70" t="str">
        <f t="shared" ref="D900:D963" si="92">CONCATENATE(B900,C900)</f>
        <v>FALSE0</v>
      </c>
      <c r="E900" s="70" t="str">
        <f t="shared" ref="E900:E963" si="93">CONCATENATE(F900,G900,H900)</f>
        <v>BTEC DiplomasPearson BTEC Level 3 Diploma (D*D*D*-PPP, AL size 3)50081652</v>
      </c>
      <c r="F900" s="70" t="s">
        <v>18</v>
      </c>
      <c r="G900" s="70" t="s">
        <v>2978</v>
      </c>
      <c r="H900" s="184">
        <v>50081652</v>
      </c>
      <c r="I900" s="70" t="s">
        <v>1611</v>
      </c>
      <c r="J900" s="70" t="s">
        <v>3795</v>
      </c>
      <c r="K900" s="71" t="str">
        <f t="shared" si="88"/>
        <v>BLANK</v>
      </c>
      <c r="L900" s="71" t="str">
        <f t="shared" si="89"/>
        <v>BLANK</v>
      </c>
    </row>
    <row r="901" spans="1:12" x14ac:dyDescent="0.75">
      <c r="A901" s="70" t="str">
        <f>CONCATENATE('Search Tool'!$B$6,'Search Tool'!$F$6,H901)</f>
        <v>EAL Level 3 advanced Diploma (Al size 1.25)50082097</v>
      </c>
      <c r="B901" s="70" t="b">
        <f t="shared" si="90"/>
        <v>0</v>
      </c>
      <c r="C901" s="70">
        <f t="shared" si="91"/>
        <v>0</v>
      </c>
      <c r="D901" s="70" t="str">
        <f t="shared" si="92"/>
        <v>FALSE0</v>
      </c>
      <c r="E901" s="70" t="str">
        <f t="shared" si="93"/>
        <v>BTEC DiplomasPearson BTEC Level 3 Diploma (D*D*D*-PPP, AL size 3)50082097</v>
      </c>
      <c r="F901" s="70" t="s">
        <v>18</v>
      </c>
      <c r="G901" s="70" t="s">
        <v>2978</v>
      </c>
      <c r="H901" s="184">
        <v>50082097</v>
      </c>
      <c r="I901" s="70" t="s">
        <v>1613</v>
      </c>
      <c r="J901" s="70" t="s">
        <v>3796</v>
      </c>
      <c r="K901" s="71" t="str">
        <f t="shared" si="88"/>
        <v>BLANK</v>
      </c>
      <c r="L901" s="71" t="str">
        <f t="shared" si="89"/>
        <v>BLANK</v>
      </c>
    </row>
    <row r="902" spans="1:12" x14ac:dyDescent="0.75">
      <c r="A902" s="70" t="str">
        <f>CONCATENATE('Search Tool'!$B$6,'Search Tool'!$F$6,H902)</f>
        <v>EAL Level 3 advanced Diploma (Al size 1.25)50082656</v>
      </c>
      <c r="B902" s="70" t="b">
        <f t="shared" si="90"/>
        <v>0</v>
      </c>
      <c r="C902" s="70">
        <f t="shared" si="91"/>
        <v>0</v>
      </c>
      <c r="D902" s="70" t="str">
        <f t="shared" si="92"/>
        <v>FALSE0</v>
      </c>
      <c r="E902" s="70" t="str">
        <f t="shared" si="93"/>
        <v>BTEC DiplomasPearson BTEC Level 3 Diploma (D*D*D*-PPP, AL size 3)50082656</v>
      </c>
      <c r="F902" s="70" t="s">
        <v>18</v>
      </c>
      <c r="G902" s="70" t="s">
        <v>2978</v>
      </c>
      <c r="H902" s="184">
        <v>50082656</v>
      </c>
      <c r="I902" s="70" t="s">
        <v>1615</v>
      </c>
      <c r="J902" s="70" t="s">
        <v>3797</v>
      </c>
      <c r="K902" s="71" t="str">
        <f t="shared" si="88"/>
        <v>BLANK</v>
      </c>
      <c r="L902" s="71" t="str">
        <f t="shared" si="89"/>
        <v>BLANK</v>
      </c>
    </row>
    <row r="903" spans="1:12" x14ac:dyDescent="0.75">
      <c r="A903" s="70" t="str">
        <f>CONCATENATE('Search Tool'!$B$6,'Search Tool'!$F$6,H903)</f>
        <v>EAL Level 3 advanced Diploma (Al size 1.25)50082668</v>
      </c>
      <c r="B903" s="70" t="b">
        <f t="shared" si="90"/>
        <v>0</v>
      </c>
      <c r="C903" s="70">
        <f t="shared" si="91"/>
        <v>0</v>
      </c>
      <c r="D903" s="70" t="str">
        <f t="shared" si="92"/>
        <v>FALSE0</v>
      </c>
      <c r="E903" s="70" t="str">
        <f t="shared" si="93"/>
        <v>BTEC DiplomasPearson BTEC Level 3 Diploma (D*D*D*-PPP, AL size 3)50082668</v>
      </c>
      <c r="F903" s="70" t="s">
        <v>18</v>
      </c>
      <c r="G903" s="70" t="s">
        <v>2978</v>
      </c>
      <c r="H903" s="184">
        <v>50082668</v>
      </c>
      <c r="I903" s="70" t="s">
        <v>1617</v>
      </c>
      <c r="J903" s="70" t="s">
        <v>3798</v>
      </c>
      <c r="K903" s="71" t="str">
        <f t="shared" si="88"/>
        <v>BLANK</v>
      </c>
      <c r="L903" s="71" t="str">
        <f t="shared" si="89"/>
        <v>BLANK</v>
      </c>
    </row>
    <row r="904" spans="1:12" x14ac:dyDescent="0.75">
      <c r="A904" s="70" t="str">
        <f>CONCATENATE('Search Tool'!$B$6,'Search Tool'!$F$6,H904)</f>
        <v>EAL Level 3 advanced Diploma (Al size 1.25)50083016</v>
      </c>
      <c r="B904" s="70" t="b">
        <f t="shared" si="90"/>
        <v>0</v>
      </c>
      <c r="C904" s="70">
        <f t="shared" si="91"/>
        <v>0</v>
      </c>
      <c r="D904" s="70" t="str">
        <f t="shared" si="92"/>
        <v>FALSE0</v>
      </c>
      <c r="E904" s="70" t="str">
        <f t="shared" si="93"/>
        <v>BTEC DiplomasPearson BTEC Level 3 Diploma (D*D*D*-PPP, AL size 3)50083016</v>
      </c>
      <c r="F904" s="70" t="s">
        <v>18</v>
      </c>
      <c r="G904" s="70" t="s">
        <v>2978</v>
      </c>
      <c r="H904" s="184">
        <v>50083016</v>
      </c>
      <c r="I904" s="70" t="s">
        <v>1619</v>
      </c>
      <c r="J904" s="70" t="s">
        <v>3799</v>
      </c>
      <c r="K904" s="71" t="str">
        <f t="shared" si="88"/>
        <v>BLANK</v>
      </c>
      <c r="L904" s="71" t="str">
        <f t="shared" si="89"/>
        <v>BLANK</v>
      </c>
    </row>
    <row r="905" spans="1:12" x14ac:dyDescent="0.75">
      <c r="A905" s="70" t="str">
        <f>CONCATENATE('Search Tool'!$B$6,'Search Tool'!$F$6,H905)</f>
        <v>EAL Level 3 advanced Diploma (Al size 1.25)50083028</v>
      </c>
      <c r="B905" s="70" t="b">
        <f t="shared" si="90"/>
        <v>0</v>
      </c>
      <c r="C905" s="70">
        <f t="shared" si="91"/>
        <v>0</v>
      </c>
      <c r="D905" s="70" t="str">
        <f t="shared" si="92"/>
        <v>FALSE0</v>
      </c>
      <c r="E905" s="70" t="str">
        <f t="shared" si="93"/>
        <v>BTEC DiplomasPearson BTEC Level 3 Diploma (D*D*D*-PPP, AL size 3)50083028</v>
      </c>
      <c r="F905" s="70" t="s">
        <v>18</v>
      </c>
      <c r="G905" s="70" t="s">
        <v>2978</v>
      </c>
      <c r="H905" s="184">
        <v>50083028</v>
      </c>
      <c r="I905" s="70" t="s">
        <v>1621</v>
      </c>
      <c r="J905" s="70" t="s">
        <v>3800</v>
      </c>
      <c r="K905" s="71" t="str">
        <f t="shared" si="88"/>
        <v>BLANK</v>
      </c>
      <c r="L905" s="71" t="str">
        <f t="shared" si="89"/>
        <v>BLANK</v>
      </c>
    </row>
    <row r="906" spans="1:12" x14ac:dyDescent="0.75">
      <c r="A906" s="70" t="str">
        <f>CONCATENATE('Search Tool'!$B$6,'Search Tool'!$F$6,H906)</f>
        <v>EAL Level 3 advanced Diploma (Al size 1.25)50083442</v>
      </c>
      <c r="B906" s="70" t="b">
        <f t="shared" si="90"/>
        <v>0</v>
      </c>
      <c r="C906" s="70">
        <f t="shared" si="91"/>
        <v>0</v>
      </c>
      <c r="D906" s="70" t="str">
        <f t="shared" si="92"/>
        <v>FALSE0</v>
      </c>
      <c r="E906" s="70" t="str">
        <f t="shared" si="93"/>
        <v>BTEC DiplomasPearson BTEC Level 3 Diploma (D*D*D*-PPP, AL size 3)50083442</v>
      </c>
      <c r="F906" s="70" t="s">
        <v>18</v>
      </c>
      <c r="G906" s="70" t="s">
        <v>2978</v>
      </c>
      <c r="H906" s="184">
        <v>50083442</v>
      </c>
      <c r="I906" s="70" t="s">
        <v>1623</v>
      </c>
      <c r="J906" s="70" t="s">
        <v>3801</v>
      </c>
      <c r="K906" s="71" t="str">
        <f t="shared" si="88"/>
        <v>BLANK</v>
      </c>
      <c r="L906" s="71" t="str">
        <f t="shared" si="89"/>
        <v>BLANK</v>
      </c>
    </row>
    <row r="907" spans="1:12" x14ac:dyDescent="0.75">
      <c r="A907" s="70" t="str">
        <f>CONCATENATE('Search Tool'!$B$6,'Search Tool'!$F$6,H907)</f>
        <v>EAL Level 3 advanced Diploma (Al size 1.25)50091499</v>
      </c>
      <c r="B907" s="70" t="b">
        <f t="shared" si="90"/>
        <v>0</v>
      </c>
      <c r="C907" s="70">
        <f t="shared" si="91"/>
        <v>0</v>
      </c>
      <c r="D907" s="70" t="str">
        <f t="shared" si="92"/>
        <v>FALSE0</v>
      </c>
      <c r="E907" s="70" t="str">
        <f t="shared" si="93"/>
        <v>BTEC DiplomasPearson BTEC Level 3 Diploma (D*D*D*-PPP, AL size 3)50091499</v>
      </c>
      <c r="F907" s="70" t="s">
        <v>18</v>
      </c>
      <c r="G907" s="70" t="s">
        <v>2978</v>
      </c>
      <c r="H907" s="184">
        <v>50091499</v>
      </c>
      <c r="I907" s="70" t="s">
        <v>1625</v>
      </c>
      <c r="J907" s="70" t="s">
        <v>3802</v>
      </c>
      <c r="K907" s="71" t="str">
        <f t="shared" si="88"/>
        <v>BLANK</v>
      </c>
      <c r="L907" s="71" t="str">
        <f t="shared" si="89"/>
        <v>BLANK</v>
      </c>
    </row>
    <row r="908" spans="1:12" x14ac:dyDescent="0.75">
      <c r="A908" s="70" t="str">
        <f>CONCATENATE('Search Tool'!$B$6,'Search Tool'!$F$6,H908)</f>
        <v>EAL Level 3 advanced Diploma (Al size 1.25)50094282</v>
      </c>
      <c r="B908" s="70" t="b">
        <f t="shared" si="90"/>
        <v>0</v>
      </c>
      <c r="C908" s="70">
        <f t="shared" si="91"/>
        <v>0</v>
      </c>
      <c r="D908" s="70" t="str">
        <f t="shared" si="92"/>
        <v>FALSE0</v>
      </c>
      <c r="E908" s="70" t="str">
        <f t="shared" si="93"/>
        <v>BTEC DiplomasPearson BTEC Level 3 Diploma (D*D*D*-PPP, AL size 3)50094282</v>
      </c>
      <c r="F908" s="70" t="s">
        <v>18</v>
      </c>
      <c r="G908" s="70" t="s">
        <v>2978</v>
      </c>
      <c r="H908" s="184">
        <v>50094282</v>
      </c>
      <c r="I908" s="70" t="s">
        <v>1627</v>
      </c>
      <c r="J908" s="70" t="s">
        <v>3803</v>
      </c>
      <c r="K908" s="71" t="str">
        <f t="shared" si="88"/>
        <v>BLANK</v>
      </c>
      <c r="L908" s="71" t="str">
        <f t="shared" si="89"/>
        <v>BLANK</v>
      </c>
    </row>
    <row r="909" spans="1:12" x14ac:dyDescent="0.75">
      <c r="A909" s="70" t="str">
        <f>CONCATENATE('Search Tool'!$B$6,'Search Tool'!$F$6,H909)</f>
        <v>EAL Level 3 advanced Diploma (Al size 1.25)50094488</v>
      </c>
      <c r="B909" s="70" t="b">
        <f t="shared" si="90"/>
        <v>0</v>
      </c>
      <c r="C909" s="70">
        <f t="shared" si="91"/>
        <v>0</v>
      </c>
      <c r="D909" s="70" t="str">
        <f t="shared" si="92"/>
        <v>FALSE0</v>
      </c>
      <c r="E909" s="70" t="str">
        <f t="shared" si="93"/>
        <v>BTEC DiplomasPearson BTEC Level 3 Diploma (D*D*D*-PPP, AL size 3)50094488</v>
      </c>
      <c r="F909" s="70" t="s">
        <v>18</v>
      </c>
      <c r="G909" s="70" t="s">
        <v>2978</v>
      </c>
      <c r="H909" s="184">
        <v>50094488</v>
      </c>
      <c r="I909" s="70" t="s">
        <v>1629</v>
      </c>
      <c r="J909" s="70" t="s">
        <v>3804</v>
      </c>
      <c r="K909" s="71" t="str">
        <f t="shared" si="88"/>
        <v>BLANK</v>
      </c>
      <c r="L909" s="71" t="str">
        <f t="shared" si="89"/>
        <v>BLANK</v>
      </c>
    </row>
    <row r="910" spans="1:12" x14ac:dyDescent="0.75">
      <c r="A910" s="70" t="str">
        <f>CONCATENATE('Search Tool'!$B$6,'Search Tool'!$F$6,H910)</f>
        <v>EAL Level 3 advanced Diploma (Al size 1.25)50095018</v>
      </c>
      <c r="B910" s="70" t="b">
        <f t="shared" si="90"/>
        <v>0</v>
      </c>
      <c r="C910" s="70">
        <f t="shared" si="91"/>
        <v>0</v>
      </c>
      <c r="D910" s="70" t="str">
        <f t="shared" si="92"/>
        <v>FALSE0</v>
      </c>
      <c r="E910" s="70" t="str">
        <f t="shared" si="93"/>
        <v>BTEC DiplomasPearson BTEC Level 3 Diploma (D*D*D*-PPP, AL size 3)50095018</v>
      </c>
      <c r="F910" s="70" t="s">
        <v>18</v>
      </c>
      <c r="G910" s="70" t="s">
        <v>2978</v>
      </c>
      <c r="H910" s="70">
        <v>50095018</v>
      </c>
      <c r="I910" s="70" t="s">
        <v>1630</v>
      </c>
      <c r="J910" s="70" t="s">
        <v>3805</v>
      </c>
      <c r="K910" s="71" t="str">
        <f t="shared" si="88"/>
        <v>BLANK</v>
      </c>
      <c r="L910" s="71" t="str">
        <f t="shared" si="89"/>
        <v>BLANK</v>
      </c>
    </row>
    <row r="911" spans="1:12" x14ac:dyDescent="0.75">
      <c r="A911" s="70" t="str">
        <f>CONCATENATE('Search Tool'!$B$6,'Search Tool'!$F$6,H911)</f>
        <v>EAL Level 3 advanced Diploma (Al size 1.25)50098615</v>
      </c>
      <c r="B911" s="70" t="b">
        <f t="shared" si="90"/>
        <v>0</v>
      </c>
      <c r="C911" s="70">
        <f t="shared" si="91"/>
        <v>0</v>
      </c>
      <c r="D911" s="70" t="str">
        <f t="shared" si="92"/>
        <v>FALSE0</v>
      </c>
      <c r="E911" s="70" t="str">
        <f t="shared" si="93"/>
        <v>BTEC DiplomasPearson BTEC Level 3 Diploma (D*D*D*-PPP, AL size 3)50098615</v>
      </c>
      <c r="F911" s="70" t="s">
        <v>18</v>
      </c>
      <c r="G911" s="70" t="s">
        <v>2978</v>
      </c>
      <c r="H911" s="184">
        <v>50098615</v>
      </c>
      <c r="I911" s="70" t="s">
        <v>1632</v>
      </c>
      <c r="J911" s="70" t="s">
        <v>3806</v>
      </c>
      <c r="K911" s="71" t="str">
        <f t="shared" si="88"/>
        <v>BLANK</v>
      </c>
      <c r="L911" s="71" t="str">
        <f t="shared" si="89"/>
        <v>BLANK</v>
      </c>
    </row>
    <row r="912" spans="1:12" x14ac:dyDescent="0.75">
      <c r="A912" s="70" t="str">
        <f>CONCATENATE('Search Tool'!$B$6,'Search Tool'!$F$6,H912)</f>
        <v>EAL Level 3 advanced Diploma (Al size 1.25)50102369</v>
      </c>
      <c r="B912" s="70" t="b">
        <f t="shared" si="90"/>
        <v>0</v>
      </c>
      <c r="C912" s="70">
        <f t="shared" si="91"/>
        <v>0</v>
      </c>
      <c r="D912" s="70" t="str">
        <f t="shared" si="92"/>
        <v>FALSE0</v>
      </c>
      <c r="E912" s="70" t="str">
        <f t="shared" si="93"/>
        <v>BTEC DiplomasPearson BTEC Level 3 Diploma (D*D*D*-PPP, AL size 3)50102369</v>
      </c>
      <c r="F912" s="70" t="s">
        <v>18</v>
      </c>
      <c r="G912" s="70" t="s">
        <v>2978</v>
      </c>
      <c r="H912" s="184">
        <v>50102369</v>
      </c>
      <c r="I912" s="70" t="s">
        <v>1634</v>
      </c>
      <c r="J912" s="70" t="s">
        <v>3807</v>
      </c>
      <c r="K912" s="71" t="str">
        <f t="shared" si="88"/>
        <v>BLANK</v>
      </c>
      <c r="L912" s="71" t="str">
        <f t="shared" si="89"/>
        <v>BLANK</v>
      </c>
    </row>
    <row r="913" spans="1:12" x14ac:dyDescent="0.75">
      <c r="A913" s="70" t="str">
        <f>CONCATENATE('Search Tool'!$B$6,'Search Tool'!$F$6,H913)</f>
        <v>EAL Level 3 advanced Diploma (Al size 1.25)50103465</v>
      </c>
      <c r="B913" s="70" t="b">
        <f t="shared" si="90"/>
        <v>0</v>
      </c>
      <c r="C913" s="70">
        <f t="shared" si="91"/>
        <v>0</v>
      </c>
      <c r="D913" s="70" t="str">
        <f t="shared" si="92"/>
        <v>FALSE0</v>
      </c>
      <c r="E913" s="70" t="str">
        <f t="shared" si="93"/>
        <v>BTEC DiplomasPearson BTEC Level 3 Diploma (D*D*D*-PPP, AL size 3)50103465</v>
      </c>
      <c r="F913" s="70" t="s">
        <v>18</v>
      </c>
      <c r="G913" s="70" t="s">
        <v>2978</v>
      </c>
      <c r="H913" s="184">
        <v>50103465</v>
      </c>
      <c r="I913" s="70" t="s">
        <v>1636</v>
      </c>
      <c r="J913" s="70" t="s">
        <v>3808</v>
      </c>
      <c r="K913" s="71" t="str">
        <f t="shared" si="88"/>
        <v>BLANK</v>
      </c>
      <c r="L913" s="71" t="str">
        <f t="shared" si="89"/>
        <v>BLANK</v>
      </c>
    </row>
    <row r="914" spans="1:12" x14ac:dyDescent="0.75">
      <c r="A914" s="70" t="str">
        <f>CONCATENATE('Search Tool'!$B$6,'Search Tool'!$F$6,H914)</f>
        <v>EAL Level 3 advanced Diploma (Al size 1.25)50112181</v>
      </c>
      <c r="B914" s="70" t="b">
        <f t="shared" si="90"/>
        <v>0</v>
      </c>
      <c r="C914" s="70">
        <f t="shared" si="91"/>
        <v>0</v>
      </c>
      <c r="D914" s="70" t="str">
        <f t="shared" si="92"/>
        <v>FALSE0</v>
      </c>
      <c r="E914" s="70" t="str">
        <f t="shared" si="93"/>
        <v>BTEC DiplomasPearson BTEC Level 3 Diploma (D*D*D*-PPP, AL size 3)50112181</v>
      </c>
      <c r="F914" s="70" t="s">
        <v>18</v>
      </c>
      <c r="G914" s="70" t="s">
        <v>2978</v>
      </c>
      <c r="H914" s="184">
        <v>50112181</v>
      </c>
      <c r="I914" s="70" t="s">
        <v>1638</v>
      </c>
      <c r="J914" s="70" t="s">
        <v>3809</v>
      </c>
      <c r="K914" s="71" t="str">
        <f t="shared" si="88"/>
        <v>BLANK</v>
      </c>
      <c r="L914" s="71" t="str">
        <f t="shared" si="89"/>
        <v>BLANK</v>
      </c>
    </row>
    <row r="915" spans="1:12" x14ac:dyDescent="0.75">
      <c r="A915" s="70" t="str">
        <f>CONCATENATE('Search Tool'!$B$6,'Search Tool'!$F$6,H915)</f>
        <v>EAL Level 3 advanced Diploma (Al size 1.25)60003200</v>
      </c>
      <c r="B915" s="70" t="b">
        <f t="shared" si="90"/>
        <v>0</v>
      </c>
      <c r="C915" s="70">
        <f t="shared" si="91"/>
        <v>0</v>
      </c>
      <c r="D915" s="70" t="str">
        <f t="shared" si="92"/>
        <v>FALSE0</v>
      </c>
      <c r="E915" s="70" t="str">
        <f t="shared" si="93"/>
        <v>BTEC DiplomasPearson BTEC Level 3 Diploma (D*D*D*-PPP, AL size 3)60003200</v>
      </c>
      <c r="F915" s="70" t="s">
        <v>18</v>
      </c>
      <c r="G915" s="70" t="s">
        <v>2978</v>
      </c>
      <c r="H915" s="184">
        <v>60003200</v>
      </c>
      <c r="I915" s="70" t="s">
        <v>1640</v>
      </c>
      <c r="J915" s="70" t="s">
        <v>3810</v>
      </c>
      <c r="K915" s="71" t="str">
        <f t="shared" si="88"/>
        <v>BLANK</v>
      </c>
      <c r="L915" s="71" t="str">
        <f t="shared" si="89"/>
        <v>BLANK</v>
      </c>
    </row>
    <row r="916" spans="1:12" x14ac:dyDescent="0.75">
      <c r="A916" s="70" t="str">
        <f>CONCATENATE('Search Tool'!$B$6,'Search Tool'!$F$6,H916)</f>
        <v>EAL Level 3 advanced Diploma (Al size 1.25)60043283</v>
      </c>
      <c r="B916" s="70" t="b">
        <f t="shared" si="90"/>
        <v>0</v>
      </c>
      <c r="C916" s="70">
        <f t="shared" si="91"/>
        <v>0</v>
      </c>
      <c r="D916" s="70" t="str">
        <f t="shared" si="92"/>
        <v>FALSE0</v>
      </c>
      <c r="E916" s="70" t="str">
        <f t="shared" si="93"/>
        <v>BTEC DiplomasPearson BTEC Level 3 Diploma (D*D*D*-PPP, AL size 3)60043283</v>
      </c>
      <c r="F916" s="70" t="s">
        <v>18</v>
      </c>
      <c r="G916" s="70" t="s">
        <v>2978</v>
      </c>
      <c r="H916" s="184">
        <v>60043283</v>
      </c>
      <c r="I916" s="70" t="s">
        <v>1642</v>
      </c>
      <c r="J916" s="70" t="s">
        <v>3811</v>
      </c>
      <c r="K916" s="71" t="str">
        <f t="shared" si="88"/>
        <v>BLANK</v>
      </c>
      <c r="L916" s="71" t="str">
        <f t="shared" si="89"/>
        <v>BLANK</v>
      </c>
    </row>
    <row r="917" spans="1:12" x14ac:dyDescent="0.75">
      <c r="A917" s="70" t="str">
        <f>CONCATENATE('Search Tool'!$B$6,'Search Tool'!$F$6,H917)</f>
        <v>EAL Level 3 advanced Diploma (Al size 1.25)60105021</v>
      </c>
      <c r="B917" s="70" t="b">
        <f t="shared" si="90"/>
        <v>0</v>
      </c>
      <c r="C917" s="70">
        <f t="shared" si="91"/>
        <v>0</v>
      </c>
      <c r="D917" s="70" t="str">
        <f t="shared" si="92"/>
        <v>FALSE0</v>
      </c>
      <c r="E917" s="70" t="str">
        <f t="shared" si="93"/>
        <v>BTEC DiplomasPearson BTEC Level 3 Diploma (D*D*D*-PPP, AL size 3)60105021</v>
      </c>
      <c r="F917" s="70" t="s">
        <v>18</v>
      </c>
      <c r="G917" s="70" t="s">
        <v>2978</v>
      </c>
      <c r="H917" s="184">
        <v>60105021</v>
      </c>
      <c r="I917" s="70" t="s">
        <v>1644</v>
      </c>
      <c r="J917" s="70" t="s">
        <v>3812</v>
      </c>
      <c r="K917" s="71" t="str">
        <f t="shared" si="88"/>
        <v>BLANK</v>
      </c>
      <c r="L917" s="71" t="str">
        <f t="shared" si="89"/>
        <v>BLANK</v>
      </c>
    </row>
    <row r="918" spans="1:12" x14ac:dyDescent="0.75">
      <c r="A918" s="70" t="str">
        <f>CONCATENATE('Search Tool'!$B$6,'Search Tool'!$F$6,H918)</f>
        <v>EAL Level 3 advanced Diploma (Al size 1.25)60125275</v>
      </c>
      <c r="B918" s="70" t="b">
        <f t="shared" si="90"/>
        <v>0</v>
      </c>
      <c r="C918" s="70">
        <f t="shared" si="91"/>
        <v>0</v>
      </c>
      <c r="D918" s="70" t="str">
        <f t="shared" si="92"/>
        <v>FALSE0</v>
      </c>
      <c r="E918" s="70" t="str">
        <f t="shared" si="93"/>
        <v>BTEC DiplomasPearson BTEC Level 3 Diploma (D*D*D*-PPP, AL size 3)60125275</v>
      </c>
      <c r="F918" s="70" t="s">
        <v>18</v>
      </c>
      <c r="G918" s="70" t="s">
        <v>2978</v>
      </c>
      <c r="H918" s="184">
        <v>60125275</v>
      </c>
      <c r="I918" s="70" t="s">
        <v>1646</v>
      </c>
      <c r="J918" s="70" t="s">
        <v>3813</v>
      </c>
      <c r="K918" s="71" t="str">
        <f t="shared" si="88"/>
        <v>BLANK</v>
      </c>
      <c r="L918" s="71" t="str">
        <f t="shared" si="89"/>
        <v>BLANK</v>
      </c>
    </row>
    <row r="919" spans="1:12" x14ac:dyDescent="0.75">
      <c r="A919" s="70" t="str">
        <f>CONCATENATE('Search Tool'!$B$6,'Search Tool'!$F$6,H919)</f>
        <v>EAL Level 3 advanced Diploma (Al size 1.25)60064390</v>
      </c>
      <c r="B919" s="70" t="b">
        <f t="shared" si="90"/>
        <v>0</v>
      </c>
      <c r="C919" s="70">
        <f t="shared" si="91"/>
        <v>0</v>
      </c>
      <c r="D919" s="70" t="str">
        <f t="shared" si="92"/>
        <v>FALSE0</v>
      </c>
      <c r="E919" s="70" t="str">
        <f t="shared" si="93"/>
        <v>BTEC DiplomasPearson BTEC Level 3 Diploma (D*D*D*-PPP, AL size 3.25)60064390</v>
      </c>
      <c r="F919" s="70" t="s">
        <v>18</v>
      </c>
      <c r="G919" s="70" t="s">
        <v>2989</v>
      </c>
      <c r="H919" s="184">
        <v>60064390</v>
      </c>
      <c r="I919" s="70" t="s">
        <v>1648</v>
      </c>
      <c r="J919" s="70" t="s">
        <v>3814</v>
      </c>
      <c r="K919" s="71" t="str">
        <f t="shared" si="88"/>
        <v>BLANK</v>
      </c>
      <c r="L919" s="71" t="str">
        <f t="shared" si="89"/>
        <v>BLANK</v>
      </c>
    </row>
    <row r="920" spans="1:12" x14ac:dyDescent="0.75">
      <c r="A920" s="70" t="str">
        <f>CONCATENATE('Search Tool'!$B$6,'Search Tool'!$F$6,H920)</f>
        <v>EAL Level 3 advanced Diploma (Al size 1.25)60147088</v>
      </c>
      <c r="B920" s="70" t="b">
        <f t="shared" si="90"/>
        <v>0</v>
      </c>
      <c r="C920" s="70">
        <f t="shared" si="91"/>
        <v>0</v>
      </c>
      <c r="D920" s="70" t="str">
        <f t="shared" si="92"/>
        <v>FALSE0</v>
      </c>
      <c r="E920" s="70" t="str">
        <f t="shared" si="93"/>
        <v>Core MathsCore Maths (Level 3)60147088</v>
      </c>
      <c r="F920" s="70" t="s">
        <v>19</v>
      </c>
      <c r="G920" s="70" t="s">
        <v>62</v>
      </c>
      <c r="H920" s="184">
        <v>60147088</v>
      </c>
      <c r="I920" s="70" t="s">
        <v>1650</v>
      </c>
      <c r="J920" s="70" t="s">
        <v>3815</v>
      </c>
      <c r="K920" s="71" t="str">
        <f t="shared" si="88"/>
        <v>BLANK</v>
      </c>
      <c r="L920" s="71" t="str">
        <f t="shared" si="89"/>
        <v>BLANK</v>
      </c>
    </row>
    <row r="921" spans="1:12" x14ac:dyDescent="0.75">
      <c r="A921" s="70" t="str">
        <f>CONCATENATE('Search Tool'!$B$6,'Search Tool'!$F$6,H921)</f>
        <v>EAL Level 3 advanced Diploma (Al size 1.25)60147829</v>
      </c>
      <c r="B921" s="70" t="b">
        <f t="shared" si="90"/>
        <v>0</v>
      </c>
      <c r="C921" s="70">
        <f t="shared" si="91"/>
        <v>0</v>
      </c>
      <c r="D921" s="70" t="str">
        <f t="shared" si="92"/>
        <v>FALSE0</v>
      </c>
      <c r="E921" s="70" t="str">
        <f t="shared" si="93"/>
        <v>Core MathsCore Maths (Level 3)60147829</v>
      </c>
      <c r="F921" s="70" t="s">
        <v>19</v>
      </c>
      <c r="G921" s="70" t="s">
        <v>62</v>
      </c>
      <c r="H921" s="184">
        <v>60147829</v>
      </c>
      <c r="I921" s="70" t="s">
        <v>1652</v>
      </c>
      <c r="J921" s="70" t="s">
        <v>3816</v>
      </c>
      <c r="K921" s="71" t="str">
        <f t="shared" si="88"/>
        <v>BLANK</v>
      </c>
      <c r="L921" s="71" t="str">
        <f t="shared" si="89"/>
        <v>BLANK</v>
      </c>
    </row>
    <row r="922" spans="1:12" x14ac:dyDescent="0.75">
      <c r="A922" s="70" t="str">
        <f>CONCATENATE('Search Tool'!$B$6,'Search Tool'!$F$6,H922)</f>
        <v>EAL Level 3 advanced Diploma (Al size 1.25)60147830</v>
      </c>
      <c r="B922" s="70" t="b">
        <f t="shared" si="90"/>
        <v>0</v>
      </c>
      <c r="C922" s="70">
        <f t="shared" si="91"/>
        <v>0</v>
      </c>
      <c r="D922" s="70" t="str">
        <f t="shared" si="92"/>
        <v>FALSE0</v>
      </c>
      <c r="E922" s="70" t="str">
        <f t="shared" si="93"/>
        <v>Core MathsCore Maths (Level 3)60147830</v>
      </c>
      <c r="F922" s="70" t="s">
        <v>19</v>
      </c>
      <c r="G922" s="70" t="s">
        <v>62</v>
      </c>
      <c r="H922" s="184">
        <v>60147830</v>
      </c>
      <c r="I922" s="70" t="s">
        <v>1654</v>
      </c>
      <c r="J922" s="70" t="s">
        <v>3817</v>
      </c>
      <c r="K922" s="71" t="str">
        <f t="shared" si="88"/>
        <v>BLANK</v>
      </c>
      <c r="L922" s="71" t="str">
        <f t="shared" si="89"/>
        <v>BLANK</v>
      </c>
    </row>
    <row r="923" spans="1:12" x14ac:dyDescent="0.75">
      <c r="A923" s="70" t="str">
        <f>CONCATENATE('Search Tool'!$B$6,'Search Tool'!$F$6,H923)</f>
        <v>EAL Level 3 advanced Diploma (Al size 1.25)60148421</v>
      </c>
      <c r="B923" s="70" t="b">
        <f t="shared" si="90"/>
        <v>0</v>
      </c>
      <c r="C923" s="70">
        <f t="shared" si="91"/>
        <v>0</v>
      </c>
      <c r="D923" s="70" t="str">
        <f t="shared" si="92"/>
        <v>FALSE0</v>
      </c>
      <c r="E923" s="70" t="str">
        <f t="shared" si="93"/>
        <v>Core MathsCore Maths (Level 3)60148421</v>
      </c>
      <c r="F923" s="70" t="s">
        <v>19</v>
      </c>
      <c r="G923" s="70" t="s">
        <v>62</v>
      </c>
      <c r="H923" s="184">
        <v>60148421</v>
      </c>
      <c r="I923" s="70" t="s">
        <v>1656</v>
      </c>
      <c r="J923" s="70" t="s">
        <v>3818</v>
      </c>
      <c r="K923" s="71" t="str">
        <f t="shared" si="88"/>
        <v>BLANK</v>
      </c>
      <c r="L923" s="71" t="str">
        <f t="shared" si="89"/>
        <v>BLANK</v>
      </c>
    </row>
    <row r="924" spans="1:12" x14ac:dyDescent="0.75">
      <c r="A924" s="70" t="str">
        <f>CONCATENATE('Search Tool'!$B$6,'Search Tool'!$F$6,H924)</f>
        <v>EAL Level 3 advanced Diploma (Al size 1.25)60148573</v>
      </c>
      <c r="B924" s="70" t="b">
        <f t="shared" si="90"/>
        <v>0</v>
      </c>
      <c r="C924" s="70">
        <f t="shared" si="91"/>
        <v>0</v>
      </c>
      <c r="D924" s="70" t="str">
        <f t="shared" si="92"/>
        <v>FALSE0</v>
      </c>
      <c r="E924" s="70" t="str">
        <f t="shared" si="93"/>
        <v>Core MathsCore Maths (Level 3)60148573</v>
      </c>
      <c r="F924" s="70" t="s">
        <v>19</v>
      </c>
      <c r="G924" s="70" t="s">
        <v>62</v>
      </c>
      <c r="H924" s="184">
        <v>60148573</v>
      </c>
      <c r="I924" s="70" t="s">
        <v>1658</v>
      </c>
      <c r="J924" s="70" t="s">
        <v>3819</v>
      </c>
      <c r="K924" s="71" t="str">
        <f t="shared" si="88"/>
        <v>BLANK</v>
      </c>
      <c r="L924" s="71" t="str">
        <f t="shared" si="89"/>
        <v>BLANK</v>
      </c>
    </row>
    <row r="925" spans="1:12" x14ac:dyDescent="0.75">
      <c r="A925" s="70" t="str">
        <f>CONCATENATE('Search Tool'!$B$6,'Search Tool'!$F$6,H925)</f>
        <v>EAL Level 3 advanced Diploma (Al size 1.25)60149450</v>
      </c>
      <c r="B925" s="70" t="b">
        <f t="shared" si="90"/>
        <v>0</v>
      </c>
      <c r="C925" s="70">
        <f t="shared" si="91"/>
        <v>0</v>
      </c>
      <c r="D925" s="70" t="str">
        <f t="shared" si="92"/>
        <v>FALSE0</v>
      </c>
      <c r="E925" s="70" t="str">
        <f t="shared" si="93"/>
        <v>Core MathsCore Maths (Level 3)60149450</v>
      </c>
      <c r="F925" s="70" t="s">
        <v>19</v>
      </c>
      <c r="G925" s="70" t="s">
        <v>62</v>
      </c>
      <c r="H925" s="184">
        <v>60149450</v>
      </c>
      <c r="I925" s="70" t="s">
        <v>1660</v>
      </c>
      <c r="J925" s="70" t="s">
        <v>3820</v>
      </c>
      <c r="K925" s="71" t="str">
        <f t="shared" si="88"/>
        <v>BLANK</v>
      </c>
      <c r="L925" s="71" t="str">
        <f t="shared" si="89"/>
        <v>BLANK</v>
      </c>
    </row>
    <row r="926" spans="1:12" x14ac:dyDescent="0.75">
      <c r="A926" s="70" t="str">
        <f>CONCATENATE('Search Tool'!$B$6,'Search Tool'!$F$6,H926)</f>
        <v>EAL Level 3 advanced Diploma (Al size 1.25)5002372X</v>
      </c>
      <c r="B926" s="70" t="b">
        <f t="shared" si="90"/>
        <v>0</v>
      </c>
      <c r="C926" s="70">
        <f t="shared" si="91"/>
        <v>0</v>
      </c>
      <c r="D926" s="70" t="str">
        <f t="shared" si="92"/>
        <v>FALSE0</v>
      </c>
      <c r="E926" s="70" t="str">
        <f t="shared" si="93"/>
        <v>Extended ProjectExtended Project5002372X</v>
      </c>
      <c r="F926" s="70" t="s">
        <v>21</v>
      </c>
      <c r="G926" s="70" t="s">
        <v>21</v>
      </c>
      <c r="H926" s="70" t="s">
        <v>1661</v>
      </c>
      <c r="I926" s="70" t="s">
        <v>1662</v>
      </c>
      <c r="J926" s="70" t="s">
        <v>3821</v>
      </c>
      <c r="K926" s="71" t="str">
        <f t="shared" si="88"/>
        <v>BLANK</v>
      </c>
      <c r="L926" s="71" t="str">
        <f t="shared" si="89"/>
        <v>BLANK</v>
      </c>
    </row>
    <row r="927" spans="1:12" x14ac:dyDescent="0.75">
      <c r="A927" s="70" t="str">
        <f>CONCATENATE('Search Tool'!$B$6,'Search Tool'!$F$6,H927)</f>
        <v>EAL Level 3 advanced Diploma (Al size 1.25)50024061</v>
      </c>
      <c r="B927" s="70" t="b">
        <f t="shared" si="90"/>
        <v>0</v>
      </c>
      <c r="C927" s="70">
        <f t="shared" si="91"/>
        <v>0</v>
      </c>
      <c r="D927" s="70" t="str">
        <f t="shared" si="92"/>
        <v>FALSE0</v>
      </c>
      <c r="E927" s="70" t="str">
        <f t="shared" si="93"/>
        <v>Extended ProjectExtended Project50024061</v>
      </c>
      <c r="F927" s="70" t="s">
        <v>21</v>
      </c>
      <c r="G927" s="70" t="s">
        <v>21</v>
      </c>
      <c r="H927" s="184">
        <v>50024061</v>
      </c>
      <c r="I927" s="70" t="s">
        <v>1664</v>
      </c>
      <c r="J927" s="70" t="s">
        <v>3822</v>
      </c>
      <c r="K927" s="71" t="str">
        <f t="shared" si="88"/>
        <v>BLANK</v>
      </c>
      <c r="L927" s="71" t="str">
        <f t="shared" si="89"/>
        <v>BLANK</v>
      </c>
    </row>
    <row r="928" spans="1:12" x14ac:dyDescent="0.75">
      <c r="A928" s="70" t="str">
        <f>CONCATENATE('Search Tool'!$B$6,'Search Tool'!$F$6,H928)</f>
        <v>EAL Level 3 advanced Diploma (Al size 1.25)50041617</v>
      </c>
      <c r="B928" s="70" t="b">
        <f t="shared" si="90"/>
        <v>0</v>
      </c>
      <c r="C928" s="70">
        <f t="shared" si="91"/>
        <v>0</v>
      </c>
      <c r="D928" s="70" t="str">
        <f t="shared" si="92"/>
        <v>FALSE0</v>
      </c>
      <c r="E928" s="70" t="str">
        <f t="shared" si="93"/>
        <v>Extended ProjectExtended Project50041617</v>
      </c>
      <c r="F928" s="70" t="s">
        <v>21</v>
      </c>
      <c r="G928" s="70" t="s">
        <v>21</v>
      </c>
      <c r="H928" s="184">
        <v>50041617</v>
      </c>
      <c r="I928" s="70" t="s">
        <v>1666</v>
      </c>
      <c r="J928" s="70" t="s">
        <v>3823</v>
      </c>
      <c r="K928" s="71" t="str">
        <f t="shared" si="88"/>
        <v>BLANK</v>
      </c>
      <c r="L928" s="71" t="str">
        <f t="shared" si="89"/>
        <v>BLANK</v>
      </c>
    </row>
    <row r="929" spans="1:12" x14ac:dyDescent="0.75">
      <c r="A929" s="70" t="str">
        <f>CONCATENATE('Search Tool'!$B$6,'Search Tool'!$F$6,H929)</f>
        <v>EAL Level 3 advanced Diploma (Al size 1.25)50041824</v>
      </c>
      <c r="B929" s="70" t="b">
        <f t="shared" si="90"/>
        <v>0</v>
      </c>
      <c r="C929" s="70">
        <f t="shared" si="91"/>
        <v>0</v>
      </c>
      <c r="D929" s="70" t="str">
        <f t="shared" si="92"/>
        <v>FALSE0</v>
      </c>
      <c r="E929" s="70" t="str">
        <f t="shared" si="93"/>
        <v>Extended ProjectExtended Project50041824</v>
      </c>
      <c r="F929" s="70" t="s">
        <v>21</v>
      </c>
      <c r="G929" s="70" t="s">
        <v>21</v>
      </c>
      <c r="H929" s="184">
        <v>50041824</v>
      </c>
      <c r="I929" s="70" t="s">
        <v>1668</v>
      </c>
      <c r="J929" s="70" t="s">
        <v>3824</v>
      </c>
      <c r="K929" s="71" t="str">
        <f t="shared" si="88"/>
        <v>BLANK</v>
      </c>
      <c r="L929" s="71" t="str">
        <f t="shared" si="89"/>
        <v>BLANK</v>
      </c>
    </row>
    <row r="930" spans="1:12" x14ac:dyDescent="0.75">
      <c r="A930" s="70" t="str">
        <f>CONCATENATE('Search Tool'!$B$6,'Search Tool'!$F$6,H930)</f>
        <v>EAL Level 3 advanced Diploma (Al size 1.25)60095349</v>
      </c>
      <c r="B930" s="70" t="b">
        <f t="shared" si="90"/>
        <v>0</v>
      </c>
      <c r="C930" s="70">
        <f t="shared" si="91"/>
        <v>0</v>
      </c>
      <c r="D930" s="70" t="str">
        <f t="shared" si="92"/>
        <v>FALSE0</v>
      </c>
      <c r="E930" s="70" t="str">
        <f t="shared" si="93"/>
        <v>Extended ProjectExtended Project60095349</v>
      </c>
      <c r="F930" s="70" t="s">
        <v>21</v>
      </c>
      <c r="G930" s="70" t="s">
        <v>21</v>
      </c>
      <c r="H930" s="184">
        <v>60095349</v>
      </c>
      <c r="I930" s="70" t="s">
        <v>1670</v>
      </c>
      <c r="J930" s="70" t="s">
        <v>3825</v>
      </c>
      <c r="K930" s="71" t="str">
        <f t="shared" si="88"/>
        <v>BLANK</v>
      </c>
      <c r="L930" s="71" t="str">
        <f t="shared" si="89"/>
        <v>BLANK</v>
      </c>
    </row>
    <row r="931" spans="1:12" x14ac:dyDescent="0.75">
      <c r="A931" s="70" t="str">
        <f>CONCATENATE('Search Tool'!$B$6,'Search Tool'!$F$6,H931)</f>
        <v>EAL Level 3 advanced Diploma (Al size 1.25)60112177</v>
      </c>
      <c r="B931" s="70" t="b">
        <f t="shared" si="90"/>
        <v>0</v>
      </c>
      <c r="C931" s="70">
        <f t="shared" si="91"/>
        <v>0</v>
      </c>
      <c r="D931" s="70" t="str">
        <f t="shared" si="92"/>
        <v>FALSE0</v>
      </c>
      <c r="E931" s="70" t="str">
        <f t="shared" si="93"/>
        <v>Extended ProjectExtended Project60112177</v>
      </c>
      <c r="F931" s="70" t="s">
        <v>21</v>
      </c>
      <c r="G931" s="70" t="s">
        <v>21</v>
      </c>
      <c r="H931" s="184">
        <v>60112177</v>
      </c>
      <c r="I931" s="70" t="s">
        <v>1672</v>
      </c>
      <c r="J931" s="70" t="s">
        <v>3826</v>
      </c>
      <c r="K931" s="71" t="str">
        <f t="shared" si="88"/>
        <v>BLANK</v>
      </c>
      <c r="L931" s="71" t="str">
        <f t="shared" si="89"/>
        <v>BLANK</v>
      </c>
    </row>
    <row r="932" spans="1:12" x14ac:dyDescent="0.75">
      <c r="A932" s="70" t="str">
        <f>CONCATENATE('Search Tool'!$B$6,'Search Tool'!$F$6,H932)</f>
        <v>EAL Level 3 advanced Diploma (Al size 1.25)60146989</v>
      </c>
      <c r="B932" s="70" t="b">
        <f t="shared" si="90"/>
        <v>0</v>
      </c>
      <c r="C932" s="70">
        <f t="shared" si="91"/>
        <v>0</v>
      </c>
      <c r="D932" s="70" t="str">
        <f t="shared" si="92"/>
        <v>FALSE0</v>
      </c>
      <c r="E932" s="70" t="str">
        <f t="shared" si="93"/>
        <v>Extended ProjectExtended Project60146989</v>
      </c>
      <c r="F932" s="70" t="s">
        <v>21</v>
      </c>
      <c r="G932" s="70" t="s">
        <v>21</v>
      </c>
      <c r="H932" s="184">
        <v>60146989</v>
      </c>
      <c r="I932" s="70" t="s">
        <v>1674</v>
      </c>
      <c r="J932" s="70" t="s">
        <v>3827</v>
      </c>
      <c r="K932" s="71" t="str">
        <f t="shared" si="88"/>
        <v>BLANK</v>
      </c>
      <c r="L932" s="71" t="str">
        <f t="shared" si="89"/>
        <v>BLANK</v>
      </c>
    </row>
    <row r="933" spans="1:12" x14ac:dyDescent="0.75">
      <c r="A933" s="70" t="str">
        <f>CONCATENATE('Search Tool'!$B$6,'Search Tool'!$F$6,H933)</f>
        <v>EAL Level 3 advanced Diploma (Al size 1.25)10006758</v>
      </c>
      <c r="B933" s="70" t="b">
        <f t="shared" si="90"/>
        <v>0</v>
      </c>
      <c r="C933" s="70">
        <f t="shared" si="91"/>
        <v>0</v>
      </c>
      <c r="D933" s="70" t="str">
        <f t="shared" si="92"/>
        <v>FALSE0</v>
      </c>
      <c r="E933" s="70" t="str">
        <f t="shared" si="93"/>
        <v>Free Standing MathematicsFree Standing Mathematics (Level 3)10006758</v>
      </c>
      <c r="F933" s="70" t="s">
        <v>2806</v>
      </c>
      <c r="G933" s="70" t="s">
        <v>63</v>
      </c>
      <c r="H933" s="184">
        <v>10006758</v>
      </c>
      <c r="I933" s="70" t="s">
        <v>1676</v>
      </c>
      <c r="J933" s="70" t="s">
        <v>3828</v>
      </c>
      <c r="K933" s="71" t="str">
        <f t="shared" si="88"/>
        <v>BLANK</v>
      </c>
      <c r="L933" s="71" t="str">
        <f t="shared" si="89"/>
        <v>BLANK</v>
      </c>
    </row>
    <row r="934" spans="1:12" x14ac:dyDescent="0.75">
      <c r="A934" s="70" t="str">
        <f>CONCATENATE('Search Tool'!$B$6,'Search Tool'!$F$6,H934)</f>
        <v>EAL Level 3 advanced Diploma (Al size 1.25)10006801</v>
      </c>
      <c r="B934" s="70" t="b">
        <f t="shared" si="90"/>
        <v>0</v>
      </c>
      <c r="C934" s="70">
        <f t="shared" si="91"/>
        <v>0</v>
      </c>
      <c r="D934" s="70" t="str">
        <f t="shared" si="92"/>
        <v>FALSE0</v>
      </c>
      <c r="E934" s="70" t="str">
        <f t="shared" si="93"/>
        <v>Free Standing MathematicsFree Standing Mathematics (Level 3)10006801</v>
      </c>
      <c r="F934" s="70" t="s">
        <v>2806</v>
      </c>
      <c r="G934" s="70" t="s">
        <v>63</v>
      </c>
      <c r="H934" s="184">
        <v>10006801</v>
      </c>
      <c r="I934" s="70" t="s">
        <v>1678</v>
      </c>
      <c r="J934" s="70" t="s">
        <v>3829</v>
      </c>
      <c r="K934" s="71" t="str">
        <f t="shared" si="88"/>
        <v>BLANK</v>
      </c>
      <c r="L934" s="71" t="str">
        <f t="shared" si="89"/>
        <v>BLANK</v>
      </c>
    </row>
    <row r="935" spans="1:12" x14ac:dyDescent="0.75">
      <c r="A935" s="70" t="str">
        <f>CONCATENATE('Search Tool'!$B$6,'Search Tool'!$F$6,H935)</f>
        <v>EAL Level 3 advanced Diploma (Al size 1.25)10006813</v>
      </c>
      <c r="B935" s="70" t="b">
        <f t="shared" si="90"/>
        <v>0</v>
      </c>
      <c r="C935" s="70">
        <f t="shared" si="91"/>
        <v>0</v>
      </c>
      <c r="D935" s="70" t="str">
        <f t="shared" si="92"/>
        <v>FALSE0</v>
      </c>
      <c r="E935" s="70" t="str">
        <f t="shared" si="93"/>
        <v>Free Standing MathematicsFree Standing Mathematics (Level 3)10006813</v>
      </c>
      <c r="F935" s="70" t="s">
        <v>2806</v>
      </c>
      <c r="G935" s="70" t="s">
        <v>63</v>
      </c>
      <c r="H935" s="184">
        <v>10006813</v>
      </c>
      <c r="I935" s="70" t="s">
        <v>1680</v>
      </c>
      <c r="J935" s="70" t="s">
        <v>3830</v>
      </c>
      <c r="K935" s="71" t="str">
        <f t="shared" si="88"/>
        <v>BLANK</v>
      </c>
      <c r="L935" s="71" t="str">
        <f t="shared" si="89"/>
        <v>BLANK</v>
      </c>
    </row>
    <row r="936" spans="1:12" x14ac:dyDescent="0.75">
      <c r="A936" s="70" t="str">
        <f>CONCATENATE('Search Tool'!$B$6,'Search Tool'!$F$6,H936)</f>
        <v>EAL Level 3 advanced Diploma (Al size 1.25)10025480</v>
      </c>
      <c r="B936" s="70" t="b">
        <f t="shared" si="90"/>
        <v>0</v>
      </c>
      <c r="C936" s="70">
        <f t="shared" si="91"/>
        <v>0</v>
      </c>
      <c r="D936" s="70" t="str">
        <f t="shared" si="92"/>
        <v>FALSE0</v>
      </c>
      <c r="E936" s="70" t="str">
        <f t="shared" si="93"/>
        <v>Free Standing MathematicsFree Standing Mathematics (Level 3)10025480</v>
      </c>
      <c r="F936" s="70" t="s">
        <v>2806</v>
      </c>
      <c r="G936" s="70" t="s">
        <v>63</v>
      </c>
      <c r="H936" s="184">
        <v>10025480</v>
      </c>
      <c r="I936" s="70" t="s">
        <v>1682</v>
      </c>
      <c r="J936" s="70" t="s">
        <v>3831</v>
      </c>
      <c r="K936" s="71" t="str">
        <f t="shared" si="88"/>
        <v>BLANK</v>
      </c>
      <c r="L936" s="71" t="str">
        <f t="shared" si="89"/>
        <v>BLANK</v>
      </c>
    </row>
    <row r="937" spans="1:12" x14ac:dyDescent="0.75">
      <c r="A937" s="70" t="str">
        <f>CONCATENATE('Search Tool'!$B$6,'Search Tool'!$F$6,H937)</f>
        <v>EAL Level 3 advanced Diploma (Al size 1.25)10055800</v>
      </c>
      <c r="B937" s="70" t="b">
        <f t="shared" si="90"/>
        <v>0</v>
      </c>
      <c r="C937" s="70">
        <f t="shared" si="91"/>
        <v>0</v>
      </c>
      <c r="D937" s="70" t="str">
        <f t="shared" si="92"/>
        <v>FALSE0</v>
      </c>
      <c r="E937" s="70" t="str">
        <f t="shared" si="93"/>
        <v>Free Standing MathematicsFree Standing Mathematics (Level 3)10055800</v>
      </c>
      <c r="F937" s="70" t="s">
        <v>2806</v>
      </c>
      <c r="G937" s="70" t="s">
        <v>63</v>
      </c>
      <c r="H937" s="184">
        <v>10055800</v>
      </c>
      <c r="I937" s="70" t="s">
        <v>1684</v>
      </c>
      <c r="J937" s="70" t="s">
        <v>3832</v>
      </c>
      <c r="K937" s="71" t="str">
        <f t="shared" si="88"/>
        <v>BLANK</v>
      </c>
      <c r="L937" s="71" t="str">
        <f t="shared" si="89"/>
        <v>BLANK</v>
      </c>
    </row>
    <row r="938" spans="1:12" x14ac:dyDescent="0.75">
      <c r="A938" s="70" t="str">
        <f>CONCATENATE('Search Tool'!$B$6,'Search Tool'!$F$6,H938)</f>
        <v>EAL Level 3 advanced Diploma (Al size 1.25)10064497</v>
      </c>
      <c r="B938" s="70" t="b">
        <f t="shared" si="90"/>
        <v>0</v>
      </c>
      <c r="C938" s="70">
        <f t="shared" si="91"/>
        <v>0</v>
      </c>
      <c r="D938" s="70" t="str">
        <f t="shared" si="92"/>
        <v>FALSE0</v>
      </c>
      <c r="E938" s="70" t="str">
        <f t="shared" si="93"/>
        <v>Free Standing MathematicsFree Standing Mathematics (Level 3)10064497</v>
      </c>
      <c r="F938" s="70" t="s">
        <v>2806</v>
      </c>
      <c r="G938" s="70" t="s">
        <v>63</v>
      </c>
      <c r="H938" s="184">
        <v>10064497</v>
      </c>
      <c r="I938" s="70" t="s">
        <v>1686</v>
      </c>
      <c r="J938" s="70" t="s">
        <v>3833</v>
      </c>
      <c r="K938" s="71" t="str">
        <f t="shared" si="88"/>
        <v>BLANK</v>
      </c>
      <c r="L938" s="71" t="str">
        <f t="shared" si="89"/>
        <v>BLANK</v>
      </c>
    </row>
    <row r="939" spans="1:12" x14ac:dyDescent="0.75">
      <c r="A939" s="70" t="str">
        <f>CONCATENATE('Search Tool'!$B$6,'Search Tool'!$F$6,H939)</f>
        <v>EAL Level 3 advanced Diploma (Al size 1.25)50040066</v>
      </c>
      <c r="B939" s="70" t="b">
        <f t="shared" si="90"/>
        <v>0</v>
      </c>
      <c r="C939" s="70">
        <f t="shared" si="91"/>
        <v>0</v>
      </c>
      <c r="D939" s="70" t="str">
        <f t="shared" si="92"/>
        <v>FALSE0</v>
      </c>
      <c r="E939" s="70" t="str">
        <f t="shared" si="93"/>
        <v>Free Standing MathematicsFree Standing Mathematics (Level 3)50040066</v>
      </c>
      <c r="F939" s="70" t="s">
        <v>2806</v>
      </c>
      <c r="G939" s="70" t="s">
        <v>63</v>
      </c>
      <c r="H939" s="184">
        <v>50040066</v>
      </c>
      <c r="I939" s="70" t="s">
        <v>4436</v>
      </c>
      <c r="J939" s="70" t="s">
        <v>3834</v>
      </c>
      <c r="K939" s="71" t="str">
        <f t="shared" si="88"/>
        <v>BLANK</v>
      </c>
      <c r="L939" s="71" t="str">
        <f t="shared" si="89"/>
        <v>BLANK</v>
      </c>
    </row>
    <row r="940" spans="1:12" x14ac:dyDescent="0.75">
      <c r="A940" s="70" t="str">
        <f>CONCATENATE('Search Tool'!$B$6,'Search Tool'!$F$6,H940)</f>
        <v>EAL Level 3 advanced Diploma (Al size 1.25)50040078</v>
      </c>
      <c r="B940" s="70" t="b">
        <f t="shared" si="90"/>
        <v>0</v>
      </c>
      <c r="C940" s="70">
        <f t="shared" si="91"/>
        <v>0</v>
      </c>
      <c r="D940" s="70" t="str">
        <f t="shared" si="92"/>
        <v>FALSE0</v>
      </c>
      <c r="E940" s="70" t="str">
        <f t="shared" si="93"/>
        <v>Free Standing MathematicsFree Standing Mathematics (Level 3)50040078</v>
      </c>
      <c r="F940" s="70" t="s">
        <v>2806</v>
      </c>
      <c r="G940" s="70" t="s">
        <v>63</v>
      </c>
      <c r="H940" s="184">
        <v>50040078</v>
      </c>
      <c r="I940" s="70" t="s">
        <v>1689</v>
      </c>
      <c r="J940" s="70" t="s">
        <v>3835</v>
      </c>
      <c r="K940" s="71" t="str">
        <f t="shared" si="88"/>
        <v>BLANK</v>
      </c>
      <c r="L940" s="71" t="str">
        <f t="shared" si="89"/>
        <v>BLANK</v>
      </c>
    </row>
    <row r="941" spans="1:12" x14ac:dyDescent="0.75">
      <c r="A941" s="70" t="str">
        <f>CONCATENATE('Search Tool'!$B$6,'Search Tool'!$F$6,H941)</f>
        <v>EAL Level 3 advanced Diploma (Al size 1.25)5004008X</v>
      </c>
      <c r="B941" s="70" t="b">
        <f t="shared" si="90"/>
        <v>0</v>
      </c>
      <c r="C941" s="70">
        <f t="shared" si="91"/>
        <v>0</v>
      </c>
      <c r="D941" s="70" t="str">
        <f t="shared" si="92"/>
        <v>FALSE0</v>
      </c>
      <c r="E941" s="70" t="str">
        <f t="shared" si="93"/>
        <v>Free Standing MathematicsFree Standing Mathematics (Level 3)5004008X</v>
      </c>
      <c r="F941" s="70" t="s">
        <v>2806</v>
      </c>
      <c r="G941" s="70" t="s">
        <v>63</v>
      </c>
      <c r="H941" s="70" t="s">
        <v>1690</v>
      </c>
      <c r="I941" s="70" t="s">
        <v>1691</v>
      </c>
      <c r="J941" s="70" t="s">
        <v>3836</v>
      </c>
      <c r="K941" s="71" t="str">
        <f t="shared" si="88"/>
        <v>BLANK</v>
      </c>
      <c r="L941" s="71" t="str">
        <f t="shared" si="89"/>
        <v>BLANK</v>
      </c>
    </row>
    <row r="942" spans="1:12" x14ac:dyDescent="0.75">
      <c r="A942" s="70" t="str">
        <f>CONCATENATE('Search Tool'!$B$6,'Search Tool'!$F$6,H942)</f>
        <v>EAL Level 3 advanced Diploma (Al size 1.25)5004090X</v>
      </c>
      <c r="B942" s="70" t="b">
        <f t="shared" si="90"/>
        <v>0</v>
      </c>
      <c r="C942" s="70">
        <f t="shared" si="91"/>
        <v>0</v>
      </c>
      <c r="D942" s="70" t="str">
        <f t="shared" si="92"/>
        <v>FALSE0</v>
      </c>
      <c r="E942" s="70" t="str">
        <f t="shared" si="93"/>
        <v>Free Standing MathematicsFree Standing Mathematics (Level 3)5004090X</v>
      </c>
      <c r="F942" s="70" t="s">
        <v>2806</v>
      </c>
      <c r="G942" s="70" t="s">
        <v>63</v>
      </c>
      <c r="H942" s="70" t="s">
        <v>1692</v>
      </c>
      <c r="I942" s="70" t="s">
        <v>1693</v>
      </c>
      <c r="J942" s="70" t="s">
        <v>3837</v>
      </c>
      <c r="K942" s="71" t="str">
        <f t="shared" si="88"/>
        <v>BLANK</v>
      </c>
      <c r="L942" s="71" t="str">
        <f t="shared" si="89"/>
        <v>BLANK</v>
      </c>
    </row>
    <row r="943" spans="1:12" x14ac:dyDescent="0.75">
      <c r="A943" s="70" t="str">
        <f>CONCATENATE('Search Tool'!$B$6,'Search Tool'!$F$6,H943)</f>
        <v>EAL Level 3 advanced Diploma (Al size 1.25)50040923</v>
      </c>
      <c r="B943" s="70" t="b">
        <f t="shared" si="90"/>
        <v>0</v>
      </c>
      <c r="C943" s="70">
        <f t="shared" si="91"/>
        <v>0</v>
      </c>
      <c r="D943" s="70" t="str">
        <f t="shared" si="92"/>
        <v>FALSE0</v>
      </c>
      <c r="E943" s="70" t="str">
        <f t="shared" si="93"/>
        <v>Free Standing MathematicsFree Standing Mathematics (Level 3)50040923</v>
      </c>
      <c r="F943" s="70" t="s">
        <v>2806</v>
      </c>
      <c r="G943" s="70" t="s">
        <v>63</v>
      </c>
      <c r="H943" s="184">
        <v>50040923</v>
      </c>
      <c r="I943" s="70" t="s">
        <v>1695</v>
      </c>
      <c r="J943" s="70" t="s">
        <v>3838</v>
      </c>
      <c r="K943" s="71" t="str">
        <f t="shared" si="88"/>
        <v>BLANK</v>
      </c>
      <c r="L943" s="71" t="str">
        <f t="shared" si="89"/>
        <v>BLANK</v>
      </c>
    </row>
    <row r="944" spans="1:12" x14ac:dyDescent="0.75">
      <c r="A944" s="70" t="str">
        <f>CONCATENATE('Search Tool'!$B$6,'Search Tool'!$F$6,H944)</f>
        <v>EAL Level 3 advanced Diploma (Al size 1.25)50034157</v>
      </c>
      <c r="B944" s="70" t="b">
        <f t="shared" si="90"/>
        <v>0</v>
      </c>
      <c r="C944" s="70">
        <f t="shared" si="91"/>
        <v>0</v>
      </c>
      <c r="D944" s="70" t="str">
        <f t="shared" si="92"/>
        <v>FALSE0</v>
      </c>
      <c r="E944" s="70" t="str">
        <f t="shared" si="93"/>
        <v>International BaccalaureateInternational Baccalaureate50034157</v>
      </c>
      <c r="F944" s="70" t="s">
        <v>24</v>
      </c>
      <c r="G944" s="70" t="s">
        <v>24</v>
      </c>
      <c r="H944" s="70">
        <v>50034157</v>
      </c>
      <c r="I944" s="70" t="s">
        <v>1696</v>
      </c>
      <c r="J944" s="70" t="s">
        <v>3839</v>
      </c>
      <c r="K944" s="71" t="str">
        <f t="shared" si="88"/>
        <v>BLANK</v>
      </c>
      <c r="L944" s="71" t="str">
        <f t="shared" si="89"/>
        <v>BLANK</v>
      </c>
    </row>
    <row r="945" spans="1:12" x14ac:dyDescent="0.75">
      <c r="A945" s="70" t="str">
        <f>CONCATENATE('Search Tool'!$B$6,'Search Tool'!$F$6,H945)</f>
        <v>EAL Level 3 advanced Diploma (Al size 1.25)60035079</v>
      </c>
      <c r="B945" s="70" t="b">
        <f t="shared" si="90"/>
        <v>0</v>
      </c>
      <c r="C945" s="70">
        <f t="shared" si="91"/>
        <v>0</v>
      </c>
      <c r="D945" s="70" t="str">
        <f t="shared" si="92"/>
        <v>FALSE0</v>
      </c>
      <c r="E945" s="70" t="str">
        <f t="shared" si="93"/>
        <v>International BaccalaureateInternational Baccalaureate Combined Certificate60035079</v>
      </c>
      <c r="F945" s="70" t="s">
        <v>24</v>
      </c>
      <c r="G945" s="70" t="s">
        <v>64</v>
      </c>
      <c r="H945" s="70">
        <v>60035079</v>
      </c>
      <c r="I945" s="70" t="s">
        <v>1697</v>
      </c>
      <c r="J945" s="70" t="s">
        <v>3840</v>
      </c>
      <c r="K945" s="71" t="str">
        <f t="shared" si="88"/>
        <v>BLANK</v>
      </c>
      <c r="L945" s="71" t="str">
        <f t="shared" si="89"/>
        <v>BLANK</v>
      </c>
    </row>
    <row r="946" spans="1:12" x14ac:dyDescent="0.75">
      <c r="A946" s="70" t="str">
        <f>CONCATENATE('Search Tool'!$B$6,'Search Tool'!$F$6,H946)</f>
        <v>EAL Level 3 advanced Diploma (Al size 1.25)60161905</v>
      </c>
      <c r="B946" s="70" t="b">
        <f t="shared" si="90"/>
        <v>0</v>
      </c>
      <c r="C946" s="70">
        <f t="shared" si="91"/>
        <v>0</v>
      </c>
      <c r="D946" s="70" t="str">
        <f t="shared" si="92"/>
        <v>FALSE0</v>
      </c>
      <c r="E946" s="70" t="str">
        <f t="shared" si="93"/>
        <v>International BaccalaureateInternational Baccalaureate Career-related Programme60161905</v>
      </c>
      <c r="F946" s="70" t="s">
        <v>24</v>
      </c>
      <c r="G946" s="70" t="s">
        <v>1698</v>
      </c>
      <c r="H946" s="70">
        <v>60161905</v>
      </c>
      <c r="I946" s="70" t="s">
        <v>2635</v>
      </c>
      <c r="J946" s="70" t="s">
        <v>3841</v>
      </c>
      <c r="K946" s="71" t="str">
        <f t="shared" si="88"/>
        <v>BLANK</v>
      </c>
      <c r="L946" s="71" t="str">
        <f t="shared" si="89"/>
        <v>BLANK</v>
      </c>
    </row>
    <row r="947" spans="1:12" x14ac:dyDescent="0.75">
      <c r="A947" s="70" t="str">
        <f>CONCATENATE('Search Tool'!$B$6,'Search Tool'!$F$6,H947)</f>
        <v>EAL Level 3 advanced Diploma (Al size 1.25)50029666</v>
      </c>
      <c r="B947" s="70" t="b">
        <f t="shared" si="90"/>
        <v>0</v>
      </c>
      <c r="C947" s="70">
        <f t="shared" si="91"/>
        <v>0</v>
      </c>
      <c r="D947" s="70" t="str">
        <f t="shared" si="92"/>
        <v>FALSE0</v>
      </c>
      <c r="E947" s="70" t="str">
        <f t="shared" si="93"/>
        <v>International BaccalaureateIBO Standard Level Component50029666</v>
      </c>
      <c r="F947" s="70" t="s">
        <v>24</v>
      </c>
      <c r="G947" s="70" t="s">
        <v>67</v>
      </c>
      <c r="H947" s="184">
        <v>50029666</v>
      </c>
      <c r="I947" s="70" t="s">
        <v>1700</v>
      </c>
      <c r="J947" s="70" t="s">
        <v>3842</v>
      </c>
      <c r="K947" s="71" t="str">
        <f t="shared" si="88"/>
        <v>BLANK</v>
      </c>
      <c r="L947" s="71" t="str">
        <f t="shared" si="89"/>
        <v>BLANK</v>
      </c>
    </row>
    <row r="948" spans="1:12" x14ac:dyDescent="0.75">
      <c r="A948" s="70" t="str">
        <f>CONCATENATE('Search Tool'!$B$6,'Search Tool'!$F$6,H948)</f>
        <v>EAL Level 3 advanced Diploma (Al size 1.25)50029678</v>
      </c>
      <c r="B948" s="70" t="b">
        <f t="shared" si="90"/>
        <v>0</v>
      </c>
      <c r="C948" s="70">
        <f t="shared" si="91"/>
        <v>0</v>
      </c>
      <c r="D948" s="70" t="str">
        <f t="shared" si="92"/>
        <v>FALSE0</v>
      </c>
      <c r="E948" s="70" t="str">
        <f t="shared" si="93"/>
        <v>International BaccalaureateIBO Standard Level Component50029678</v>
      </c>
      <c r="F948" s="70" t="s">
        <v>24</v>
      </c>
      <c r="G948" s="70" t="s">
        <v>67</v>
      </c>
      <c r="H948" s="184">
        <v>50029678</v>
      </c>
      <c r="I948" s="70" t="s">
        <v>1702</v>
      </c>
      <c r="J948" s="70" t="s">
        <v>3843</v>
      </c>
      <c r="K948" s="71" t="str">
        <f t="shared" si="88"/>
        <v>BLANK</v>
      </c>
      <c r="L948" s="71" t="str">
        <f t="shared" si="89"/>
        <v>BLANK</v>
      </c>
    </row>
    <row r="949" spans="1:12" x14ac:dyDescent="0.75">
      <c r="A949" s="70" t="str">
        <f>CONCATENATE('Search Tool'!$B$6,'Search Tool'!$F$6,H949)</f>
        <v>EAL Level 3 advanced Diploma (Al size 1.25)50032434</v>
      </c>
      <c r="B949" s="70" t="b">
        <f t="shared" si="90"/>
        <v>0</v>
      </c>
      <c r="C949" s="70">
        <f t="shared" si="91"/>
        <v>0</v>
      </c>
      <c r="D949" s="70" t="str">
        <f t="shared" si="92"/>
        <v>FALSE0</v>
      </c>
      <c r="E949" s="70" t="str">
        <f t="shared" si="93"/>
        <v>International BaccalaureateIBO Standard Level Component50032434</v>
      </c>
      <c r="F949" s="70" t="s">
        <v>24</v>
      </c>
      <c r="G949" s="70" t="s">
        <v>67</v>
      </c>
      <c r="H949" s="184">
        <v>50032434</v>
      </c>
      <c r="I949" s="70" t="s">
        <v>1704</v>
      </c>
      <c r="J949" s="70" t="s">
        <v>3844</v>
      </c>
      <c r="K949" s="71" t="str">
        <f t="shared" si="88"/>
        <v>BLANK</v>
      </c>
      <c r="L949" s="71" t="str">
        <f t="shared" si="89"/>
        <v>BLANK</v>
      </c>
    </row>
    <row r="950" spans="1:12" x14ac:dyDescent="0.75">
      <c r="A950" s="70" t="str">
        <f>CONCATENATE('Search Tool'!$B$6,'Search Tool'!$F$6,H950)</f>
        <v>EAL Level 3 advanced Diploma (Al size 1.25)50032446</v>
      </c>
      <c r="B950" s="70" t="b">
        <f t="shared" si="90"/>
        <v>0</v>
      </c>
      <c r="C950" s="70">
        <f t="shared" si="91"/>
        <v>0</v>
      </c>
      <c r="D950" s="70" t="str">
        <f t="shared" si="92"/>
        <v>FALSE0</v>
      </c>
      <c r="E950" s="70" t="str">
        <f t="shared" si="93"/>
        <v>International BaccalaureateIBO Standard Level Component50032446</v>
      </c>
      <c r="F950" s="70" t="s">
        <v>24</v>
      </c>
      <c r="G950" s="70" t="s">
        <v>67</v>
      </c>
      <c r="H950" s="184">
        <v>50032446</v>
      </c>
      <c r="I950" s="70" t="s">
        <v>1706</v>
      </c>
      <c r="J950" s="70" t="s">
        <v>3845</v>
      </c>
      <c r="K950" s="71" t="str">
        <f t="shared" si="88"/>
        <v>BLANK</v>
      </c>
      <c r="L950" s="71" t="str">
        <f t="shared" si="89"/>
        <v>BLANK</v>
      </c>
    </row>
    <row r="951" spans="1:12" x14ac:dyDescent="0.75">
      <c r="A951" s="70" t="str">
        <f>CONCATENATE('Search Tool'!$B$6,'Search Tool'!$F$6,H951)</f>
        <v>EAL Level 3 advanced Diploma (Al size 1.25)50032471</v>
      </c>
      <c r="B951" s="70" t="b">
        <f t="shared" si="90"/>
        <v>0</v>
      </c>
      <c r="C951" s="70">
        <f t="shared" si="91"/>
        <v>0</v>
      </c>
      <c r="D951" s="70" t="str">
        <f t="shared" si="92"/>
        <v>FALSE0</v>
      </c>
      <c r="E951" s="70" t="str">
        <f t="shared" si="93"/>
        <v>International BaccalaureateIBO Standard Level Component50032471</v>
      </c>
      <c r="F951" s="70" t="s">
        <v>24</v>
      </c>
      <c r="G951" s="70" t="s">
        <v>67</v>
      </c>
      <c r="H951" s="184">
        <v>50032471</v>
      </c>
      <c r="I951" s="70" t="s">
        <v>1708</v>
      </c>
      <c r="J951" s="70" t="s">
        <v>3846</v>
      </c>
      <c r="K951" s="71" t="str">
        <f t="shared" si="88"/>
        <v>BLANK</v>
      </c>
      <c r="L951" s="71" t="str">
        <f t="shared" si="89"/>
        <v>BLANK</v>
      </c>
    </row>
    <row r="952" spans="1:12" x14ac:dyDescent="0.75">
      <c r="A952" s="70" t="str">
        <f>CONCATENATE('Search Tool'!$B$6,'Search Tool'!$F$6,H952)</f>
        <v>EAL Level 3 advanced Diploma (Al size 1.25)50032495</v>
      </c>
      <c r="B952" s="70" t="b">
        <f t="shared" si="90"/>
        <v>0</v>
      </c>
      <c r="C952" s="70">
        <f t="shared" si="91"/>
        <v>0</v>
      </c>
      <c r="D952" s="70" t="str">
        <f t="shared" si="92"/>
        <v>FALSE0</v>
      </c>
      <c r="E952" s="70" t="str">
        <f t="shared" si="93"/>
        <v>International BaccalaureateIBO Standard Level Component50032495</v>
      </c>
      <c r="F952" s="70" t="s">
        <v>24</v>
      </c>
      <c r="G952" s="70" t="s">
        <v>67</v>
      </c>
      <c r="H952" s="184">
        <v>50032495</v>
      </c>
      <c r="I952" s="70" t="s">
        <v>1710</v>
      </c>
      <c r="J952" s="70" t="s">
        <v>3847</v>
      </c>
      <c r="K952" s="71" t="str">
        <f t="shared" si="88"/>
        <v>BLANK</v>
      </c>
      <c r="L952" s="71" t="str">
        <f t="shared" si="89"/>
        <v>BLANK</v>
      </c>
    </row>
    <row r="953" spans="1:12" x14ac:dyDescent="0.75">
      <c r="A953" s="70" t="str">
        <f>CONCATENATE('Search Tool'!$B$6,'Search Tool'!$F$6,H953)</f>
        <v>EAL Level 3 advanced Diploma (Al size 1.25)50032598</v>
      </c>
      <c r="B953" s="70" t="b">
        <f t="shared" si="90"/>
        <v>0</v>
      </c>
      <c r="C953" s="70">
        <f t="shared" si="91"/>
        <v>0</v>
      </c>
      <c r="D953" s="70" t="str">
        <f t="shared" si="92"/>
        <v>FALSE0</v>
      </c>
      <c r="E953" s="70" t="str">
        <f t="shared" si="93"/>
        <v>International BaccalaureateIBO Standard Level Component50032598</v>
      </c>
      <c r="F953" s="70" t="s">
        <v>24</v>
      </c>
      <c r="G953" s="70" t="s">
        <v>67</v>
      </c>
      <c r="H953" s="184">
        <v>50032598</v>
      </c>
      <c r="I953" s="70" t="s">
        <v>1712</v>
      </c>
      <c r="J953" s="70" t="s">
        <v>3848</v>
      </c>
      <c r="K953" s="71" t="str">
        <f t="shared" si="88"/>
        <v>BLANK</v>
      </c>
      <c r="L953" s="71" t="str">
        <f t="shared" si="89"/>
        <v>BLANK</v>
      </c>
    </row>
    <row r="954" spans="1:12" x14ac:dyDescent="0.75">
      <c r="A954" s="70" t="str">
        <f>CONCATENATE('Search Tool'!$B$6,'Search Tool'!$F$6,H954)</f>
        <v>EAL Level 3 advanced Diploma (Al size 1.25)50033189</v>
      </c>
      <c r="B954" s="70" t="b">
        <f t="shared" si="90"/>
        <v>0</v>
      </c>
      <c r="C954" s="70">
        <f t="shared" si="91"/>
        <v>0</v>
      </c>
      <c r="D954" s="70" t="str">
        <f t="shared" si="92"/>
        <v>FALSE0</v>
      </c>
      <c r="E954" s="70" t="str">
        <f t="shared" si="93"/>
        <v>International BaccalaureateIBO Standard Level Component50033189</v>
      </c>
      <c r="F954" s="70" t="s">
        <v>24</v>
      </c>
      <c r="G954" s="70" t="s">
        <v>67</v>
      </c>
      <c r="H954" s="184">
        <v>50033189</v>
      </c>
      <c r="I954" s="70" t="s">
        <v>1714</v>
      </c>
      <c r="J954" s="70" t="s">
        <v>3849</v>
      </c>
      <c r="K954" s="71" t="str">
        <f t="shared" si="88"/>
        <v>BLANK</v>
      </c>
      <c r="L954" s="71" t="str">
        <f t="shared" si="89"/>
        <v>BLANK</v>
      </c>
    </row>
    <row r="955" spans="1:12" x14ac:dyDescent="0.75">
      <c r="A955" s="70" t="str">
        <f>CONCATENATE('Search Tool'!$B$6,'Search Tool'!$F$6,H955)</f>
        <v>EAL Level 3 advanced Diploma (Al size 1.25)50036877</v>
      </c>
      <c r="B955" s="70" t="b">
        <f t="shared" si="90"/>
        <v>0</v>
      </c>
      <c r="C955" s="70">
        <f t="shared" si="91"/>
        <v>0</v>
      </c>
      <c r="D955" s="70" t="str">
        <f t="shared" si="92"/>
        <v>FALSE0</v>
      </c>
      <c r="E955" s="70" t="str">
        <f t="shared" si="93"/>
        <v>International BaccalaureateIBO Standard Level Component50036877</v>
      </c>
      <c r="F955" s="70" t="s">
        <v>24</v>
      </c>
      <c r="G955" s="70" t="s">
        <v>67</v>
      </c>
      <c r="H955" s="184">
        <v>50036877</v>
      </c>
      <c r="I955" s="70" t="s">
        <v>1716</v>
      </c>
      <c r="J955" s="70" t="s">
        <v>3850</v>
      </c>
      <c r="K955" s="71" t="str">
        <f t="shared" si="88"/>
        <v>BLANK</v>
      </c>
      <c r="L955" s="71" t="str">
        <f t="shared" si="89"/>
        <v>BLANK</v>
      </c>
    </row>
    <row r="956" spans="1:12" x14ac:dyDescent="0.75">
      <c r="A956" s="70" t="str">
        <f>CONCATENATE('Search Tool'!$B$6,'Search Tool'!$F$6,H956)</f>
        <v>EAL Level 3 advanced Diploma (Al size 1.25)50037535</v>
      </c>
      <c r="B956" s="70" t="b">
        <f t="shared" si="90"/>
        <v>0</v>
      </c>
      <c r="C956" s="70">
        <f t="shared" si="91"/>
        <v>0</v>
      </c>
      <c r="D956" s="70" t="str">
        <f t="shared" si="92"/>
        <v>FALSE0</v>
      </c>
      <c r="E956" s="70" t="str">
        <f t="shared" si="93"/>
        <v>International BaccalaureateIBO Standard Level Component50037535</v>
      </c>
      <c r="F956" s="70" t="s">
        <v>24</v>
      </c>
      <c r="G956" s="70" t="s">
        <v>67</v>
      </c>
      <c r="H956" s="184">
        <v>50037535</v>
      </c>
      <c r="I956" s="70" t="s">
        <v>1718</v>
      </c>
      <c r="J956" s="70" t="s">
        <v>3851</v>
      </c>
      <c r="K956" s="71" t="str">
        <f t="shared" si="88"/>
        <v>BLANK</v>
      </c>
      <c r="L956" s="71" t="str">
        <f t="shared" si="89"/>
        <v>BLANK</v>
      </c>
    </row>
    <row r="957" spans="1:12" x14ac:dyDescent="0.75">
      <c r="A957" s="70" t="str">
        <f>CONCATENATE('Search Tool'!$B$6,'Search Tool'!$F$6,H957)</f>
        <v>EAL Level 3 advanced Diploma (Al size 1.25)5007135X</v>
      </c>
      <c r="B957" s="70" t="b">
        <f t="shared" si="90"/>
        <v>0</v>
      </c>
      <c r="C957" s="70">
        <f t="shared" si="91"/>
        <v>0</v>
      </c>
      <c r="D957" s="70" t="str">
        <f t="shared" si="92"/>
        <v>FALSE0</v>
      </c>
      <c r="E957" s="70" t="str">
        <f t="shared" si="93"/>
        <v>International BaccalaureateIBO Standard Level Component5007135X</v>
      </c>
      <c r="F957" s="70" t="s">
        <v>24</v>
      </c>
      <c r="G957" s="70" t="s">
        <v>67</v>
      </c>
      <c r="H957" s="70" t="s">
        <v>1719</v>
      </c>
      <c r="I957" s="70" t="s">
        <v>1720</v>
      </c>
      <c r="J957" s="70" t="s">
        <v>3852</v>
      </c>
      <c r="K957" s="71" t="str">
        <f t="shared" si="88"/>
        <v>BLANK</v>
      </c>
      <c r="L957" s="71" t="str">
        <f t="shared" si="89"/>
        <v>BLANK</v>
      </c>
    </row>
    <row r="958" spans="1:12" x14ac:dyDescent="0.75">
      <c r="A958" s="70" t="str">
        <f>CONCATENATE('Search Tool'!$B$6,'Search Tool'!$F$6,H958)</f>
        <v>EAL Level 3 advanced Diploma (Al size 1.25)50072365</v>
      </c>
      <c r="B958" s="70" t="b">
        <f t="shared" si="90"/>
        <v>0</v>
      </c>
      <c r="C958" s="70">
        <f t="shared" si="91"/>
        <v>0</v>
      </c>
      <c r="D958" s="70" t="str">
        <f t="shared" si="92"/>
        <v>FALSE0</v>
      </c>
      <c r="E958" s="70" t="str">
        <f t="shared" si="93"/>
        <v>International BaccalaureateIBO Standard Level Component50072365</v>
      </c>
      <c r="F958" s="70" t="s">
        <v>24</v>
      </c>
      <c r="G958" s="70" t="s">
        <v>67</v>
      </c>
      <c r="H958" s="184">
        <v>50072365</v>
      </c>
      <c r="I958" s="70" t="s">
        <v>1722</v>
      </c>
      <c r="J958" s="70" t="s">
        <v>3853</v>
      </c>
      <c r="K958" s="71" t="str">
        <f t="shared" si="88"/>
        <v>BLANK</v>
      </c>
      <c r="L958" s="71" t="str">
        <f t="shared" si="89"/>
        <v>BLANK</v>
      </c>
    </row>
    <row r="959" spans="1:12" x14ac:dyDescent="0.75">
      <c r="A959" s="70" t="str">
        <f>CONCATENATE('Search Tool'!$B$6,'Search Tool'!$F$6,H959)</f>
        <v>EAL Level 3 advanced Diploma (Al size 1.25)5007426X</v>
      </c>
      <c r="B959" s="70" t="b">
        <f t="shared" si="90"/>
        <v>0</v>
      </c>
      <c r="C959" s="70">
        <f t="shared" si="91"/>
        <v>0</v>
      </c>
      <c r="D959" s="70" t="str">
        <f t="shared" si="92"/>
        <v>FALSE0</v>
      </c>
      <c r="E959" s="70" t="str">
        <f t="shared" si="93"/>
        <v>International BaccalaureateIBO Standard Level Component5007426X</v>
      </c>
      <c r="F959" s="70" t="s">
        <v>24</v>
      </c>
      <c r="G959" s="70" t="s">
        <v>67</v>
      </c>
      <c r="H959" s="70" t="s">
        <v>1723</v>
      </c>
      <c r="I959" s="70" t="s">
        <v>1724</v>
      </c>
      <c r="J959" s="70" t="s">
        <v>3854</v>
      </c>
      <c r="K959" s="71" t="str">
        <f t="shared" si="88"/>
        <v>BLANK</v>
      </c>
      <c r="L959" s="71" t="str">
        <f t="shared" si="89"/>
        <v>BLANK</v>
      </c>
    </row>
    <row r="960" spans="1:12" x14ac:dyDescent="0.75">
      <c r="A960" s="70" t="str">
        <f>CONCATENATE('Search Tool'!$B$6,'Search Tool'!$F$6,H960)</f>
        <v>EAL Level 3 advanced Diploma (Al size 1.25)50075603</v>
      </c>
      <c r="B960" s="70" t="b">
        <f t="shared" si="90"/>
        <v>0</v>
      </c>
      <c r="C960" s="70">
        <f t="shared" si="91"/>
        <v>0</v>
      </c>
      <c r="D960" s="70" t="str">
        <f t="shared" si="92"/>
        <v>FALSE0</v>
      </c>
      <c r="E960" s="70" t="str">
        <f t="shared" si="93"/>
        <v>International BaccalaureateIBO Standard Level Component50075603</v>
      </c>
      <c r="F960" s="70" t="s">
        <v>24</v>
      </c>
      <c r="G960" s="70" t="s">
        <v>67</v>
      </c>
      <c r="H960" s="184">
        <v>50075603</v>
      </c>
      <c r="I960" s="70" t="s">
        <v>1726</v>
      </c>
      <c r="J960" s="70" t="s">
        <v>3855</v>
      </c>
      <c r="K960" s="71" t="str">
        <f t="shared" si="88"/>
        <v>BLANK</v>
      </c>
      <c r="L960" s="71" t="str">
        <f t="shared" si="89"/>
        <v>BLANK</v>
      </c>
    </row>
    <row r="961" spans="1:12" x14ac:dyDescent="0.75">
      <c r="A961" s="70" t="str">
        <f>CONCATENATE('Search Tool'!$B$6,'Search Tool'!$F$6,H961)</f>
        <v>EAL Level 3 advanced Diploma (Al size 1.25)5007636X</v>
      </c>
      <c r="B961" s="70" t="b">
        <f t="shared" si="90"/>
        <v>0</v>
      </c>
      <c r="C961" s="70">
        <f t="shared" si="91"/>
        <v>0</v>
      </c>
      <c r="D961" s="70" t="str">
        <f t="shared" si="92"/>
        <v>FALSE0</v>
      </c>
      <c r="E961" s="70" t="str">
        <f t="shared" si="93"/>
        <v>International BaccalaureateIBO Standard Level Component5007636X</v>
      </c>
      <c r="F961" s="70" t="s">
        <v>24</v>
      </c>
      <c r="G961" s="70" t="s">
        <v>67</v>
      </c>
      <c r="H961" s="70" t="s">
        <v>1727</v>
      </c>
      <c r="I961" s="70" t="s">
        <v>1728</v>
      </c>
      <c r="J961" s="70" t="s">
        <v>3856</v>
      </c>
      <c r="K961" s="71" t="str">
        <f t="shared" si="88"/>
        <v>BLANK</v>
      </c>
      <c r="L961" s="71" t="str">
        <f t="shared" si="89"/>
        <v>BLANK</v>
      </c>
    </row>
    <row r="962" spans="1:12" x14ac:dyDescent="0.75">
      <c r="A962" s="70" t="str">
        <f>CONCATENATE('Search Tool'!$B$6,'Search Tool'!$F$6,H962)</f>
        <v>EAL Level 3 advanced Diploma (Al size 1.25)50083648</v>
      </c>
      <c r="B962" s="70" t="b">
        <f t="shared" si="90"/>
        <v>0</v>
      </c>
      <c r="C962" s="70">
        <f t="shared" si="91"/>
        <v>0</v>
      </c>
      <c r="D962" s="70" t="str">
        <f t="shared" si="92"/>
        <v>FALSE0</v>
      </c>
      <c r="E962" s="70" t="str">
        <f t="shared" si="93"/>
        <v>International BaccalaureateIBO Standard Level Component50083648</v>
      </c>
      <c r="F962" s="70" t="s">
        <v>24</v>
      </c>
      <c r="G962" s="70" t="s">
        <v>67</v>
      </c>
      <c r="H962" s="184">
        <v>50083648</v>
      </c>
      <c r="I962" s="70" t="s">
        <v>1730</v>
      </c>
      <c r="J962" s="70" t="s">
        <v>3857</v>
      </c>
      <c r="K962" s="71" t="str">
        <f t="shared" ref="K962:K1025" si="94">IFERROR(VLOOKUP($J962,$D$2:$I$1449,5,FALSE),"BLANK")</f>
        <v>BLANK</v>
      </c>
      <c r="L962" s="71" t="str">
        <f t="shared" ref="L962:L1025" si="95">IFERROR(VLOOKUP($J962,$D$2:$I$1449,6,FALSE),"BLANK")</f>
        <v>BLANK</v>
      </c>
    </row>
    <row r="963" spans="1:12" x14ac:dyDescent="0.75">
      <c r="A963" s="70" t="str">
        <f>CONCATENATE('Search Tool'!$B$6,'Search Tool'!$F$6,H963)</f>
        <v>EAL Level 3 advanced Diploma (Al size 1.25)50116198</v>
      </c>
      <c r="B963" s="70" t="b">
        <f t="shared" si="90"/>
        <v>0</v>
      </c>
      <c r="C963" s="70">
        <f t="shared" si="91"/>
        <v>0</v>
      </c>
      <c r="D963" s="70" t="str">
        <f t="shared" si="92"/>
        <v>FALSE0</v>
      </c>
      <c r="E963" s="70" t="str">
        <f t="shared" si="93"/>
        <v>International BaccalaureateIBO Standard Level Component50116198</v>
      </c>
      <c r="F963" s="70" t="s">
        <v>24</v>
      </c>
      <c r="G963" s="70" t="s">
        <v>67</v>
      </c>
      <c r="H963" s="184">
        <v>50116198</v>
      </c>
      <c r="I963" s="70" t="s">
        <v>1732</v>
      </c>
      <c r="J963" s="70" t="s">
        <v>3858</v>
      </c>
      <c r="K963" s="71" t="str">
        <f t="shared" si="94"/>
        <v>BLANK</v>
      </c>
      <c r="L963" s="71" t="str">
        <f t="shared" si="95"/>
        <v>BLANK</v>
      </c>
    </row>
    <row r="964" spans="1:12" x14ac:dyDescent="0.75">
      <c r="A964" s="70" t="str">
        <f>CONCATENATE('Search Tool'!$B$6,'Search Tool'!$F$6,H964)</f>
        <v>EAL Level 3 advanced Diploma (Al size 1.25)60007953</v>
      </c>
      <c r="B964" s="70" t="b">
        <f t="shared" ref="B964:B1027" si="96">A964=E964</f>
        <v>0</v>
      </c>
      <c r="C964" s="70">
        <f t="shared" ref="C964:C1027" si="97">IF(B964=TRUE,1+C963,0)</f>
        <v>0</v>
      </c>
      <c r="D964" s="70" t="str">
        <f t="shared" ref="D964:D1027" si="98">CONCATENATE(B964,C964)</f>
        <v>FALSE0</v>
      </c>
      <c r="E964" s="70" t="str">
        <f t="shared" ref="E964:E1027" si="99">CONCATENATE(F964,G964,H964)</f>
        <v>International BaccalaureateIBO Standard Level Component60007953</v>
      </c>
      <c r="F964" s="70" t="s">
        <v>24</v>
      </c>
      <c r="G964" s="70" t="s">
        <v>67</v>
      </c>
      <c r="H964" s="184">
        <v>60007953</v>
      </c>
      <c r="I964" s="70" t="s">
        <v>1734</v>
      </c>
      <c r="J964" s="70" t="s">
        <v>3859</v>
      </c>
      <c r="K964" s="71" t="str">
        <f t="shared" si="94"/>
        <v>BLANK</v>
      </c>
      <c r="L964" s="71" t="str">
        <f t="shared" si="95"/>
        <v>BLANK</v>
      </c>
    </row>
    <row r="965" spans="1:12" x14ac:dyDescent="0.75">
      <c r="A965" s="70" t="str">
        <f>CONCATENATE('Search Tool'!$B$6,'Search Tool'!$F$6,H965)</f>
        <v>EAL Level 3 advanced Diploma (Al size 1.25)60007965</v>
      </c>
      <c r="B965" s="70" t="b">
        <f t="shared" si="96"/>
        <v>0</v>
      </c>
      <c r="C965" s="70">
        <f t="shared" si="97"/>
        <v>0</v>
      </c>
      <c r="D965" s="70" t="str">
        <f t="shared" si="98"/>
        <v>FALSE0</v>
      </c>
      <c r="E965" s="70" t="str">
        <f t="shared" si="99"/>
        <v>International BaccalaureateIBO Standard Level Component60007965</v>
      </c>
      <c r="F965" s="70" t="s">
        <v>24</v>
      </c>
      <c r="G965" s="70" t="s">
        <v>67</v>
      </c>
      <c r="H965" s="184">
        <v>60007965</v>
      </c>
      <c r="I965" s="70" t="s">
        <v>1736</v>
      </c>
      <c r="J965" s="70" t="s">
        <v>3860</v>
      </c>
      <c r="K965" s="71" t="str">
        <f t="shared" si="94"/>
        <v>BLANK</v>
      </c>
      <c r="L965" s="71" t="str">
        <f t="shared" si="95"/>
        <v>BLANK</v>
      </c>
    </row>
    <row r="966" spans="1:12" x14ac:dyDescent="0.75">
      <c r="A966" s="70" t="str">
        <f>CONCATENATE('Search Tool'!$B$6,'Search Tool'!$F$6,H966)</f>
        <v>EAL Level 3 advanced Diploma (Al size 1.25)60007977</v>
      </c>
      <c r="B966" s="70" t="b">
        <f t="shared" si="96"/>
        <v>0</v>
      </c>
      <c r="C966" s="70">
        <f t="shared" si="97"/>
        <v>0</v>
      </c>
      <c r="D966" s="70" t="str">
        <f t="shared" si="98"/>
        <v>FALSE0</v>
      </c>
      <c r="E966" s="70" t="str">
        <f t="shared" si="99"/>
        <v>International BaccalaureateIBO Standard Level Component60007977</v>
      </c>
      <c r="F966" s="70" t="s">
        <v>24</v>
      </c>
      <c r="G966" s="70" t="s">
        <v>67</v>
      </c>
      <c r="H966" s="184">
        <v>60007977</v>
      </c>
      <c r="I966" s="70" t="s">
        <v>1738</v>
      </c>
      <c r="J966" s="70" t="s">
        <v>3861</v>
      </c>
      <c r="K966" s="71" t="str">
        <f t="shared" si="94"/>
        <v>BLANK</v>
      </c>
      <c r="L966" s="71" t="str">
        <f t="shared" si="95"/>
        <v>BLANK</v>
      </c>
    </row>
    <row r="967" spans="1:12" x14ac:dyDescent="0.75">
      <c r="A967" s="70" t="str">
        <f>CONCATENATE('Search Tool'!$B$6,'Search Tool'!$F$6,H967)</f>
        <v>EAL Level 3 advanced Diploma (Al size 1.25)60008155</v>
      </c>
      <c r="B967" s="70" t="b">
        <f t="shared" si="96"/>
        <v>0</v>
      </c>
      <c r="C967" s="70">
        <f t="shared" si="97"/>
        <v>0</v>
      </c>
      <c r="D967" s="70" t="str">
        <f t="shared" si="98"/>
        <v>FALSE0</v>
      </c>
      <c r="E967" s="70" t="str">
        <f t="shared" si="99"/>
        <v>International BaccalaureateIBO Standard Level Component60008155</v>
      </c>
      <c r="F967" s="70" t="s">
        <v>24</v>
      </c>
      <c r="G967" s="70" t="s">
        <v>67</v>
      </c>
      <c r="H967" s="184">
        <v>60008155</v>
      </c>
      <c r="I967" s="70" t="s">
        <v>1740</v>
      </c>
      <c r="J967" s="70" t="s">
        <v>3862</v>
      </c>
      <c r="K967" s="71" t="str">
        <f t="shared" si="94"/>
        <v>BLANK</v>
      </c>
      <c r="L967" s="71" t="str">
        <f t="shared" si="95"/>
        <v>BLANK</v>
      </c>
    </row>
    <row r="968" spans="1:12" x14ac:dyDescent="0.75">
      <c r="A968" s="70" t="str">
        <f>CONCATENATE('Search Tool'!$B$6,'Search Tool'!$F$6,H968)</f>
        <v>EAL Level 3 advanced Diploma (Al size 1.25)60008192</v>
      </c>
      <c r="B968" s="70" t="b">
        <f t="shared" si="96"/>
        <v>0</v>
      </c>
      <c r="C968" s="70">
        <f t="shared" si="97"/>
        <v>0</v>
      </c>
      <c r="D968" s="70" t="str">
        <f t="shared" si="98"/>
        <v>FALSE0</v>
      </c>
      <c r="E968" s="70" t="str">
        <f t="shared" si="99"/>
        <v>International BaccalaureateIBO Standard Level Component60008192</v>
      </c>
      <c r="F968" s="70" t="s">
        <v>24</v>
      </c>
      <c r="G968" s="70" t="s">
        <v>67</v>
      </c>
      <c r="H968" s="184">
        <v>60008192</v>
      </c>
      <c r="I968" s="70" t="s">
        <v>1742</v>
      </c>
      <c r="J968" s="70" t="s">
        <v>3863</v>
      </c>
      <c r="K968" s="71" t="str">
        <f t="shared" si="94"/>
        <v>BLANK</v>
      </c>
      <c r="L968" s="71" t="str">
        <f t="shared" si="95"/>
        <v>BLANK</v>
      </c>
    </row>
    <row r="969" spans="1:12" x14ac:dyDescent="0.75">
      <c r="A969" s="70" t="str">
        <f>CONCATENATE('Search Tool'!$B$6,'Search Tool'!$F$6,H969)</f>
        <v>EAL Level 3 advanced Diploma (Al size 1.25)60008210</v>
      </c>
      <c r="B969" s="70" t="b">
        <f t="shared" si="96"/>
        <v>0</v>
      </c>
      <c r="C969" s="70">
        <f t="shared" si="97"/>
        <v>0</v>
      </c>
      <c r="D969" s="70" t="str">
        <f t="shared" si="98"/>
        <v>FALSE0</v>
      </c>
      <c r="E969" s="70" t="str">
        <f t="shared" si="99"/>
        <v>International BaccalaureateIBO Standard Level Component60008210</v>
      </c>
      <c r="F969" s="70" t="s">
        <v>24</v>
      </c>
      <c r="G969" s="70" t="s">
        <v>67</v>
      </c>
      <c r="H969" s="184">
        <v>60008210</v>
      </c>
      <c r="I969" s="70" t="s">
        <v>1744</v>
      </c>
      <c r="J969" s="70" t="s">
        <v>3864</v>
      </c>
      <c r="K969" s="71" t="str">
        <f t="shared" si="94"/>
        <v>BLANK</v>
      </c>
      <c r="L969" s="71" t="str">
        <f t="shared" si="95"/>
        <v>BLANK</v>
      </c>
    </row>
    <row r="970" spans="1:12" x14ac:dyDescent="0.75">
      <c r="A970" s="70" t="str">
        <f>CONCATENATE('Search Tool'!$B$6,'Search Tool'!$F$6,H970)</f>
        <v>EAL Level 3 advanced Diploma (Al size 1.25)60009068</v>
      </c>
      <c r="B970" s="70" t="b">
        <f t="shared" si="96"/>
        <v>0</v>
      </c>
      <c r="C970" s="70">
        <f t="shared" si="97"/>
        <v>0</v>
      </c>
      <c r="D970" s="70" t="str">
        <f t="shared" si="98"/>
        <v>FALSE0</v>
      </c>
      <c r="E970" s="70" t="str">
        <f t="shared" si="99"/>
        <v>International BaccalaureateIBO Standard Level Component60009068</v>
      </c>
      <c r="F970" s="70" t="s">
        <v>24</v>
      </c>
      <c r="G970" s="70" t="s">
        <v>67</v>
      </c>
      <c r="H970" s="184">
        <v>60009068</v>
      </c>
      <c r="I970" s="70" t="s">
        <v>1746</v>
      </c>
      <c r="J970" s="70" t="s">
        <v>3865</v>
      </c>
      <c r="K970" s="71" t="str">
        <f t="shared" si="94"/>
        <v>BLANK</v>
      </c>
      <c r="L970" s="71" t="str">
        <f t="shared" si="95"/>
        <v>BLANK</v>
      </c>
    </row>
    <row r="971" spans="1:12" x14ac:dyDescent="0.75">
      <c r="A971" s="70" t="str">
        <f>CONCATENATE('Search Tool'!$B$6,'Search Tool'!$F$6,H971)</f>
        <v>EAL Level 3 advanced Diploma (Al size 1.25)60025761</v>
      </c>
      <c r="B971" s="70" t="b">
        <f t="shared" si="96"/>
        <v>0</v>
      </c>
      <c r="C971" s="70">
        <f t="shared" si="97"/>
        <v>0</v>
      </c>
      <c r="D971" s="70" t="str">
        <f t="shared" si="98"/>
        <v>FALSE0</v>
      </c>
      <c r="E971" s="70" t="str">
        <f t="shared" si="99"/>
        <v>International BaccalaureateIBO Standard Level Component60025761</v>
      </c>
      <c r="F971" s="70" t="s">
        <v>24</v>
      </c>
      <c r="G971" s="70" t="s">
        <v>67</v>
      </c>
      <c r="H971" s="184">
        <v>60025761</v>
      </c>
      <c r="I971" s="70" t="s">
        <v>1748</v>
      </c>
      <c r="J971" s="70" t="s">
        <v>3866</v>
      </c>
      <c r="K971" s="71" t="str">
        <f t="shared" si="94"/>
        <v>BLANK</v>
      </c>
      <c r="L971" s="71" t="str">
        <f t="shared" si="95"/>
        <v>BLANK</v>
      </c>
    </row>
    <row r="972" spans="1:12" x14ac:dyDescent="0.75">
      <c r="A972" s="70" t="str">
        <f>CONCATENATE('Search Tool'!$B$6,'Search Tool'!$F$6,H972)</f>
        <v>EAL Level 3 advanced Diploma (Al size 1.25)60025979</v>
      </c>
      <c r="B972" s="70" t="b">
        <f t="shared" si="96"/>
        <v>0</v>
      </c>
      <c r="C972" s="70">
        <f t="shared" si="97"/>
        <v>0</v>
      </c>
      <c r="D972" s="70" t="str">
        <f t="shared" si="98"/>
        <v>FALSE0</v>
      </c>
      <c r="E972" s="70" t="str">
        <f t="shared" si="99"/>
        <v>International BaccalaureateIBO Standard Level Component60025979</v>
      </c>
      <c r="F972" s="70" t="s">
        <v>24</v>
      </c>
      <c r="G972" s="70" t="s">
        <v>67</v>
      </c>
      <c r="H972" s="70">
        <v>60025979</v>
      </c>
      <c r="I972" s="70" t="s">
        <v>1749</v>
      </c>
      <c r="J972" s="70" t="s">
        <v>3867</v>
      </c>
      <c r="K972" s="71" t="str">
        <f t="shared" si="94"/>
        <v>BLANK</v>
      </c>
      <c r="L972" s="71" t="str">
        <f t="shared" si="95"/>
        <v>BLANK</v>
      </c>
    </row>
    <row r="973" spans="1:12" x14ac:dyDescent="0.75">
      <c r="A973" s="70" t="str">
        <f>CONCATENATE('Search Tool'!$B$6,'Search Tool'!$F$6,H973)</f>
        <v>EAL Level 3 advanced Diploma (Al size 1.25)60026017</v>
      </c>
      <c r="B973" s="70" t="b">
        <f t="shared" si="96"/>
        <v>0</v>
      </c>
      <c r="C973" s="70">
        <f t="shared" si="97"/>
        <v>0</v>
      </c>
      <c r="D973" s="70" t="str">
        <f t="shared" si="98"/>
        <v>FALSE0</v>
      </c>
      <c r="E973" s="70" t="str">
        <f t="shared" si="99"/>
        <v>International BaccalaureateIBO Standard Level Component60026017</v>
      </c>
      <c r="F973" s="70" t="s">
        <v>24</v>
      </c>
      <c r="G973" s="70" t="s">
        <v>67</v>
      </c>
      <c r="H973" s="184">
        <v>60026017</v>
      </c>
      <c r="I973" s="70" t="s">
        <v>1751</v>
      </c>
      <c r="J973" s="70" t="s">
        <v>3868</v>
      </c>
      <c r="K973" s="71" t="str">
        <f t="shared" si="94"/>
        <v>BLANK</v>
      </c>
      <c r="L973" s="71" t="str">
        <f t="shared" si="95"/>
        <v>BLANK</v>
      </c>
    </row>
    <row r="974" spans="1:12" x14ac:dyDescent="0.75">
      <c r="A974" s="70" t="str">
        <f>CONCATENATE('Search Tool'!$B$6,'Search Tool'!$F$6,H974)</f>
        <v>EAL Level 3 advanced Diploma (Al size 1.25)60047483</v>
      </c>
      <c r="B974" s="70" t="b">
        <f t="shared" si="96"/>
        <v>0</v>
      </c>
      <c r="C974" s="70">
        <f t="shared" si="97"/>
        <v>0</v>
      </c>
      <c r="D974" s="70" t="str">
        <f t="shared" si="98"/>
        <v>FALSE0</v>
      </c>
      <c r="E974" s="70" t="str">
        <f t="shared" si="99"/>
        <v>International BaccalaureateIBO Standard Level Component60047483</v>
      </c>
      <c r="F974" s="70" t="s">
        <v>24</v>
      </c>
      <c r="G974" s="70" t="s">
        <v>67</v>
      </c>
      <c r="H974" s="184">
        <v>60047483</v>
      </c>
      <c r="I974" s="70" t="s">
        <v>2347</v>
      </c>
      <c r="J974" s="70" t="s">
        <v>3869</v>
      </c>
      <c r="K974" s="71" t="str">
        <f t="shared" si="94"/>
        <v>BLANK</v>
      </c>
      <c r="L974" s="71" t="str">
        <f t="shared" si="95"/>
        <v>BLANK</v>
      </c>
    </row>
    <row r="975" spans="1:12" x14ac:dyDescent="0.75">
      <c r="A975" s="70" t="str">
        <f>CONCATENATE('Search Tool'!$B$6,'Search Tool'!$F$6,H975)</f>
        <v>EAL Level 3 advanced Diploma (Al size 1.25)60105689</v>
      </c>
      <c r="B975" s="70" t="b">
        <f t="shared" si="96"/>
        <v>0</v>
      </c>
      <c r="C975" s="70">
        <f t="shared" si="97"/>
        <v>0</v>
      </c>
      <c r="D975" s="70" t="str">
        <f t="shared" si="98"/>
        <v>FALSE0</v>
      </c>
      <c r="E975" s="70" t="str">
        <f t="shared" si="99"/>
        <v>International BaccalaureateIBO Standard Level Component60105689</v>
      </c>
      <c r="F975" s="70" t="s">
        <v>24</v>
      </c>
      <c r="G975" s="70" t="s">
        <v>67</v>
      </c>
      <c r="H975" s="184">
        <v>60105689</v>
      </c>
      <c r="I975" s="70" t="s">
        <v>1754</v>
      </c>
      <c r="J975" s="70" t="s">
        <v>3870</v>
      </c>
      <c r="K975" s="71" t="str">
        <f t="shared" si="94"/>
        <v>BLANK</v>
      </c>
      <c r="L975" s="71" t="str">
        <f t="shared" si="95"/>
        <v>BLANK</v>
      </c>
    </row>
    <row r="976" spans="1:12" x14ac:dyDescent="0.75">
      <c r="A976" s="70" t="str">
        <f>CONCATENATE('Search Tool'!$B$6,'Search Tool'!$F$6,H976)</f>
        <v>EAL Level 3 advanced Diploma (Al size 1.25)60111021</v>
      </c>
      <c r="B976" s="70" t="b">
        <f t="shared" si="96"/>
        <v>0</v>
      </c>
      <c r="C976" s="70">
        <f t="shared" si="97"/>
        <v>0</v>
      </c>
      <c r="D976" s="70" t="str">
        <f t="shared" si="98"/>
        <v>FALSE0</v>
      </c>
      <c r="E976" s="70" t="str">
        <f t="shared" si="99"/>
        <v>International BaccalaureateIBO Standard Level Component60111021</v>
      </c>
      <c r="F976" s="70" t="s">
        <v>24</v>
      </c>
      <c r="G976" s="70" t="s">
        <v>67</v>
      </c>
      <c r="H976" s="184">
        <v>60111021</v>
      </c>
      <c r="I976" s="70" t="s">
        <v>1718</v>
      </c>
      <c r="J976" s="70" t="s">
        <v>3871</v>
      </c>
      <c r="K976" s="71" t="str">
        <f t="shared" si="94"/>
        <v>BLANK</v>
      </c>
      <c r="L976" s="71" t="str">
        <f t="shared" si="95"/>
        <v>BLANK</v>
      </c>
    </row>
    <row r="977" spans="1:12" x14ac:dyDescent="0.75">
      <c r="A977" s="70" t="str">
        <f>CONCATENATE('Search Tool'!$B$6,'Search Tool'!$F$6,H977)</f>
        <v>EAL Level 3 advanced Diploma (Al size 1.25)60114915</v>
      </c>
      <c r="B977" s="70" t="b">
        <f t="shared" si="96"/>
        <v>0</v>
      </c>
      <c r="C977" s="70">
        <f t="shared" si="97"/>
        <v>0</v>
      </c>
      <c r="D977" s="70" t="str">
        <f t="shared" si="98"/>
        <v>FALSE0</v>
      </c>
      <c r="E977" s="70" t="str">
        <f t="shared" si="99"/>
        <v>International BaccalaureateIBO Standard Level Component60114915</v>
      </c>
      <c r="F977" s="70" t="s">
        <v>24</v>
      </c>
      <c r="G977" s="70" t="s">
        <v>67</v>
      </c>
      <c r="H977" s="184">
        <v>60114915</v>
      </c>
      <c r="I977" s="70" t="s">
        <v>1700</v>
      </c>
      <c r="J977" s="70" t="s">
        <v>3872</v>
      </c>
      <c r="K977" s="71" t="str">
        <f t="shared" si="94"/>
        <v>BLANK</v>
      </c>
      <c r="L977" s="71" t="str">
        <f t="shared" si="95"/>
        <v>BLANK</v>
      </c>
    </row>
    <row r="978" spans="1:12" x14ac:dyDescent="0.75">
      <c r="A978" s="70" t="str">
        <f>CONCATENATE('Search Tool'!$B$6,'Search Tool'!$F$6,H978)</f>
        <v>EAL Level 3 advanced Diploma (Al size 1.25)60116924</v>
      </c>
      <c r="B978" s="70" t="b">
        <f t="shared" si="96"/>
        <v>0</v>
      </c>
      <c r="C978" s="70">
        <f t="shared" si="97"/>
        <v>0</v>
      </c>
      <c r="D978" s="70" t="str">
        <f t="shared" si="98"/>
        <v>FALSE0</v>
      </c>
      <c r="E978" s="70" t="str">
        <f t="shared" si="99"/>
        <v>International BaccalaureateIBO Standard Level Component60116924</v>
      </c>
      <c r="F978" s="70" t="s">
        <v>24</v>
      </c>
      <c r="G978" s="70" t="s">
        <v>67</v>
      </c>
      <c r="H978" s="184">
        <v>60116924</v>
      </c>
      <c r="I978" s="70" t="s">
        <v>1712</v>
      </c>
      <c r="J978" s="70" t="s">
        <v>3873</v>
      </c>
      <c r="K978" s="71" t="str">
        <f t="shared" si="94"/>
        <v>BLANK</v>
      </c>
      <c r="L978" s="71" t="str">
        <f t="shared" si="95"/>
        <v>BLANK</v>
      </c>
    </row>
    <row r="979" spans="1:12" x14ac:dyDescent="0.75">
      <c r="A979" s="70" t="str">
        <f>CONCATENATE('Search Tool'!$B$6,'Search Tool'!$F$6,H979)</f>
        <v>EAL Level 3 advanced Diploma (Al size 1.25)60123266</v>
      </c>
      <c r="B979" s="70" t="b">
        <f t="shared" si="96"/>
        <v>0</v>
      </c>
      <c r="C979" s="70">
        <f t="shared" si="97"/>
        <v>0</v>
      </c>
      <c r="D979" s="70" t="str">
        <f t="shared" si="98"/>
        <v>FALSE0</v>
      </c>
      <c r="E979" s="70" t="str">
        <f t="shared" si="99"/>
        <v>International BaccalaureateIBO Standard Level Component60123266</v>
      </c>
      <c r="F979" s="70" t="s">
        <v>24</v>
      </c>
      <c r="G979" s="70" t="s">
        <v>67</v>
      </c>
      <c r="H979" s="184">
        <v>60123266</v>
      </c>
      <c r="I979" s="70" t="s">
        <v>1702</v>
      </c>
      <c r="J979" s="70" t="s">
        <v>3874</v>
      </c>
      <c r="K979" s="71" t="str">
        <f t="shared" si="94"/>
        <v>BLANK</v>
      </c>
      <c r="L979" s="71" t="str">
        <f t="shared" si="95"/>
        <v>BLANK</v>
      </c>
    </row>
    <row r="980" spans="1:12" x14ac:dyDescent="0.75">
      <c r="A980" s="70" t="str">
        <f>CONCATENATE('Search Tool'!$B$6,'Search Tool'!$F$6,H980)</f>
        <v>EAL Level 3 advanced Diploma (Al size 1.25)60131226</v>
      </c>
      <c r="B980" s="70" t="b">
        <f t="shared" si="96"/>
        <v>0</v>
      </c>
      <c r="C980" s="70">
        <f t="shared" si="97"/>
        <v>0</v>
      </c>
      <c r="D980" s="70" t="str">
        <f t="shared" si="98"/>
        <v>FALSE0</v>
      </c>
      <c r="E980" s="70" t="str">
        <f t="shared" si="99"/>
        <v>International BaccalaureateIBO Standard Level Component60131226</v>
      </c>
      <c r="F980" s="70" t="s">
        <v>24</v>
      </c>
      <c r="G980" s="70" t="s">
        <v>67</v>
      </c>
      <c r="H980" s="184">
        <v>60131226</v>
      </c>
      <c r="I980" s="70" t="s">
        <v>1722</v>
      </c>
      <c r="J980" s="70" t="s">
        <v>3875</v>
      </c>
      <c r="K980" s="71" t="str">
        <f t="shared" si="94"/>
        <v>BLANK</v>
      </c>
      <c r="L980" s="71" t="str">
        <f t="shared" si="95"/>
        <v>BLANK</v>
      </c>
    </row>
    <row r="981" spans="1:12" x14ac:dyDescent="0.75">
      <c r="A981" s="70" t="str">
        <f>CONCATENATE('Search Tool'!$B$6,'Search Tool'!$F$6,H981)</f>
        <v>EAL Level 3 advanced Diploma (Al size 1.25)60131755</v>
      </c>
      <c r="B981" s="70" t="b">
        <f t="shared" si="96"/>
        <v>0</v>
      </c>
      <c r="C981" s="70">
        <f t="shared" si="97"/>
        <v>0</v>
      </c>
      <c r="D981" s="70" t="str">
        <f t="shared" si="98"/>
        <v>FALSE0</v>
      </c>
      <c r="E981" s="70" t="str">
        <f t="shared" si="99"/>
        <v>International BaccalaureateIBO Standard Level Component60131755</v>
      </c>
      <c r="F981" s="70" t="s">
        <v>24</v>
      </c>
      <c r="G981" s="70" t="s">
        <v>67</v>
      </c>
      <c r="H981" s="184">
        <v>60131755</v>
      </c>
      <c r="I981" s="70" t="s">
        <v>1708</v>
      </c>
      <c r="J981" s="70" t="s">
        <v>3876</v>
      </c>
      <c r="K981" s="71" t="str">
        <f t="shared" si="94"/>
        <v>BLANK</v>
      </c>
      <c r="L981" s="71" t="str">
        <f t="shared" si="95"/>
        <v>BLANK</v>
      </c>
    </row>
    <row r="982" spans="1:12" x14ac:dyDescent="0.75">
      <c r="A982" s="70" t="str">
        <f>CONCATENATE('Search Tool'!$B$6,'Search Tool'!$F$6,H982)</f>
        <v>EAL Level 3 advanced Diploma (Al size 1.25)60131792</v>
      </c>
      <c r="B982" s="70" t="b">
        <f t="shared" si="96"/>
        <v>0</v>
      </c>
      <c r="C982" s="70">
        <f t="shared" si="97"/>
        <v>0</v>
      </c>
      <c r="D982" s="70" t="str">
        <f t="shared" si="98"/>
        <v>FALSE0</v>
      </c>
      <c r="E982" s="70" t="str">
        <f t="shared" si="99"/>
        <v>International BaccalaureateIBO Standard Level Component60131792</v>
      </c>
      <c r="F982" s="70" t="s">
        <v>24</v>
      </c>
      <c r="G982" s="70" t="s">
        <v>67</v>
      </c>
      <c r="H982" s="184">
        <v>60131792</v>
      </c>
      <c r="I982" s="70" t="s">
        <v>1706</v>
      </c>
      <c r="J982" s="70" t="s">
        <v>3877</v>
      </c>
      <c r="K982" s="71" t="str">
        <f t="shared" si="94"/>
        <v>BLANK</v>
      </c>
      <c r="L982" s="71" t="str">
        <f t="shared" si="95"/>
        <v>BLANK</v>
      </c>
    </row>
    <row r="983" spans="1:12" x14ac:dyDescent="0.75">
      <c r="A983" s="70" t="str">
        <f>CONCATENATE('Search Tool'!$B$6,'Search Tool'!$F$6,H983)</f>
        <v>EAL Level 3 advanced Diploma (Al size 1.25)60131810</v>
      </c>
      <c r="B983" s="70" t="b">
        <f t="shared" si="96"/>
        <v>0</v>
      </c>
      <c r="C983" s="70">
        <f t="shared" si="97"/>
        <v>0</v>
      </c>
      <c r="D983" s="70" t="str">
        <f t="shared" si="98"/>
        <v>FALSE0</v>
      </c>
      <c r="E983" s="70" t="str">
        <f t="shared" si="99"/>
        <v>International BaccalaureateIBO Standard Level Component60131810</v>
      </c>
      <c r="F983" s="70" t="s">
        <v>24</v>
      </c>
      <c r="G983" s="70" t="s">
        <v>67</v>
      </c>
      <c r="H983" s="184">
        <v>60131810</v>
      </c>
      <c r="I983" s="70" t="s">
        <v>1710</v>
      </c>
      <c r="J983" s="70" t="s">
        <v>3878</v>
      </c>
      <c r="K983" s="71" t="str">
        <f t="shared" si="94"/>
        <v>BLANK</v>
      </c>
      <c r="L983" s="71" t="str">
        <f t="shared" si="95"/>
        <v>BLANK</v>
      </c>
    </row>
    <row r="984" spans="1:12" x14ac:dyDescent="0.75">
      <c r="A984" s="70" t="str">
        <f>CONCATENATE('Search Tool'!$B$6,'Search Tool'!$F$6,H984)</f>
        <v>EAL Level 3 advanced Diploma (Al size 1.25)60149607</v>
      </c>
      <c r="B984" s="70" t="b">
        <f t="shared" si="96"/>
        <v>0</v>
      </c>
      <c r="C984" s="70">
        <f t="shared" si="97"/>
        <v>0</v>
      </c>
      <c r="D984" s="70" t="str">
        <f t="shared" si="98"/>
        <v>FALSE0</v>
      </c>
      <c r="E984" s="70" t="str">
        <f t="shared" si="99"/>
        <v>International BaccalaureateIBO Standard Level Component60149607</v>
      </c>
      <c r="F984" s="70" t="s">
        <v>24</v>
      </c>
      <c r="G984" s="70" t="s">
        <v>67</v>
      </c>
      <c r="H984" s="184">
        <v>60149607</v>
      </c>
      <c r="I984" s="70" t="s">
        <v>1714</v>
      </c>
      <c r="J984" s="70" t="s">
        <v>3879</v>
      </c>
      <c r="K984" s="71" t="str">
        <f t="shared" si="94"/>
        <v>BLANK</v>
      </c>
      <c r="L984" s="71" t="str">
        <f t="shared" si="95"/>
        <v>BLANK</v>
      </c>
    </row>
    <row r="985" spans="1:12" x14ac:dyDescent="0.75">
      <c r="A985" s="70" t="str">
        <f>CONCATENATE('Search Tool'!$B$6,'Search Tool'!$F$6,H985)</f>
        <v>EAL Level 3 advanced Diploma (Al size 1.25)60153155</v>
      </c>
      <c r="B985" s="70" t="b">
        <f t="shared" si="96"/>
        <v>0</v>
      </c>
      <c r="C985" s="70">
        <f t="shared" si="97"/>
        <v>0</v>
      </c>
      <c r="D985" s="70" t="str">
        <f t="shared" si="98"/>
        <v>FALSE0</v>
      </c>
      <c r="E985" s="70" t="str">
        <f t="shared" si="99"/>
        <v>International BaccalaureateIBO Standard Level Component60153155</v>
      </c>
      <c r="F985" s="70" t="s">
        <v>24</v>
      </c>
      <c r="G985" s="70" t="s">
        <v>67</v>
      </c>
      <c r="H985" s="184">
        <v>60153155</v>
      </c>
      <c r="I985" s="70" t="s">
        <v>1765</v>
      </c>
      <c r="J985" s="70" t="s">
        <v>3880</v>
      </c>
      <c r="K985" s="71" t="str">
        <f t="shared" si="94"/>
        <v>BLANK</v>
      </c>
      <c r="L985" s="71" t="str">
        <f t="shared" si="95"/>
        <v>BLANK</v>
      </c>
    </row>
    <row r="986" spans="1:12" x14ac:dyDescent="0.75">
      <c r="A986" s="70" t="str">
        <f>CONCATENATE('Search Tool'!$B$6,'Search Tool'!$F$6,H986)</f>
        <v>EAL Level 3 advanced Diploma (Al size 1.25)60157379</v>
      </c>
      <c r="B986" s="70" t="b">
        <f t="shared" si="96"/>
        <v>0</v>
      </c>
      <c r="C986" s="70">
        <f t="shared" si="97"/>
        <v>0</v>
      </c>
      <c r="D986" s="70" t="str">
        <f t="shared" si="98"/>
        <v>FALSE0</v>
      </c>
      <c r="E986" s="70" t="str">
        <f t="shared" si="99"/>
        <v>International BaccalaureateIBO Standard Level Component60157379</v>
      </c>
      <c r="F986" s="70" t="s">
        <v>24</v>
      </c>
      <c r="G986" s="70" t="s">
        <v>67</v>
      </c>
      <c r="H986" s="184">
        <v>60157379</v>
      </c>
      <c r="I986" s="70" t="s">
        <v>1767</v>
      </c>
      <c r="J986" s="70" t="s">
        <v>3881</v>
      </c>
      <c r="K986" s="71" t="str">
        <f t="shared" si="94"/>
        <v>BLANK</v>
      </c>
      <c r="L986" s="71" t="str">
        <f t="shared" si="95"/>
        <v>BLANK</v>
      </c>
    </row>
    <row r="987" spans="1:12" x14ac:dyDescent="0.75">
      <c r="A987" s="70" t="str">
        <f>CONCATENATE('Search Tool'!$B$6,'Search Tool'!$F$6,H987)</f>
        <v>EAL Level 3 advanced Diploma (Al size 1.25)50029654</v>
      </c>
      <c r="B987" s="70" t="b">
        <f t="shared" si="96"/>
        <v>0</v>
      </c>
      <c r="C987" s="70">
        <f t="shared" si="97"/>
        <v>0</v>
      </c>
      <c r="D987" s="70" t="str">
        <f t="shared" si="98"/>
        <v>FALSE0</v>
      </c>
      <c r="E987" s="70" t="str">
        <f t="shared" si="99"/>
        <v>International BaccalaureateIBO Higher Level Component50029654</v>
      </c>
      <c r="F987" s="70" t="s">
        <v>24</v>
      </c>
      <c r="G987" s="70" t="s">
        <v>68</v>
      </c>
      <c r="H987" s="184">
        <v>50029654</v>
      </c>
      <c r="I987" s="70" t="s">
        <v>1769</v>
      </c>
      <c r="J987" s="70" t="s">
        <v>3882</v>
      </c>
      <c r="K987" s="71" t="str">
        <f t="shared" si="94"/>
        <v>BLANK</v>
      </c>
      <c r="L987" s="71" t="str">
        <f t="shared" si="95"/>
        <v>BLANK</v>
      </c>
    </row>
    <row r="988" spans="1:12" x14ac:dyDescent="0.75">
      <c r="A988" s="70" t="str">
        <f>CONCATENATE('Search Tool'!$B$6,'Search Tool'!$F$6,H988)</f>
        <v>EAL Level 3 advanced Diploma (Al size 1.25)5002968X</v>
      </c>
      <c r="B988" s="70" t="b">
        <f t="shared" si="96"/>
        <v>0</v>
      </c>
      <c r="C988" s="70">
        <f t="shared" si="97"/>
        <v>0</v>
      </c>
      <c r="D988" s="70" t="str">
        <f t="shared" si="98"/>
        <v>FALSE0</v>
      </c>
      <c r="E988" s="70" t="str">
        <f t="shared" si="99"/>
        <v>International BaccalaureateIBO Higher Level Component5002968X</v>
      </c>
      <c r="F988" s="70" t="s">
        <v>24</v>
      </c>
      <c r="G988" s="70" t="s">
        <v>68</v>
      </c>
      <c r="H988" s="70" t="s">
        <v>1770</v>
      </c>
      <c r="I988" s="70" t="s">
        <v>1771</v>
      </c>
      <c r="J988" s="70" t="s">
        <v>3883</v>
      </c>
      <c r="K988" s="71" t="str">
        <f t="shared" si="94"/>
        <v>BLANK</v>
      </c>
      <c r="L988" s="71" t="str">
        <f t="shared" si="95"/>
        <v>BLANK</v>
      </c>
    </row>
    <row r="989" spans="1:12" x14ac:dyDescent="0.75">
      <c r="A989" s="70" t="str">
        <f>CONCATENATE('Search Tool'!$B$6,'Search Tool'!$F$6,H989)</f>
        <v>EAL Level 3 advanced Diploma (Al size 1.25)50032422</v>
      </c>
      <c r="B989" s="70" t="b">
        <f t="shared" si="96"/>
        <v>0</v>
      </c>
      <c r="C989" s="70">
        <f t="shared" si="97"/>
        <v>0</v>
      </c>
      <c r="D989" s="70" t="str">
        <f t="shared" si="98"/>
        <v>FALSE0</v>
      </c>
      <c r="E989" s="70" t="str">
        <f t="shared" si="99"/>
        <v>International BaccalaureateIBO Higher Level Component50032422</v>
      </c>
      <c r="F989" s="70" t="s">
        <v>24</v>
      </c>
      <c r="G989" s="70" t="s">
        <v>68</v>
      </c>
      <c r="H989" s="184">
        <v>50032422</v>
      </c>
      <c r="I989" s="70" t="s">
        <v>1773</v>
      </c>
      <c r="J989" s="70" t="s">
        <v>3884</v>
      </c>
      <c r="K989" s="71" t="str">
        <f t="shared" si="94"/>
        <v>BLANK</v>
      </c>
      <c r="L989" s="71" t="str">
        <f t="shared" si="95"/>
        <v>BLANK</v>
      </c>
    </row>
    <row r="990" spans="1:12" x14ac:dyDescent="0.75">
      <c r="A990" s="70" t="str">
        <f>CONCATENATE('Search Tool'!$B$6,'Search Tool'!$F$6,H990)</f>
        <v>EAL Level 3 advanced Diploma (Al size 1.25)50032458</v>
      </c>
      <c r="B990" s="70" t="b">
        <f t="shared" si="96"/>
        <v>0</v>
      </c>
      <c r="C990" s="70">
        <f t="shared" si="97"/>
        <v>0</v>
      </c>
      <c r="D990" s="70" t="str">
        <f t="shared" si="98"/>
        <v>FALSE0</v>
      </c>
      <c r="E990" s="70" t="str">
        <f t="shared" si="99"/>
        <v>International BaccalaureateIBO Higher Level Component50032458</v>
      </c>
      <c r="F990" s="70" t="s">
        <v>24</v>
      </c>
      <c r="G990" s="70" t="s">
        <v>68</v>
      </c>
      <c r="H990" s="184">
        <v>50032458</v>
      </c>
      <c r="I990" s="70" t="s">
        <v>1775</v>
      </c>
      <c r="J990" s="70" t="s">
        <v>3885</v>
      </c>
      <c r="K990" s="71" t="str">
        <f t="shared" si="94"/>
        <v>BLANK</v>
      </c>
      <c r="L990" s="71" t="str">
        <f t="shared" si="95"/>
        <v>BLANK</v>
      </c>
    </row>
    <row r="991" spans="1:12" x14ac:dyDescent="0.75">
      <c r="A991" s="70" t="str">
        <f>CONCATENATE('Search Tool'!$B$6,'Search Tool'!$F$6,H991)</f>
        <v>EAL Level 3 advanced Diploma (Al size 1.25)5003246X</v>
      </c>
      <c r="B991" s="70" t="b">
        <f t="shared" si="96"/>
        <v>0</v>
      </c>
      <c r="C991" s="70">
        <f t="shared" si="97"/>
        <v>0</v>
      </c>
      <c r="D991" s="70" t="str">
        <f t="shared" si="98"/>
        <v>FALSE0</v>
      </c>
      <c r="E991" s="70" t="str">
        <f t="shared" si="99"/>
        <v>International BaccalaureateIBO Higher Level Component5003246X</v>
      </c>
      <c r="F991" s="70" t="s">
        <v>24</v>
      </c>
      <c r="G991" s="70" t="s">
        <v>68</v>
      </c>
      <c r="H991" s="70" t="s">
        <v>1776</v>
      </c>
      <c r="I991" s="70" t="s">
        <v>1777</v>
      </c>
      <c r="J991" s="70" t="s">
        <v>3886</v>
      </c>
      <c r="K991" s="71" t="str">
        <f t="shared" si="94"/>
        <v>BLANK</v>
      </c>
      <c r="L991" s="71" t="str">
        <f t="shared" si="95"/>
        <v>BLANK</v>
      </c>
    </row>
    <row r="992" spans="1:12" x14ac:dyDescent="0.75">
      <c r="A992" s="70" t="str">
        <f>CONCATENATE('Search Tool'!$B$6,'Search Tool'!$F$6,H992)</f>
        <v>EAL Level 3 advanced Diploma (Al size 1.25)50032483</v>
      </c>
      <c r="B992" s="70" t="b">
        <f t="shared" si="96"/>
        <v>0</v>
      </c>
      <c r="C992" s="70">
        <f t="shared" si="97"/>
        <v>0</v>
      </c>
      <c r="D992" s="70" t="str">
        <f t="shared" si="98"/>
        <v>FALSE0</v>
      </c>
      <c r="E992" s="70" t="str">
        <f t="shared" si="99"/>
        <v>International BaccalaureateIBO Higher Level Component50032483</v>
      </c>
      <c r="F992" s="70" t="s">
        <v>24</v>
      </c>
      <c r="G992" s="70" t="s">
        <v>68</v>
      </c>
      <c r="H992" s="184">
        <v>50032483</v>
      </c>
      <c r="I992" s="70" t="s">
        <v>1779</v>
      </c>
      <c r="J992" s="70" t="s">
        <v>3887</v>
      </c>
      <c r="K992" s="71" t="str">
        <f t="shared" si="94"/>
        <v>BLANK</v>
      </c>
      <c r="L992" s="71" t="str">
        <f t="shared" si="95"/>
        <v>BLANK</v>
      </c>
    </row>
    <row r="993" spans="1:12" x14ac:dyDescent="0.75">
      <c r="A993" s="70" t="str">
        <f>CONCATENATE('Search Tool'!$B$6,'Search Tool'!$F$6,H993)</f>
        <v>EAL Level 3 advanced Diploma (Al size 1.25)50032586</v>
      </c>
      <c r="B993" s="70" t="b">
        <f t="shared" si="96"/>
        <v>0</v>
      </c>
      <c r="C993" s="70">
        <f t="shared" si="97"/>
        <v>0</v>
      </c>
      <c r="D993" s="70" t="str">
        <f t="shared" si="98"/>
        <v>FALSE0</v>
      </c>
      <c r="E993" s="70" t="str">
        <f t="shared" si="99"/>
        <v>International BaccalaureateIBO Higher Level Component50032586</v>
      </c>
      <c r="F993" s="70" t="s">
        <v>24</v>
      </c>
      <c r="G993" s="70" t="s">
        <v>68</v>
      </c>
      <c r="H993" s="184">
        <v>50032586</v>
      </c>
      <c r="I993" s="70" t="s">
        <v>1781</v>
      </c>
      <c r="J993" s="70" t="s">
        <v>3888</v>
      </c>
      <c r="K993" s="71" t="str">
        <f t="shared" si="94"/>
        <v>BLANK</v>
      </c>
      <c r="L993" s="71" t="str">
        <f t="shared" si="95"/>
        <v>BLANK</v>
      </c>
    </row>
    <row r="994" spans="1:12" x14ac:dyDescent="0.75">
      <c r="A994" s="70" t="str">
        <f>CONCATENATE('Search Tool'!$B$6,'Search Tool'!$F$6,H994)</f>
        <v>EAL Level 3 advanced Diploma (Al size 1.25)50033190</v>
      </c>
      <c r="B994" s="70" t="b">
        <f t="shared" si="96"/>
        <v>0</v>
      </c>
      <c r="C994" s="70">
        <f t="shared" si="97"/>
        <v>0</v>
      </c>
      <c r="D994" s="70" t="str">
        <f t="shared" si="98"/>
        <v>FALSE0</v>
      </c>
      <c r="E994" s="70" t="str">
        <f t="shared" si="99"/>
        <v>International BaccalaureateIBO Higher Level Component50033190</v>
      </c>
      <c r="F994" s="70" t="s">
        <v>24</v>
      </c>
      <c r="G994" s="70" t="s">
        <v>68</v>
      </c>
      <c r="H994" s="184">
        <v>50033190</v>
      </c>
      <c r="I994" s="70" t="s">
        <v>1783</v>
      </c>
      <c r="J994" s="70" t="s">
        <v>3889</v>
      </c>
      <c r="K994" s="71" t="str">
        <f t="shared" si="94"/>
        <v>BLANK</v>
      </c>
      <c r="L994" s="71" t="str">
        <f t="shared" si="95"/>
        <v>BLANK</v>
      </c>
    </row>
    <row r="995" spans="1:12" x14ac:dyDescent="0.75">
      <c r="A995" s="70" t="str">
        <f>CONCATENATE('Search Tool'!$B$6,'Search Tool'!$F$6,H995)</f>
        <v>EAL Level 3 advanced Diploma (Al size 1.25)50036865</v>
      </c>
      <c r="B995" s="70" t="b">
        <f t="shared" si="96"/>
        <v>0</v>
      </c>
      <c r="C995" s="70">
        <f t="shared" si="97"/>
        <v>0</v>
      </c>
      <c r="D995" s="70" t="str">
        <f t="shared" si="98"/>
        <v>FALSE0</v>
      </c>
      <c r="E995" s="70" t="str">
        <f t="shared" si="99"/>
        <v>International BaccalaureateIBO Higher Level Component50036865</v>
      </c>
      <c r="F995" s="70" t="s">
        <v>24</v>
      </c>
      <c r="G995" s="70" t="s">
        <v>68</v>
      </c>
      <c r="H995" s="184">
        <v>50036865</v>
      </c>
      <c r="I995" s="70" t="s">
        <v>1785</v>
      </c>
      <c r="J995" s="70" t="s">
        <v>3890</v>
      </c>
      <c r="K995" s="71" t="str">
        <f t="shared" si="94"/>
        <v>BLANK</v>
      </c>
      <c r="L995" s="71" t="str">
        <f t="shared" si="95"/>
        <v>BLANK</v>
      </c>
    </row>
    <row r="996" spans="1:12" x14ac:dyDescent="0.75">
      <c r="A996" s="70" t="str">
        <f>CONCATENATE('Search Tool'!$B$6,'Search Tool'!$F$6,H996)</f>
        <v>EAL Level 3 advanced Diploma (Al size 1.25)50037523</v>
      </c>
      <c r="B996" s="70" t="b">
        <f t="shared" si="96"/>
        <v>0</v>
      </c>
      <c r="C996" s="70">
        <f t="shared" si="97"/>
        <v>0</v>
      </c>
      <c r="D996" s="70" t="str">
        <f t="shared" si="98"/>
        <v>FALSE0</v>
      </c>
      <c r="E996" s="70" t="str">
        <f t="shared" si="99"/>
        <v>International BaccalaureateIBO Higher Level Component50037523</v>
      </c>
      <c r="F996" s="70" t="s">
        <v>24</v>
      </c>
      <c r="G996" s="70" t="s">
        <v>68</v>
      </c>
      <c r="H996" s="184">
        <v>50037523</v>
      </c>
      <c r="I996" s="70" t="s">
        <v>1787</v>
      </c>
      <c r="J996" s="70" t="s">
        <v>3891</v>
      </c>
      <c r="K996" s="71" t="str">
        <f t="shared" si="94"/>
        <v>BLANK</v>
      </c>
      <c r="L996" s="71" t="str">
        <f t="shared" si="95"/>
        <v>BLANK</v>
      </c>
    </row>
    <row r="997" spans="1:12" x14ac:dyDescent="0.75">
      <c r="A997" s="70" t="str">
        <f>CONCATENATE('Search Tool'!$B$6,'Search Tool'!$F$6,H997)</f>
        <v>EAL Level 3 advanced Diploma (Al size 1.25)50065476</v>
      </c>
      <c r="B997" s="70" t="b">
        <f t="shared" si="96"/>
        <v>0</v>
      </c>
      <c r="C997" s="70">
        <f t="shared" si="97"/>
        <v>0</v>
      </c>
      <c r="D997" s="70" t="str">
        <f t="shared" si="98"/>
        <v>FALSE0</v>
      </c>
      <c r="E997" s="70" t="str">
        <f t="shared" si="99"/>
        <v>International BaccalaureateIBO Higher Level Component50065476</v>
      </c>
      <c r="F997" s="70" t="s">
        <v>24</v>
      </c>
      <c r="G997" s="70" t="s">
        <v>68</v>
      </c>
      <c r="H997" s="184">
        <v>50065476</v>
      </c>
      <c r="I997" s="70" t="s">
        <v>1789</v>
      </c>
      <c r="J997" s="70" t="s">
        <v>3892</v>
      </c>
      <c r="K997" s="71" t="str">
        <f t="shared" si="94"/>
        <v>BLANK</v>
      </c>
      <c r="L997" s="71" t="str">
        <f t="shared" si="95"/>
        <v>BLANK</v>
      </c>
    </row>
    <row r="998" spans="1:12" x14ac:dyDescent="0.75">
      <c r="A998" s="70" t="str">
        <f>CONCATENATE('Search Tool'!$B$6,'Search Tool'!$F$6,H998)</f>
        <v>EAL Level 3 advanced Diploma (Al size 1.25)50071361</v>
      </c>
      <c r="B998" s="70" t="b">
        <f t="shared" si="96"/>
        <v>0</v>
      </c>
      <c r="C998" s="70">
        <f t="shared" si="97"/>
        <v>0</v>
      </c>
      <c r="D998" s="70" t="str">
        <f t="shared" si="98"/>
        <v>FALSE0</v>
      </c>
      <c r="E998" s="70" t="str">
        <f t="shared" si="99"/>
        <v>International BaccalaureateIBO Higher Level Component50071361</v>
      </c>
      <c r="F998" s="70" t="s">
        <v>24</v>
      </c>
      <c r="G998" s="70" t="s">
        <v>68</v>
      </c>
      <c r="H998" s="184">
        <v>50071361</v>
      </c>
      <c r="I998" s="70" t="s">
        <v>1791</v>
      </c>
      <c r="J998" s="70" t="s">
        <v>3893</v>
      </c>
      <c r="K998" s="71" t="str">
        <f t="shared" si="94"/>
        <v>BLANK</v>
      </c>
      <c r="L998" s="71" t="str">
        <f t="shared" si="95"/>
        <v>BLANK</v>
      </c>
    </row>
    <row r="999" spans="1:12" x14ac:dyDescent="0.75">
      <c r="A999" s="70" t="str">
        <f>CONCATENATE('Search Tool'!$B$6,'Search Tool'!$F$6,H999)</f>
        <v>EAL Level 3 advanced Diploma (Al size 1.25)50074258</v>
      </c>
      <c r="B999" s="70" t="b">
        <f t="shared" si="96"/>
        <v>0</v>
      </c>
      <c r="C999" s="70">
        <f t="shared" si="97"/>
        <v>0</v>
      </c>
      <c r="D999" s="70" t="str">
        <f t="shared" si="98"/>
        <v>FALSE0</v>
      </c>
      <c r="E999" s="70" t="str">
        <f t="shared" si="99"/>
        <v>International BaccalaureateIBO Higher Level Component50074258</v>
      </c>
      <c r="F999" s="70" t="s">
        <v>24</v>
      </c>
      <c r="G999" s="70" t="s">
        <v>68</v>
      </c>
      <c r="H999" s="184">
        <v>50074258</v>
      </c>
      <c r="I999" s="70" t="s">
        <v>1793</v>
      </c>
      <c r="J999" s="70" t="s">
        <v>3894</v>
      </c>
      <c r="K999" s="71" t="str">
        <f t="shared" si="94"/>
        <v>BLANK</v>
      </c>
      <c r="L999" s="71" t="str">
        <f t="shared" si="95"/>
        <v>BLANK</v>
      </c>
    </row>
    <row r="1000" spans="1:12" x14ac:dyDescent="0.75">
      <c r="A1000" s="70" t="str">
        <f>CONCATENATE('Search Tool'!$B$6,'Search Tool'!$F$6,H1000)</f>
        <v>EAL Level 3 advanced Diploma (Al size 1.25)50075512</v>
      </c>
      <c r="B1000" s="70" t="b">
        <f t="shared" si="96"/>
        <v>0</v>
      </c>
      <c r="C1000" s="70">
        <f t="shared" si="97"/>
        <v>0</v>
      </c>
      <c r="D1000" s="70" t="str">
        <f t="shared" si="98"/>
        <v>FALSE0</v>
      </c>
      <c r="E1000" s="70" t="str">
        <f t="shared" si="99"/>
        <v>International BaccalaureateIBO Higher Level Component50075512</v>
      </c>
      <c r="F1000" s="70" t="s">
        <v>24</v>
      </c>
      <c r="G1000" s="70" t="s">
        <v>68</v>
      </c>
      <c r="H1000" s="184">
        <v>50075512</v>
      </c>
      <c r="I1000" s="70" t="s">
        <v>1795</v>
      </c>
      <c r="J1000" s="70" t="s">
        <v>3895</v>
      </c>
      <c r="K1000" s="71" t="str">
        <f t="shared" si="94"/>
        <v>BLANK</v>
      </c>
      <c r="L1000" s="71" t="str">
        <f t="shared" si="95"/>
        <v>BLANK</v>
      </c>
    </row>
    <row r="1001" spans="1:12" x14ac:dyDescent="0.75">
      <c r="A1001" s="70" t="str">
        <f>CONCATENATE('Search Tool'!$B$6,'Search Tool'!$F$6,H1001)</f>
        <v>EAL Level 3 advanced Diploma (Al size 1.25)50076358</v>
      </c>
      <c r="B1001" s="70" t="b">
        <f t="shared" si="96"/>
        <v>0</v>
      </c>
      <c r="C1001" s="70">
        <f t="shared" si="97"/>
        <v>0</v>
      </c>
      <c r="D1001" s="70" t="str">
        <f t="shared" si="98"/>
        <v>FALSE0</v>
      </c>
      <c r="E1001" s="70" t="str">
        <f t="shared" si="99"/>
        <v>International BaccalaureateIBO Higher Level Component50076358</v>
      </c>
      <c r="F1001" s="70" t="s">
        <v>24</v>
      </c>
      <c r="G1001" s="70" t="s">
        <v>68</v>
      </c>
      <c r="H1001" s="184">
        <v>50076358</v>
      </c>
      <c r="I1001" s="70" t="s">
        <v>1797</v>
      </c>
      <c r="J1001" s="70" t="s">
        <v>3896</v>
      </c>
      <c r="K1001" s="71" t="str">
        <f t="shared" si="94"/>
        <v>BLANK</v>
      </c>
      <c r="L1001" s="71" t="str">
        <f t="shared" si="95"/>
        <v>BLANK</v>
      </c>
    </row>
    <row r="1002" spans="1:12" x14ac:dyDescent="0.75">
      <c r="A1002" s="70" t="str">
        <f>CONCATENATE('Search Tool'!$B$6,'Search Tool'!$F$6,H1002)</f>
        <v>EAL Level 3 advanced Diploma (Al size 1.25)50083636</v>
      </c>
      <c r="B1002" s="70" t="b">
        <f t="shared" si="96"/>
        <v>0</v>
      </c>
      <c r="C1002" s="70">
        <f t="shared" si="97"/>
        <v>0</v>
      </c>
      <c r="D1002" s="70" t="str">
        <f t="shared" si="98"/>
        <v>FALSE0</v>
      </c>
      <c r="E1002" s="70" t="str">
        <f t="shared" si="99"/>
        <v>International BaccalaureateIBO Higher Level Component50083636</v>
      </c>
      <c r="F1002" s="70" t="s">
        <v>24</v>
      </c>
      <c r="G1002" s="70" t="s">
        <v>68</v>
      </c>
      <c r="H1002" s="184">
        <v>50083636</v>
      </c>
      <c r="I1002" s="70" t="s">
        <v>1799</v>
      </c>
      <c r="J1002" s="70" t="s">
        <v>3897</v>
      </c>
      <c r="K1002" s="71" t="str">
        <f t="shared" si="94"/>
        <v>BLANK</v>
      </c>
      <c r="L1002" s="71" t="str">
        <f t="shared" si="95"/>
        <v>BLANK</v>
      </c>
    </row>
    <row r="1003" spans="1:12" x14ac:dyDescent="0.75">
      <c r="A1003" s="70" t="str">
        <f>CONCATENATE('Search Tool'!$B$6,'Search Tool'!$F$6,H1003)</f>
        <v>EAL Level 3 advanced Diploma (Al size 1.25)5011198X</v>
      </c>
      <c r="B1003" s="70" t="b">
        <f t="shared" si="96"/>
        <v>0</v>
      </c>
      <c r="C1003" s="70">
        <f t="shared" si="97"/>
        <v>0</v>
      </c>
      <c r="D1003" s="70" t="str">
        <f t="shared" si="98"/>
        <v>FALSE0</v>
      </c>
      <c r="E1003" s="70" t="str">
        <f t="shared" si="99"/>
        <v>International BaccalaureateIBO Higher Level Component5011198X</v>
      </c>
      <c r="F1003" s="70" t="s">
        <v>24</v>
      </c>
      <c r="G1003" s="70" t="s">
        <v>68</v>
      </c>
      <c r="H1003" s="70" t="s">
        <v>1800</v>
      </c>
      <c r="I1003" s="70" t="s">
        <v>1801</v>
      </c>
      <c r="J1003" s="70" t="s">
        <v>3898</v>
      </c>
      <c r="K1003" s="71" t="str">
        <f t="shared" si="94"/>
        <v>BLANK</v>
      </c>
      <c r="L1003" s="71" t="str">
        <f t="shared" si="95"/>
        <v>BLANK</v>
      </c>
    </row>
    <row r="1004" spans="1:12" x14ac:dyDescent="0.75">
      <c r="A1004" s="70" t="str">
        <f>CONCATENATE('Search Tool'!$B$6,'Search Tool'!$F$6,H1004)</f>
        <v>EAL Level 3 advanced Diploma (Al size 1.25)60008143</v>
      </c>
      <c r="B1004" s="70" t="b">
        <f t="shared" si="96"/>
        <v>0</v>
      </c>
      <c r="C1004" s="70">
        <f t="shared" si="97"/>
        <v>0</v>
      </c>
      <c r="D1004" s="70" t="str">
        <f t="shared" si="98"/>
        <v>FALSE0</v>
      </c>
      <c r="E1004" s="70" t="str">
        <f t="shared" si="99"/>
        <v>International BaccalaureateIBO Higher Level Component60008143</v>
      </c>
      <c r="F1004" s="70" t="s">
        <v>24</v>
      </c>
      <c r="G1004" s="70" t="s">
        <v>68</v>
      </c>
      <c r="H1004" s="184">
        <v>60008143</v>
      </c>
      <c r="I1004" s="70" t="s">
        <v>1803</v>
      </c>
      <c r="J1004" s="70" t="s">
        <v>3899</v>
      </c>
      <c r="K1004" s="71" t="str">
        <f t="shared" si="94"/>
        <v>BLANK</v>
      </c>
      <c r="L1004" s="71" t="str">
        <f t="shared" si="95"/>
        <v>BLANK</v>
      </c>
    </row>
    <row r="1005" spans="1:12" x14ac:dyDescent="0.75">
      <c r="A1005" s="70" t="str">
        <f>CONCATENATE('Search Tool'!$B$6,'Search Tool'!$F$6,H1005)</f>
        <v>EAL Level 3 advanced Diploma (Al size 1.25)60008167</v>
      </c>
      <c r="B1005" s="70" t="b">
        <f t="shared" si="96"/>
        <v>0</v>
      </c>
      <c r="C1005" s="70">
        <f t="shared" si="97"/>
        <v>0</v>
      </c>
      <c r="D1005" s="70" t="str">
        <f t="shared" si="98"/>
        <v>FALSE0</v>
      </c>
      <c r="E1005" s="70" t="str">
        <f t="shared" si="99"/>
        <v>International BaccalaureateIBO Higher Level Component60008167</v>
      </c>
      <c r="F1005" s="70" t="s">
        <v>24</v>
      </c>
      <c r="G1005" s="70" t="s">
        <v>68</v>
      </c>
      <c r="H1005" s="184">
        <v>60008167</v>
      </c>
      <c r="I1005" s="70" t="s">
        <v>1805</v>
      </c>
      <c r="J1005" s="70" t="s">
        <v>3900</v>
      </c>
      <c r="K1005" s="71" t="str">
        <f t="shared" si="94"/>
        <v>BLANK</v>
      </c>
      <c r="L1005" s="71" t="str">
        <f t="shared" si="95"/>
        <v>BLANK</v>
      </c>
    </row>
    <row r="1006" spans="1:12" x14ac:dyDescent="0.75">
      <c r="A1006" s="70" t="str">
        <f>CONCATENATE('Search Tool'!$B$6,'Search Tool'!$F$6,H1006)</f>
        <v>EAL Level 3 advanced Diploma (Al size 1.25)60009032</v>
      </c>
      <c r="B1006" s="70" t="b">
        <f t="shared" si="96"/>
        <v>0</v>
      </c>
      <c r="C1006" s="70">
        <f t="shared" si="97"/>
        <v>0</v>
      </c>
      <c r="D1006" s="70" t="str">
        <f t="shared" si="98"/>
        <v>FALSE0</v>
      </c>
      <c r="E1006" s="70" t="str">
        <f t="shared" si="99"/>
        <v>International BaccalaureateIBO Higher Level Component60009032</v>
      </c>
      <c r="F1006" s="70" t="s">
        <v>24</v>
      </c>
      <c r="G1006" s="70" t="s">
        <v>68</v>
      </c>
      <c r="H1006" s="184">
        <v>60009032</v>
      </c>
      <c r="I1006" s="70" t="s">
        <v>1807</v>
      </c>
      <c r="J1006" s="70" t="s">
        <v>3901</v>
      </c>
      <c r="K1006" s="71" t="str">
        <f t="shared" si="94"/>
        <v>BLANK</v>
      </c>
      <c r="L1006" s="71" t="str">
        <f t="shared" si="95"/>
        <v>BLANK</v>
      </c>
    </row>
    <row r="1007" spans="1:12" x14ac:dyDescent="0.75">
      <c r="A1007" s="70" t="str">
        <f>CONCATENATE('Search Tool'!$B$6,'Search Tool'!$F$6,H1007)</f>
        <v>EAL Level 3 advanced Diploma (Al size 1.25)60010757</v>
      </c>
      <c r="B1007" s="70" t="b">
        <f t="shared" si="96"/>
        <v>0</v>
      </c>
      <c r="C1007" s="70">
        <f t="shared" si="97"/>
        <v>0</v>
      </c>
      <c r="D1007" s="70" t="str">
        <f t="shared" si="98"/>
        <v>FALSE0</v>
      </c>
      <c r="E1007" s="70" t="str">
        <f t="shared" si="99"/>
        <v>International BaccalaureateIBO Higher Level Component60010757</v>
      </c>
      <c r="F1007" s="70" t="s">
        <v>24</v>
      </c>
      <c r="G1007" s="70" t="s">
        <v>68</v>
      </c>
      <c r="H1007" s="184">
        <v>60010757</v>
      </c>
      <c r="I1007" s="70" t="s">
        <v>1809</v>
      </c>
      <c r="J1007" s="70" t="s">
        <v>3902</v>
      </c>
      <c r="K1007" s="71" t="str">
        <f t="shared" si="94"/>
        <v>BLANK</v>
      </c>
      <c r="L1007" s="71" t="str">
        <f t="shared" si="95"/>
        <v>BLANK</v>
      </c>
    </row>
    <row r="1008" spans="1:12" x14ac:dyDescent="0.75">
      <c r="A1008" s="70" t="str">
        <f>CONCATENATE('Search Tool'!$B$6,'Search Tool'!$F$6,H1008)</f>
        <v>EAL Level 3 advanced Diploma (Al size 1.25)60025736</v>
      </c>
      <c r="B1008" s="70" t="b">
        <f t="shared" si="96"/>
        <v>0</v>
      </c>
      <c r="C1008" s="70">
        <f t="shared" si="97"/>
        <v>0</v>
      </c>
      <c r="D1008" s="70" t="str">
        <f t="shared" si="98"/>
        <v>FALSE0</v>
      </c>
      <c r="E1008" s="70" t="str">
        <f t="shared" si="99"/>
        <v>International BaccalaureateIBO Higher Level Component60025736</v>
      </c>
      <c r="F1008" s="70" t="s">
        <v>24</v>
      </c>
      <c r="G1008" s="70" t="s">
        <v>68</v>
      </c>
      <c r="H1008" s="184">
        <v>60025736</v>
      </c>
      <c r="I1008" s="70" t="s">
        <v>1811</v>
      </c>
      <c r="J1008" s="70" t="s">
        <v>3903</v>
      </c>
      <c r="K1008" s="71" t="str">
        <f t="shared" si="94"/>
        <v>BLANK</v>
      </c>
      <c r="L1008" s="71" t="str">
        <f t="shared" si="95"/>
        <v>BLANK</v>
      </c>
    </row>
    <row r="1009" spans="1:12" x14ac:dyDescent="0.75">
      <c r="A1009" s="70" t="str">
        <f>CONCATENATE('Search Tool'!$B$6,'Search Tool'!$F$6,H1009)</f>
        <v>EAL Level 3 advanced Diploma (Al size 1.25)6002575X</v>
      </c>
      <c r="B1009" s="70" t="b">
        <f t="shared" si="96"/>
        <v>0</v>
      </c>
      <c r="C1009" s="70">
        <f t="shared" si="97"/>
        <v>0</v>
      </c>
      <c r="D1009" s="70" t="str">
        <f t="shared" si="98"/>
        <v>FALSE0</v>
      </c>
      <c r="E1009" s="70" t="str">
        <f t="shared" si="99"/>
        <v>International BaccalaureateIBO Higher Level Component6002575X</v>
      </c>
      <c r="F1009" s="70" t="s">
        <v>24</v>
      </c>
      <c r="G1009" s="70" t="s">
        <v>68</v>
      </c>
      <c r="H1009" s="70" t="s">
        <v>1812</v>
      </c>
      <c r="I1009" s="70" t="s">
        <v>1813</v>
      </c>
      <c r="J1009" s="70" t="s">
        <v>3904</v>
      </c>
      <c r="K1009" s="71" t="str">
        <f t="shared" si="94"/>
        <v>BLANK</v>
      </c>
      <c r="L1009" s="71" t="str">
        <f t="shared" si="95"/>
        <v>BLANK</v>
      </c>
    </row>
    <row r="1010" spans="1:12" x14ac:dyDescent="0.75">
      <c r="A1010" s="70" t="str">
        <f>CONCATENATE('Search Tool'!$B$6,'Search Tool'!$F$6,H1010)</f>
        <v>EAL Level 3 advanced Diploma (Al size 1.25)60029912</v>
      </c>
      <c r="B1010" s="70" t="b">
        <f t="shared" si="96"/>
        <v>0</v>
      </c>
      <c r="C1010" s="70">
        <f t="shared" si="97"/>
        <v>0</v>
      </c>
      <c r="D1010" s="70" t="str">
        <f t="shared" si="98"/>
        <v>FALSE0</v>
      </c>
      <c r="E1010" s="70" t="str">
        <f t="shared" si="99"/>
        <v>International BaccalaureateIBO Higher Level Component60029912</v>
      </c>
      <c r="F1010" s="70" t="s">
        <v>24</v>
      </c>
      <c r="G1010" s="70" t="s">
        <v>68</v>
      </c>
      <c r="H1010" s="184">
        <v>60029912</v>
      </c>
      <c r="I1010" s="70" t="s">
        <v>2340</v>
      </c>
      <c r="J1010" s="70" t="s">
        <v>3905</v>
      </c>
      <c r="K1010" s="71" t="str">
        <f t="shared" si="94"/>
        <v>BLANK</v>
      </c>
      <c r="L1010" s="71" t="str">
        <f t="shared" si="95"/>
        <v>BLANK</v>
      </c>
    </row>
    <row r="1011" spans="1:12" x14ac:dyDescent="0.75">
      <c r="A1011" s="70" t="str">
        <f>CONCATENATE('Search Tool'!$B$6,'Search Tool'!$F$6,H1011)</f>
        <v>EAL Level 3 advanced Diploma (Al size 1.25)60105677</v>
      </c>
      <c r="B1011" s="70" t="b">
        <f t="shared" si="96"/>
        <v>0</v>
      </c>
      <c r="C1011" s="70">
        <f t="shared" si="97"/>
        <v>0</v>
      </c>
      <c r="D1011" s="70" t="str">
        <f t="shared" si="98"/>
        <v>FALSE0</v>
      </c>
      <c r="E1011" s="70" t="str">
        <f t="shared" si="99"/>
        <v>International BaccalaureateIBO Higher Level Component60105677</v>
      </c>
      <c r="F1011" s="70" t="s">
        <v>24</v>
      </c>
      <c r="G1011" s="70" t="s">
        <v>68</v>
      </c>
      <c r="H1011" s="184">
        <v>60105677</v>
      </c>
      <c r="I1011" s="70" t="s">
        <v>1816</v>
      </c>
      <c r="J1011" s="70" t="s">
        <v>3906</v>
      </c>
      <c r="K1011" s="71" t="str">
        <f t="shared" si="94"/>
        <v>BLANK</v>
      </c>
      <c r="L1011" s="71" t="str">
        <f t="shared" si="95"/>
        <v>BLANK</v>
      </c>
    </row>
    <row r="1012" spans="1:12" x14ac:dyDescent="0.75">
      <c r="A1012" s="70" t="str">
        <f>CONCATENATE('Search Tool'!$B$6,'Search Tool'!$F$6,H1012)</f>
        <v>EAL Level 3 advanced Diploma (Al size 1.25)6011101X</v>
      </c>
      <c r="B1012" s="70" t="b">
        <f t="shared" si="96"/>
        <v>0</v>
      </c>
      <c r="C1012" s="70">
        <f t="shared" si="97"/>
        <v>0</v>
      </c>
      <c r="D1012" s="70" t="str">
        <f t="shared" si="98"/>
        <v>FALSE0</v>
      </c>
      <c r="E1012" s="70" t="str">
        <f t="shared" si="99"/>
        <v>International BaccalaureateIBO Higher Level Component6011101X</v>
      </c>
      <c r="F1012" s="70" t="s">
        <v>24</v>
      </c>
      <c r="G1012" s="70" t="s">
        <v>68</v>
      </c>
      <c r="H1012" s="70" t="s">
        <v>1817</v>
      </c>
      <c r="I1012" s="70" t="s">
        <v>1787</v>
      </c>
      <c r="J1012" s="70" t="s">
        <v>3907</v>
      </c>
      <c r="K1012" s="71" t="str">
        <f t="shared" si="94"/>
        <v>BLANK</v>
      </c>
      <c r="L1012" s="71" t="str">
        <f t="shared" si="95"/>
        <v>BLANK</v>
      </c>
    </row>
    <row r="1013" spans="1:12" x14ac:dyDescent="0.75">
      <c r="A1013" s="70" t="str">
        <f>CONCATENATE('Search Tool'!$B$6,'Search Tool'!$F$6,H1013)</f>
        <v>EAL Level 3 advanced Diploma (Al size 1.25)60114903</v>
      </c>
      <c r="B1013" s="70" t="b">
        <f t="shared" si="96"/>
        <v>0</v>
      </c>
      <c r="C1013" s="70">
        <f t="shared" si="97"/>
        <v>0</v>
      </c>
      <c r="D1013" s="70" t="str">
        <f t="shared" si="98"/>
        <v>FALSE0</v>
      </c>
      <c r="E1013" s="70" t="str">
        <f t="shared" si="99"/>
        <v>International BaccalaureateIBO Higher Level Component60114903</v>
      </c>
      <c r="F1013" s="70" t="s">
        <v>24</v>
      </c>
      <c r="G1013" s="70" t="s">
        <v>68</v>
      </c>
      <c r="H1013" s="184">
        <v>60114903</v>
      </c>
      <c r="I1013" s="70" t="s">
        <v>1769</v>
      </c>
      <c r="J1013" s="70" t="s">
        <v>3908</v>
      </c>
      <c r="K1013" s="71" t="str">
        <f t="shared" si="94"/>
        <v>BLANK</v>
      </c>
      <c r="L1013" s="71" t="str">
        <f t="shared" si="95"/>
        <v>BLANK</v>
      </c>
    </row>
    <row r="1014" spans="1:12" x14ac:dyDescent="0.75">
      <c r="A1014" s="70" t="str">
        <f>CONCATENATE('Search Tool'!$B$6,'Search Tool'!$F$6,H1014)</f>
        <v>EAL Level 3 advanced Diploma (Al size 1.25)60116912</v>
      </c>
      <c r="B1014" s="70" t="b">
        <f t="shared" si="96"/>
        <v>0</v>
      </c>
      <c r="C1014" s="70">
        <f t="shared" si="97"/>
        <v>0</v>
      </c>
      <c r="D1014" s="70" t="str">
        <f t="shared" si="98"/>
        <v>FALSE0</v>
      </c>
      <c r="E1014" s="70" t="str">
        <f t="shared" si="99"/>
        <v>International BaccalaureateIBO Higher Level Component60116912</v>
      </c>
      <c r="F1014" s="70" t="s">
        <v>24</v>
      </c>
      <c r="G1014" s="70" t="s">
        <v>68</v>
      </c>
      <c r="H1014" s="184">
        <v>60116912</v>
      </c>
      <c r="I1014" s="70" t="s">
        <v>1781</v>
      </c>
      <c r="J1014" s="70" t="s">
        <v>3909</v>
      </c>
      <c r="K1014" s="71" t="str">
        <f t="shared" si="94"/>
        <v>BLANK</v>
      </c>
      <c r="L1014" s="71" t="str">
        <f t="shared" si="95"/>
        <v>BLANK</v>
      </c>
    </row>
    <row r="1015" spans="1:12" x14ac:dyDescent="0.75">
      <c r="A1015" s="70" t="str">
        <f>CONCATENATE('Search Tool'!$B$6,'Search Tool'!$F$6,H1015)</f>
        <v>EAL Level 3 advanced Diploma (Al size 1.25)60123254</v>
      </c>
      <c r="B1015" s="70" t="b">
        <f t="shared" si="96"/>
        <v>0</v>
      </c>
      <c r="C1015" s="70">
        <f t="shared" si="97"/>
        <v>0</v>
      </c>
      <c r="D1015" s="70" t="str">
        <f t="shared" si="98"/>
        <v>FALSE0</v>
      </c>
      <c r="E1015" s="70" t="str">
        <f t="shared" si="99"/>
        <v>International BaccalaureateIBO Higher Level Component60123254</v>
      </c>
      <c r="F1015" s="70" t="s">
        <v>24</v>
      </c>
      <c r="G1015" s="70" t="s">
        <v>68</v>
      </c>
      <c r="H1015" s="184">
        <v>60123254</v>
      </c>
      <c r="I1015" s="70" t="s">
        <v>1771</v>
      </c>
      <c r="J1015" s="70" t="s">
        <v>3910</v>
      </c>
      <c r="K1015" s="71" t="str">
        <f t="shared" si="94"/>
        <v>BLANK</v>
      </c>
      <c r="L1015" s="71" t="str">
        <f t="shared" si="95"/>
        <v>BLANK</v>
      </c>
    </row>
    <row r="1016" spans="1:12" x14ac:dyDescent="0.75">
      <c r="A1016" s="70" t="str">
        <f>CONCATENATE('Search Tool'!$B$6,'Search Tool'!$F$6,H1016)</f>
        <v>EAL Level 3 advanced Diploma (Al size 1.25)60131214</v>
      </c>
      <c r="B1016" s="70" t="b">
        <f t="shared" si="96"/>
        <v>0</v>
      </c>
      <c r="C1016" s="70">
        <f t="shared" si="97"/>
        <v>0</v>
      </c>
      <c r="D1016" s="70" t="str">
        <f t="shared" si="98"/>
        <v>FALSE0</v>
      </c>
      <c r="E1016" s="70" t="str">
        <f t="shared" si="99"/>
        <v>International BaccalaureateIBO Higher Level Component60131214</v>
      </c>
      <c r="F1016" s="70" t="s">
        <v>24</v>
      </c>
      <c r="G1016" s="70" t="s">
        <v>68</v>
      </c>
      <c r="H1016" s="184">
        <v>60131214</v>
      </c>
      <c r="I1016" s="70" t="s">
        <v>1791</v>
      </c>
      <c r="J1016" s="70" t="s">
        <v>3911</v>
      </c>
      <c r="K1016" s="71" t="str">
        <f t="shared" si="94"/>
        <v>BLANK</v>
      </c>
      <c r="L1016" s="71" t="str">
        <f t="shared" si="95"/>
        <v>BLANK</v>
      </c>
    </row>
    <row r="1017" spans="1:12" x14ac:dyDescent="0.75">
      <c r="A1017" s="70" t="str">
        <f>CONCATENATE('Search Tool'!$B$6,'Search Tool'!$F$6,H1017)</f>
        <v>EAL Level 3 advanced Diploma (Al size 1.25)60131743</v>
      </c>
      <c r="B1017" s="70" t="b">
        <f t="shared" si="96"/>
        <v>0</v>
      </c>
      <c r="C1017" s="70">
        <f t="shared" si="97"/>
        <v>0</v>
      </c>
      <c r="D1017" s="70" t="str">
        <f t="shared" si="98"/>
        <v>FALSE0</v>
      </c>
      <c r="E1017" s="70" t="str">
        <f t="shared" si="99"/>
        <v>International BaccalaureateIBO Higher Level Component60131743</v>
      </c>
      <c r="F1017" s="70" t="s">
        <v>24</v>
      </c>
      <c r="G1017" s="70" t="s">
        <v>68</v>
      </c>
      <c r="H1017" s="184">
        <v>60131743</v>
      </c>
      <c r="I1017" s="70" t="s">
        <v>1777</v>
      </c>
      <c r="J1017" s="70" t="s">
        <v>3912</v>
      </c>
      <c r="K1017" s="71" t="str">
        <f t="shared" si="94"/>
        <v>BLANK</v>
      </c>
      <c r="L1017" s="71" t="str">
        <f t="shared" si="95"/>
        <v>BLANK</v>
      </c>
    </row>
    <row r="1018" spans="1:12" x14ac:dyDescent="0.75">
      <c r="A1018" s="70" t="str">
        <f>CONCATENATE('Search Tool'!$B$6,'Search Tool'!$F$6,H1018)</f>
        <v>EAL Level 3 advanced Diploma (Al size 1.25)60131779</v>
      </c>
      <c r="B1018" s="70" t="b">
        <f t="shared" si="96"/>
        <v>0</v>
      </c>
      <c r="C1018" s="70">
        <f t="shared" si="97"/>
        <v>0</v>
      </c>
      <c r="D1018" s="70" t="str">
        <f t="shared" si="98"/>
        <v>FALSE0</v>
      </c>
      <c r="E1018" s="70" t="str">
        <f t="shared" si="99"/>
        <v>International BaccalaureateIBO Higher Level Component60131779</v>
      </c>
      <c r="F1018" s="70" t="s">
        <v>24</v>
      </c>
      <c r="G1018" s="70" t="s">
        <v>68</v>
      </c>
      <c r="H1018" s="184">
        <v>60131779</v>
      </c>
      <c r="I1018" s="70" t="s">
        <v>1775</v>
      </c>
      <c r="J1018" s="70" t="s">
        <v>3913</v>
      </c>
      <c r="K1018" s="71" t="str">
        <f t="shared" si="94"/>
        <v>BLANK</v>
      </c>
      <c r="L1018" s="71" t="str">
        <f t="shared" si="95"/>
        <v>BLANK</v>
      </c>
    </row>
    <row r="1019" spans="1:12" x14ac:dyDescent="0.75">
      <c r="A1019" s="70" t="str">
        <f>CONCATENATE('Search Tool'!$B$6,'Search Tool'!$F$6,H1019)</f>
        <v>EAL Level 3 advanced Diploma (Al size 1.25)60131809</v>
      </c>
      <c r="B1019" s="70" t="b">
        <f t="shared" si="96"/>
        <v>0</v>
      </c>
      <c r="C1019" s="70">
        <f t="shared" si="97"/>
        <v>0</v>
      </c>
      <c r="D1019" s="70" t="str">
        <f t="shared" si="98"/>
        <v>FALSE0</v>
      </c>
      <c r="E1019" s="70" t="str">
        <f t="shared" si="99"/>
        <v>International BaccalaureateIBO Higher Level Component60131809</v>
      </c>
      <c r="F1019" s="70" t="s">
        <v>24</v>
      </c>
      <c r="G1019" s="70" t="s">
        <v>68</v>
      </c>
      <c r="H1019" s="184">
        <v>60131809</v>
      </c>
      <c r="I1019" s="70" t="s">
        <v>1779</v>
      </c>
      <c r="J1019" s="70" t="s">
        <v>3914</v>
      </c>
      <c r="K1019" s="71" t="str">
        <f t="shared" si="94"/>
        <v>BLANK</v>
      </c>
      <c r="L1019" s="71" t="str">
        <f t="shared" si="95"/>
        <v>BLANK</v>
      </c>
    </row>
    <row r="1020" spans="1:12" x14ac:dyDescent="0.75">
      <c r="A1020" s="70" t="str">
        <f>CONCATENATE('Search Tool'!$B$6,'Search Tool'!$F$6,H1020)</f>
        <v>EAL Level 3 advanced Diploma (Al size 1.25)60149590</v>
      </c>
      <c r="B1020" s="70" t="b">
        <f t="shared" si="96"/>
        <v>0</v>
      </c>
      <c r="C1020" s="70">
        <f t="shared" si="97"/>
        <v>0</v>
      </c>
      <c r="D1020" s="70" t="str">
        <f t="shared" si="98"/>
        <v>FALSE0</v>
      </c>
      <c r="E1020" s="70" t="str">
        <f t="shared" si="99"/>
        <v>International BaccalaureateIBO Higher Level Component60149590</v>
      </c>
      <c r="F1020" s="70" t="s">
        <v>24</v>
      </c>
      <c r="G1020" s="70" t="s">
        <v>68</v>
      </c>
      <c r="H1020" s="184">
        <v>60149590</v>
      </c>
      <c r="I1020" s="70" t="s">
        <v>1783</v>
      </c>
      <c r="J1020" s="70" t="s">
        <v>3915</v>
      </c>
      <c r="K1020" s="71" t="str">
        <f t="shared" si="94"/>
        <v>BLANK</v>
      </c>
      <c r="L1020" s="71" t="str">
        <f t="shared" si="95"/>
        <v>BLANK</v>
      </c>
    </row>
    <row r="1021" spans="1:12" x14ac:dyDescent="0.75">
      <c r="A1021" s="70" t="str">
        <f>CONCATENATE('Search Tool'!$B$6,'Search Tool'!$F$6,H1021)</f>
        <v>EAL Level 3 advanced Diploma (Al size 1.25)60153143</v>
      </c>
      <c r="B1021" s="70" t="b">
        <f t="shared" si="96"/>
        <v>0</v>
      </c>
      <c r="C1021" s="70">
        <f t="shared" si="97"/>
        <v>0</v>
      </c>
      <c r="D1021" s="70" t="str">
        <f t="shared" si="98"/>
        <v>FALSE0</v>
      </c>
      <c r="E1021" s="70" t="str">
        <f t="shared" si="99"/>
        <v>International BaccalaureateIBO Higher Level Component60153143</v>
      </c>
      <c r="F1021" s="70" t="s">
        <v>24</v>
      </c>
      <c r="G1021" s="70" t="s">
        <v>68</v>
      </c>
      <c r="H1021" s="184">
        <v>60153143</v>
      </c>
      <c r="I1021" s="70" t="s">
        <v>1827</v>
      </c>
      <c r="J1021" s="70" t="s">
        <v>3916</v>
      </c>
      <c r="K1021" s="71" t="str">
        <f t="shared" si="94"/>
        <v>BLANK</v>
      </c>
      <c r="L1021" s="71" t="str">
        <f t="shared" si="95"/>
        <v>BLANK</v>
      </c>
    </row>
    <row r="1022" spans="1:12" x14ac:dyDescent="0.75">
      <c r="A1022" s="70" t="str">
        <f>CONCATENATE('Search Tool'!$B$6,'Search Tool'!$F$6,H1022)</f>
        <v>EAL Level 3 advanced Diploma (Al size 1.25)60086415</v>
      </c>
      <c r="B1022" s="70" t="b">
        <f t="shared" si="96"/>
        <v>0</v>
      </c>
      <c r="C1022" s="70">
        <f t="shared" si="97"/>
        <v>0</v>
      </c>
      <c r="D1022" s="70" t="str">
        <f t="shared" si="98"/>
        <v>FALSE0</v>
      </c>
      <c r="E1022" s="70" t="str">
        <f t="shared" si="99"/>
        <v>International BaccalaureateIBO Extended Essay60086415</v>
      </c>
      <c r="F1022" s="70" t="s">
        <v>24</v>
      </c>
      <c r="G1022" s="70" t="s">
        <v>69</v>
      </c>
      <c r="H1022" s="70">
        <v>60086415</v>
      </c>
      <c r="I1022" s="70" t="s">
        <v>1828</v>
      </c>
      <c r="J1022" s="70" t="s">
        <v>3917</v>
      </c>
      <c r="K1022" s="71" t="str">
        <f t="shared" si="94"/>
        <v>BLANK</v>
      </c>
      <c r="L1022" s="71" t="str">
        <f t="shared" si="95"/>
        <v>BLANK</v>
      </c>
    </row>
    <row r="1023" spans="1:12" x14ac:dyDescent="0.75">
      <c r="A1023" s="70" t="str">
        <f>CONCATENATE('Search Tool'!$B$6,'Search Tool'!$F$6,H1023)</f>
        <v>EAL Level 3 advanced Diploma (Al size 1.25)60158700</v>
      </c>
      <c r="B1023" s="70" t="b">
        <f t="shared" si="96"/>
        <v>0</v>
      </c>
      <c r="C1023" s="70">
        <f t="shared" si="97"/>
        <v>0</v>
      </c>
      <c r="D1023" s="70" t="str">
        <f t="shared" si="98"/>
        <v>FALSE0</v>
      </c>
      <c r="E1023" s="70" t="str">
        <f t="shared" si="99"/>
        <v>International BaccalaureateIBO Reflective Project60158700</v>
      </c>
      <c r="F1023" s="70" t="s">
        <v>24</v>
      </c>
      <c r="G1023" s="70" t="s">
        <v>70</v>
      </c>
      <c r="H1023" s="70">
        <v>60158700</v>
      </c>
      <c r="I1023" s="70" t="s">
        <v>2634</v>
      </c>
      <c r="J1023" s="70" t="s">
        <v>3918</v>
      </c>
      <c r="K1023" s="71" t="str">
        <f t="shared" si="94"/>
        <v>BLANK</v>
      </c>
      <c r="L1023" s="71" t="str">
        <f t="shared" si="95"/>
        <v>BLANK</v>
      </c>
    </row>
    <row r="1024" spans="1:12" x14ac:dyDescent="0.75">
      <c r="A1024" s="70" t="str">
        <f>CONCATENATE('Search Tool'!$B$6,'Search Tool'!$F$6,H1024)</f>
        <v>EAL Level 3 advanced Diploma (Al size 1.25)60099148</v>
      </c>
      <c r="B1024" s="70" t="b">
        <f t="shared" si="96"/>
        <v>0</v>
      </c>
      <c r="C1024" s="70">
        <f t="shared" si="97"/>
        <v>0</v>
      </c>
      <c r="D1024" s="70" t="str">
        <f t="shared" si="98"/>
        <v>FALSE0</v>
      </c>
      <c r="E1024" s="70" t="str">
        <f t="shared" si="99"/>
        <v>International BaccalaureateIBO Theory of Knowledge60099148</v>
      </c>
      <c r="F1024" s="70" t="s">
        <v>24</v>
      </c>
      <c r="G1024" s="70" t="s">
        <v>71</v>
      </c>
      <c r="H1024" s="70">
        <v>60099148</v>
      </c>
      <c r="I1024" s="70" t="s">
        <v>1829</v>
      </c>
      <c r="J1024" s="70" t="s">
        <v>3919</v>
      </c>
      <c r="K1024" s="71" t="str">
        <f t="shared" si="94"/>
        <v>BLANK</v>
      </c>
      <c r="L1024" s="71" t="str">
        <f t="shared" si="95"/>
        <v>BLANK</v>
      </c>
    </row>
    <row r="1025" spans="1:12" x14ac:dyDescent="0.75">
      <c r="A1025" s="70" t="str">
        <f>CONCATENATE('Search Tool'!$B$6,'Search Tool'!$F$6,H1025)</f>
        <v>EAL Level 3 advanced Diploma (Al size 1.25)60042254</v>
      </c>
      <c r="B1025" s="70" t="b">
        <f t="shared" si="96"/>
        <v>0</v>
      </c>
      <c r="C1025" s="70">
        <f t="shared" si="97"/>
        <v>0</v>
      </c>
      <c r="D1025" s="70" t="str">
        <f t="shared" si="98"/>
        <v>FALSE0</v>
      </c>
      <c r="E1025" s="70" t="str">
        <f t="shared" si="99"/>
        <v>OCR Cambridge TechnicalsOCR Level 2 Cambridge Technical Extended Certificate60042254</v>
      </c>
      <c r="F1025" s="70" t="s">
        <v>26</v>
      </c>
      <c r="G1025" s="70" t="s">
        <v>2737</v>
      </c>
      <c r="H1025" s="184">
        <v>60042254</v>
      </c>
      <c r="I1025" s="70" t="s">
        <v>2346</v>
      </c>
      <c r="J1025" s="70" t="s">
        <v>3920</v>
      </c>
      <c r="K1025" s="71" t="str">
        <f t="shared" si="94"/>
        <v>BLANK</v>
      </c>
      <c r="L1025" s="71" t="str">
        <f t="shared" si="95"/>
        <v>BLANK</v>
      </c>
    </row>
    <row r="1026" spans="1:12" x14ac:dyDescent="0.75">
      <c r="A1026" s="70" t="str">
        <f>CONCATENATE('Search Tool'!$B$6,'Search Tool'!$F$6,H1026)</f>
        <v>EAL Level 3 advanced Diploma (Al size 1.25)60042229</v>
      </c>
      <c r="B1026" s="70" t="b">
        <f t="shared" si="96"/>
        <v>0</v>
      </c>
      <c r="C1026" s="70">
        <f t="shared" si="97"/>
        <v>0</v>
      </c>
      <c r="D1026" s="70" t="str">
        <f t="shared" si="98"/>
        <v>FALSE0</v>
      </c>
      <c r="E1026" s="70" t="str">
        <f t="shared" si="99"/>
        <v>OCR Cambridge TechnicalsOCR Level 2 Cambridge Technical Diploma60042229</v>
      </c>
      <c r="F1026" s="70" t="s">
        <v>26</v>
      </c>
      <c r="G1026" s="70" t="s">
        <v>2736</v>
      </c>
      <c r="H1026" s="184">
        <v>60042229</v>
      </c>
      <c r="I1026" s="70" t="s">
        <v>2344</v>
      </c>
      <c r="J1026" s="70" t="s">
        <v>3921</v>
      </c>
      <c r="K1026" s="71" t="str">
        <f t="shared" ref="K1026:K1089" si="100">IFERROR(VLOOKUP($J1026,$D$2:$I$1449,5,FALSE),"BLANK")</f>
        <v>BLANK</v>
      </c>
      <c r="L1026" s="71" t="str">
        <f t="shared" ref="L1026:L1089" si="101">IFERROR(VLOOKUP($J1026,$D$2:$I$1449,6,FALSE),"BLANK")</f>
        <v>BLANK</v>
      </c>
    </row>
    <row r="1027" spans="1:12" x14ac:dyDescent="0.75">
      <c r="A1027" s="70" t="str">
        <f>CONCATENATE('Search Tool'!$B$6,'Search Tool'!$F$6,H1027)</f>
        <v>EAL Level 3 advanced Diploma (Al size 1.25)60042266</v>
      </c>
      <c r="B1027" s="70" t="b">
        <f t="shared" si="96"/>
        <v>0</v>
      </c>
      <c r="C1027" s="70">
        <f t="shared" si="97"/>
        <v>0</v>
      </c>
      <c r="D1027" s="70" t="str">
        <f t="shared" si="98"/>
        <v>FALSE0</v>
      </c>
      <c r="E1027" s="70" t="str">
        <f t="shared" si="99"/>
        <v>OCR Cambridge TechnicalsOCR Level 3 Cambridge Technical Certificate60042266</v>
      </c>
      <c r="F1027" s="70" t="s">
        <v>26</v>
      </c>
      <c r="G1027" s="70" t="s">
        <v>72</v>
      </c>
      <c r="H1027" s="184">
        <v>60042266</v>
      </c>
      <c r="I1027" s="70" t="s">
        <v>1831</v>
      </c>
      <c r="J1027" s="70" t="s">
        <v>3922</v>
      </c>
      <c r="K1027" s="71" t="str">
        <f t="shared" si="100"/>
        <v>BLANK</v>
      </c>
      <c r="L1027" s="71" t="str">
        <f t="shared" si="101"/>
        <v>BLANK</v>
      </c>
    </row>
    <row r="1028" spans="1:12" x14ac:dyDescent="0.75">
      <c r="A1028" s="70" t="str">
        <f>CONCATENATE('Search Tool'!$B$6,'Search Tool'!$F$6,H1028)</f>
        <v>EAL Level 3 advanced Diploma (Al size 1.25)6004228X</v>
      </c>
      <c r="B1028" s="70" t="b">
        <f t="shared" ref="B1028:B1091" si="102">A1028=E1028</f>
        <v>0</v>
      </c>
      <c r="C1028" s="70">
        <f t="shared" ref="C1028:C1091" si="103">IF(B1028=TRUE,1+C1027,0)</f>
        <v>0</v>
      </c>
      <c r="D1028" s="70" t="str">
        <f t="shared" ref="D1028:D1091" si="104">CONCATENATE(B1028,C1028)</f>
        <v>FALSE0</v>
      </c>
      <c r="E1028" s="70" t="str">
        <f t="shared" ref="E1028:E1091" si="105">CONCATENATE(F1028,G1028,H1028)</f>
        <v>OCR Cambridge TechnicalsOCR Level 3 Cambridge Technical Certificate6004228X</v>
      </c>
      <c r="F1028" s="70" t="s">
        <v>26</v>
      </c>
      <c r="G1028" s="70" t="s">
        <v>72</v>
      </c>
      <c r="H1028" s="70" t="s">
        <v>1832</v>
      </c>
      <c r="I1028" s="70" t="s">
        <v>1833</v>
      </c>
      <c r="J1028" s="70" t="s">
        <v>3923</v>
      </c>
      <c r="K1028" s="71" t="str">
        <f t="shared" si="100"/>
        <v>BLANK</v>
      </c>
      <c r="L1028" s="71" t="str">
        <f t="shared" si="101"/>
        <v>BLANK</v>
      </c>
    </row>
    <row r="1029" spans="1:12" x14ac:dyDescent="0.75">
      <c r="A1029" s="70" t="str">
        <f>CONCATENATE('Search Tool'!$B$6,'Search Tool'!$F$6,H1029)</f>
        <v>EAL Level 3 advanced Diploma (Al size 1.25)60060943</v>
      </c>
      <c r="B1029" s="70" t="b">
        <f t="shared" si="102"/>
        <v>0</v>
      </c>
      <c r="C1029" s="70">
        <f t="shared" si="103"/>
        <v>0</v>
      </c>
      <c r="D1029" s="70" t="str">
        <f t="shared" si="104"/>
        <v>FALSE0</v>
      </c>
      <c r="E1029" s="70" t="str">
        <f t="shared" si="105"/>
        <v>OCR Cambridge TechnicalsOCR Level 3 Cambridge Technical Certificate60060943</v>
      </c>
      <c r="F1029" s="70" t="s">
        <v>26</v>
      </c>
      <c r="G1029" s="70" t="s">
        <v>72</v>
      </c>
      <c r="H1029" s="184">
        <v>60060943</v>
      </c>
      <c r="I1029" s="70" t="s">
        <v>1835</v>
      </c>
      <c r="J1029" s="70" t="s">
        <v>3924</v>
      </c>
      <c r="K1029" s="71" t="str">
        <f t="shared" si="100"/>
        <v>BLANK</v>
      </c>
      <c r="L1029" s="71" t="str">
        <f t="shared" si="101"/>
        <v>BLANK</v>
      </c>
    </row>
    <row r="1030" spans="1:12" x14ac:dyDescent="0.75">
      <c r="A1030" s="70" t="str">
        <f>CONCATENATE('Search Tool'!$B$6,'Search Tool'!$F$6,H1030)</f>
        <v>EAL Level 3 advanced Diploma (Al size 1.25)60061406</v>
      </c>
      <c r="B1030" s="70" t="b">
        <f t="shared" si="102"/>
        <v>0</v>
      </c>
      <c r="C1030" s="70">
        <f t="shared" si="103"/>
        <v>0</v>
      </c>
      <c r="D1030" s="70" t="str">
        <f t="shared" si="104"/>
        <v>FALSE0</v>
      </c>
      <c r="E1030" s="70" t="str">
        <f t="shared" si="105"/>
        <v>OCR Cambridge TechnicalsOCR Level 3 Cambridge Technical Certificate60061406</v>
      </c>
      <c r="F1030" s="70" t="s">
        <v>26</v>
      </c>
      <c r="G1030" s="70" t="s">
        <v>72</v>
      </c>
      <c r="H1030" s="184">
        <v>60061406</v>
      </c>
      <c r="I1030" s="70" t="s">
        <v>1837</v>
      </c>
      <c r="J1030" s="70" t="s">
        <v>3925</v>
      </c>
      <c r="K1030" s="71" t="str">
        <f t="shared" si="100"/>
        <v>BLANK</v>
      </c>
      <c r="L1030" s="71" t="str">
        <f t="shared" si="101"/>
        <v>BLANK</v>
      </c>
    </row>
    <row r="1031" spans="1:12" x14ac:dyDescent="0.75">
      <c r="A1031" s="70" t="str">
        <f>CONCATENATE('Search Tool'!$B$6,'Search Tool'!$F$6,H1031)</f>
        <v>EAL Level 3 advanced Diploma (Al size 1.25)60101118</v>
      </c>
      <c r="B1031" s="70" t="b">
        <f t="shared" si="102"/>
        <v>0</v>
      </c>
      <c r="C1031" s="70">
        <f t="shared" si="103"/>
        <v>0</v>
      </c>
      <c r="D1031" s="70" t="str">
        <f t="shared" si="104"/>
        <v>FALSE0</v>
      </c>
      <c r="E1031" s="70" t="str">
        <f t="shared" si="105"/>
        <v>OCR Cambridge TechnicalsOCR Level 3 Cambridge Technical Certificate60101118</v>
      </c>
      <c r="F1031" s="70" t="s">
        <v>26</v>
      </c>
      <c r="G1031" s="70" t="s">
        <v>72</v>
      </c>
      <c r="H1031" s="184">
        <v>60101118</v>
      </c>
      <c r="I1031" s="70" t="s">
        <v>1839</v>
      </c>
      <c r="J1031" s="70" t="s">
        <v>3926</v>
      </c>
      <c r="K1031" s="71" t="str">
        <f t="shared" si="100"/>
        <v>BLANK</v>
      </c>
      <c r="L1031" s="71" t="str">
        <f t="shared" si="101"/>
        <v>BLANK</v>
      </c>
    </row>
    <row r="1032" spans="1:12" x14ac:dyDescent="0.75">
      <c r="A1032" s="70" t="str">
        <f>CONCATENATE('Search Tool'!$B$6,'Search Tool'!$F$6,H1032)</f>
        <v>EAL Level 3 advanced Diploma (Al size 1.25)60145936</v>
      </c>
      <c r="B1032" s="70" t="b">
        <f t="shared" si="102"/>
        <v>0</v>
      </c>
      <c r="C1032" s="70">
        <f t="shared" si="103"/>
        <v>0</v>
      </c>
      <c r="D1032" s="70" t="str">
        <f t="shared" si="104"/>
        <v>FALSE0</v>
      </c>
      <c r="E1032" s="70" t="str">
        <f t="shared" si="105"/>
        <v>OCR Cambridge TechnicalsOCR Level 3 Cambridge Technical Certificate60145936</v>
      </c>
      <c r="F1032" s="70" t="s">
        <v>26</v>
      </c>
      <c r="G1032" s="70" t="s">
        <v>72</v>
      </c>
      <c r="H1032" s="184">
        <v>60145936</v>
      </c>
      <c r="I1032" s="70" t="s">
        <v>2627</v>
      </c>
      <c r="J1032" s="70" t="s">
        <v>3927</v>
      </c>
      <c r="K1032" s="71" t="str">
        <f t="shared" si="100"/>
        <v>BLANK</v>
      </c>
      <c r="L1032" s="71" t="str">
        <f t="shared" si="101"/>
        <v>BLANK</v>
      </c>
    </row>
    <row r="1033" spans="1:12" x14ac:dyDescent="0.75">
      <c r="A1033" s="70" t="str">
        <f>CONCATENATE('Search Tool'!$B$6,'Search Tool'!$F$6,H1033)</f>
        <v>EAL Level 3 advanced Diploma (Al size 1.25)60145948</v>
      </c>
      <c r="B1033" s="70" t="b">
        <f t="shared" si="102"/>
        <v>0</v>
      </c>
      <c r="C1033" s="70">
        <f t="shared" si="103"/>
        <v>0</v>
      </c>
      <c r="D1033" s="70" t="str">
        <f t="shared" si="104"/>
        <v>FALSE0</v>
      </c>
      <c r="E1033" s="70" t="str">
        <f t="shared" si="105"/>
        <v>OCR Cambridge TechnicalsOCR Level 3 Cambridge Technical Extended Certificate60145948</v>
      </c>
      <c r="F1033" s="70" t="s">
        <v>26</v>
      </c>
      <c r="G1033" s="70" t="s">
        <v>2739</v>
      </c>
      <c r="H1033" s="184">
        <v>60145948</v>
      </c>
      <c r="I1033" s="70" t="s">
        <v>2629</v>
      </c>
      <c r="J1033" s="70" t="s">
        <v>3928</v>
      </c>
      <c r="K1033" s="71" t="str">
        <f t="shared" si="100"/>
        <v>BLANK</v>
      </c>
      <c r="L1033" s="71" t="str">
        <f t="shared" si="101"/>
        <v>BLANK</v>
      </c>
    </row>
    <row r="1034" spans="1:12" x14ac:dyDescent="0.75">
      <c r="A1034" s="70" t="str">
        <f>CONCATENATE('Search Tool'!$B$6,'Search Tool'!$F$6,H1034)</f>
        <v>EAL Level 3 advanced Diploma (Al size 1.25)60046089</v>
      </c>
      <c r="B1034" s="70" t="b">
        <f t="shared" si="102"/>
        <v>0</v>
      </c>
      <c r="C1034" s="70">
        <f t="shared" si="103"/>
        <v>0</v>
      </c>
      <c r="D1034" s="70" t="str">
        <f t="shared" si="104"/>
        <v>FALSE0</v>
      </c>
      <c r="E1034" s="70" t="str">
        <f t="shared" si="105"/>
        <v>OCR Cambridge TechnicalsOCR Level 3 Cambridge Technical Introductory Diploma60046089</v>
      </c>
      <c r="F1034" s="70" t="s">
        <v>26</v>
      </c>
      <c r="G1034" s="70" t="s">
        <v>75</v>
      </c>
      <c r="H1034" s="184">
        <v>60046089</v>
      </c>
      <c r="I1034" s="70" t="s">
        <v>1841</v>
      </c>
      <c r="J1034" s="70" t="s">
        <v>3929</v>
      </c>
      <c r="K1034" s="71" t="str">
        <f t="shared" si="100"/>
        <v>BLANK</v>
      </c>
      <c r="L1034" s="71" t="str">
        <f t="shared" si="101"/>
        <v>BLANK</v>
      </c>
    </row>
    <row r="1035" spans="1:12" x14ac:dyDescent="0.75">
      <c r="A1035" s="70" t="str">
        <f>CONCATENATE('Search Tool'!$B$6,'Search Tool'!$F$6,H1035)</f>
        <v>EAL Level 3 advanced Diploma (Al size 1.25)60046120</v>
      </c>
      <c r="B1035" s="70" t="b">
        <f t="shared" si="102"/>
        <v>0</v>
      </c>
      <c r="C1035" s="70">
        <f t="shared" si="103"/>
        <v>0</v>
      </c>
      <c r="D1035" s="70" t="str">
        <f t="shared" si="104"/>
        <v>FALSE0</v>
      </c>
      <c r="E1035" s="70" t="str">
        <f t="shared" si="105"/>
        <v>OCR Cambridge TechnicalsOCR Level 3 Cambridge Technical Introductory Diploma60046120</v>
      </c>
      <c r="F1035" s="70" t="s">
        <v>26</v>
      </c>
      <c r="G1035" s="70" t="s">
        <v>75</v>
      </c>
      <c r="H1035" s="184">
        <v>60046120</v>
      </c>
      <c r="I1035" s="70" t="s">
        <v>1843</v>
      </c>
      <c r="J1035" s="70" t="s">
        <v>3930</v>
      </c>
      <c r="K1035" s="71" t="str">
        <f t="shared" si="100"/>
        <v>BLANK</v>
      </c>
      <c r="L1035" s="71" t="str">
        <f t="shared" si="101"/>
        <v>BLANK</v>
      </c>
    </row>
    <row r="1036" spans="1:12" x14ac:dyDescent="0.75">
      <c r="A1036" s="70" t="str">
        <f>CONCATENATE('Search Tool'!$B$6,'Search Tool'!$F$6,H1036)</f>
        <v>EAL Level 3 advanced Diploma (Al size 1.25)60046235</v>
      </c>
      <c r="B1036" s="70" t="b">
        <f t="shared" si="102"/>
        <v>0</v>
      </c>
      <c r="C1036" s="70">
        <f t="shared" si="103"/>
        <v>0</v>
      </c>
      <c r="D1036" s="70" t="str">
        <f t="shared" si="104"/>
        <v>FALSE0</v>
      </c>
      <c r="E1036" s="70" t="str">
        <f t="shared" si="105"/>
        <v>OCR Cambridge TechnicalsOCR Level 3 Cambridge Technical Introductory Diploma60046235</v>
      </c>
      <c r="F1036" s="70" t="s">
        <v>26</v>
      </c>
      <c r="G1036" s="70" t="s">
        <v>75</v>
      </c>
      <c r="H1036" s="184">
        <v>60046235</v>
      </c>
      <c r="I1036" s="70" t="s">
        <v>1845</v>
      </c>
      <c r="J1036" s="70" t="s">
        <v>3931</v>
      </c>
      <c r="K1036" s="71" t="str">
        <f t="shared" si="100"/>
        <v>BLANK</v>
      </c>
      <c r="L1036" s="71" t="str">
        <f t="shared" si="101"/>
        <v>BLANK</v>
      </c>
    </row>
    <row r="1037" spans="1:12" x14ac:dyDescent="0.75">
      <c r="A1037" s="70" t="str">
        <f>CONCATENATE('Search Tool'!$B$6,'Search Tool'!$F$6,H1037)</f>
        <v>EAL Level 3 advanced Diploma (Al size 1.25)60060955</v>
      </c>
      <c r="B1037" s="70" t="b">
        <f t="shared" si="102"/>
        <v>0</v>
      </c>
      <c r="C1037" s="70">
        <f t="shared" si="103"/>
        <v>0</v>
      </c>
      <c r="D1037" s="70" t="str">
        <f t="shared" si="104"/>
        <v>FALSE0</v>
      </c>
      <c r="E1037" s="70" t="str">
        <f t="shared" si="105"/>
        <v>OCR Cambridge TechnicalsOCR Level 3 Cambridge Technical Introductory Diploma60060955</v>
      </c>
      <c r="F1037" s="70" t="s">
        <v>26</v>
      </c>
      <c r="G1037" s="70" t="s">
        <v>75</v>
      </c>
      <c r="H1037" s="184">
        <v>60060955</v>
      </c>
      <c r="I1037" s="70" t="s">
        <v>1847</v>
      </c>
      <c r="J1037" s="70" t="s">
        <v>3932</v>
      </c>
      <c r="K1037" s="71" t="str">
        <f t="shared" si="100"/>
        <v>BLANK</v>
      </c>
      <c r="L1037" s="71" t="str">
        <f t="shared" si="101"/>
        <v>BLANK</v>
      </c>
    </row>
    <row r="1038" spans="1:12" x14ac:dyDescent="0.75">
      <c r="A1038" s="70" t="str">
        <f>CONCATENATE('Search Tool'!$B$6,'Search Tool'!$F$6,H1038)</f>
        <v>EAL Level 3 advanced Diploma (Al size 1.25)60061431</v>
      </c>
      <c r="B1038" s="70" t="b">
        <f t="shared" si="102"/>
        <v>0</v>
      </c>
      <c r="C1038" s="70">
        <f t="shared" si="103"/>
        <v>0</v>
      </c>
      <c r="D1038" s="70" t="str">
        <f t="shared" si="104"/>
        <v>FALSE0</v>
      </c>
      <c r="E1038" s="70" t="str">
        <f t="shared" si="105"/>
        <v>OCR Cambridge TechnicalsOCR Level 3 Cambridge Technical Introductory Diploma60061431</v>
      </c>
      <c r="F1038" s="70" t="s">
        <v>26</v>
      </c>
      <c r="G1038" s="70" t="s">
        <v>75</v>
      </c>
      <c r="H1038" s="184">
        <v>60061431</v>
      </c>
      <c r="I1038" s="70" t="s">
        <v>1849</v>
      </c>
      <c r="J1038" s="70" t="s">
        <v>3933</v>
      </c>
      <c r="K1038" s="71" t="str">
        <f t="shared" si="100"/>
        <v>BLANK</v>
      </c>
      <c r="L1038" s="71" t="str">
        <f t="shared" si="101"/>
        <v>BLANK</v>
      </c>
    </row>
    <row r="1039" spans="1:12" x14ac:dyDescent="0.75">
      <c r="A1039" s="70" t="str">
        <f>CONCATENATE('Search Tool'!$B$6,'Search Tool'!$F$6,H1039)</f>
        <v>EAL Level 3 advanced Diploma (Al size 1.25)60061765</v>
      </c>
      <c r="B1039" s="70" t="b">
        <f t="shared" si="102"/>
        <v>0</v>
      </c>
      <c r="C1039" s="70">
        <f t="shared" si="103"/>
        <v>0</v>
      </c>
      <c r="D1039" s="70" t="str">
        <f t="shared" si="104"/>
        <v>FALSE0</v>
      </c>
      <c r="E1039" s="70" t="str">
        <f t="shared" si="105"/>
        <v>OCR Cambridge TechnicalsOCR Level 3 Cambridge Technical Introductory Diploma60061765</v>
      </c>
      <c r="F1039" s="70" t="s">
        <v>26</v>
      </c>
      <c r="G1039" s="70" t="s">
        <v>75</v>
      </c>
      <c r="H1039" s="184">
        <v>60061765</v>
      </c>
      <c r="I1039" s="70" t="s">
        <v>1851</v>
      </c>
      <c r="J1039" s="70" t="s">
        <v>3934</v>
      </c>
      <c r="K1039" s="71" t="str">
        <f t="shared" si="100"/>
        <v>BLANK</v>
      </c>
      <c r="L1039" s="71" t="str">
        <f t="shared" si="101"/>
        <v>BLANK</v>
      </c>
    </row>
    <row r="1040" spans="1:12" x14ac:dyDescent="0.75">
      <c r="A1040" s="70" t="str">
        <f>CONCATENATE('Search Tool'!$B$6,'Search Tool'!$F$6,H1040)</f>
        <v>EAL Level 3 advanced Diploma (Al size 1.25)60102494</v>
      </c>
      <c r="B1040" s="70" t="b">
        <f t="shared" si="102"/>
        <v>0</v>
      </c>
      <c r="C1040" s="70">
        <f t="shared" si="103"/>
        <v>0</v>
      </c>
      <c r="D1040" s="70" t="str">
        <f t="shared" si="104"/>
        <v>FALSE0</v>
      </c>
      <c r="E1040" s="70" t="str">
        <f t="shared" si="105"/>
        <v>OCR Cambridge TechnicalsOCR Level 3 Cambridge Technical Introductory Diploma60102494</v>
      </c>
      <c r="F1040" s="70" t="s">
        <v>26</v>
      </c>
      <c r="G1040" s="70" t="s">
        <v>75</v>
      </c>
      <c r="H1040" s="184">
        <v>60102494</v>
      </c>
      <c r="I1040" s="70" t="s">
        <v>1853</v>
      </c>
      <c r="J1040" s="70" t="s">
        <v>3935</v>
      </c>
      <c r="K1040" s="71" t="str">
        <f t="shared" si="100"/>
        <v>BLANK</v>
      </c>
      <c r="L1040" s="71" t="str">
        <f t="shared" si="101"/>
        <v>BLANK</v>
      </c>
    </row>
    <row r="1041" spans="1:12" x14ac:dyDescent="0.75">
      <c r="A1041" s="70" t="str">
        <f>CONCATENATE('Search Tool'!$B$6,'Search Tool'!$F$6,H1041)</f>
        <v>EAL Level 3 advanced Diploma (Al size 1.25)60042357</v>
      </c>
      <c r="B1041" s="70" t="b">
        <f t="shared" si="102"/>
        <v>0</v>
      </c>
      <c r="C1041" s="70">
        <f t="shared" si="103"/>
        <v>0</v>
      </c>
      <c r="D1041" s="70" t="str">
        <f t="shared" si="104"/>
        <v>FALSE0</v>
      </c>
      <c r="E1041" s="70" t="str">
        <f t="shared" si="105"/>
        <v>OCR Cambridge TechnicalsOCR Level 3 Cambridge Technical Subsidiary Diploma60042357</v>
      </c>
      <c r="F1041" s="70" t="s">
        <v>26</v>
      </c>
      <c r="G1041" s="70" t="s">
        <v>76</v>
      </c>
      <c r="H1041" s="184">
        <v>60042357</v>
      </c>
      <c r="I1041" s="70" t="s">
        <v>1855</v>
      </c>
      <c r="J1041" s="70" t="s">
        <v>3936</v>
      </c>
      <c r="K1041" s="71" t="str">
        <f t="shared" si="100"/>
        <v>BLANK</v>
      </c>
      <c r="L1041" s="71" t="str">
        <f t="shared" si="101"/>
        <v>BLANK</v>
      </c>
    </row>
    <row r="1042" spans="1:12" x14ac:dyDescent="0.75">
      <c r="A1042" s="70" t="str">
        <f>CONCATENATE('Search Tool'!$B$6,'Search Tool'!$F$6,H1042)</f>
        <v>EAL Level 3 advanced Diploma (Al size 1.25)60042369</v>
      </c>
      <c r="B1042" s="70" t="b">
        <f t="shared" si="102"/>
        <v>0</v>
      </c>
      <c r="C1042" s="70">
        <f t="shared" si="103"/>
        <v>0</v>
      </c>
      <c r="D1042" s="70" t="str">
        <f t="shared" si="104"/>
        <v>FALSE0</v>
      </c>
      <c r="E1042" s="70" t="str">
        <f t="shared" si="105"/>
        <v>OCR Cambridge TechnicalsOCR Level 3 Cambridge Technical Subsidiary Diploma60042369</v>
      </c>
      <c r="F1042" s="70" t="s">
        <v>26</v>
      </c>
      <c r="G1042" s="70" t="s">
        <v>76</v>
      </c>
      <c r="H1042" s="70">
        <v>60042369</v>
      </c>
      <c r="I1042" s="70" t="s">
        <v>1856</v>
      </c>
      <c r="J1042" s="70" t="s">
        <v>3937</v>
      </c>
      <c r="K1042" s="71" t="str">
        <f t="shared" si="100"/>
        <v>BLANK</v>
      </c>
      <c r="L1042" s="71" t="str">
        <f t="shared" si="101"/>
        <v>BLANK</v>
      </c>
    </row>
    <row r="1043" spans="1:12" x14ac:dyDescent="0.75">
      <c r="A1043" s="70" t="str">
        <f>CONCATENATE('Search Tool'!$B$6,'Search Tool'!$F$6,H1043)</f>
        <v>EAL Level 3 advanced Diploma (Al size 1.25)60042370</v>
      </c>
      <c r="B1043" s="70" t="b">
        <f t="shared" si="102"/>
        <v>0</v>
      </c>
      <c r="C1043" s="70">
        <f t="shared" si="103"/>
        <v>0</v>
      </c>
      <c r="D1043" s="70" t="str">
        <f t="shared" si="104"/>
        <v>FALSE0</v>
      </c>
      <c r="E1043" s="70" t="str">
        <f t="shared" si="105"/>
        <v>OCR Cambridge TechnicalsOCR Level 3 Cambridge Technical Subsidiary Diploma60042370</v>
      </c>
      <c r="F1043" s="70" t="s">
        <v>26</v>
      </c>
      <c r="G1043" s="70" t="s">
        <v>76</v>
      </c>
      <c r="H1043" s="184">
        <v>60042370</v>
      </c>
      <c r="I1043" s="70" t="s">
        <v>1858</v>
      </c>
      <c r="J1043" s="70" t="s">
        <v>3938</v>
      </c>
      <c r="K1043" s="71" t="str">
        <f t="shared" si="100"/>
        <v>BLANK</v>
      </c>
      <c r="L1043" s="71" t="str">
        <f t="shared" si="101"/>
        <v>BLANK</v>
      </c>
    </row>
    <row r="1044" spans="1:12" x14ac:dyDescent="0.75">
      <c r="A1044" s="70" t="str">
        <f>CONCATENATE('Search Tool'!$B$6,'Search Tool'!$F$6,H1044)</f>
        <v>EAL Level 3 advanced Diploma (Al size 1.25)60060967</v>
      </c>
      <c r="B1044" s="70" t="b">
        <f t="shared" si="102"/>
        <v>0</v>
      </c>
      <c r="C1044" s="70">
        <f t="shared" si="103"/>
        <v>0</v>
      </c>
      <c r="D1044" s="70" t="str">
        <f t="shared" si="104"/>
        <v>FALSE0</v>
      </c>
      <c r="E1044" s="70" t="str">
        <f t="shared" si="105"/>
        <v>OCR Cambridge TechnicalsOCR Level 3 Cambridge Technical Subsidiary Diploma60060967</v>
      </c>
      <c r="F1044" s="70" t="s">
        <v>26</v>
      </c>
      <c r="G1044" s="70" t="s">
        <v>76</v>
      </c>
      <c r="H1044" s="184">
        <v>60060967</v>
      </c>
      <c r="I1044" s="70" t="s">
        <v>1860</v>
      </c>
      <c r="J1044" s="70" t="s">
        <v>3939</v>
      </c>
      <c r="K1044" s="71" t="str">
        <f t="shared" si="100"/>
        <v>BLANK</v>
      </c>
      <c r="L1044" s="71" t="str">
        <f t="shared" si="101"/>
        <v>BLANK</v>
      </c>
    </row>
    <row r="1045" spans="1:12" x14ac:dyDescent="0.75">
      <c r="A1045" s="70" t="str">
        <f>CONCATENATE('Search Tool'!$B$6,'Search Tool'!$F$6,H1045)</f>
        <v>EAL Level 3 advanced Diploma (Al size 1.25)60061005</v>
      </c>
      <c r="B1045" s="70" t="b">
        <f t="shared" si="102"/>
        <v>0</v>
      </c>
      <c r="C1045" s="70">
        <f t="shared" si="103"/>
        <v>0</v>
      </c>
      <c r="D1045" s="70" t="str">
        <f t="shared" si="104"/>
        <v>FALSE0</v>
      </c>
      <c r="E1045" s="70" t="str">
        <f t="shared" si="105"/>
        <v>OCR Cambridge TechnicalsOCR Level 3 Cambridge Technical Subsidiary Diploma60061005</v>
      </c>
      <c r="F1045" s="70" t="s">
        <v>26</v>
      </c>
      <c r="G1045" s="70" t="s">
        <v>76</v>
      </c>
      <c r="H1045" s="184">
        <v>60061005</v>
      </c>
      <c r="I1045" s="70" t="s">
        <v>1862</v>
      </c>
      <c r="J1045" s="70" t="s">
        <v>3940</v>
      </c>
      <c r="K1045" s="71" t="str">
        <f t="shared" si="100"/>
        <v>BLANK</v>
      </c>
      <c r="L1045" s="71" t="str">
        <f t="shared" si="101"/>
        <v>BLANK</v>
      </c>
    </row>
    <row r="1046" spans="1:12" x14ac:dyDescent="0.75">
      <c r="A1046" s="70" t="str">
        <f>CONCATENATE('Search Tool'!$B$6,'Search Tool'!$F$6,H1046)</f>
        <v>EAL Level 3 advanced Diploma (Al size 1.25)6006142X</v>
      </c>
      <c r="B1046" s="70" t="b">
        <f t="shared" si="102"/>
        <v>0</v>
      </c>
      <c r="C1046" s="70">
        <f t="shared" si="103"/>
        <v>0</v>
      </c>
      <c r="D1046" s="70" t="str">
        <f t="shared" si="104"/>
        <v>FALSE0</v>
      </c>
      <c r="E1046" s="70" t="str">
        <f t="shared" si="105"/>
        <v>OCR Cambridge TechnicalsOCR Level 3 Cambridge Technical Subsidiary Diploma6006142X</v>
      </c>
      <c r="F1046" s="70" t="s">
        <v>26</v>
      </c>
      <c r="G1046" s="70" t="s">
        <v>76</v>
      </c>
      <c r="H1046" s="70" t="s">
        <v>1863</v>
      </c>
      <c r="I1046" s="70" t="s">
        <v>1864</v>
      </c>
      <c r="J1046" s="70" t="s">
        <v>3941</v>
      </c>
      <c r="K1046" s="71" t="str">
        <f t="shared" si="100"/>
        <v>BLANK</v>
      </c>
      <c r="L1046" s="71" t="str">
        <f t="shared" si="101"/>
        <v>BLANK</v>
      </c>
    </row>
    <row r="1047" spans="1:12" x14ac:dyDescent="0.75">
      <c r="A1047" s="70" t="str">
        <f>CONCATENATE('Search Tool'!$B$6,'Search Tool'!$F$6,H1047)</f>
        <v>EAL Level 3 advanced Diploma (Al size 1.25)60102500</v>
      </c>
      <c r="B1047" s="70" t="b">
        <f t="shared" si="102"/>
        <v>0</v>
      </c>
      <c r="C1047" s="70">
        <f t="shared" si="103"/>
        <v>0</v>
      </c>
      <c r="D1047" s="70" t="str">
        <f t="shared" si="104"/>
        <v>FALSE0</v>
      </c>
      <c r="E1047" s="70" t="str">
        <f t="shared" si="105"/>
        <v>OCR Cambridge TechnicalsOCR Level 3 Cambridge Technical Subsidiary Diploma60102500</v>
      </c>
      <c r="F1047" s="70" t="s">
        <v>26</v>
      </c>
      <c r="G1047" s="70" t="s">
        <v>76</v>
      </c>
      <c r="H1047" s="184">
        <v>60102500</v>
      </c>
      <c r="I1047" s="70" t="s">
        <v>1866</v>
      </c>
      <c r="J1047" s="70" t="s">
        <v>3942</v>
      </c>
      <c r="K1047" s="71" t="str">
        <f t="shared" si="100"/>
        <v>BLANK</v>
      </c>
      <c r="L1047" s="71" t="str">
        <f t="shared" si="101"/>
        <v>BLANK</v>
      </c>
    </row>
    <row r="1048" spans="1:12" x14ac:dyDescent="0.75">
      <c r="A1048" s="70" t="str">
        <f>CONCATENATE('Search Tool'!$B$6,'Search Tool'!$F$6,H1048)</f>
        <v>EAL Level 3 advanced Diploma (Al size 1.25)6014600X</v>
      </c>
      <c r="B1048" s="70" t="b">
        <f t="shared" si="102"/>
        <v>0</v>
      </c>
      <c r="C1048" s="70">
        <f t="shared" si="103"/>
        <v>0</v>
      </c>
      <c r="D1048" s="70" t="str">
        <f t="shared" si="104"/>
        <v>FALSE0</v>
      </c>
      <c r="E1048" s="70" t="str">
        <f t="shared" si="105"/>
        <v>OCR Cambridge TechnicalsOCR Level 3 Cambridge Technical Foundation Diploma6014600X</v>
      </c>
      <c r="F1048" s="70" t="s">
        <v>26</v>
      </c>
      <c r="G1048" s="70" t="s">
        <v>2738</v>
      </c>
      <c r="H1048" s="70" t="s">
        <v>2632</v>
      </c>
      <c r="I1048" s="70" t="s">
        <v>2633</v>
      </c>
      <c r="J1048" s="70" t="s">
        <v>3943</v>
      </c>
      <c r="K1048" s="71" t="str">
        <f t="shared" si="100"/>
        <v>BLANK</v>
      </c>
      <c r="L1048" s="71" t="str">
        <f t="shared" si="101"/>
        <v>BLANK</v>
      </c>
    </row>
    <row r="1049" spans="1:12" x14ac:dyDescent="0.75">
      <c r="A1049" s="70" t="str">
        <f>CONCATENATE('Search Tool'!$B$6,'Search Tool'!$F$6,H1049)</f>
        <v>EAL Level 3 advanced Diploma (Al size 1.25)60042291</v>
      </c>
      <c r="B1049" s="70" t="b">
        <f t="shared" si="102"/>
        <v>0</v>
      </c>
      <c r="C1049" s="70">
        <f t="shared" si="103"/>
        <v>0</v>
      </c>
      <c r="D1049" s="70" t="str">
        <f t="shared" si="104"/>
        <v>FALSE0</v>
      </c>
      <c r="E1049" s="70" t="str">
        <f t="shared" si="105"/>
        <v>OCR Cambridge TechnicalsOCR Level 3 Cambridge Technical Diploma60042291</v>
      </c>
      <c r="F1049" s="70" t="s">
        <v>26</v>
      </c>
      <c r="G1049" s="70" t="s">
        <v>84</v>
      </c>
      <c r="H1049" s="70">
        <v>60042291</v>
      </c>
      <c r="I1049" s="70" t="s">
        <v>1867</v>
      </c>
      <c r="J1049" s="70" t="s">
        <v>3944</v>
      </c>
      <c r="K1049" s="71" t="str">
        <f t="shared" si="100"/>
        <v>BLANK</v>
      </c>
      <c r="L1049" s="71" t="str">
        <f t="shared" si="101"/>
        <v>BLANK</v>
      </c>
    </row>
    <row r="1050" spans="1:12" x14ac:dyDescent="0.75">
      <c r="A1050" s="70" t="str">
        <f>CONCATENATE('Search Tool'!$B$6,'Search Tool'!$F$6,H1050)</f>
        <v>EAL Level 3 advanced Diploma (Al size 1.25)60042308</v>
      </c>
      <c r="B1050" s="70" t="b">
        <f t="shared" si="102"/>
        <v>0</v>
      </c>
      <c r="C1050" s="70">
        <f t="shared" si="103"/>
        <v>0</v>
      </c>
      <c r="D1050" s="70" t="str">
        <f t="shared" si="104"/>
        <v>FALSE0</v>
      </c>
      <c r="E1050" s="70" t="str">
        <f t="shared" si="105"/>
        <v>OCR Cambridge TechnicalsOCR Level 3 Cambridge Technical Diploma60042308</v>
      </c>
      <c r="F1050" s="70" t="s">
        <v>26</v>
      </c>
      <c r="G1050" s="70" t="s">
        <v>84</v>
      </c>
      <c r="H1050" s="184">
        <v>60042308</v>
      </c>
      <c r="I1050" s="70" t="s">
        <v>1869</v>
      </c>
      <c r="J1050" s="70" t="s">
        <v>3945</v>
      </c>
      <c r="K1050" s="71" t="str">
        <f t="shared" si="100"/>
        <v>BLANK</v>
      </c>
      <c r="L1050" s="71" t="str">
        <f t="shared" si="101"/>
        <v>BLANK</v>
      </c>
    </row>
    <row r="1051" spans="1:12" x14ac:dyDescent="0.75">
      <c r="A1051" s="70" t="str">
        <f>CONCATENATE('Search Tool'!$B$6,'Search Tool'!$F$6,H1051)</f>
        <v>EAL Level 3 advanced Diploma (Al size 1.25)6004231X</v>
      </c>
      <c r="B1051" s="70" t="b">
        <f t="shared" si="102"/>
        <v>0</v>
      </c>
      <c r="C1051" s="70">
        <f t="shared" si="103"/>
        <v>0</v>
      </c>
      <c r="D1051" s="70" t="str">
        <f t="shared" si="104"/>
        <v>FALSE0</v>
      </c>
      <c r="E1051" s="70" t="str">
        <f t="shared" si="105"/>
        <v>OCR Cambridge TechnicalsOCR Level 3 Cambridge Technical Diploma6004231X</v>
      </c>
      <c r="F1051" s="70" t="s">
        <v>26</v>
      </c>
      <c r="G1051" s="70" t="s">
        <v>84</v>
      </c>
      <c r="H1051" s="70" t="s">
        <v>1870</v>
      </c>
      <c r="I1051" s="70" t="s">
        <v>1871</v>
      </c>
      <c r="J1051" s="70" t="s">
        <v>3946</v>
      </c>
      <c r="K1051" s="71" t="str">
        <f t="shared" si="100"/>
        <v>BLANK</v>
      </c>
      <c r="L1051" s="71" t="str">
        <f t="shared" si="101"/>
        <v>BLANK</v>
      </c>
    </row>
    <row r="1052" spans="1:12" x14ac:dyDescent="0.75">
      <c r="A1052" s="70" t="str">
        <f>CONCATENATE('Search Tool'!$B$6,'Search Tool'!$F$6,H1052)</f>
        <v>EAL Level 3 advanced Diploma (Al size 1.25)60061418</v>
      </c>
      <c r="B1052" s="70" t="b">
        <f t="shared" si="102"/>
        <v>0</v>
      </c>
      <c r="C1052" s="70">
        <f t="shared" si="103"/>
        <v>0</v>
      </c>
      <c r="D1052" s="70" t="str">
        <f t="shared" si="104"/>
        <v>FALSE0</v>
      </c>
      <c r="E1052" s="70" t="str">
        <f t="shared" si="105"/>
        <v>OCR Cambridge TechnicalsOCR Level 3 Cambridge Technical Diploma60061418</v>
      </c>
      <c r="F1052" s="70" t="s">
        <v>26</v>
      </c>
      <c r="G1052" s="70" t="s">
        <v>84</v>
      </c>
      <c r="H1052" s="184">
        <v>60061418</v>
      </c>
      <c r="I1052" s="70" t="s">
        <v>1873</v>
      </c>
      <c r="J1052" s="70" t="s">
        <v>3947</v>
      </c>
      <c r="K1052" s="71" t="str">
        <f t="shared" si="100"/>
        <v>BLANK</v>
      </c>
      <c r="L1052" s="71" t="str">
        <f t="shared" si="101"/>
        <v>BLANK</v>
      </c>
    </row>
    <row r="1053" spans="1:12" x14ac:dyDescent="0.75">
      <c r="A1053" s="70" t="str">
        <f>CONCATENATE('Search Tool'!$B$6,'Search Tool'!$F$6,H1053)</f>
        <v>EAL Level 3 advanced Diploma (Al size 1.25)60061510</v>
      </c>
      <c r="B1053" s="70" t="b">
        <f t="shared" si="102"/>
        <v>0</v>
      </c>
      <c r="C1053" s="70">
        <f t="shared" si="103"/>
        <v>0</v>
      </c>
      <c r="D1053" s="70" t="str">
        <f t="shared" si="104"/>
        <v>FALSE0</v>
      </c>
      <c r="E1053" s="70" t="str">
        <f t="shared" si="105"/>
        <v>OCR Cambridge TechnicalsOCR Level 3 Cambridge Technical Diploma60061510</v>
      </c>
      <c r="F1053" s="70" t="s">
        <v>26</v>
      </c>
      <c r="G1053" s="70" t="s">
        <v>84</v>
      </c>
      <c r="H1053" s="184">
        <v>60061510</v>
      </c>
      <c r="I1053" s="70" t="s">
        <v>1875</v>
      </c>
      <c r="J1053" s="70" t="s">
        <v>3948</v>
      </c>
      <c r="K1053" s="71" t="str">
        <f t="shared" si="100"/>
        <v>BLANK</v>
      </c>
      <c r="L1053" s="71" t="str">
        <f t="shared" si="101"/>
        <v>BLANK</v>
      </c>
    </row>
    <row r="1054" spans="1:12" x14ac:dyDescent="0.75">
      <c r="A1054" s="70" t="str">
        <f>CONCATENATE('Search Tool'!$B$6,'Search Tool'!$F$6,H1054)</f>
        <v>EAL Level 3 advanced Diploma (Al size 1.25)60061972</v>
      </c>
      <c r="B1054" s="70" t="b">
        <f t="shared" si="102"/>
        <v>0</v>
      </c>
      <c r="C1054" s="70">
        <f t="shared" si="103"/>
        <v>0</v>
      </c>
      <c r="D1054" s="70" t="str">
        <f t="shared" si="104"/>
        <v>FALSE0</v>
      </c>
      <c r="E1054" s="70" t="str">
        <f t="shared" si="105"/>
        <v>OCR Cambridge TechnicalsOCR Level 3 Cambridge Technical Diploma60061972</v>
      </c>
      <c r="F1054" s="70" t="s">
        <v>26</v>
      </c>
      <c r="G1054" s="70" t="s">
        <v>84</v>
      </c>
      <c r="H1054" s="184">
        <v>60061972</v>
      </c>
      <c r="I1054" s="70" t="s">
        <v>1877</v>
      </c>
      <c r="J1054" s="70" t="s">
        <v>3949</v>
      </c>
      <c r="K1054" s="71" t="str">
        <f t="shared" si="100"/>
        <v>BLANK</v>
      </c>
      <c r="L1054" s="71" t="str">
        <f t="shared" si="101"/>
        <v>BLANK</v>
      </c>
    </row>
    <row r="1055" spans="1:12" x14ac:dyDescent="0.75">
      <c r="A1055" s="70" t="str">
        <f>CONCATENATE('Search Tool'!$B$6,'Search Tool'!$F$6,H1055)</f>
        <v>EAL Level 3 advanced Diploma (Al size 1.25)60102470</v>
      </c>
      <c r="B1055" s="70" t="b">
        <f t="shared" si="102"/>
        <v>0</v>
      </c>
      <c r="C1055" s="70">
        <f t="shared" si="103"/>
        <v>0</v>
      </c>
      <c r="D1055" s="70" t="str">
        <f t="shared" si="104"/>
        <v>FALSE0</v>
      </c>
      <c r="E1055" s="70" t="str">
        <f t="shared" si="105"/>
        <v>OCR Cambridge TechnicalsOCR Level 3 Cambridge Technical Diploma60102470</v>
      </c>
      <c r="F1055" s="70" t="s">
        <v>26</v>
      </c>
      <c r="G1055" s="70" t="s">
        <v>84</v>
      </c>
      <c r="H1055" s="184">
        <v>60102470</v>
      </c>
      <c r="I1055" s="70" t="s">
        <v>1879</v>
      </c>
      <c r="J1055" s="70" t="s">
        <v>3950</v>
      </c>
      <c r="K1055" s="71" t="str">
        <f t="shared" si="100"/>
        <v>BLANK</v>
      </c>
      <c r="L1055" s="71" t="str">
        <f t="shared" si="101"/>
        <v>BLANK</v>
      </c>
    </row>
    <row r="1056" spans="1:12" x14ac:dyDescent="0.75">
      <c r="A1056" s="70" t="str">
        <f>CONCATENATE('Search Tool'!$B$6,'Search Tool'!$F$6,H1056)</f>
        <v>EAL Level 3 advanced Diploma (Al size 1.25)60145997</v>
      </c>
      <c r="B1056" s="70" t="b">
        <f t="shared" si="102"/>
        <v>0</v>
      </c>
      <c r="C1056" s="70">
        <f t="shared" si="103"/>
        <v>0</v>
      </c>
      <c r="D1056" s="70" t="str">
        <f t="shared" si="104"/>
        <v>FALSE0</v>
      </c>
      <c r="E1056" s="70" t="str">
        <f t="shared" si="105"/>
        <v>OCR Cambridge TechnicalsOCR Level 3 Cambridge Technical Diploma60145997</v>
      </c>
      <c r="F1056" s="70" t="s">
        <v>26</v>
      </c>
      <c r="G1056" s="70" t="s">
        <v>84</v>
      </c>
      <c r="H1056" s="184">
        <v>60145997</v>
      </c>
      <c r="I1056" s="70" t="s">
        <v>2631</v>
      </c>
      <c r="J1056" s="70" t="s">
        <v>3951</v>
      </c>
      <c r="K1056" s="71" t="str">
        <f t="shared" si="100"/>
        <v>BLANK</v>
      </c>
      <c r="L1056" s="71" t="str">
        <f t="shared" si="101"/>
        <v>BLANK</v>
      </c>
    </row>
    <row r="1057" spans="1:12" x14ac:dyDescent="0.75">
      <c r="A1057" s="70" t="str">
        <f>CONCATENATE('Search Tool'!$B$6,'Search Tool'!$F$6,H1057)</f>
        <v>EAL Level 3 advanced Diploma (Al size 1.25)60042321</v>
      </c>
      <c r="B1057" s="70" t="b">
        <f t="shared" si="102"/>
        <v>0</v>
      </c>
      <c r="C1057" s="70">
        <f t="shared" si="103"/>
        <v>0</v>
      </c>
      <c r="D1057" s="70" t="str">
        <f t="shared" si="104"/>
        <v>FALSE0</v>
      </c>
      <c r="E1057" s="70" t="str">
        <f t="shared" si="105"/>
        <v>OCR Cambridge TechnicalsOCR Level 3 Cambridge Technical Extended Diploma60042321</v>
      </c>
      <c r="F1057" s="70" t="s">
        <v>26</v>
      </c>
      <c r="G1057" s="70" t="s">
        <v>85</v>
      </c>
      <c r="H1057" s="70">
        <v>60042321</v>
      </c>
      <c r="I1057" s="70" t="s">
        <v>1880</v>
      </c>
      <c r="J1057" s="70" t="s">
        <v>3952</v>
      </c>
      <c r="K1057" s="71" t="str">
        <f t="shared" si="100"/>
        <v>BLANK</v>
      </c>
      <c r="L1057" s="71" t="str">
        <f t="shared" si="101"/>
        <v>BLANK</v>
      </c>
    </row>
    <row r="1058" spans="1:12" x14ac:dyDescent="0.75">
      <c r="A1058" s="70" t="str">
        <f>CONCATENATE('Search Tool'!$B$6,'Search Tool'!$F$6,H1058)</f>
        <v>EAL Level 3 advanced Diploma (Al size 1.25)60042333</v>
      </c>
      <c r="B1058" s="70" t="b">
        <f t="shared" si="102"/>
        <v>0</v>
      </c>
      <c r="C1058" s="70">
        <f t="shared" si="103"/>
        <v>0</v>
      </c>
      <c r="D1058" s="70" t="str">
        <f t="shared" si="104"/>
        <v>FALSE0</v>
      </c>
      <c r="E1058" s="70" t="str">
        <f t="shared" si="105"/>
        <v>OCR Cambridge TechnicalsOCR Level 3 Cambridge Technical Extended Diploma60042333</v>
      </c>
      <c r="F1058" s="70" t="s">
        <v>26</v>
      </c>
      <c r="G1058" s="70" t="s">
        <v>85</v>
      </c>
      <c r="H1058" s="184">
        <v>60042333</v>
      </c>
      <c r="I1058" s="70" t="s">
        <v>1882</v>
      </c>
      <c r="J1058" s="70" t="s">
        <v>3953</v>
      </c>
      <c r="K1058" s="71" t="str">
        <f t="shared" si="100"/>
        <v>BLANK</v>
      </c>
      <c r="L1058" s="71" t="str">
        <f t="shared" si="101"/>
        <v>BLANK</v>
      </c>
    </row>
    <row r="1059" spans="1:12" x14ac:dyDescent="0.75">
      <c r="A1059" s="70" t="str">
        <f>CONCATENATE('Search Tool'!$B$6,'Search Tool'!$F$6,H1059)</f>
        <v>EAL Level 3 advanced Diploma (Al size 1.25)60042345</v>
      </c>
      <c r="B1059" s="70" t="b">
        <f t="shared" si="102"/>
        <v>0</v>
      </c>
      <c r="C1059" s="70">
        <f t="shared" si="103"/>
        <v>0</v>
      </c>
      <c r="D1059" s="70" t="str">
        <f t="shared" si="104"/>
        <v>FALSE0</v>
      </c>
      <c r="E1059" s="70" t="str">
        <f t="shared" si="105"/>
        <v>OCR Cambridge TechnicalsOCR Level 3 Cambridge Technical Extended Diploma60042345</v>
      </c>
      <c r="F1059" s="70" t="s">
        <v>26</v>
      </c>
      <c r="G1059" s="70" t="s">
        <v>85</v>
      </c>
      <c r="H1059" s="184">
        <v>60042345</v>
      </c>
      <c r="I1059" s="70" t="s">
        <v>1884</v>
      </c>
      <c r="J1059" s="70" t="s">
        <v>3954</v>
      </c>
      <c r="K1059" s="71" t="str">
        <f t="shared" si="100"/>
        <v>BLANK</v>
      </c>
      <c r="L1059" s="71" t="str">
        <f t="shared" si="101"/>
        <v>BLANK</v>
      </c>
    </row>
    <row r="1060" spans="1:12" x14ac:dyDescent="0.75">
      <c r="A1060" s="70" t="str">
        <f>CONCATENATE('Search Tool'!$B$6,'Search Tool'!$F$6,H1060)</f>
        <v>EAL Level 3 advanced Diploma (Al size 1.25)60061443</v>
      </c>
      <c r="B1060" s="70" t="b">
        <f t="shared" si="102"/>
        <v>0</v>
      </c>
      <c r="C1060" s="70">
        <f t="shared" si="103"/>
        <v>0</v>
      </c>
      <c r="D1060" s="70" t="str">
        <f t="shared" si="104"/>
        <v>FALSE0</v>
      </c>
      <c r="E1060" s="70" t="str">
        <f t="shared" si="105"/>
        <v>OCR Cambridge TechnicalsOCR Level 3 Cambridge Technical Extended Diploma60061443</v>
      </c>
      <c r="F1060" s="70" t="s">
        <v>26</v>
      </c>
      <c r="G1060" s="70" t="s">
        <v>85</v>
      </c>
      <c r="H1060" s="184">
        <v>60061443</v>
      </c>
      <c r="I1060" s="70" t="s">
        <v>1886</v>
      </c>
      <c r="J1060" s="70" t="s">
        <v>3955</v>
      </c>
      <c r="K1060" s="71" t="str">
        <f t="shared" si="100"/>
        <v>BLANK</v>
      </c>
      <c r="L1060" s="71" t="str">
        <f t="shared" si="101"/>
        <v>BLANK</v>
      </c>
    </row>
    <row r="1061" spans="1:12" x14ac:dyDescent="0.75">
      <c r="A1061" s="70" t="str">
        <f>CONCATENATE('Search Tool'!$B$6,'Search Tool'!$F$6,H1061)</f>
        <v>EAL Level 3 advanced Diploma (Al size 1.25)60061509</v>
      </c>
      <c r="B1061" s="70" t="b">
        <f t="shared" si="102"/>
        <v>0</v>
      </c>
      <c r="C1061" s="70">
        <f t="shared" si="103"/>
        <v>0</v>
      </c>
      <c r="D1061" s="70" t="str">
        <f t="shared" si="104"/>
        <v>FALSE0</v>
      </c>
      <c r="E1061" s="70" t="str">
        <f t="shared" si="105"/>
        <v>OCR Cambridge TechnicalsOCR Level 3 Cambridge Technical Extended Diploma60061509</v>
      </c>
      <c r="F1061" s="70" t="s">
        <v>26</v>
      </c>
      <c r="G1061" s="70" t="s">
        <v>85</v>
      </c>
      <c r="H1061" s="184">
        <v>60061509</v>
      </c>
      <c r="I1061" s="70" t="s">
        <v>1888</v>
      </c>
      <c r="J1061" s="70" t="s">
        <v>3956</v>
      </c>
      <c r="K1061" s="71" t="str">
        <f t="shared" si="100"/>
        <v>BLANK</v>
      </c>
      <c r="L1061" s="71" t="str">
        <f t="shared" si="101"/>
        <v>BLANK</v>
      </c>
    </row>
    <row r="1062" spans="1:12" x14ac:dyDescent="0.75">
      <c r="A1062" s="70" t="str">
        <f>CONCATENATE('Search Tool'!$B$6,'Search Tool'!$F$6,H1062)</f>
        <v>EAL Level 3 advanced Diploma (Al size 1.25)60061777</v>
      </c>
      <c r="B1062" s="70" t="b">
        <f t="shared" si="102"/>
        <v>0</v>
      </c>
      <c r="C1062" s="70">
        <f t="shared" si="103"/>
        <v>0</v>
      </c>
      <c r="D1062" s="70" t="str">
        <f t="shared" si="104"/>
        <v>FALSE0</v>
      </c>
      <c r="E1062" s="70" t="str">
        <f t="shared" si="105"/>
        <v>OCR Cambridge TechnicalsOCR Level 3 Cambridge Technical Extended Diploma60061777</v>
      </c>
      <c r="F1062" s="70" t="s">
        <v>26</v>
      </c>
      <c r="G1062" s="70" t="s">
        <v>85</v>
      </c>
      <c r="H1062" s="184">
        <v>60061777</v>
      </c>
      <c r="I1062" s="70" t="s">
        <v>1890</v>
      </c>
      <c r="J1062" s="70" t="s">
        <v>3957</v>
      </c>
      <c r="K1062" s="71" t="str">
        <f t="shared" si="100"/>
        <v>BLANK</v>
      </c>
      <c r="L1062" s="71" t="str">
        <f t="shared" si="101"/>
        <v>BLANK</v>
      </c>
    </row>
    <row r="1063" spans="1:12" x14ac:dyDescent="0.75">
      <c r="A1063" s="70" t="str">
        <f>CONCATENATE('Search Tool'!$B$6,'Search Tool'!$F$6,H1063)</f>
        <v>EAL Level 3 advanced Diploma (Al size 1.25)60102482</v>
      </c>
      <c r="B1063" s="70" t="b">
        <f t="shared" si="102"/>
        <v>0</v>
      </c>
      <c r="C1063" s="70">
        <f t="shared" si="103"/>
        <v>0</v>
      </c>
      <c r="D1063" s="70" t="str">
        <f t="shared" si="104"/>
        <v>FALSE0</v>
      </c>
      <c r="E1063" s="70" t="str">
        <f t="shared" si="105"/>
        <v>OCR Cambridge TechnicalsOCR Level 3 Cambridge Technical Extended Diploma60102482</v>
      </c>
      <c r="F1063" s="70" t="s">
        <v>26</v>
      </c>
      <c r="G1063" s="70" t="s">
        <v>85</v>
      </c>
      <c r="H1063" s="184">
        <v>60102482</v>
      </c>
      <c r="I1063" s="70" t="s">
        <v>1892</v>
      </c>
      <c r="J1063" s="70" t="s">
        <v>3958</v>
      </c>
      <c r="K1063" s="71" t="str">
        <f t="shared" si="100"/>
        <v>BLANK</v>
      </c>
      <c r="L1063" s="71" t="str">
        <f t="shared" si="101"/>
        <v>BLANK</v>
      </c>
    </row>
    <row r="1064" spans="1:12" x14ac:dyDescent="0.75">
      <c r="A1064" s="70" t="str">
        <f>CONCATENATE('Search Tool'!$B$6,'Search Tool'!$F$6,H1064)</f>
        <v>EAL Level 3 advanced Diploma (Al size 1.25)60145614</v>
      </c>
      <c r="B1064" s="70" t="b">
        <f t="shared" si="102"/>
        <v>0</v>
      </c>
      <c r="C1064" s="70">
        <f t="shared" si="103"/>
        <v>0</v>
      </c>
      <c r="D1064" s="70" t="str">
        <f t="shared" si="104"/>
        <v>FALSE0</v>
      </c>
      <c r="E1064" s="70" t="str">
        <f t="shared" si="105"/>
        <v>Other General QualificationsEAL Level 2 Diploma60145614</v>
      </c>
      <c r="F1064" s="70" t="s">
        <v>2740</v>
      </c>
      <c r="G1064" s="70" t="s">
        <v>2745</v>
      </c>
      <c r="H1064" s="70">
        <v>60145614</v>
      </c>
      <c r="I1064" s="70" t="s">
        <v>2615</v>
      </c>
      <c r="J1064" s="70" t="s">
        <v>3959</v>
      </c>
      <c r="K1064" s="71" t="str">
        <f t="shared" si="100"/>
        <v>BLANK</v>
      </c>
      <c r="L1064" s="71" t="str">
        <f t="shared" si="101"/>
        <v>BLANK</v>
      </c>
    </row>
    <row r="1065" spans="1:12" x14ac:dyDescent="0.75">
      <c r="A1065" s="70" t="str">
        <f>CONCATENATE('Search Tool'!$B$6,'Search Tool'!$F$6,H1065)</f>
        <v>EAL Level 3 advanced Diploma (Al size 1.25)60145626</v>
      </c>
      <c r="B1065" s="70" t="b">
        <f t="shared" si="102"/>
        <v>0</v>
      </c>
      <c r="C1065" s="70">
        <f t="shared" si="103"/>
        <v>0</v>
      </c>
      <c r="D1065" s="70" t="str">
        <f t="shared" si="104"/>
        <v>FALSE0</v>
      </c>
      <c r="E1065" s="70" t="str">
        <f t="shared" si="105"/>
        <v>Other General QualificationsEAL Level 2 Diploma60145626</v>
      </c>
      <c r="F1065" s="70" t="s">
        <v>2740</v>
      </c>
      <c r="G1065" s="70" t="s">
        <v>2745</v>
      </c>
      <c r="H1065" s="184">
        <v>60145626</v>
      </c>
      <c r="I1065" s="70" t="s">
        <v>2617</v>
      </c>
      <c r="J1065" s="70" t="s">
        <v>3960</v>
      </c>
      <c r="K1065" s="71" t="str">
        <f t="shared" si="100"/>
        <v>BLANK</v>
      </c>
      <c r="L1065" s="71" t="str">
        <f t="shared" si="101"/>
        <v>BLANK</v>
      </c>
    </row>
    <row r="1066" spans="1:12" x14ac:dyDescent="0.75">
      <c r="A1066" s="70" t="str">
        <f>CONCATENATE('Search Tool'!$B$6,'Search Tool'!$F$6,H1066)</f>
        <v>EAL Level 3 advanced Diploma (Al size 1.25)60145468</v>
      </c>
      <c r="B1066" s="70" t="b">
        <f t="shared" si="102"/>
        <v>0</v>
      </c>
      <c r="C1066" s="70">
        <f t="shared" si="103"/>
        <v>0</v>
      </c>
      <c r="D1066" s="70" t="str">
        <f t="shared" si="104"/>
        <v>FALSE0</v>
      </c>
      <c r="E1066" s="70" t="str">
        <f t="shared" si="105"/>
        <v>Other General QualificationsWJEC Level 3 Applied Certificate60145468</v>
      </c>
      <c r="F1066" s="70" t="s">
        <v>2740</v>
      </c>
      <c r="G1066" s="70" t="s">
        <v>2746</v>
      </c>
      <c r="H1066" s="184">
        <v>60145468</v>
      </c>
      <c r="I1066" s="70" t="s">
        <v>2608</v>
      </c>
      <c r="J1066" s="70" t="s">
        <v>3961</v>
      </c>
      <c r="K1066" s="71" t="str">
        <f t="shared" si="100"/>
        <v>BLANK</v>
      </c>
      <c r="L1066" s="71" t="str">
        <f t="shared" si="101"/>
        <v>BLANK</v>
      </c>
    </row>
    <row r="1067" spans="1:12" x14ac:dyDescent="0.75">
      <c r="A1067" s="70" t="str">
        <f>CONCATENATE('Search Tool'!$B$6,'Search Tool'!$F$6,H1067)</f>
        <v>EAL Level 3 advanced Diploma (Al size 1.25)60145651</v>
      </c>
      <c r="B1067" s="70" t="b">
        <f t="shared" si="102"/>
        <v>0</v>
      </c>
      <c r="C1067" s="70">
        <f t="shared" si="103"/>
        <v>0</v>
      </c>
      <c r="D1067" s="70" t="str">
        <f t="shared" si="104"/>
        <v>FALSE0</v>
      </c>
      <c r="E1067" s="70" t="str">
        <f t="shared" si="105"/>
        <v>Other General QualificationsEAL Level 3 Advanced Diploma (AL size 1)60145651</v>
      </c>
      <c r="F1067" s="70" t="s">
        <v>2740</v>
      </c>
      <c r="G1067" s="152" t="s">
        <v>4437</v>
      </c>
      <c r="H1067" s="184">
        <v>60145651</v>
      </c>
      <c r="I1067" s="70" t="s">
        <v>2623</v>
      </c>
      <c r="J1067" s="70" t="s">
        <v>3962</v>
      </c>
      <c r="K1067" s="71" t="str">
        <f t="shared" si="100"/>
        <v>BLANK</v>
      </c>
      <c r="L1067" s="71" t="str">
        <f t="shared" si="101"/>
        <v>BLANK</v>
      </c>
    </row>
    <row r="1068" spans="1:12" x14ac:dyDescent="0.75">
      <c r="A1068" s="70" t="str">
        <f>CONCATENATE('Search Tool'!$B$6,'Search Tool'!$F$6,H1068)</f>
        <v>EAL Level 3 advanced Diploma (Al size 1.25)60145675</v>
      </c>
      <c r="B1068" s="70" t="b">
        <f t="shared" si="102"/>
        <v>0</v>
      </c>
      <c r="C1068" s="70">
        <f t="shared" si="103"/>
        <v>0</v>
      </c>
      <c r="D1068" s="70" t="str">
        <f t="shared" si="104"/>
        <v>FALSE0</v>
      </c>
      <c r="E1068" s="70" t="str">
        <f t="shared" si="105"/>
        <v>Other General QualificationsEAL Level 3 Advanced Diploma (AL size 1)60145675</v>
      </c>
      <c r="F1068" s="70" t="s">
        <v>2740</v>
      </c>
      <c r="G1068" s="152" t="s">
        <v>4437</v>
      </c>
      <c r="H1068" s="184">
        <v>60145675</v>
      </c>
      <c r="I1068" s="70" t="s">
        <v>2625</v>
      </c>
      <c r="J1068" s="70" t="s">
        <v>3963</v>
      </c>
      <c r="K1068" s="71" t="str">
        <f t="shared" si="100"/>
        <v>BLANK</v>
      </c>
      <c r="L1068" s="71" t="str">
        <f t="shared" si="101"/>
        <v>BLANK</v>
      </c>
    </row>
    <row r="1069" spans="1:12" x14ac:dyDescent="0.75">
      <c r="A1069" s="70" t="str">
        <f>CONCATENATE('Search Tool'!$B$6,'Search Tool'!$F$6,H1069)</f>
        <v>EAL Level 3 advanced Diploma (Al size 1.25)60030835</v>
      </c>
      <c r="B1069" s="70" t="b">
        <f t="shared" si="102"/>
        <v>0</v>
      </c>
      <c r="C1069" s="70">
        <f t="shared" si="103"/>
        <v>0</v>
      </c>
      <c r="D1069" s="70" t="str">
        <f t="shared" si="104"/>
        <v>FALSE0</v>
      </c>
      <c r="E1069" s="70" t="str">
        <f t="shared" si="105"/>
        <v>Other General QualificationsWJEC Level 3 Diploma60030835</v>
      </c>
      <c r="F1069" s="70" t="s">
        <v>2740</v>
      </c>
      <c r="G1069" s="70" t="s">
        <v>2748</v>
      </c>
      <c r="H1069" s="184">
        <v>60030835</v>
      </c>
      <c r="I1069" s="70" t="s">
        <v>2131</v>
      </c>
      <c r="J1069" s="70" t="s">
        <v>3964</v>
      </c>
      <c r="K1069" s="71" t="str">
        <f t="shared" si="100"/>
        <v>BLANK</v>
      </c>
      <c r="L1069" s="71" t="str">
        <f t="shared" si="101"/>
        <v>BLANK</v>
      </c>
    </row>
    <row r="1070" spans="1:12" x14ac:dyDescent="0.75">
      <c r="A1070" s="70" t="str">
        <f>CONCATENATE('Search Tool'!$B$6,'Search Tool'!$F$6,H1070)</f>
        <v>EAL Level 3 advanced Diploma (Al size 1.25)6014550X</v>
      </c>
      <c r="B1070" s="70" t="b">
        <f t="shared" si="102"/>
        <v>0</v>
      </c>
      <c r="C1070" s="70">
        <f t="shared" si="103"/>
        <v>0</v>
      </c>
      <c r="D1070" s="70" t="str">
        <f t="shared" si="104"/>
        <v>FALSE0</v>
      </c>
      <c r="E1070" s="70" t="str">
        <f t="shared" si="105"/>
        <v>Other General QualificationsWJEC Level 3 Diploma6014550X</v>
      </c>
      <c r="F1070" s="70" t="s">
        <v>2740</v>
      </c>
      <c r="G1070" s="70" t="s">
        <v>2748</v>
      </c>
      <c r="H1070" s="70" t="s">
        <v>2609</v>
      </c>
      <c r="I1070" s="70" t="s">
        <v>2610</v>
      </c>
      <c r="J1070" s="70" t="s">
        <v>3965</v>
      </c>
      <c r="K1070" s="71" t="str">
        <f t="shared" si="100"/>
        <v>BLANK</v>
      </c>
      <c r="L1070" s="71" t="str">
        <f t="shared" si="101"/>
        <v>BLANK</v>
      </c>
    </row>
    <row r="1071" spans="1:12" x14ac:dyDescent="0.75">
      <c r="A1071" s="70" t="str">
        <f>CONCATENATE('Search Tool'!$B$6,'Search Tool'!$F$6,H1071)</f>
        <v>EAL Level 3 advanced Diploma (Al size 1.25)60145523</v>
      </c>
      <c r="B1071" s="70" t="b">
        <f t="shared" si="102"/>
        <v>0</v>
      </c>
      <c r="C1071" s="70">
        <f t="shared" si="103"/>
        <v>0</v>
      </c>
      <c r="D1071" s="70" t="str">
        <f t="shared" si="104"/>
        <v>FALSE0</v>
      </c>
      <c r="E1071" s="70" t="str">
        <f t="shared" si="105"/>
        <v>Other General QualificationsWJEC Level 3 Diploma60145523</v>
      </c>
      <c r="F1071" s="70" t="s">
        <v>2740</v>
      </c>
      <c r="G1071" s="70" t="s">
        <v>2748</v>
      </c>
      <c r="H1071" s="184">
        <v>60145523</v>
      </c>
      <c r="I1071" s="70" t="s">
        <v>2614</v>
      </c>
      <c r="J1071" s="70" t="s">
        <v>3966</v>
      </c>
      <c r="K1071" s="71" t="str">
        <f t="shared" si="100"/>
        <v>BLANK</v>
      </c>
      <c r="L1071" s="71" t="str">
        <f t="shared" si="101"/>
        <v>BLANK</v>
      </c>
    </row>
    <row r="1072" spans="1:12" x14ac:dyDescent="0.75">
      <c r="A1072" s="70" t="str">
        <f>CONCATENATE('Search Tool'!$B$6,'Search Tool'!$F$6,H1072)</f>
        <v>EAL Level 3 advanced Diploma (Al size 1.25)60145638</v>
      </c>
      <c r="B1072" s="70" t="b">
        <f t="shared" si="102"/>
        <v>0</v>
      </c>
      <c r="C1072" s="70">
        <f t="shared" si="103"/>
        <v>0</v>
      </c>
      <c r="D1072" s="70" t="str">
        <f t="shared" si="104"/>
        <v>FALSE0</v>
      </c>
      <c r="E1072" s="70" t="str">
        <f t="shared" si="105"/>
        <v>Other General QualificationsEAL Level 3 advanced Diploma (AL size 1.25)60145638</v>
      </c>
      <c r="F1072" s="70" t="s">
        <v>2740</v>
      </c>
      <c r="G1072" s="165" t="s">
        <v>4439</v>
      </c>
      <c r="H1072" s="184">
        <v>60145638</v>
      </c>
      <c r="I1072" s="70" t="s">
        <v>2619</v>
      </c>
      <c r="J1072" s="70" t="s">
        <v>3967</v>
      </c>
      <c r="K1072" s="71" t="str">
        <f t="shared" si="100"/>
        <v>BLANK</v>
      </c>
      <c r="L1072" s="71" t="str">
        <f t="shared" si="101"/>
        <v>BLANK</v>
      </c>
    </row>
    <row r="1073" spans="1:12" x14ac:dyDescent="0.75">
      <c r="A1073" s="70" t="str">
        <f>CONCATENATE('Search Tool'!$B$6,'Search Tool'!$F$6,H1073)</f>
        <v>EAL Level 3 advanced Diploma (Al size 1.25)6014564X</v>
      </c>
      <c r="B1073" s="70" t="b">
        <f>A1073=E1073</f>
        <v>0</v>
      </c>
      <c r="C1073" s="70">
        <f t="shared" si="103"/>
        <v>0</v>
      </c>
      <c r="D1073" s="70" t="str">
        <f>CONCATENATE(B1073,C1073)</f>
        <v>FALSE0</v>
      </c>
      <c r="E1073" s="70" t="str">
        <f>CONCATENATE(F1073,G1073,H1073)</f>
        <v>Other General QualificationsEAL Level 3 Advanced Diploma (AL size 1.25)6014564X</v>
      </c>
      <c r="F1073" s="70" t="s">
        <v>2740</v>
      </c>
      <c r="G1073" s="165" t="s">
        <v>4461</v>
      </c>
      <c r="H1073" s="70" t="s">
        <v>2620</v>
      </c>
      <c r="I1073" s="70" t="s">
        <v>2621</v>
      </c>
      <c r="J1073" s="70" t="s">
        <v>3968</v>
      </c>
      <c r="K1073" s="71" t="str">
        <f t="shared" si="100"/>
        <v>BLANK</v>
      </c>
      <c r="L1073" s="71" t="str">
        <f t="shared" si="101"/>
        <v>BLANK</v>
      </c>
    </row>
    <row r="1074" spans="1:12" x14ac:dyDescent="0.75">
      <c r="A1074" s="70" t="str">
        <f>CONCATENATE('Search Tool'!$B$6,'Search Tool'!$F$6,H1074)</f>
        <v>EAL Level 3 advanced Diploma (Al size 1.25)60145511</v>
      </c>
      <c r="B1074" s="70" t="b">
        <f t="shared" si="102"/>
        <v>0</v>
      </c>
      <c r="C1074" s="70">
        <f t="shared" si="103"/>
        <v>0</v>
      </c>
      <c r="D1074" s="70" t="str">
        <f t="shared" si="104"/>
        <v>FALSE0</v>
      </c>
      <c r="E1074" s="70" t="str">
        <f t="shared" si="105"/>
        <v>Other General QualificationsWJEC Level 3 Applied Extended Diploma60145511</v>
      </c>
      <c r="F1074" s="70" t="s">
        <v>2740</v>
      </c>
      <c r="G1074" s="70" t="s">
        <v>2749</v>
      </c>
      <c r="H1074" s="184">
        <v>60145511</v>
      </c>
      <c r="I1074" s="70" t="s">
        <v>2612</v>
      </c>
      <c r="J1074" s="70" t="s">
        <v>3969</v>
      </c>
      <c r="K1074" s="71" t="str">
        <f t="shared" si="100"/>
        <v>BLANK</v>
      </c>
      <c r="L1074" s="71" t="str">
        <f t="shared" si="101"/>
        <v>BLANK</v>
      </c>
    </row>
    <row r="1075" spans="1:12" x14ac:dyDescent="0.75">
      <c r="A1075" s="70" t="str">
        <f>CONCATENATE('Search Tool'!$B$6,'Search Tool'!$F$6,H1075)</f>
        <v>EAL Level 3 advanced Diploma (Al size 1.25)50038151</v>
      </c>
      <c r="B1075" s="70" t="b">
        <f t="shared" si="102"/>
        <v>0</v>
      </c>
      <c r="C1075" s="70">
        <f t="shared" si="103"/>
        <v>0</v>
      </c>
      <c r="D1075" s="70" t="str">
        <f t="shared" si="104"/>
        <v>FALSE0</v>
      </c>
      <c r="E1075" s="70" t="str">
        <f t="shared" si="105"/>
        <v>Pre-UsPre-U Diploma50038151</v>
      </c>
      <c r="F1075" s="70" t="s">
        <v>27</v>
      </c>
      <c r="G1075" s="70" t="s">
        <v>96</v>
      </c>
      <c r="H1075" s="70">
        <v>50038151</v>
      </c>
      <c r="I1075" s="70" t="s">
        <v>1894</v>
      </c>
      <c r="J1075" s="70" t="s">
        <v>3970</v>
      </c>
      <c r="K1075" s="71" t="str">
        <f t="shared" si="100"/>
        <v>BLANK</v>
      </c>
      <c r="L1075" s="71" t="str">
        <f t="shared" si="101"/>
        <v>BLANK</v>
      </c>
    </row>
    <row r="1076" spans="1:12" x14ac:dyDescent="0.75">
      <c r="A1076" s="70" t="str">
        <f>CONCATENATE('Search Tool'!$B$6,'Search Tool'!$F$6,H1076)</f>
        <v>EAL Level 3 advanced Diploma (Al size 1.25)50037262</v>
      </c>
      <c r="B1076" s="70" t="b">
        <f t="shared" si="102"/>
        <v>0</v>
      </c>
      <c r="C1076" s="70">
        <f t="shared" si="103"/>
        <v>0</v>
      </c>
      <c r="D1076" s="70" t="str">
        <f t="shared" si="104"/>
        <v>FALSE0</v>
      </c>
      <c r="E1076" s="70" t="str">
        <f t="shared" si="105"/>
        <v>Pre-UsPre-U Short Course Subject50037262</v>
      </c>
      <c r="F1076" s="70" t="s">
        <v>27</v>
      </c>
      <c r="G1076" s="70" t="s">
        <v>97</v>
      </c>
      <c r="H1076" s="184">
        <v>50037262</v>
      </c>
      <c r="I1076" s="70" t="s">
        <v>1896</v>
      </c>
      <c r="J1076" s="70" t="s">
        <v>3971</v>
      </c>
      <c r="K1076" s="71" t="str">
        <f t="shared" si="100"/>
        <v>BLANK</v>
      </c>
      <c r="L1076" s="71" t="str">
        <f t="shared" si="101"/>
        <v>BLANK</v>
      </c>
    </row>
    <row r="1077" spans="1:12" x14ac:dyDescent="0.75">
      <c r="A1077" s="70" t="str">
        <f>CONCATENATE('Search Tool'!$B$6,'Search Tool'!$F$6,H1077)</f>
        <v>EAL Level 3 advanced Diploma (Al size 1.25)50037274</v>
      </c>
      <c r="B1077" s="70" t="b">
        <f t="shared" si="102"/>
        <v>0</v>
      </c>
      <c r="C1077" s="70">
        <f t="shared" si="103"/>
        <v>0</v>
      </c>
      <c r="D1077" s="70" t="str">
        <f t="shared" si="104"/>
        <v>FALSE0</v>
      </c>
      <c r="E1077" s="70" t="str">
        <f t="shared" si="105"/>
        <v>Pre-UsPre-U Short Course Subject50037274</v>
      </c>
      <c r="F1077" s="70" t="s">
        <v>27</v>
      </c>
      <c r="G1077" s="70" t="s">
        <v>97</v>
      </c>
      <c r="H1077" s="184">
        <v>50037274</v>
      </c>
      <c r="I1077" s="70" t="s">
        <v>1898</v>
      </c>
      <c r="J1077" s="70" t="s">
        <v>3972</v>
      </c>
      <c r="K1077" s="71" t="str">
        <f t="shared" si="100"/>
        <v>BLANK</v>
      </c>
      <c r="L1077" s="71" t="str">
        <f t="shared" si="101"/>
        <v>BLANK</v>
      </c>
    </row>
    <row r="1078" spans="1:12" x14ac:dyDescent="0.75">
      <c r="A1078" s="70" t="str">
        <f>CONCATENATE('Search Tool'!$B$6,'Search Tool'!$F$6,H1078)</f>
        <v>EAL Level 3 advanced Diploma (Al size 1.25)50037286</v>
      </c>
      <c r="B1078" s="70" t="b">
        <f t="shared" si="102"/>
        <v>0</v>
      </c>
      <c r="C1078" s="70">
        <f t="shared" si="103"/>
        <v>0</v>
      </c>
      <c r="D1078" s="70" t="str">
        <f t="shared" si="104"/>
        <v>FALSE0</v>
      </c>
      <c r="E1078" s="70" t="str">
        <f t="shared" si="105"/>
        <v>Pre-UsPre-U Short Course Subject50037286</v>
      </c>
      <c r="F1078" s="70" t="s">
        <v>27</v>
      </c>
      <c r="G1078" s="70" t="s">
        <v>97</v>
      </c>
      <c r="H1078" s="184">
        <v>50037286</v>
      </c>
      <c r="I1078" s="70" t="s">
        <v>1900</v>
      </c>
      <c r="J1078" s="70" t="s">
        <v>3973</v>
      </c>
      <c r="K1078" s="71" t="str">
        <f t="shared" si="100"/>
        <v>BLANK</v>
      </c>
      <c r="L1078" s="71" t="str">
        <f t="shared" si="101"/>
        <v>BLANK</v>
      </c>
    </row>
    <row r="1079" spans="1:12" x14ac:dyDescent="0.75">
      <c r="A1079" s="70" t="str">
        <f>CONCATENATE('Search Tool'!$B$6,'Search Tool'!$F$6,H1079)</f>
        <v>EAL Level 3 advanced Diploma (Al size 1.25)50037298</v>
      </c>
      <c r="B1079" s="70" t="b">
        <f t="shared" si="102"/>
        <v>0</v>
      </c>
      <c r="C1079" s="70">
        <f t="shared" si="103"/>
        <v>0</v>
      </c>
      <c r="D1079" s="70" t="str">
        <f t="shared" si="104"/>
        <v>FALSE0</v>
      </c>
      <c r="E1079" s="70" t="str">
        <f t="shared" si="105"/>
        <v>Pre-UsPre-U Short Course Subject50037298</v>
      </c>
      <c r="F1079" s="70" t="s">
        <v>27</v>
      </c>
      <c r="G1079" s="70" t="s">
        <v>97</v>
      </c>
      <c r="H1079" s="184">
        <v>50037298</v>
      </c>
      <c r="I1079" s="70" t="s">
        <v>1902</v>
      </c>
      <c r="J1079" s="70" t="s">
        <v>3974</v>
      </c>
      <c r="K1079" s="71" t="str">
        <f t="shared" si="100"/>
        <v>BLANK</v>
      </c>
      <c r="L1079" s="71" t="str">
        <f t="shared" si="101"/>
        <v>BLANK</v>
      </c>
    </row>
    <row r="1080" spans="1:12" x14ac:dyDescent="0.75">
      <c r="A1080" s="70" t="str">
        <f>CONCATENATE('Search Tool'!$B$6,'Search Tool'!$F$6,H1080)</f>
        <v>EAL Level 3 advanced Diploma (Al size 1.25)50037304</v>
      </c>
      <c r="B1080" s="70" t="b">
        <f t="shared" si="102"/>
        <v>0</v>
      </c>
      <c r="C1080" s="70">
        <f t="shared" si="103"/>
        <v>0</v>
      </c>
      <c r="D1080" s="70" t="str">
        <f t="shared" si="104"/>
        <v>FALSE0</v>
      </c>
      <c r="E1080" s="70" t="str">
        <f t="shared" si="105"/>
        <v>Pre-UsPre-U Short Course Subject50037304</v>
      </c>
      <c r="F1080" s="70" t="s">
        <v>27</v>
      </c>
      <c r="G1080" s="70" t="s">
        <v>97</v>
      </c>
      <c r="H1080" s="184">
        <v>50037304</v>
      </c>
      <c r="I1080" s="70" t="s">
        <v>1904</v>
      </c>
      <c r="J1080" s="70" t="s">
        <v>3975</v>
      </c>
      <c r="K1080" s="71" t="str">
        <f t="shared" si="100"/>
        <v>BLANK</v>
      </c>
      <c r="L1080" s="71" t="str">
        <f t="shared" si="101"/>
        <v>BLANK</v>
      </c>
    </row>
    <row r="1081" spans="1:12" x14ac:dyDescent="0.75">
      <c r="A1081" s="70" t="str">
        <f>CONCATENATE('Search Tool'!$B$6,'Search Tool'!$F$6,H1081)</f>
        <v>EAL Level 3 advanced Diploma (Al size 1.25)50050382</v>
      </c>
      <c r="B1081" s="70" t="b">
        <f t="shared" si="102"/>
        <v>0</v>
      </c>
      <c r="C1081" s="70">
        <f t="shared" si="103"/>
        <v>0</v>
      </c>
      <c r="D1081" s="70" t="str">
        <f t="shared" si="104"/>
        <v>FALSE0</v>
      </c>
      <c r="E1081" s="70" t="str">
        <f t="shared" si="105"/>
        <v>Pre-UsPre-U Short Course Subject50050382</v>
      </c>
      <c r="F1081" s="70" t="s">
        <v>27</v>
      </c>
      <c r="G1081" s="70" t="s">
        <v>97</v>
      </c>
      <c r="H1081" s="184">
        <v>50050382</v>
      </c>
      <c r="I1081" s="70" t="s">
        <v>1906</v>
      </c>
      <c r="J1081" s="70" t="s">
        <v>3976</v>
      </c>
      <c r="K1081" s="71" t="str">
        <f t="shared" si="100"/>
        <v>BLANK</v>
      </c>
      <c r="L1081" s="71" t="str">
        <f t="shared" si="101"/>
        <v>BLANK</v>
      </c>
    </row>
    <row r="1082" spans="1:12" x14ac:dyDescent="0.75">
      <c r="A1082" s="70" t="str">
        <f>CONCATENATE('Search Tool'!$B$6,'Search Tool'!$F$6,H1082)</f>
        <v>EAL Level 3 advanced Diploma (Al size 1.25)60007746</v>
      </c>
      <c r="B1082" s="70" t="b">
        <f t="shared" si="102"/>
        <v>0</v>
      </c>
      <c r="C1082" s="70">
        <f t="shared" si="103"/>
        <v>0</v>
      </c>
      <c r="D1082" s="70" t="str">
        <f t="shared" si="104"/>
        <v>FALSE0</v>
      </c>
      <c r="E1082" s="70" t="str">
        <f t="shared" si="105"/>
        <v>Pre-UsPre-U Short Course Subject60007746</v>
      </c>
      <c r="F1082" s="70" t="s">
        <v>27</v>
      </c>
      <c r="G1082" s="70" t="s">
        <v>97</v>
      </c>
      <c r="H1082" s="184">
        <v>60007746</v>
      </c>
      <c r="I1082" s="70" t="s">
        <v>1908</v>
      </c>
      <c r="J1082" s="70" t="s">
        <v>3977</v>
      </c>
      <c r="K1082" s="71" t="str">
        <f t="shared" si="100"/>
        <v>BLANK</v>
      </c>
      <c r="L1082" s="71" t="str">
        <f t="shared" si="101"/>
        <v>BLANK</v>
      </c>
    </row>
    <row r="1083" spans="1:12" x14ac:dyDescent="0.75">
      <c r="A1083" s="70" t="str">
        <f>CONCATENATE('Search Tool'!$B$6,'Search Tool'!$F$6,H1083)</f>
        <v>EAL Level 3 advanced Diploma (Al size 1.25)60025682</v>
      </c>
      <c r="B1083" s="70" t="b">
        <f t="shared" si="102"/>
        <v>0</v>
      </c>
      <c r="C1083" s="70">
        <f t="shared" si="103"/>
        <v>0</v>
      </c>
      <c r="D1083" s="70" t="str">
        <f t="shared" si="104"/>
        <v>FALSE0</v>
      </c>
      <c r="E1083" s="70" t="str">
        <f t="shared" si="105"/>
        <v>Pre-UsPre-U Short Course Subject60025682</v>
      </c>
      <c r="F1083" s="70" t="s">
        <v>27</v>
      </c>
      <c r="G1083" s="70" t="s">
        <v>97</v>
      </c>
      <c r="H1083" s="184">
        <v>60025682</v>
      </c>
      <c r="I1083" s="70" t="s">
        <v>1910</v>
      </c>
      <c r="J1083" s="70" t="s">
        <v>3978</v>
      </c>
      <c r="K1083" s="71" t="str">
        <f t="shared" si="100"/>
        <v>BLANK</v>
      </c>
      <c r="L1083" s="71" t="str">
        <f t="shared" si="101"/>
        <v>BLANK</v>
      </c>
    </row>
    <row r="1084" spans="1:12" x14ac:dyDescent="0.75">
      <c r="A1084" s="70" t="str">
        <f>CONCATENATE('Search Tool'!$B$6,'Search Tool'!$F$6,H1084)</f>
        <v>EAL Level 3 advanced Diploma (Al size 1.25)60032145</v>
      </c>
      <c r="B1084" s="70" t="b">
        <f t="shared" si="102"/>
        <v>0</v>
      </c>
      <c r="C1084" s="70">
        <f t="shared" si="103"/>
        <v>0</v>
      </c>
      <c r="D1084" s="70" t="str">
        <f t="shared" si="104"/>
        <v>FALSE0</v>
      </c>
      <c r="E1084" s="70" t="str">
        <f t="shared" si="105"/>
        <v>Pre-UsPre-U Short Course Subject60032145</v>
      </c>
      <c r="F1084" s="70" t="s">
        <v>27</v>
      </c>
      <c r="G1084" s="70" t="s">
        <v>97</v>
      </c>
      <c r="H1084" s="184">
        <v>60032145</v>
      </c>
      <c r="I1084" s="70" t="s">
        <v>1912</v>
      </c>
      <c r="J1084" s="70" t="s">
        <v>3979</v>
      </c>
      <c r="K1084" s="71" t="str">
        <f t="shared" si="100"/>
        <v>BLANK</v>
      </c>
      <c r="L1084" s="71" t="str">
        <f t="shared" si="101"/>
        <v>BLANK</v>
      </c>
    </row>
    <row r="1085" spans="1:12" x14ac:dyDescent="0.75">
      <c r="A1085" s="70" t="str">
        <f>CONCATENATE('Search Tool'!$B$6,'Search Tool'!$F$6,H1085)</f>
        <v>EAL Level 3 advanced Diploma (Al size 1.25)50036592</v>
      </c>
      <c r="B1085" s="70" t="b">
        <f t="shared" si="102"/>
        <v>0</v>
      </c>
      <c r="C1085" s="70">
        <f t="shared" si="103"/>
        <v>0</v>
      </c>
      <c r="D1085" s="70" t="str">
        <f t="shared" si="104"/>
        <v>FALSE0</v>
      </c>
      <c r="E1085" s="70" t="str">
        <f t="shared" si="105"/>
        <v>Pre-UsPre-U Principal Subject50036592</v>
      </c>
      <c r="F1085" s="70" t="s">
        <v>27</v>
      </c>
      <c r="G1085" s="70" t="s">
        <v>107</v>
      </c>
      <c r="H1085" s="184">
        <v>50036592</v>
      </c>
      <c r="I1085" s="70" t="s">
        <v>1914</v>
      </c>
      <c r="J1085" s="70" t="s">
        <v>3980</v>
      </c>
      <c r="K1085" s="71" t="str">
        <f t="shared" si="100"/>
        <v>BLANK</v>
      </c>
      <c r="L1085" s="71" t="str">
        <f t="shared" si="101"/>
        <v>BLANK</v>
      </c>
    </row>
    <row r="1086" spans="1:12" x14ac:dyDescent="0.75">
      <c r="A1086" s="70" t="str">
        <f>CONCATENATE('Search Tool'!$B$6,'Search Tool'!$F$6,H1086)</f>
        <v>EAL Level 3 advanced Diploma (Al size 1.25)50036701</v>
      </c>
      <c r="B1086" s="70" t="b">
        <f t="shared" si="102"/>
        <v>0</v>
      </c>
      <c r="C1086" s="70">
        <f t="shared" si="103"/>
        <v>0</v>
      </c>
      <c r="D1086" s="70" t="str">
        <f t="shared" si="104"/>
        <v>FALSE0</v>
      </c>
      <c r="E1086" s="70" t="str">
        <f t="shared" si="105"/>
        <v>Pre-UsPre-U Principal Subject50036701</v>
      </c>
      <c r="F1086" s="70" t="s">
        <v>27</v>
      </c>
      <c r="G1086" s="70" t="s">
        <v>107</v>
      </c>
      <c r="H1086" s="184">
        <v>50036701</v>
      </c>
      <c r="I1086" s="70" t="s">
        <v>1916</v>
      </c>
      <c r="J1086" s="70" t="s">
        <v>3981</v>
      </c>
      <c r="K1086" s="71" t="str">
        <f t="shared" si="100"/>
        <v>BLANK</v>
      </c>
      <c r="L1086" s="71" t="str">
        <f t="shared" si="101"/>
        <v>BLANK</v>
      </c>
    </row>
    <row r="1087" spans="1:12" x14ac:dyDescent="0.75">
      <c r="A1087" s="70" t="str">
        <f>CONCATENATE('Search Tool'!$B$6,'Search Tool'!$F$6,H1087)</f>
        <v>EAL Level 3 advanced Diploma (Al size 1.25)5003683X</v>
      </c>
      <c r="B1087" s="70" t="b">
        <f t="shared" si="102"/>
        <v>0</v>
      </c>
      <c r="C1087" s="70">
        <f t="shared" si="103"/>
        <v>0</v>
      </c>
      <c r="D1087" s="70" t="str">
        <f t="shared" si="104"/>
        <v>FALSE0</v>
      </c>
      <c r="E1087" s="70" t="str">
        <f t="shared" si="105"/>
        <v>Pre-UsPre-U Principal Subject5003683X</v>
      </c>
      <c r="F1087" s="70" t="s">
        <v>27</v>
      </c>
      <c r="G1087" s="70" t="s">
        <v>107</v>
      </c>
      <c r="H1087" s="70" t="s">
        <v>1917</v>
      </c>
      <c r="I1087" s="70" t="s">
        <v>1918</v>
      </c>
      <c r="J1087" s="70" t="s">
        <v>3982</v>
      </c>
      <c r="K1087" s="71" t="str">
        <f t="shared" si="100"/>
        <v>BLANK</v>
      </c>
      <c r="L1087" s="71" t="str">
        <f t="shared" si="101"/>
        <v>BLANK</v>
      </c>
    </row>
    <row r="1088" spans="1:12" x14ac:dyDescent="0.75">
      <c r="A1088" s="70" t="str">
        <f>CONCATENATE('Search Tool'!$B$6,'Search Tool'!$F$6,H1088)</f>
        <v>EAL Level 3 advanced Diploma (Al size 1.25)50036841</v>
      </c>
      <c r="B1088" s="70" t="b">
        <f t="shared" si="102"/>
        <v>0</v>
      </c>
      <c r="C1088" s="70">
        <f t="shared" si="103"/>
        <v>0</v>
      </c>
      <c r="D1088" s="70" t="str">
        <f t="shared" si="104"/>
        <v>FALSE0</v>
      </c>
      <c r="E1088" s="70" t="str">
        <f t="shared" si="105"/>
        <v>Pre-UsPre-U Principal Subject50036841</v>
      </c>
      <c r="F1088" s="70" t="s">
        <v>27</v>
      </c>
      <c r="G1088" s="70" t="s">
        <v>107</v>
      </c>
      <c r="H1088" s="184">
        <v>50036841</v>
      </c>
      <c r="I1088" s="70" t="s">
        <v>1920</v>
      </c>
      <c r="J1088" s="70" t="s">
        <v>3983</v>
      </c>
      <c r="K1088" s="71" t="str">
        <f t="shared" si="100"/>
        <v>BLANK</v>
      </c>
      <c r="L1088" s="71" t="str">
        <f t="shared" si="101"/>
        <v>BLANK</v>
      </c>
    </row>
    <row r="1089" spans="1:12" x14ac:dyDescent="0.75">
      <c r="A1089" s="70" t="str">
        <f>CONCATENATE('Search Tool'!$B$6,'Search Tool'!$F$6,H1089)</f>
        <v>EAL Level 3 advanced Diploma (Al size 1.25)50036853</v>
      </c>
      <c r="B1089" s="70" t="b">
        <f t="shared" si="102"/>
        <v>0</v>
      </c>
      <c r="C1089" s="70">
        <f t="shared" si="103"/>
        <v>0</v>
      </c>
      <c r="D1089" s="70" t="str">
        <f t="shared" si="104"/>
        <v>FALSE0</v>
      </c>
      <c r="E1089" s="70" t="str">
        <f t="shared" si="105"/>
        <v>Pre-UsPre-U Principal Subject50036853</v>
      </c>
      <c r="F1089" s="70" t="s">
        <v>27</v>
      </c>
      <c r="G1089" s="70" t="s">
        <v>107</v>
      </c>
      <c r="H1089" s="184">
        <v>50036853</v>
      </c>
      <c r="I1089" s="70" t="s">
        <v>1922</v>
      </c>
      <c r="J1089" s="70" t="s">
        <v>3984</v>
      </c>
      <c r="K1089" s="71" t="str">
        <f t="shared" si="100"/>
        <v>BLANK</v>
      </c>
      <c r="L1089" s="71" t="str">
        <f t="shared" si="101"/>
        <v>BLANK</v>
      </c>
    </row>
    <row r="1090" spans="1:12" x14ac:dyDescent="0.75">
      <c r="A1090" s="70" t="str">
        <f>CONCATENATE('Search Tool'!$B$6,'Search Tool'!$F$6,H1090)</f>
        <v>EAL Level 3 advanced Diploma (Al size 1.25)50037614</v>
      </c>
      <c r="B1090" s="70" t="b">
        <f t="shared" si="102"/>
        <v>0</v>
      </c>
      <c r="C1090" s="70">
        <f t="shared" si="103"/>
        <v>0</v>
      </c>
      <c r="D1090" s="70" t="str">
        <f t="shared" si="104"/>
        <v>FALSE0</v>
      </c>
      <c r="E1090" s="70" t="str">
        <f t="shared" si="105"/>
        <v>Pre-UsPre-U Principal Subject50037614</v>
      </c>
      <c r="F1090" s="70" t="s">
        <v>27</v>
      </c>
      <c r="G1090" s="70" t="s">
        <v>107</v>
      </c>
      <c r="H1090" s="184">
        <v>50037614</v>
      </c>
      <c r="I1090" s="70" t="s">
        <v>1924</v>
      </c>
      <c r="J1090" s="70" t="s">
        <v>3985</v>
      </c>
      <c r="K1090" s="71" t="str">
        <f t="shared" ref="K1090:K1153" si="106">IFERROR(VLOOKUP($J1090,$D$2:$I$1449,5,FALSE),"BLANK")</f>
        <v>BLANK</v>
      </c>
      <c r="L1090" s="71" t="str">
        <f t="shared" ref="L1090:L1153" si="107">IFERROR(VLOOKUP($J1090,$D$2:$I$1449,6,FALSE),"BLANK")</f>
        <v>BLANK</v>
      </c>
    </row>
    <row r="1091" spans="1:12" x14ac:dyDescent="0.75">
      <c r="A1091" s="70" t="str">
        <f>CONCATENATE('Search Tool'!$B$6,'Search Tool'!$F$6,H1091)</f>
        <v>EAL Level 3 advanced Diploma (Al size 1.25)50037699</v>
      </c>
      <c r="B1091" s="70" t="b">
        <f t="shared" si="102"/>
        <v>0</v>
      </c>
      <c r="C1091" s="70">
        <f t="shared" si="103"/>
        <v>0</v>
      </c>
      <c r="D1091" s="70" t="str">
        <f t="shared" si="104"/>
        <v>FALSE0</v>
      </c>
      <c r="E1091" s="70" t="str">
        <f t="shared" si="105"/>
        <v>Pre-UsPre-U Principal Subject50037699</v>
      </c>
      <c r="F1091" s="70" t="s">
        <v>27</v>
      </c>
      <c r="G1091" s="70" t="s">
        <v>107</v>
      </c>
      <c r="H1091" s="184">
        <v>50037699</v>
      </c>
      <c r="I1091" s="70" t="s">
        <v>1926</v>
      </c>
      <c r="J1091" s="70" t="s">
        <v>3986</v>
      </c>
      <c r="K1091" s="71" t="str">
        <f t="shared" si="106"/>
        <v>BLANK</v>
      </c>
      <c r="L1091" s="71" t="str">
        <f t="shared" si="107"/>
        <v>BLANK</v>
      </c>
    </row>
    <row r="1092" spans="1:12" x14ac:dyDescent="0.75">
      <c r="A1092" s="70" t="str">
        <f>CONCATENATE('Search Tool'!$B$6,'Search Tool'!$F$6,H1092)</f>
        <v>EAL Level 3 advanced Diploma (Al size 1.25)50037882</v>
      </c>
      <c r="B1092" s="70" t="b">
        <f t="shared" ref="B1092:B1158" si="108">A1092=E1092</f>
        <v>0</v>
      </c>
      <c r="C1092" s="70">
        <f t="shared" ref="C1092:C1159" si="109">IF(B1092=TRUE,1+C1091,0)</f>
        <v>0</v>
      </c>
      <c r="D1092" s="70" t="str">
        <f t="shared" ref="D1092:D1158" si="110">CONCATENATE(B1092,C1092)</f>
        <v>FALSE0</v>
      </c>
      <c r="E1092" s="70" t="str">
        <f t="shared" ref="E1092:E1158" si="111">CONCATENATE(F1092,G1092,H1092)</f>
        <v>Pre-UsPre-U Principal Subject50037882</v>
      </c>
      <c r="F1092" s="70" t="s">
        <v>27</v>
      </c>
      <c r="G1092" s="70" t="s">
        <v>107</v>
      </c>
      <c r="H1092" s="184">
        <v>50037882</v>
      </c>
      <c r="I1092" s="70" t="s">
        <v>1928</v>
      </c>
      <c r="J1092" s="70" t="s">
        <v>3987</v>
      </c>
      <c r="K1092" s="71" t="str">
        <f t="shared" si="106"/>
        <v>BLANK</v>
      </c>
      <c r="L1092" s="71" t="str">
        <f t="shared" si="107"/>
        <v>BLANK</v>
      </c>
    </row>
    <row r="1093" spans="1:12" x14ac:dyDescent="0.75">
      <c r="A1093" s="70" t="str">
        <f>CONCATENATE('Search Tool'!$B$6,'Search Tool'!$F$6,H1093)</f>
        <v>EAL Level 3 advanced Diploma (Al size 1.25)50037894</v>
      </c>
      <c r="B1093" s="70" t="b">
        <f t="shared" si="108"/>
        <v>0</v>
      </c>
      <c r="C1093" s="70">
        <f t="shared" si="109"/>
        <v>0</v>
      </c>
      <c r="D1093" s="70" t="str">
        <f t="shared" si="110"/>
        <v>FALSE0</v>
      </c>
      <c r="E1093" s="70" t="str">
        <f t="shared" si="111"/>
        <v>Pre-UsPre-U Principal Subject50037894</v>
      </c>
      <c r="F1093" s="70" t="s">
        <v>27</v>
      </c>
      <c r="G1093" s="70" t="s">
        <v>107</v>
      </c>
      <c r="H1093" s="184">
        <v>50037894</v>
      </c>
      <c r="I1093" s="70" t="s">
        <v>1930</v>
      </c>
      <c r="J1093" s="70" t="s">
        <v>3988</v>
      </c>
      <c r="K1093" s="71" t="str">
        <f t="shared" si="106"/>
        <v>BLANK</v>
      </c>
      <c r="L1093" s="71" t="str">
        <f t="shared" si="107"/>
        <v>BLANK</v>
      </c>
    </row>
    <row r="1094" spans="1:12" x14ac:dyDescent="0.75">
      <c r="A1094" s="70" t="str">
        <f>CONCATENATE('Search Tool'!$B$6,'Search Tool'!$F$6,H1094)</f>
        <v>EAL Level 3 advanced Diploma (Al size 1.25)50038035</v>
      </c>
      <c r="B1094" s="70" t="b">
        <f t="shared" si="108"/>
        <v>0</v>
      </c>
      <c r="C1094" s="70">
        <f t="shared" si="109"/>
        <v>0</v>
      </c>
      <c r="D1094" s="70" t="str">
        <f t="shared" si="110"/>
        <v>FALSE0</v>
      </c>
      <c r="E1094" s="70" t="str">
        <f t="shared" si="111"/>
        <v>Pre-UsPre-U Principal Subject50038035</v>
      </c>
      <c r="F1094" s="70" t="s">
        <v>27</v>
      </c>
      <c r="G1094" s="70" t="s">
        <v>107</v>
      </c>
      <c r="H1094" s="184">
        <v>50038035</v>
      </c>
      <c r="I1094" s="70" t="s">
        <v>1932</v>
      </c>
      <c r="J1094" s="70" t="s">
        <v>3989</v>
      </c>
      <c r="K1094" s="71" t="str">
        <f t="shared" si="106"/>
        <v>BLANK</v>
      </c>
      <c r="L1094" s="71" t="str">
        <f t="shared" si="107"/>
        <v>BLANK</v>
      </c>
    </row>
    <row r="1095" spans="1:12" x14ac:dyDescent="0.75">
      <c r="A1095" s="70" t="str">
        <f>CONCATENATE('Search Tool'!$B$6,'Search Tool'!$F$6,H1095)</f>
        <v>EAL Level 3 advanced Diploma (Al size 1.25)50038060</v>
      </c>
      <c r="B1095" s="70" t="b">
        <f t="shared" si="108"/>
        <v>0</v>
      </c>
      <c r="C1095" s="70">
        <f t="shared" si="109"/>
        <v>0</v>
      </c>
      <c r="D1095" s="70" t="str">
        <f t="shared" si="110"/>
        <v>FALSE0</v>
      </c>
      <c r="E1095" s="70" t="str">
        <f t="shared" si="111"/>
        <v>Pre-UsPre-U Principal Subject50038060</v>
      </c>
      <c r="F1095" s="70" t="s">
        <v>27</v>
      </c>
      <c r="G1095" s="70" t="s">
        <v>107</v>
      </c>
      <c r="H1095" s="184">
        <v>50038060</v>
      </c>
      <c r="I1095" s="70" t="s">
        <v>1934</v>
      </c>
      <c r="J1095" s="70" t="s">
        <v>3990</v>
      </c>
      <c r="K1095" s="71" t="str">
        <f t="shared" si="106"/>
        <v>BLANK</v>
      </c>
      <c r="L1095" s="71" t="str">
        <f t="shared" si="107"/>
        <v>BLANK</v>
      </c>
    </row>
    <row r="1096" spans="1:12" x14ac:dyDescent="0.75">
      <c r="A1096" s="70" t="str">
        <f>CONCATENATE('Search Tool'!$B$6,'Search Tool'!$F$6,H1096)</f>
        <v>EAL Level 3 advanced Diploma (Al size 1.25)50038072</v>
      </c>
      <c r="B1096" s="70" t="b">
        <f t="shared" si="108"/>
        <v>0</v>
      </c>
      <c r="C1096" s="70">
        <f t="shared" si="109"/>
        <v>0</v>
      </c>
      <c r="D1096" s="70" t="str">
        <f t="shared" si="110"/>
        <v>FALSE0</v>
      </c>
      <c r="E1096" s="70" t="str">
        <f t="shared" si="111"/>
        <v>Pre-UsPre-U Principal Subject50038072</v>
      </c>
      <c r="F1096" s="70" t="s">
        <v>27</v>
      </c>
      <c r="G1096" s="70" t="s">
        <v>107</v>
      </c>
      <c r="H1096" s="184">
        <v>50038072</v>
      </c>
      <c r="I1096" s="70" t="s">
        <v>1936</v>
      </c>
      <c r="J1096" s="70" t="s">
        <v>3991</v>
      </c>
      <c r="K1096" s="71" t="str">
        <f t="shared" si="106"/>
        <v>BLANK</v>
      </c>
      <c r="L1096" s="71" t="str">
        <f t="shared" si="107"/>
        <v>BLANK</v>
      </c>
    </row>
    <row r="1097" spans="1:12" x14ac:dyDescent="0.75">
      <c r="A1097" s="70" t="str">
        <f>CONCATENATE('Search Tool'!$B$6,'Search Tool'!$F$6,H1097)</f>
        <v>EAL Level 3 advanced Diploma (Al size 1.25)50038084</v>
      </c>
      <c r="B1097" s="70" t="b">
        <f t="shared" si="108"/>
        <v>0</v>
      </c>
      <c r="C1097" s="70">
        <f t="shared" si="109"/>
        <v>0</v>
      </c>
      <c r="D1097" s="70" t="str">
        <f t="shared" si="110"/>
        <v>FALSE0</v>
      </c>
      <c r="E1097" s="70" t="str">
        <f t="shared" si="111"/>
        <v>Pre-UsPre-U Principal Subject50038084</v>
      </c>
      <c r="F1097" s="70" t="s">
        <v>27</v>
      </c>
      <c r="G1097" s="70" t="s">
        <v>107</v>
      </c>
      <c r="H1097" s="184">
        <v>50038084</v>
      </c>
      <c r="I1097" s="70" t="s">
        <v>1938</v>
      </c>
      <c r="J1097" s="70" t="s">
        <v>3992</v>
      </c>
      <c r="K1097" s="71" t="str">
        <f t="shared" si="106"/>
        <v>BLANK</v>
      </c>
      <c r="L1097" s="71" t="str">
        <f t="shared" si="107"/>
        <v>BLANK</v>
      </c>
    </row>
    <row r="1098" spans="1:12" x14ac:dyDescent="0.75">
      <c r="A1098" s="70" t="str">
        <f>CONCATENATE('Search Tool'!$B$6,'Search Tool'!$F$6,H1098)</f>
        <v>EAL Level 3 advanced Diploma (Al size 1.25)50038266</v>
      </c>
      <c r="B1098" s="70" t="b">
        <f t="shared" si="108"/>
        <v>0</v>
      </c>
      <c r="C1098" s="70">
        <f t="shared" si="109"/>
        <v>0</v>
      </c>
      <c r="D1098" s="70" t="str">
        <f t="shared" si="110"/>
        <v>FALSE0</v>
      </c>
      <c r="E1098" s="70" t="str">
        <f t="shared" si="111"/>
        <v>Pre-UsPre-U Principal Subject50038266</v>
      </c>
      <c r="F1098" s="70" t="s">
        <v>27</v>
      </c>
      <c r="G1098" s="70" t="s">
        <v>107</v>
      </c>
      <c r="H1098" s="184">
        <v>50038266</v>
      </c>
      <c r="I1098" s="70" t="s">
        <v>1940</v>
      </c>
      <c r="J1098" s="70" t="s">
        <v>3993</v>
      </c>
      <c r="K1098" s="71" t="str">
        <f t="shared" si="106"/>
        <v>BLANK</v>
      </c>
      <c r="L1098" s="71" t="str">
        <f t="shared" si="107"/>
        <v>BLANK</v>
      </c>
    </row>
    <row r="1099" spans="1:12" x14ac:dyDescent="0.75">
      <c r="A1099" s="70" t="str">
        <f>CONCATENATE('Search Tool'!$B$6,'Search Tool'!$F$6,H1099)</f>
        <v>EAL Level 3 advanced Diploma (Al size 1.25)50038291</v>
      </c>
      <c r="B1099" s="70" t="b">
        <f t="shared" si="108"/>
        <v>0</v>
      </c>
      <c r="C1099" s="70">
        <f t="shared" si="109"/>
        <v>0</v>
      </c>
      <c r="D1099" s="70" t="str">
        <f t="shared" si="110"/>
        <v>FALSE0</v>
      </c>
      <c r="E1099" s="70" t="str">
        <f t="shared" si="111"/>
        <v>Pre-UsPre-U Principal Subject50038291</v>
      </c>
      <c r="F1099" s="70" t="s">
        <v>27</v>
      </c>
      <c r="G1099" s="70" t="s">
        <v>107</v>
      </c>
      <c r="H1099" s="184">
        <v>50038291</v>
      </c>
      <c r="I1099" s="70" t="s">
        <v>1942</v>
      </c>
      <c r="J1099" s="70" t="s">
        <v>3994</v>
      </c>
      <c r="K1099" s="71" t="str">
        <f t="shared" si="106"/>
        <v>BLANK</v>
      </c>
      <c r="L1099" s="71" t="str">
        <f t="shared" si="107"/>
        <v>BLANK</v>
      </c>
    </row>
    <row r="1100" spans="1:12" x14ac:dyDescent="0.75">
      <c r="A1100" s="70" t="str">
        <f>CONCATENATE('Search Tool'!$B$6,'Search Tool'!$F$6,H1100)</f>
        <v>EAL Level 3 advanced Diploma (Al size 1.25)5003831X</v>
      </c>
      <c r="B1100" s="70" t="b">
        <f t="shared" si="108"/>
        <v>0</v>
      </c>
      <c r="C1100" s="70">
        <f t="shared" si="109"/>
        <v>0</v>
      </c>
      <c r="D1100" s="70" t="str">
        <f t="shared" si="110"/>
        <v>FALSE0</v>
      </c>
      <c r="E1100" s="70" t="str">
        <f t="shared" si="111"/>
        <v>Pre-UsPre-U Principal Subject5003831X</v>
      </c>
      <c r="F1100" s="70" t="s">
        <v>27</v>
      </c>
      <c r="G1100" s="70" t="s">
        <v>107</v>
      </c>
      <c r="H1100" s="70" t="s">
        <v>1943</v>
      </c>
      <c r="I1100" s="70" t="s">
        <v>2752</v>
      </c>
      <c r="J1100" s="70" t="s">
        <v>3995</v>
      </c>
      <c r="K1100" s="71" t="str">
        <f t="shared" si="106"/>
        <v>BLANK</v>
      </c>
      <c r="L1100" s="71" t="str">
        <f t="shared" si="107"/>
        <v>BLANK</v>
      </c>
    </row>
    <row r="1101" spans="1:12" x14ac:dyDescent="0.75">
      <c r="A1101" s="70" t="str">
        <f>CONCATENATE('Search Tool'!$B$6,'Search Tool'!$F$6,H1101)</f>
        <v>EAL Level 3 advanced Diploma (Al size 1.25)50040108</v>
      </c>
      <c r="B1101" s="70" t="b">
        <f t="shared" si="108"/>
        <v>0</v>
      </c>
      <c r="C1101" s="70">
        <f t="shared" si="109"/>
        <v>0</v>
      </c>
      <c r="D1101" s="70" t="str">
        <f t="shared" si="110"/>
        <v>FALSE0</v>
      </c>
      <c r="E1101" s="70" t="str">
        <f t="shared" si="111"/>
        <v>Pre-UsPre-U Principal Subject50040108</v>
      </c>
      <c r="F1101" s="70" t="s">
        <v>27</v>
      </c>
      <c r="G1101" s="70" t="s">
        <v>107</v>
      </c>
      <c r="H1101" s="184">
        <v>50040108</v>
      </c>
      <c r="I1101" s="70" t="s">
        <v>1945</v>
      </c>
      <c r="J1101" s="70" t="s">
        <v>3996</v>
      </c>
      <c r="K1101" s="71" t="str">
        <f t="shared" si="106"/>
        <v>BLANK</v>
      </c>
      <c r="L1101" s="71" t="str">
        <f t="shared" si="107"/>
        <v>BLANK</v>
      </c>
    </row>
    <row r="1102" spans="1:12" x14ac:dyDescent="0.75">
      <c r="A1102" s="70" t="str">
        <f>CONCATENATE('Search Tool'!$B$6,'Search Tool'!$F$6,H1102)</f>
        <v>EAL Level 3 advanced Diploma (Al size 1.25)50040236</v>
      </c>
      <c r="B1102" s="70" t="b">
        <f t="shared" si="108"/>
        <v>0</v>
      </c>
      <c r="C1102" s="70">
        <f t="shared" si="109"/>
        <v>0</v>
      </c>
      <c r="D1102" s="70" t="str">
        <f t="shared" si="110"/>
        <v>FALSE0</v>
      </c>
      <c r="E1102" s="70" t="str">
        <f t="shared" si="111"/>
        <v>Pre-UsPre-U Principal Subject50040236</v>
      </c>
      <c r="F1102" s="70" t="s">
        <v>27</v>
      </c>
      <c r="G1102" s="70" t="s">
        <v>107</v>
      </c>
      <c r="H1102" s="184">
        <v>50040236</v>
      </c>
      <c r="I1102" s="70" t="s">
        <v>1947</v>
      </c>
      <c r="J1102" s="70" t="s">
        <v>3997</v>
      </c>
      <c r="K1102" s="71" t="str">
        <f t="shared" si="106"/>
        <v>BLANK</v>
      </c>
      <c r="L1102" s="71" t="str">
        <f t="shared" si="107"/>
        <v>BLANK</v>
      </c>
    </row>
    <row r="1103" spans="1:12" x14ac:dyDescent="0.75">
      <c r="A1103" s="70" t="str">
        <f>CONCATENATE('Search Tool'!$B$6,'Search Tool'!$F$6,H1103)</f>
        <v>EAL Level 3 advanced Diploma (Al size 1.25)50040248</v>
      </c>
      <c r="B1103" s="70" t="b">
        <f t="shared" si="108"/>
        <v>0</v>
      </c>
      <c r="C1103" s="70">
        <f t="shared" si="109"/>
        <v>0</v>
      </c>
      <c r="D1103" s="70" t="str">
        <f t="shared" si="110"/>
        <v>FALSE0</v>
      </c>
      <c r="E1103" s="70" t="str">
        <f t="shared" si="111"/>
        <v>Pre-UsPre-U Principal Subject50040248</v>
      </c>
      <c r="F1103" s="70" t="s">
        <v>27</v>
      </c>
      <c r="G1103" s="70" t="s">
        <v>107</v>
      </c>
      <c r="H1103" s="184">
        <v>50040248</v>
      </c>
      <c r="I1103" s="70" t="s">
        <v>1949</v>
      </c>
      <c r="J1103" s="70" t="s">
        <v>3998</v>
      </c>
      <c r="K1103" s="71" t="str">
        <f t="shared" si="106"/>
        <v>BLANK</v>
      </c>
      <c r="L1103" s="71" t="str">
        <f t="shared" si="107"/>
        <v>BLANK</v>
      </c>
    </row>
    <row r="1104" spans="1:12" x14ac:dyDescent="0.75">
      <c r="A1104" s="70" t="str">
        <f>CONCATENATE('Search Tool'!$B$6,'Search Tool'!$F$6,H1104)</f>
        <v>EAL Level 3 advanced Diploma (Al size 1.25)5004025X</v>
      </c>
      <c r="B1104" s="70" t="b">
        <f t="shared" si="108"/>
        <v>0</v>
      </c>
      <c r="C1104" s="70">
        <f t="shared" si="109"/>
        <v>0</v>
      </c>
      <c r="D1104" s="70" t="str">
        <f t="shared" si="110"/>
        <v>FALSE0</v>
      </c>
      <c r="E1104" s="70" t="str">
        <f t="shared" si="111"/>
        <v>Pre-UsPre-U Principal Subject5004025X</v>
      </c>
      <c r="F1104" s="70" t="s">
        <v>27</v>
      </c>
      <c r="G1104" s="70" t="s">
        <v>107</v>
      </c>
      <c r="H1104" s="70" t="s">
        <v>1950</v>
      </c>
      <c r="I1104" s="70" t="s">
        <v>1951</v>
      </c>
      <c r="J1104" s="70" t="s">
        <v>3999</v>
      </c>
      <c r="K1104" s="71" t="str">
        <f t="shared" si="106"/>
        <v>BLANK</v>
      </c>
      <c r="L1104" s="71" t="str">
        <f t="shared" si="107"/>
        <v>BLANK</v>
      </c>
    </row>
    <row r="1105" spans="1:12" x14ac:dyDescent="0.75">
      <c r="A1105" s="70" t="str">
        <f>CONCATENATE('Search Tool'!$B$6,'Search Tool'!$F$6,H1105)</f>
        <v>EAL Level 3 advanced Diploma (Al size 1.25)50040601</v>
      </c>
      <c r="B1105" s="70" t="b">
        <f t="shared" si="108"/>
        <v>0</v>
      </c>
      <c r="C1105" s="70">
        <f t="shared" si="109"/>
        <v>0</v>
      </c>
      <c r="D1105" s="70" t="str">
        <f t="shared" si="110"/>
        <v>FALSE0</v>
      </c>
      <c r="E1105" s="70" t="str">
        <f t="shared" si="111"/>
        <v>Pre-UsPre-U Principal Subject50040601</v>
      </c>
      <c r="F1105" s="70" t="s">
        <v>27</v>
      </c>
      <c r="G1105" s="70" t="s">
        <v>107</v>
      </c>
      <c r="H1105" s="184">
        <v>50040601</v>
      </c>
      <c r="I1105" s="70" t="s">
        <v>1953</v>
      </c>
      <c r="J1105" s="70" t="s">
        <v>4000</v>
      </c>
      <c r="K1105" s="71" t="str">
        <f t="shared" si="106"/>
        <v>BLANK</v>
      </c>
      <c r="L1105" s="71" t="str">
        <f t="shared" si="107"/>
        <v>BLANK</v>
      </c>
    </row>
    <row r="1106" spans="1:12" x14ac:dyDescent="0.75">
      <c r="A1106" s="70" t="str">
        <f>CONCATENATE('Search Tool'!$B$6,'Search Tool'!$F$6,H1106)</f>
        <v>EAL Level 3 advanced Diploma (Al size 1.25)50040959</v>
      </c>
      <c r="B1106" s="70" t="b">
        <f t="shared" si="108"/>
        <v>0</v>
      </c>
      <c r="C1106" s="70">
        <f t="shared" si="109"/>
        <v>0</v>
      </c>
      <c r="D1106" s="70" t="str">
        <f t="shared" si="110"/>
        <v>FALSE0</v>
      </c>
      <c r="E1106" s="70" t="str">
        <f t="shared" si="111"/>
        <v>Pre-UsPre-U Principal Subject50040959</v>
      </c>
      <c r="F1106" s="70" t="s">
        <v>27</v>
      </c>
      <c r="G1106" s="70" t="s">
        <v>107</v>
      </c>
      <c r="H1106" s="184">
        <v>50040959</v>
      </c>
      <c r="I1106" s="70" t="s">
        <v>1955</v>
      </c>
      <c r="J1106" s="70" t="s">
        <v>4001</v>
      </c>
      <c r="K1106" s="71" t="str">
        <f t="shared" si="106"/>
        <v>BLANK</v>
      </c>
      <c r="L1106" s="71" t="str">
        <f t="shared" si="107"/>
        <v>BLANK</v>
      </c>
    </row>
    <row r="1107" spans="1:12" x14ac:dyDescent="0.75">
      <c r="A1107" s="70" t="str">
        <f>CONCATENATE('Search Tool'!$B$6,'Search Tool'!$F$6,H1107)</f>
        <v>EAL Level 3 advanced Diploma (Al size 1.25)50040960</v>
      </c>
      <c r="B1107" s="70" t="b">
        <f t="shared" si="108"/>
        <v>0</v>
      </c>
      <c r="C1107" s="70">
        <f t="shared" si="109"/>
        <v>0</v>
      </c>
      <c r="D1107" s="70" t="str">
        <f t="shared" si="110"/>
        <v>FALSE0</v>
      </c>
      <c r="E1107" s="70" t="str">
        <f t="shared" si="111"/>
        <v>Pre-UsPre-U Principal Subject50040960</v>
      </c>
      <c r="F1107" s="70" t="s">
        <v>27</v>
      </c>
      <c r="G1107" s="70" t="s">
        <v>107</v>
      </c>
      <c r="H1107" s="184">
        <v>50040960</v>
      </c>
      <c r="I1107" s="70" t="s">
        <v>1957</v>
      </c>
      <c r="J1107" s="70" t="s">
        <v>4002</v>
      </c>
      <c r="K1107" s="71" t="str">
        <f t="shared" si="106"/>
        <v>BLANK</v>
      </c>
      <c r="L1107" s="71" t="str">
        <f t="shared" si="107"/>
        <v>BLANK</v>
      </c>
    </row>
    <row r="1108" spans="1:12" x14ac:dyDescent="0.75">
      <c r="A1108" s="70" t="str">
        <f>CONCATENATE('Search Tool'!$B$6,'Search Tool'!$F$6,H1108)</f>
        <v>EAL Level 3 advanced Diploma (Al size 1.25)50040972</v>
      </c>
      <c r="B1108" s="70" t="b">
        <f t="shared" si="108"/>
        <v>0</v>
      </c>
      <c r="C1108" s="70">
        <f t="shared" si="109"/>
        <v>0</v>
      </c>
      <c r="D1108" s="70" t="str">
        <f t="shared" si="110"/>
        <v>FALSE0</v>
      </c>
      <c r="E1108" s="70" t="str">
        <f t="shared" si="111"/>
        <v>Pre-UsPre-U Principal Subject50040972</v>
      </c>
      <c r="F1108" s="70" t="s">
        <v>27</v>
      </c>
      <c r="G1108" s="70" t="s">
        <v>107</v>
      </c>
      <c r="H1108" s="184">
        <v>50040972</v>
      </c>
      <c r="I1108" s="70" t="s">
        <v>1959</v>
      </c>
      <c r="J1108" s="70" t="s">
        <v>4003</v>
      </c>
      <c r="K1108" s="71" t="str">
        <f t="shared" si="106"/>
        <v>BLANK</v>
      </c>
      <c r="L1108" s="71" t="str">
        <f t="shared" si="107"/>
        <v>BLANK</v>
      </c>
    </row>
    <row r="1109" spans="1:12" x14ac:dyDescent="0.75">
      <c r="A1109" s="70" t="str">
        <f>CONCATENATE('Search Tool'!$B$6,'Search Tool'!$F$6,H1109)</f>
        <v>EAL Level 3 advanced Diploma (Al size 1.25)50040984</v>
      </c>
      <c r="B1109" s="70" t="b">
        <f t="shared" si="108"/>
        <v>0</v>
      </c>
      <c r="C1109" s="70">
        <f t="shared" si="109"/>
        <v>0</v>
      </c>
      <c r="D1109" s="70" t="str">
        <f t="shared" si="110"/>
        <v>FALSE0</v>
      </c>
      <c r="E1109" s="70" t="str">
        <f t="shared" si="111"/>
        <v>Pre-UsPre-U Principal Subject50040984</v>
      </c>
      <c r="F1109" s="70" t="s">
        <v>27</v>
      </c>
      <c r="G1109" s="70" t="s">
        <v>107</v>
      </c>
      <c r="H1109" s="184">
        <v>50040984</v>
      </c>
      <c r="I1109" s="70" t="s">
        <v>1961</v>
      </c>
      <c r="J1109" s="70" t="s">
        <v>4004</v>
      </c>
      <c r="K1109" s="71" t="str">
        <f t="shared" si="106"/>
        <v>BLANK</v>
      </c>
      <c r="L1109" s="71" t="str">
        <f t="shared" si="107"/>
        <v>BLANK</v>
      </c>
    </row>
    <row r="1110" spans="1:12" x14ac:dyDescent="0.75">
      <c r="A1110" s="70" t="str">
        <f>CONCATENATE('Search Tool'!$B$6,'Search Tool'!$F$6,H1110)</f>
        <v>EAL Level 3 advanced Diploma (Al size 1.25)50040996</v>
      </c>
      <c r="B1110" s="70" t="b">
        <f t="shared" si="108"/>
        <v>0</v>
      </c>
      <c r="C1110" s="70">
        <f t="shared" si="109"/>
        <v>0</v>
      </c>
      <c r="D1110" s="70" t="str">
        <f t="shared" si="110"/>
        <v>FALSE0</v>
      </c>
      <c r="E1110" s="70" t="str">
        <f t="shared" si="111"/>
        <v>Pre-UsPre-U Principal Subject50040996</v>
      </c>
      <c r="F1110" s="70" t="s">
        <v>27</v>
      </c>
      <c r="G1110" s="70" t="s">
        <v>107</v>
      </c>
      <c r="H1110" s="184">
        <v>50040996</v>
      </c>
      <c r="I1110" s="70" t="s">
        <v>1963</v>
      </c>
      <c r="J1110" s="70" t="s">
        <v>4005</v>
      </c>
      <c r="K1110" s="71" t="str">
        <f t="shared" si="106"/>
        <v>BLANK</v>
      </c>
      <c r="L1110" s="71" t="str">
        <f t="shared" si="107"/>
        <v>BLANK</v>
      </c>
    </row>
    <row r="1111" spans="1:12" x14ac:dyDescent="0.75">
      <c r="A1111" s="70" t="str">
        <f>CONCATENATE('Search Tool'!$B$6,'Search Tool'!$F$6,H1111)</f>
        <v>EAL Level 3 advanced Diploma (Al size 1.25)50042555</v>
      </c>
      <c r="B1111" s="70" t="b">
        <f t="shared" si="108"/>
        <v>0</v>
      </c>
      <c r="C1111" s="70">
        <f t="shared" si="109"/>
        <v>0</v>
      </c>
      <c r="D1111" s="70" t="str">
        <f t="shared" si="110"/>
        <v>FALSE0</v>
      </c>
      <c r="E1111" s="70" t="str">
        <f t="shared" si="111"/>
        <v>Pre-UsPre-U Principal Subject50042555</v>
      </c>
      <c r="F1111" s="70" t="s">
        <v>27</v>
      </c>
      <c r="G1111" s="70" t="s">
        <v>107</v>
      </c>
      <c r="H1111" s="184">
        <v>50042555</v>
      </c>
      <c r="I1111" s="70" t="s">
        <v>2753</v>
      </c>
      <c r="J1111" s="70" t="s">
        <v>4006</v>
      </c>
      <c r="K1111" s="71" t="str">
        <f t="shared" si="106"/>
        <v>BLANK</v>
      </c>
      <c r="L1111" s="71" t="str">
        <f t="shared" si="107"/>
        <v>BLANK</v>
      </c>
    </row>
    <row r="1112" spans="1:12" x14ac:dyDescent="0.75">
      <c r="A1112" s="70" t="str">
        <f>CONCATENATE('Search Tool'!$B$6,'Search Tool'!$F$6,H1112)</f>
        <v>EAL Level 3 advanced Diploma (Al size 1.25)50042683</v>
      </c>
      <c r="B1112" s="70" t="b">
        <f t="shared" si="108"/>
        <v>0</v>
      </c>
      <c r="C1112" s="70">
        <f t="shared" si="109"/>
        <v>0</v>
      </c>
      <c r="D1112" s="70" t="str">
        <f t="shared" si="110"/>
        <v>FALSE0</v>
      </c>
      <c r="E1112" s="70" t="str">
        <f t="shared" si="111"/>
        <v>Pre-UsPre-U Principal Subject50042683</v>
      </c>
      <c r="F1112" s="70" t="s">
        <v>27</v>
      </c>
      <c r="G1112" s="70" t="s">
        <v>107</v>
      </c>
      <c r="H1112" s="184">
        <v>50042683</v>
      </c>
      <c r="I1112" s="70" t="s">
        <v>2754</v>
      </c>
      <c r="J1112" s="70" t="s">
        <v>4007</v>
      </c>
      <c r="K1112" s="71" t="str">
        <f t="shared" si="106"/>
        <v>BLANK</v>
      </c>
      <c r="L1112" s="71" t="str">
        <f t="shared" si="107"/>
        <v>BLANK</v>
      </c>
    </row>
    <row r="1113" spans="1:12" x14ac:dyDescent="0.75">
      <c r="A1113" s="70" t="str">
        <f>CONCATENATE('Search Tool'!$B$6,'Search Tool'!$F$6,H1113)</f>
        <v>EAL Level 3 advanced Diploma (Al size 1.25)50043286</v>
      </c>
      <c r="B1113" s="70" t="b">
        <f t="shared" si="108"/>
        <v>0</v>
      </c>
      <c r="C1113" s="70">
        <f t="shared" si="109"/>
        <v>0</v>
      </c>
      <c r="D1113" s="70" t="str">
        <f t="shared" si="110"/>
        <v>FALSE0</v>
      </c>
      <c r="E1113" s="70" t="str">
        <f t="shared" si="111"/>
        <v>Pre-UsPre-U Principal Subject50043286</v>
      </c>
      <c r="F1113" s="70" t="s">
        <v>27</v>
      </c>
      <c r="G1113" s="70" t="s">
        <v>107</v>
      </c>
      <c r="H1113" s="184">
        <v>50043286</v>
      </c>
      <c r="I1113" s="70" t="s">
        <v>1967</v>
      </c>
      <c r="J1113" s="70" t="s">
        <v>4008</v>
      </c>
      <c r="K1113" s="71" t="str">
        <f t="shared" si="106"/>
        <v>BLANK</v>
      </c>
      <c r="L1113" s="71" t="str">
        <f t="shared" si="107"/>
        <v>BLANK</v>
      </c>
    </row>
    <row r="1114" spans="1:12" x14ac:dyDescent="0.75">
      <c r="A1114" s="70" t="str">
        <f>CONCATENATE('Search Tool'!$B$6,'Search Tool'!$F$6,H1114)</f>
        <v>EAL Level 3 advanced Diploma (Al size 1.25)50043298</v>
      </c>
      <c r="B1114" s="70" t="b">
        <f t="shared" si="108"/>
        <v>0</v>
      </c>
      <c r="C1114" s="70">
        <f t="shared" si="109"/>
        <v>0</v>
      </c>
      <c r="D1114" s="70" t="str">
        <f t="shared" si="110"/>
        <v>FALSE0</v>
      </c>
      <c r="E1114" s="70" t="str">
        <f t="shared" si="111"/>
        <v>Pre-UsPre-U Principal Subject50043298</v>
      </c>
      <c r="F1114" s="70" t="s">
        <v>27</v>
      </c>
      <c r="G1114" s="70" t="s">
        <v>107</v>
      </c>
      <c r="H1114" s="184">
        <v>50043298</v>
      </c>
      <c r="I1114" s="70" t="s">
        <v>1969</v>
      </c>
      <c r="J1114" s="70" t="s">
        <v>4009</v>
      </c>
      <c r="K1114" s="71" t="str">
        <f t="shared" si="106"/>
        <v>BLANK</v>
      </c>
      <c r="L1114" s="71" t="str">
        <f t="shared" si="107"/>
        <v>BLANK</v>
      </c>
    </row>
    <row r="1115" spans="1:12" x14ac:dyDescent="0.75">
      <c r="A1115" s="70" t="str">
        <f>CONCATENATE('Search Tool'!$B$6,'Search Tool'!$F$6,H1115)</f>
        <v>EAL Level 3 advanced Diploma (Al size 1.25)50047383</v>
      </c>
      <c r="B1115" s="70" t="b">
        <f t="shared" si="108"/>
        <v>0</v>
      </c>
      <c r="C1115" s="70">
        <f t="shared" si="109"/>
        <v>0</v>
      </c>
      <c r="D1115" s="70" t="str">
        <f t="shared" si="110"/>
        <v>FALSE0</v>
      </c>
      <c r="E1115" s="70" t="str">
        <f t="shared" si="111"/>
        <v>Pre-UsPre-U Principal Subject50047383</v>
      </c>
      <c r="F1115" s="70" t="s">
        <v>27</v>
      </c>
      <c r="G1115" s="70" t="s">
        <v>107</v>
      </c>
      <c r="H1115" s="184">
        <v>50047383</v>
      </c>
      <c r="I1115" s="70" t="s">
        <v>1971</v>
      </c>
      <c r="J1115" s="70" t="s">
        <v>4010</v>
      </c>
      <c r="K1115" s="71" t="str">
        <f t="shared" si="106"/>
        <v>BLANK</v>
      </c>
      <c r="L1115" s="71" t="str">
        <f t="shared" si="107"/>
        <v>BLANK</v>
      </c>
    </row>
    <row r="1116" spans="1:12" x14ac:dyDescent="0.75">
      <c r="A1116" s="70" t="str">
        <f>CONCATENATE('Search Tool'!$B$6,'Search Tool'!$F$6,H1116)</f>
        <v>EAL Level 3 advanced Diploma (Al size 1.25)50059440</v>
      </c>
      <c r="B1116" s="70" t="b">
        <f t="shared" si="108"/>
        <v>0</v>
      </c>
      <c r="C1116" s="70">
        <f t="shared" si="109"/>
        <v>0</v>
      </c>
      <c r="D1116" s="70" t="str">
        <f t="shared" si="110"/>
        <v>FALSE0</v>
      </c>
      <c r="E1116" s="70" t="str">
        <f t="shared" si="111"/>
        <v>Pre-UsPre-U Principal Subject50059440</v>
      </c>
      <c r="F1116" s="70" t="s">
        <v>27</v>
      </c>
      <c r="G1116" s="70" t="s">
        <v>107</v>
      </c>
      <c r="H1116" s="184">
        <v>50059440</v>
      </c>
      <c r="I1116" s="70" t="s">
        <v>1973</v>
      </c>
      <c r="J1116" s="70" t="s">
        <v>4011</v>
      </c>
      <c r="K1116" s="71" t="str">
        <f t="shared" si="106"/>
        <v>BLANK</v>
      </c>
      <c r="L1116" s="71" t="str">
        <f t="shared" si="107"/>
        <v>BLANK</v>
      </c>
    </row>
    <row r="1117" spans="1:12" x14ac:dyDescent="0.75">
      <c r="A1117" s="70" t="str">
        <f>CONCATENATE('Search Tool'!$B$6,'Search Tool'!$F$6,H1117)</f>
        <v>EAL Level 3 advanced Diploma (Al size 1.25)60033101</v>
      </c>
      <c r="B1117" s="70" t="b">
        <f t="shared" si="108"/>
        <v>0</v>
      </c>
      <c r="C1117" s="70">
        <f t="shared" si="109"/>
        <v>0</v>
      </c>
      <c r="D1117" s="70" t="str">
        <f t="shared" si="110"/>
        <v>FALSE0</v>
      </c>
      <c r="E1117" s="70" t="str">
        <f t="shared" si="111"/>
        <v>Pre-UsPre-U Principal Subject60033101</v>
      </c>
      <c r="F1117" s="70" t="s">
        <v>27</v>
      </c>
      <c r="G1117" s="70" t="s">
        <v>107</v>
      </c>
      <c r="H1117" s="184">
        <v>60033101</v>
      </c>
      <c r="I1117" s="70" t="s">
        <v>1975</v>
      </c>
      <c r="J1117" s="70" t="s">
        <v>4012</v>
      </c>
      <c r="K1117" s="71" t="str">
        <f t="shared" si="106"/>
        <v>BLANK</v>
      </c>
      <c r="L1117" s="71" t="str">
        <f t="shared" si="107"/>
        <v>BLANK</v>
      </c>
    </row>
    <row r="1118" spans="1:12" x14ac:dyDescent="0.75">
      <c r="A1118" s="70" t="str">
        <f>CONCATENATE('Search Tool'!$B$6,'Search Tool'!$F$6,H1118)</f>
        <v>EAL Level 3 advanced Diploma (Al size 1.25)50024000</v>
      </c>
      <c r="B1118" s="70" t="b">
        <f t="shared" si="108"/>
        <v>0</v>
      </c>
      <c r="C1118" s="70">
        <f t="shared" si="109"/>
        <v>0</v>
      </c>
      <c r="D1118" s="70" t="str">
        <f t="shared" si="110"/>
        <v>FALSE0</v>
      </c>
      <c r="E1118" s="70" t="str">
        <f t="shared" si="111"/>
        <v>Principal LearningPrincipal Learning (Level 3)50024000</v>
      </c>
      <c r="F1118" s="70" t="s">
        <v>29</v>
      </c>
      <c r="G1118" s="70" t="s">
        <v>108</v>
      </c>
      <c r="H1118" s="70">
        <v>50024000</v>
      </c>
      <c r="I1118" s="70" t="s">
        <v>1976</v>
      </c>
      <c r="J1118" s="70" t="s">
        <v>4013</v>
      </c>
      <c r="K1118" s="71" t="str">
        <f t="shared" si="106"/>
        <v>BLANK</v>
      </c>
      <c r="L1118" s="71" t="str">
        <f t="shared" si="107"/>
        <v>BLANK</v>
      </c>
    </row>
    <row r="1119" spans="1:12" x14ac:dyDescent="0.75">
      <c r="A1119" s="70" t="str">
        <f>CONCATENATE('Search Tool'!$B$6,'Search Tool'!$F$6,H1119)</f>
        <v>EAL Level 3 advanced Diploma (Al size 1.25)6006481X</v>
      </c>
      <c r="B1119" s="70" t="b">
        <f t="shared" si="108"/>
        <v>0</v>
      </c>
      <c r="C1119" s="70">
        <f t="shared" si="109"/>
        <v>0</v>
      </c>
      <c r="D1119" s="70" t="str">
        <f t="shared" si="110"/>
        <v>FALSE0</v>
      </c>
      <c r="E1119" s="70" t="str">
        <f t="shared" si="111"/>
        <v>Principal LearningPrincipal Learning (Level 3)6006481X</v>
      </c>
      <c r="F1119" s="70" t="s">
        <v>29</v>
      </c>
      <c r="G1119" s="70" t="s">
        <v>108</v>
      </c>
      <c r="H1119" s="70" t="s">
        <v>1977</v>
      </c>
      <c r="I1119" s="70" t="s">
        <v>1978</v>
      </c>
      <c r="J1119" s="70" t="s">
        <v>4014</v>
      </c>
      <c r="K1119" s="71" t="str">
        <f t="shared" si="106"/>
        <v>BLANK</v>
      </c>
      <c r="L1119" s="71" t="str">
        <f t="shared" si="107"/>
        <v>BLANK</v>
      </c>
    </row>
    <row r="1120" spans="1:12" x14ac:dyDescent="0.75">
      <c r="A1120" s="70" t="str">
        <f>CONCATENATE('Search Tool'!$B$6,'Search Tool'!$F$6,H1120)</f>
        <v>EAL Level 3 advanced Diploma (Al size 1.25)50040893</v>
      </c>
      <c r="B1120" s="70" t="b">
        <f t="shared" si="108"/>
        <v>0</v>
      </c>
      <c r="C1120" s="70">
        <f t="shared" si="109"/>
        <v>0</v>
      </c>
      <c r="D1120" s="70" t="str">
        <f t="shared" si="110"/>
        <v>FALSE0</v>
      </c>
      <c r="E1120" s="70" t="str">
        <f t="shared" si="111"/>
        <v>Others L2Other Level 2 qualifications (Pass Only, GCSE size 2)50040893</v>
      </c>
      <c r="F1120" s="70" t="s">
        <v>2743</v>
      </c>
      <c r="G1120" s="70" t="s">
        <v>3162</v>
      </c>
      <c r="H1120" s="70">
        <v>50040893</v>
      </c>
      <c r="I1120" s="70" t="s">
        <v>2178</v>
      </c>
      <c r="J1120" s="70" t="s">
        <v>4015</v>
      </c>
      <c r="K1120" s="71" t="str">
        <f t="shared" si="106"/>
        <v>BLANK</v>
      </c>
      <c r="L1120" s="71" t="str">
        <f t="shared" si="107"/>
        <v>BLANK</v>
      </c>
    </row>
    <row r="1121" spans="1:12" x14ac:dyDescent="0.75">
      <c r="A1121" s="70" t="str">
        <f>CONCATENATE('Search Tool'!$B$6,'Search Tool'!$F$6,H1121)</f>
        <v>EAL Level 3 advanced Diploma (Al size 1.25)50065634</v>
      </c>
      <c r="B1121" s="70" t="b">
        <f t="shared" si="108"/>
        <v>0</v>
      </c>
      <c r="C1121" s="70">
        <f t="shared" si="109"/>
        <v>0</v>
      </c>
      <c r="D1121" s="70" t="str">
        <f t="shared" si="110"/>
        <v>FALSE0</v>
      </c>
      <c r="E1121" s="70" t="str">
        <f t="shared" si="111"/>
        <v>Others L2Other Level 2 qualifications (Pass Only, GCSE size 2)50065634</v>
      </c>
      <c r="F1121" s="70" t="s">
        <v>2743</v>
      </c>
      <c r="G1121" s="70" t="s">
        <v>3162</v>
      </c>
      <c r="H1121" s="70">
        <v>50065634</v>
      </c>
      <c r="I1121" s="70" t="s">
        <v>2184</v>
      </c>
      <c r="J1121" s="70" t="s">
        <v>4016</v>
      </c>
      <c r="K1121" s="71" t="str">
        <f t="shared" si="106"/>
        <v>BLANK</v>
      </c>
      <c r="L1121" s="71" t="str">
        <f t="shared" si="107"/>
        <v>BLANK</v>
      </c>
    </row>
    <row r="1122" spans="1:12" x14ac:dyDescent="0.75">
      <c r="A1122" s="70" t="str">
        <f>CONCATENATE('Search Tool'!$B$6,'Search Tool'!$F$6,H1122)</f>
        <v>EAL Level 3 advanced Diploma (Al size 1.25)50087228</v>
      </c>
      <c r="B1122" s="70" t="b">
        <f t="shared" si="108"/>
        <v>0</v>
      </c>
      <c r="C1122" s="70">
        <f t="shared" si="109"/>
        <v>0</v>
      </c>
      <c r="D1122" s="70" t="str">
        <f t="shared" si="110"/>
        <v>FALSE0</v>
      </c>
      <c r="E1122" s="70" t="str">
        <f t="shared" si="111"/>
        <v>Others L2Other Level 2 qualifications (Pass Only, GCSE size 2)50087228</v>
      </c>
      <c r="F1122" s="70" t="s">
        <v>2743</v>
      </c>
      <c r="G1122" s="70" t="s">
        <v>3162</v>
      </c>
      <c r="H1122" s="184">
        <v>50087228</v>
      </c>
      <c r="I1122" s="70" t="s">
        <v>2210</v>
      </c>
      <c r="J1122" s="70" t="s">
        <v>4017</v>
      </c>
      <c r="K1122" s="71" t="str">
        <f t="shared" si="106"/>
        <v>BLANK</v>
      </c>
      <c r="L1122" s="71" t="str">
        <f t="shared" si="107"/>
        <v>BLANK</v>
      </c>
    </row>
    <row r="1123" spans="1:12" x14ac:dyDescent="0.75">
      <c r="A1123" s="70" t="str">
        <f>CONCATENATE('Search Tool'!$B$6,'Search Tool'!$F$6,H1123)</f>
        <v>EAL Level 3 advanced Diploma (Al size 1.25)50088828</v>
      </c>
      <c r="B1123" s="70" t="b">
        <f t="shared" si="108"/>
        <v>0</v>
      </c>
      <c r="C1123" s="70">
        <f t="shared" si="109"/>
        <v>0</v>
      </c>
      <c r="D1123" s="70" t="str">
        <f t="shared" si="110"/>
        <v>FALSE0</v>
      </c>
      <c r="E1123" s="70" t="str">
        <f t="shared" si="111"/>
        <v>Others L2Other Level 2 qualifications (Pass Only, GCSE size 2)50088828</v>
      </c>
      <c r="F1123" s="70" t="s">
        <v>2743</v>
      </c>
      <c r="G1123" s="70" t="s">
        <v>3162</v>
      </c>
      <c r="H1123" s="184">
        <v>50088828</v>
      </c>
      <c r="I1123" s="70" t="s">
        <v>2229</v>
      </c>
      <c r="J1123" s="70" t="s">
        <v>4018</v>
      </c>
      <c r="K1123" s="71" t="str">
        <f t="shared" si="106"/>
        <v>BLANK</v>
      </c>
      <c r="L1123" s="71" t="str">
        <f t="shared" si="107"/>
        <v>BLANK</v>
      </c>
    </row>
    <row r="1124" spans="1:12" x14ac:dyDescent="0.75">
      <c r="A1124" s="70" t="str">
        <f>CONCATENATE('Search Tool'!$B$6,'Search Tool'!$F$6,H1124)</f>
        <v>EAL Level 3 advanced Diploma (Al size 1.25)50095754</v>
      </c>
      <c r="B1124" s="70" t="b">
        <f t="shared" si="108"/>
        <v>0</v>
      </c>
      <c r="C1124" s="70">
        <f t="shared" si="109"/>
        <v>0</v>
      </c>
      <c r="D1124" s="70" t="str">
        <f t="shared" si="110"/>
        <v>FALSE0</v>
      </c>
      <c r="E1124" s="70" t="str">
        <f t="shared" si="111"/>
        <v>Others L2Other Level 2 qualifications (Pass Only, GCSE size 2)50095754</v>
      </c>
      <c r="F1124" s="70" t="s">
        <v>2743</v>
      </c>
      <c r="G1124" s="70" t="s">
        <v>3162</v>
      </c>
      <c r="H1124" s="184">
        <v>50095754</v>
      </c>
      <c r="I1124" s="70" t="s">
        <v>2249</v>
      </c>
      <c r="J1124" s="70" t="s">
        <v>4019</v>
      </c>
      <c r="K1124" s="71" t="str">
        <f t="shared" si="106"/>
        <v>BLANK</v>
      </c>
      <c r="L1124" s="71" t="str">
        <f t="shared" si="107"/>
        <v>BLANK</v>
      </c>
    </row>
    <row r="1125" spans="1:12" x14ac:dyDescent="0.75">
      <c r="A1125" s="70" t="str">
        <f>CONCATENATE('Search Tool'!$B$6,'Search Tool'!$F$6,H1125)</f>
        <v>EAL Level 3 advanced Diploma (Al size 1.25)50121248</v>
      </c>
      <c r="B1125" s="70" t="b">
        <f t="shared" si="108"/>
        <v>0</v>
      </c>
      <c r="C1125" s="70">
        <f>IF(B1125=TRUE,1+C1124,0)</f>
        <v>0</v>
      </c>
      <c r="D1125" s="70" t="str">
        <f t="shared" si="110"/>
        <v>FALSE0</v>
      </c>
      <c r="E1125" s="70" t="str">
        <f t="shared" si="111"/>
        <v>Others L2Other Level 2 qualifications (Pass Only, GCSE size 2)50121248</v>
      </c>
      <c r="F1125" s="70" t="s">
        <v>2743</v>
      </c>
      <c r="G1125" s="70" t="s">
        <v>3162</v>
      </c>
      <c r="H1125" s="184">
        <v>50121248</v>
      </c>
      <c r="I1125" s="70" t="s">
        <v>2305</v>
      </c>
      <c r="J1125" s="70" t="s">
        <v>4020</v>
      </c>
      <c r="K1125" s="71" t="str">
        <f t="shared" si="106"/>
        <v>BLANK</v>
      </c>
      <c r="L1125" s="71" t="str">
        <f t="shared" si="107"/>
        <v>BLANK</v>
      </c>
    </row>
    <row r="1126" spans="1:12" x14ac:dyDescent="0.75">
      <c r="A1126" s="70" t="str">
        <f>CONCATENATE('Search Tool'!$B$6,'Search Tool'!$F$6,H1126)</f>
        <v>EAL Level 3 advanced Diploma (Al size 1.25)60019864</v>
      </c>
      <c r="B1126" s="70" t="b">
        <f t="shared" si="108"/>
        <v>0</v>
      </c>
      <c r="C1126" s="70">
        <f t="shared" si="109"/>
        <v>0</v>
      </c>
      <c r="D1126" s="70" t="str">
        <f t="shared" si="110"/>
        <v>FALSE0</v>
      </c>
      <c r="E1126" s="70" t="str">
        <f t="shared" si="111"/>
        <v>Others L2Other Level 2 qualifications (Pass Only, GCSE size 2)60019864</v>
      </c>
      <c r="F1126" s="70" t="s">
        <v>2743</v>
      </c>
      <c r="G1126" s="70" t="s">
        <v>3162</v>
      </c>
      <c r="H1126" s="184">
        <v>60019864</v>
      </c>
      <c r="I1126" s="70" t="s">
        <v>2331</v>
      </c>
      <c r="J1126" s="70" t="s">
        <v>4021</v>
      </c>
      <c r="K1126" s="71" t="str">
        <f t="shared" si="106"/>
        <v>BLANK</v>
      </c>
      <c r="L1126" s="71" t="str">
        <f t="shared" si="107"/>
        <v>BLANK</v>
      </c>
    </row>
    <row r="1127" spans="1:12" x14ac:dyDescent="0.75">
      <c r="A1127" s="70" t="str">
        <f>CONCATENATE('Search Tool'!$B$6,'Search Tool'!$F$6,H1127)</f>
        <v>EAL Level 3 advanced Diploma (Al size 1.25)60069090</v>
      </c>
      <c r="B1127" s="70" t="b">
        <f t="shared" si="108"/>
        <v>0</v>
      </c>
      <c r="C1127" s="70">
        <f t="shared" si="109"/>
        <v>0</v>
      </c>
      <c r="D1127" s="70" t="str">
        <f t="shared" si="110"/>
        <v>FALSE0</v>
      </c>
      <c r="E1127" s="70" t="str">
        <f t="shared" si="111"/>
        <v>Others L2Other Level 2 qualifications (Pass Only, GCSE size 2)60069090</v>
      </c>
      <c r="F1127" s="70" t="s">
        <v>2743</v>
      </c>
      <c r="G1127" s="70" t="s">
        <v>3162</v>
      </c>
      <c r="H1127" s="184">
        <v>60069090</v>
      </c>
      <c r="I1127" s="70" t="s">
        <v>2378</v>
      </c>
      <c r="J1127" s="70" t="s">
        <v>4022</v>
      </c>
      <c r="K1127" s="71" t="str">
        <f t="shared" si="106"/>
        <v>BLANK</v>
      </c>
      <c r="L1127" s="71" t="str">
        <f t="shared" si="107"/>
        <v>BLANK</v>
      </c>
    </row>
    <row r="1128" spans="1:12" x14ac:dyDescent="0.75">
      <c r="A1128" s="70" t="str">
        <f>CONCATENATE('Search Tool'!$B$6,'Search Tool'!$F$6,H1128)</f>
        <v>EAL Level 3 advanced Diploma (Al size 1.25)60110703</v>
      </c>
      <c r="B1128" s="70" t="b">
        <f>A1128=E1128</f>
        <v>0</v>
      </c>
      <c r="C1128" s="70">
        <f t="shared" si="109"/>
        <v>0</v>
      </c>
      <c r="D1128" s="70" t="str">
        <f>CONCATENATE(B1128,C1128)</f>
        <v>FALSE0</v>
      </c>
      <c r="E1128" s="70" t="str">
        <f>CONCATENATE(F1128,G1128,H1128)</f>
        <v>Others L2Other Level 2 qualifications (Pass Only, GCSE size 2)60110703</v>
      </c>
      <c r="F1128" s="70" t="s">
        <v>2743</v>
      </c>
      <c r="G1128" s="165" t="s">
        <v>3162</v>
      </c>
      <c r="H1128" s="184">
        <v>60110703</v>
      </c>
      <c r="I1128" s="70" t="s">
        <v>2805</v>
      </c>
      <c r="J1128" s="70" t="s">
        <v>4023</v>
      </c>
      <c r="K1128" s="71" t="str">
        <f t="shared" si="106"/>
        <v>BLANK</v>
      </c>
      <c r="L1128" s="71" t="str">
        <f t="shared" si="107"/>
        <v>BLANK</v>
      </c>
    </row>
    <row r="1129" spans="1:12" x14ac:dyDescent="0.75">
      <c r="A1129" s="70" t="str">
        <f>CONCATENATE('Search Tool'!$B$6,'Search Tool'!$F$6,H1129)</f>
        <v>EAL Level 3 advanced Diploma (Al size 1.25)6013740X</v>
      </c>
      <c r="B1129" s="70" t="b">
        <f>A1129=E1129</f>
        <v>0</v>
      </c>
      <c r="C1129" s="70">
        <f t="shared" si="109"/>
        <v>0</v>
      </c>
      <c r="D1129" s="70" t="str">
        <f>CONCATENATE(B1129,C1129)</f>
        <v>FALSE0</v>
      </c>
      <c r="E1129" s="70" t="str">
        <f>CONCATENATE(F1129,G1129,H1129)</f>
        <v>Others L2Other Level 2 qualifications (Pass Only, GCSE size 2)6013740X</v>
      </c>
      <c r="F1129" s="70" t="s">
        <v>2743</v>
      </c>
      <c r="G1129" s="165" t="s">
        <v>3162</v>
      </c>
      <c r="H1129" s="70" t="s">
        <v>2552</v>
      </c>
      <c r="I1129" s="70" t="s">
        <v>2553</v>
      </c>
      <c r="J1129" s="70" t="s">
        <v>4024</v>
      </c>
      <c r="K1129" s="71" t="str">
        <f t="shared" si="106"/>
        <v>BLANK</v>
      </c>
      <c r="L1129" s="71" t="str">
        <f t="shared" si="107"/>
        <v>BLANK</v>
      </c>
    </row>
    <row r="1130" spans="1:12" x14ac:dyDescent="0.75">
      <c r="A1130" s="70" t="str">
        <f>CONCATENATE('Search Tool'!$B$6,'Search Tool'!$F$6,H1130)</f>
        <v>EAL Level 3 advanced Diploma (Al size 1.25)50094579</v>
      </c>
      <c r="B1130" s="70" t="b">
        <f t="shared" si="108"/>
        <v>0</v>
      </c>
      <c r="C1130" s="70">
        <f t="shared" si="109"/>
        <v>0</v>
      </c>
      <c r="D1130" s="70" t="str">
        <f t="shared" si="110"/>
        <v>FALSE0</v>
      </c>
      <c r="E1130" s="70" t="str">
        <f t="shared" si="111"/>
        <v>Others L2Other Level 2 qualifications (Pass Only, GCSE size 3)50094579</v>
      </c>
      <c r="F1130" s="70" t="s">
        <v>2743</v>
      </c>
      <c r="G1130" s="70" t="s">
        <v>3164</v>
      </c>
      <c r="H1130" s="184">
        <v>50094579</v>
      </c>
      <c r="I1130" s="70" t="s">
        <v>2243</v>
      </c>
      <c r="J1130" s="70" t="s">
        <v>4025</v>
      </c>
      <c r="K1130" s="71" t="str">
        <f t="shared" si="106"/>
        <v>BLANK</v>
      </c>
      <c r="L1130" s="71" t="str">
        <f t="shared" si="107"/>
        <v>BLANK</v>
      </c>
    </row>
    <row r="1131" spans="1:12" x14ac:dyDescent="0.75">
      <c r="A1131" s="70" t="str">
        <f>CONCATENATE('Search Tool'!$B$6,'Search Tool'!$F$6,H1131)</f>
        <v>EAL Level 3 advanced Diploma (Al size 1.25)50112442</v>
      </c>
      <c r="B1131" s="70" t="b">
        <f>A1131=E1131</f>
        <v>0</v>
      </c>
      <c r="C1131" s="70">
        <f t="shared" si="109"/>
        <v>0</v>
      </c>
      <c r="D1131" s="70" t="str">
        <f>CONCATENATE(B1131,C1131)</f>
        <v>FALSE0</v>
      </c>
      <c r="E1131" s="70" t="str">
        <f>CONCATENATE(F1131,G1131,H1131)</f>
        <v>Others L2Other Level 2 qualifications (Pass Only, GCSE size 3)50112442</v>
      </c>
      <c r="F1131" s="70" t="s">
        <v>2743</v>
      </c>
      <c r="G1131" s="165" t="s">
        <v>3164</v>
      </c>
      <c r="H1131" s="184">
        <v>50112442</v>
      </c>
      <c r="I1131" s="70" t="s">
        <v>2301</v>
      </c>
      <c r="J1131" s="70" t="s">
        <v>4026</v>
      </c>
      <c r="K1131" s="71" t="str">
        <f t="shared" si="106"/>
        <v>BLANK</v>
      </c>
      <c r="L1131" s="71" t="str">
        <f t="shared" si="107"/>
        <v>BLANK</v>
      </c>
    </row>
    <row r="1132" spans="1:12" x14ac:dyDescent="0.75">
      <c r="A1132" s="70" t="str">
        <f>CONCATENATE('Search Tool'!$B$6,'Search Tool'!$F$6,H1132)</f>
        <v>EAL Level 3 advanced Diploma (Al size 1.25)50113069</v>
      </c>
      <c r="B1132" s="70" t="b">
        <f>A1132=E1132</f>
        <v>0</v>
      </c>
      <c r="C1132" s="70">
        <f t="shared" si="109"/>
        <v>0</v>
      </c>
      <c r="D1132" s="70" t="str">
        <f>CONCATENATE(B1132,C1132)</f>
        <v>FALSE0</v>
      </c>
      <c r="E1132" s="70" t="str">
        <f>CONCATENATE(F1132,G1132,H1132)</f>
        <v>Others L2Other Level 2 qualifications (Pass Only, GCSE size 3)50113069</v>
      </c>
      <c r="F1132" s="70" t="s">
        <v>2743</v>
      </c>
      <c r="G1132" s="165" t="s">
        <v>3164</v>
      </c>
      <c r="H1132" s="184">
        <v>50113069</v>
      </c>
      <c r="I1132" s="70" t="s">
        <v>2303</v>
      </c>
      <c r="J1132" s="70" t="s">
        <v>4027</v>
      </c>
      <c r="K1132" s="71" t="str">
        <f t="shared" si="106"/>
        <v>BLANK</v>
      </c>
      <c r="L1132" s="71" t="str">
        <f t="shared" si="107"/>
        <v>BLANK</v>
      </c>
    </row>
    <row r="1133" spans="1:12" x14ac:dyDescent="0.75">
      <c r="A1133" s="70" t="str">
        <f>CONCATENATE('Search Tool'!$B$6,'Search Tool'!$F$6,H1133)</f>
        <v>EAL Level 3 advanced Diploma (Al size 1.25)60029663</v>
      </c>
      <c r="B1133" s="70" t="b">
        <f t="shared" si="108"/>
        <v>0</v>
      </c>
      <c r="C1133" s="70">
        <f t="shared" si="109"/>
        <v>0</v>
      </c>
      <c r="D1133" s="70" t="str">
        <f t="shared" si="110"/>
        <v>FALSE0</v>
      </c>
      <c r="E1133" s="70" t="str">
        <f t="shared" si="111"/>
        <v>Others L2Other Level 2 qualifications (Pass Only, GCSE size 3)60029663</v>
      </c>
      <c r="F1133" s="70" t="s">
        <v>2743</v>
      </c>
      <c r="G1133" s="70" t="s">
        <v>3164</v>
      </c>
      <c r="H1133" s="184">
        <v>60029663</v>
      </c>
      <c r="I1133" s="70" t="s">
        <v>2339</v>
      </c>
      <c r="J1133" s="70" t="s">
        <v>4028</v>
      </c>
      <c r="K1133" s="71" t="str">
        <f t="shared" si="106"/>
        <v>BLANK</v>
      </c>
      <c r="L1133" s="71" t="str">
        <f t="shared" si="107"/>
        <v>BLANK</v>
      </c>
    </row>
    <row r="1134" spans="1:12" x14ac:dyDescent="0.75">
      <c r="A1134" s="70" t="str">
        <f>CONCATENATE('Search Tool'!$B$6,'Search Tool'!$F$6,H1134)</f>
        <v>EAL Level 3 advanced Diploma (Al size 1.25)60048517</v>
      </c>
      <c r="B1134" s="70" t="b">
        <f t="shared" si="108"/>
        <v>0</v>
      </c>
      <c r="C1134" s="70">
        <f t="shared" si="109"/>
        <v>0</v>
      </c>
      <c r="D1134" s="70" t="str">
        <f t="shared" si="110"/>
        <v>FALSE0</v>
      </c>
      <c r="E1134" s="70" t="str">
        <f t="shared" si="111"/>
        <v>Others L2Other Level 2 qualifications (Pass Only, GCSE size 3)60048517</v>
      </c>
      <c r="F1134" s="70" t="s">
        <v>2743</v>
      </c>
      <c r="G1134" s="70" t="s">
        <v>3164</v>
      </c>
      <c r="H1134" s="184">
        <v>60048517</v>
      </c>
      <c r="I1134" s="70" t="s">
        <v>2354</v>
      </c>
      <c r="J1134" s="70" t="s">
        <v>4029</v>
      </c>
      <c r="K1134" s="71" t="str">
        <f t="shared" si="106"/>
        <v>BLANK</v>
      </c>
      <c r="L1134" s="71" t="str">
        <f t="shared" si="107"/>
        <v>BLANK</v>
      </c>
    </row>
    <row r="1135" spans="1:12" x14ac:dyDescent="0.75">
      <c r="A1135" s="70" t="str">
        <f>CONCATENATE('Search Tool'!$B$6,'Search Tool'!$F$6,H1135)</f>
        <v>EAL Level 3 advanced Diploma (Al size 1.25)60075466</v>
      </c>
      <c r="B1135" s="70" t="b">
        <f t="shared" si="108"/>
        <v>0</v>
      </c>
      <c r="C1135" s="70">
        <f t="shared" si="109"/>
        <v>0</v>
      </c>
      <c r="D1135" s="70" t="str">
        <f t="shared" si="110"/>
        <v>FALSE0</v>
      </c>
      <c r="E1135" s="70" t="str">
        <f t="shared" si="111"/>
        <v>Others L2Other Level 2 qualifications (Pass Only, GCSE size 3)60075466</v>
      </c>
      <c r="F1135" s="70" t="s">
        <v>2743</v>
      </c>
      <c r="G1135" s="70" t="s">
        <v>3164</v>
      </c>
      <c r="H1135" s="184">
        <v>60075466</v>
      </c>
      <c r="I1135" s="70" t="s">
        <v>2384</v>
      </c>
      <c r="J1135" s="70" t="s">
        <v>4030</v>
      </c>
      <c r="K1135" s="71" t="str">
        <f t="shared" si="106"/>
        <v>BLANK</v>
      </c>
      <c r="L1135" s="71" t="str">
        <f t="shared" si="107"/>
        <v>BLANK</v>
      </c>
    </row>
    <row r="1136" spans="1:12" x14ac:dyDescent="0.75">
      <c r="A1136" s="70" t="str">
        <f>CONCATENATE('Search Tool'!$B$6,'Search Tool'!$F$6,H1136)</f>
        <v>EAL Level 3 advanced Diploma (Al size 1.25)60076197</v>
      </c>
      <c r="B1136" s="70" t="b">
        <f>A1136=E1136</f>
        <v>0</v>
      </c>
      <c r="C1136" s="70">
        <f t="shared" si="109"/>
        <v>0</v>
      </c>
      <c r="D1136" s="70" t="str">
        <f>CONCATENATE(B1136,C1136)</f>
        <v>FALSE0</v>
      </c>
      <c r="E1136" s="70" t="str">
        <f>CONCATENATE(F1136,G1136,H1136)</f>
        <v>Others L2Other Level 2 qualifications (Pass Only, GCSE size 3)60076197</v>
      </c>
      <c r="F1136" s="70" t="s">
        <v>2743</v>
      </c>
      <c r="G1136" s="165" t="s">
        <v>3164</v>
      </c>
      <c r="H1136" s="184">
        <v>60076197</v>
      </c>
      <c r="I1136" s="70" t="s">
        <v>2386</v>
      </c>
      <c r="J1136" s="70" t="s">
        <v>4031</v>
      </c>
      <c r="K1136" s="71" t="str">
        <f t="shared" si="106"/>
        <v>BLANK</v>
      </c>
      <c r="L1136" s="71" t="str">
        <f t="shared" si="107"/>
        <v>BLANK</v>
      </c>
    </row>
    <row r="1137" spans="1:12" x14ac:dyDescent="0.75">
      <c r="A1137" s="70" t="str">
        <f>CONCATENATE('Search Tool'!$B$6,'Search Tool'!$F$6,H1137)</f>
        <v>EAL Level 3 advanced Diploma (Al size 1.25)60080541</v>
      </c>
      <c r="B1137" s="70" t="b">
        <f t="shared" si="108"/>
        <v>0</v>
      </c>
      <c r="C1137" s="70">
        <f t="shared" si="109"/>
        <v>0</v>
      </c>
      <c r="D1137" s="70" t="str">
        <f t="shared" si="110"/>
        <v>FALSE0</v>
      </c>
      <c r="E1137" s="70" t="str">
        <f t="shared" si="111"/>
        <v>Others L2Other Level 2 qualifications (Pass Only, GCSE size 3)60080541</v>
      </c>
      <c r="F1137" s="70" t="s">
        <v>2743</v>
      </c>
      <c r="G1137" s="70" t="s">
        <v>3164</v>
      </c>
      <c r="H1137" s="184">
        <v>60080541</v>
      </c>
      <c r="I1137" s="70" t="s">
        <v>2799</v>
      </c>
      <c r="J1137" s="70" t="s">
        <v>4032</v>
      </c>
      <c r="K1137" s="71" t="str">
        <f t="shared" si="106"/>
        <v>BLANK</v>
      </c>
      <c r="L1137" s="71" t="str">
        <f t="shared" si="107"/>
        <v>BLANK</v>
      </c>
    </row>
    <row r="1138" spans="1:12" x14ac:dyDescent="0.75">
      <c r="A1138" s="70" t="str">
        <f>CONCATENATE('Search Tool'!$B$6,'Search Tool'!$F$6,H1138)</f>
        <v>EAL Level 3 advanced Diploma (Al size 1.25)60086312</v>
      </c>
      <c r="B1138" s="70" t="b">
        <f>A1138=E1138</f>
        <v>0</v>
      </c>
      <c r="C1138" s="70">
        <f t="shared" si="109"/>
        <v>0</v>
      </c>
      <c r="D1138" s="70" t="str">
        <f>CONCATENATE(B1138,C1138)</f>
        <v>FALSE0</v>
      </c>
      <c r="E1138" s="70" t="str">
        <f>CONCATENATE(F1138,G1138,H1138)</f>
        <v>Others L2Other Level 2 qualifications (Pass Only, GCSE size 3)60086312</v>
      </c>
      <c r="F1138" s="70" t="s">
        <v>2743</v>
      </c>
      <c r="G1138" s="165" t="s">
        <v>3164</v>
      </c>
      <c r="H1138" s="184">
        <v>60086312</v>
      </c>
      <c r="I1138" s="70" t="s">
        <v>2425</v>
      </c>
      <c r="J1138" s="70" t="s">
        <v>4033</v>
      </c>
      <c r="K1138" s="71" t="str">
        <f t="shared" si="106"/>
        <v>BLANK</v>
      </c>
      <c r="L1138" s="71" t="str">
        <f t="shared" si="107"/>
        <v>BLANK</v>
      </c>
    </row>
    <row r="1139" spans="1:12" x14ac:dyDescent="0.75">
      <c r="A1139" s="70" t="str">
        <f>CONCATENATE('Search Tool'!$B$6,'Search Tool'!$F$6,H1139)</f>
        <v>EAL Level 3 advanced Diploma (Al size 1.25)60092634</v>
      </c>
      <c r="B1139" s="70" t="b">
        <f>A1139=E1139</f>
        <v>0</v>
      </c>
      <c r="C1139" s="70">
        <f t="shared" si="109"/>
        <v>0</v>
      </c>
      <c r="D1139" s="70" t="str">
        <f>CONCATENATE(B1139,C1139)</f>
        <v>FALSE0</v>
      </c>
      <c r="E1139" s="70" t="str">
        <f>CONCATENATE(F1139,G1139,H1139)</f>
        <v>Others L2Other Level 2 qualifications (Pass Only, GCSE size 3)60092634</v>
      </c>
      <c r="F1139" s="70" t="s">
        <v>2743</v>
      </c>
      <c r="G1139" s="165" t="s">
        <v>3164</v>
      </c>
      <c r="H1139" s="184">
        <v>60092634</v>
      </c>
      <c r="I1139" s="70" t="s">
        <v>2450</v>
      </c>
      <c r="J1139" s="70" t="s">
        <v>4034</v>
      </c>
      <c r="K1139" s="71" t="str">
        <f t="shared" si="106"/>
        <v>BLANK</v>
      </c>
      <c r="L1139" s="71" t="str">
        <f t="shared" si="107"/>
        <v>BLANK</v>
      </c>
    </row>
    <row r="1140" spans="1:12" x14ac:dyDescent="0.75">
      <c r="A1140" s="70" t="str">
        <f>CONCATENATE('Search Tool'!$B$6,'Search Tool'!$F$6,H1140)</f>
        <v>EAL Level 3 advanced Diploma (Al size 1.25)60096809</v>
      </c>
      <c r="B1140" s="70" t="b">
        <f t="shared" si="108"/>
        <v>0</v>
      </c>
      <c r="C1140" s="70">
        <f t="shared" si="109"/>
        <v>0</v>
      </c>
      <c r="D1140" s="70" t="str">
        <f t="shared" si="110"/>
        <v>FALSE0</v>
      </c>
      <c r="E1140" s="70" t="str">
        <f t="shared" si="111"/>
        <v>Others L2Other Level 2 qualifications (Pass Only, GCSE size 3)60096809</v>
      </c>
      <c r="F1140" s="70" t="s">
        <v>2743</v>
      </c>
      <c r="G1140" s="70" t="s">
        <v>3164</v>
      </c>
      <c r="H1140" s="184">
        <v>60096809</v>
      </c>
      <c r="I1140" s="70" t="s">
        <v>2801</v>
      </c>
      <c r="J1140" s="70" t="s">
        <v>4035</v>
      </c>
      <c r="K1140" s="71" t="str">
        <f t="shared" si="106"/>
        <v>BLANK</v>
      </c>
      <c r="L1140" s="71" t="str">
        <f t="shared" si="107"/>
        <v>BLANK</v>
      </c>
    </row>
    <row r="1141" spans="1:12" x14ac:dyDescent="0.75">
      <c r="A1141" s="70" t="str">
        <f>CONCATENATE('Search Tool'!$B$6,'Search Tool'!$F$6,H1141)</f>
        <v>EAL Level 3 advanced Diploma (Al size 1.25)60100229</v>
      </c>
      <c r="B1141" s="70" t="b">
        <f t="shared" si="108"/>
        <v>0</v>
      </c>
      <c r="C1141" s="70">
        <f t="shared" si="109"/>
        <v>0</v>
      </c>
      <c r="D1141" s="70" t="str">
        <f t="shared" si="110"/>
        <v>FALSE0</v>
      </c>
      <c r="E1141" s="70" t="str">
        <f t="shared" si="111"/>
        <v>Others L2Other Level 2 qualifications (Pass Only, GCSE size 3)60100229</v>
      </c>
      <c r="F1141" s="70" t="s">
        <v>2743</v>
      </c>
      <c r="G1141" s="70" t="s">
        <v>3164</v>
      </c>
      <c r="H1141" s="184">
        <v>60100229</v>
      </c>
      <c r="I1141" s="70" t="s">
        <v>2466</v>
      </c>
      <c r="J1141" s="70" t="s">
        <v>4036</v>
      </c>
      <c r="K1141" s="71" t="str">
        <f t="shared" si="106"/>
        <v>BLANK</v>
      </c>
      <c r="L1141" s="71" t="str">
        <f t="shared" si="107"/>
        <v>BLANK</v>
      </c>
    </row>
    <row r="1142" spans="1:12" x14ac:dyDescent="0.75">
      <c r="A1142" s="70" t="str">
        <f>CONCATENATE('Search Tool'!$B$6,'Search Tool'!$F$6,H1142)</f>
        <v>EAL Level 3 advanced Diploma (Al size 1.25)6010711X</v>
      </c>
      <c r="B1142" s="70" t="b">
        <f t="shared" si="108"/>
        <v>0</v>
      </c>
      <c r="C1142" s="70">
        <f t="shared" si="109"/>
        <v>0</v>
      </c>
      <c r="D1142" s="70" t="str">
        <f t="shared" si="110"/>
        <v>FALSE0</v>
      </c>
      <c r="E1142" s="70" t="str">
        <f t="shared" si="111"/>
        <v>Others L2Other Level 2 qualifications (Pass Only, GCSE size 3)6010711X</v>
      </c>
      <c r="F1142" s="70" t="s">
        <v>2743</v>
      </c>
      <c r="G1142" s="70" t="s">
        <v>3164</v>
      </c>
      <c r="H1142" s="70" t="s">
        <v>2504</v>
      </c>
      <c r="I1142" s="70" t="s">
        <v>2505</v>
      </c>
      <c r="J1142" s="70" t="s">
        <v>4037</v>
      </c>
      <c r="K1142" s="71" t="str">
        <f t="shared" si="106"/>
        <v>BLANK</v>
      </c>
      <c r="L1142" s="71" t="str">
        <f t="shared" si="107"/>
        <v>BLANK</v>
      </c>
    </row>
    <row r="1143" spans="1:12" x14ac:dyDescent="0.75">
      <c r="A1143" s="70" t="str">
        <f>CONCATENATE('Search Tool'!$B$6,'Search Tool'!$F$6,H1143)</f>
        <v>EAL Level 3 advanced Diploma (Al size 1.25)60109932</v>
      </c>
      <c r="B1143" s="70" t="b">
        <f t="shared" si="108"/>
        <v>0</v>
      </c>
      <c r="C1143" s="70">
        <f t="shared" si="109"/>
        <v>0</v>
      </c>
      <c r="D1143" s="70" t="str">
        <f t="shared" si="110"/>
        <v>FALSE0</v>
      </c>
      <c r="E1143" s="70" t="str">
        <f t="shared" si="111"/>
        <v>Others L2Other Level 2 qualifications (Pass Only, GCSE size 3)60109932</v>
      </c>
      <c r="F1143" s="70" t="s">
        <v>2743</v>
      </c>
      <c r="G1143" s="70" t="s">
        <v>3164</v>
      </c>
      <c r="H1143" s="184">
        <v>60109932</v>
      </c>
      <c r="I1143" s="70" t="s">
        <v>2804</v>
      </c>
      <c r="J1143" s="70" t="s">
        <v>4038</v>
      </c>
      <c r="K1143" s="71" t="str">
        <f t="shared" si="106"/>
        <v>BLANK</v>
      </c>
      <c r="L1143" s="71" t="str">
        <f t="shared" si="107"/>
        <v>BLANK</v>
      </c>
    </row>
    <row r="1144" spans="1:12" x14ac:dyDescent="0.75">
      <c r="A1144" s="70" t="str">
        <f>CONCATENATE('Search Tool'!$B$6,'Search Tool'!$F$6,H1144)</f>
        <v>EAL Level 3 advanced Diploma (Al size 1.25)60113947</v>
      </c>
      <c r="B1144" s="70" t="b">
        <f t="shared" si="108"/>
        <v>0</v>
      </c>
      <c r="C1144" s="70">
        <f t="shared" si="109"/>
        <v>0</v>
      </c>
      <c r="D1144" s="70" t="str">
        <f t="shared" si="110"/>
        <v>FALSE0</v>
      </c>
      <c r="E1144" s="70" t="str">
        <f t="shared" si="111"/>
        <v>Others L2Other Level 2 qualifications (Pass Only, GCSE size 3)60113947</v>
      </c>
      <c r="F1144" s="70" t="s">
        <v>2743</v>
      </c>
      <c r="G1144" s="70" t="s">
        <v>3164</v>
      </c>
      <c r="H1144" s="184">
        <v>60113947</v>
      </c>
      <c r="I1144" s="70" t="s">
        <v>2517</v>
      </c>
      <c r="J1144" s="70" t="s">
        <v>4039</v>
      </c>
      <c r="K1144" s="71" t="str">
        <f t="shared" si="106"/>
        <v>BLANK</v>
      </c>
      <c r="L1144" s="71" t="str">
        <f t="shared" si="107"/>
        <v>BLANK</v>
      </c>
    </row>
    <row r="1145" spans="1:12" x14ac:dyDescent="0.75">
      <c r="A1145" s="70" t="str">
        <f>CONCATENATE('Search Tool'!$B$6,'Search Tool'!$F$6,H1145)</f>
        <v>EAL Level 3 advanced Diploma (Al size 1.25)60121051</v>
      </c>
      <c r="B1145" s="70" t="b">
        <f>A1145=E1145</f>
        <v>0</v>
      </c>
      <c r="C1145" s="70">
        <f t="shared" si="109"/>
        <v>0</v>
      </c>
      <c r="D1145" s="70" t="str">
        <f>CONCATENATE(B1145,C1145)</f>
        <v>FALSE0</v>
      </c>
      <c r="E1145" s="70" t="str">
        <f>CONCATENATE(F1145,G1145,H1145)</f>
        <v>Others L2Other Level 2 qualifications (Pass Only, GCSE size 3)60121051</v>
      </c>
      <c r="F1145" s="70" t="s">
        <v>2743</v>
      </c>
      <c r="G1145" s="165" t="s">
        <v>3164</v>
      </c>
      <c r="H1145" s="184">
        <v>60121051</v>
      </c>
      <c r="I1145" s="70" t="s">
        <v>2530</v>
      </c>
      <c r="J1145" s="70" t="s">
        <v>4040</v>
      </c>
      <c r="K1145" s="71" t="str">
        <f t="shared" si="106"/>
        <v>BLANK</v>
      </c>
      <c r="L1145" s="71" t="str">
        <f t="shared" si="107"/>
        <v>BLANK</v>
      </c>
    </row>
    <row r="1146" spans="1:12" x14ac:dyDescent="0.75">
      <c r="A1146" s="70" t="str">
        <f>CONCATENATE('Search Tool'!$B$6,'Search Tool'!$F$6,H1146)</f>
        <v>EAL Level 3 advanced Diploma (Al size 1.25)50039970</v>
      </c>
      <c r="B1146" s="70" t="b">
        <f t="shared" si="108"/>
        <v>0</v>
      </c>
      <c r="C1146" s="70">
        <f t="shared" si="109"/>
        <v>0</v>
      </c>
      <c r="D1146" s="70" t="str">
        <f t="shared" si="110"/>
        <v>FALSE0</v>
      </c>
      <c r="E1146" s="70" t="str">
        <f t="shared" si="111"/>
        <v>Others L2Other Level 2 qualifications (Pass Only, GCSE size 4)50039970</v>
      </c>
      <c r="F1146" s="70" t="s">
        <v>2743</v>
      </c>
      <c r="G1146" s="70" t="s">
        <v>3166</v>
      </c>
      <c r="H1146" s="184">
        <v>50039970</v>
      </c>
      <c r="I1146" s="70" t="s">
        <v>2177</v>
      </c>
      <c r="J1146" s="70" t="s">
        <v>4041</v>
      </c>
      <c r="K1146" s="71" t="str">
        <f t="shared" si="106"/>
        <v>BLANK</v>
      </c>
      <c r="L1146" s="71" t="str">
        <f t="shared" si="107"/>
        <v>BLANK</v>
      </c>
    </row>
    <row r="1147" spans="1:12" x14ac:dyDescent="0.75">
      <c r="A1147" s="70" t="str">
        <f>CONCATENATE('Search Tool'!$B$6,'Search Tool'!$F$6,H1147)</f>
        <v>EAL Level 3 advanced Diploma (Al size 1.25)50061252</v>
      </c>
      <c r="B1147" s="70" t="b">
        <f t="shared" si="108"/>
        <v>0</v>
      </c>
      <c r="C1147" s="70">
        <f t="shared" si="109"/>
        <v>0</v>
      </c>
      <c r="D1147" s="70" t="str">
        <f t="shared" si="110"/>
        <v>FALSE0</v>
      </c>
      <c r="E1147" s="70" t="str">
        <f t="shared" si="111"/>
        <v>Others L2Other Level 2 qualifications (Pass Only, GCSE size 4)50061252</v>
      </c>
      <c r="F1147" s="70" t="s">
        <v>2743</v>
      </c>
      <c r="G1147" s="70" t="s">
        <v>3166</v>
      </c>
      <c r="H1147" s="184">
        <v>50061252</v>
      </c>
      <c r="I1147" s="70" t="s">
        <v>2180</v>
      </c>
      <c r="J1147" s="70" t="s">
        <v>4042</v>
      </c>
      <c r="K1147" s="71" t="str">
        <f t="shared" si="106"/>
        <v>BLANK</v>
      </c>
      <c r="L1147" s="71" t="str">
        <f t="shared" si="107"/>
        <v>BLANK</v>
      </c>
    </row>
    <row r="1148" spans="1:12" x14ac:dyDescent="0.75">
      <c r="A1148" s="70" t="str">
        <f>CONCATENATE('Search Tool'!$B$6,'Search Tool'!$F$6,H1148)</f>
        <v>EAL Level 3 advanced Diploma (Al size 1.25)50073564</v>
      </c>
      <c r="B1148" s="70" t="b">
        <f t="shared" si="108"/>
        <v>0</v>
      </c>
      <c r="C1148" s="70">
        <f t="shared" si="109"/>
        <v>0</v>
      </c>
      <c r="D1148" s="70" t="str">
        <f t="shared" si="110"/>
        <v>FALSE0</v>
      </c>
      <c r="E1148" s="70" t="str">
        <f t="shared" si="111"/>
        <v>Others L2Other Level 2 qualifications (Pass Only, GCSE size 4)50073564</v>
      </c>
      <c r="F1148" s="70" t="s">
        <v>2743</v>
      </c>
      <c r="G1148" s="70" t="s">
        <v>3166</v>
      </c>
      <c r="H1148" s="184">
        <v>50073564</v>
      </c>
      <c r="I1148" s="70" t="s">
        <v>2186</v>
      </c>
      <c r="J1148" s="70" t="s">
        <v>4043</v>
      </c>
      <c r="K1148" s="71" t="str">
        <f t="shared" si="106"/>
        <v>BLANK</v>
      </c>
      <c r="L1148" s="71" t="str">
        <f t="shared" si="107"/>
        <v>BLANK</v>
      </c>
    </row>
    <row r="1149" spans="1:12" x14ac:dyDescent="0.75">
      <c r="A1149" s="70" t="str">
        <f>CONCATENATE('Search Tool'!$B$6,'Search Tool'!$F$6,H1149)</f>
        <v>EAL Level 3 advanced Diploma (Al size 1.25)50088142</v>
      </c>
      <c r="B1149" s="70" t="b">
        <f t="shared" si="108"/>
        <v>0</v>
      </c>
      <c r="C1149" s="70">
        <f t="shared" si="109"/>
        <v>0</v>
      </c>
      <c r="D1149" s="70" t="str">
        <f t="shared" si="110"/>
        <v>FALSE0</v>
      </c>
      <c r="E1149" s="70" t="str">
        <f t="shared" si="111"/>
        <v>Others L2Other Level 2 qualifications (Pass Only, GCSE size 4)50088142</v>
      </c>
      <c r="F1149" s="70" t="s">
        <v>2743</v>
      </c>
      <c r="G1149" s="70" t="s">
        <v>3166</v>
      </c>
      <c r="H1149" s="184">
        <v>50088142</v>
      </c>
      <c r="I1149" s="70" t="s">
        <v>2220</v>
      </c>
      <c r="J1149" s="70" t="s">
        <v>4044</v>
      </c>
      <c r="K1149" s="71" t="str">
        <f t="shared" si="106"/>
        <v>BLANK</v>
      </c>
      <c r="L1149" s="71" t="str">
        <f t="shared" si="107"/>
        <v>BLANK</v>
      </c>
    </row>
    <row r="1150" spans="1:12" x14ac:dyDescent="0.75">
      <c r="A1150" s="70" t="str">
        <f>CONCATENATE('Search Tool'!$B$6,'Search Tool'!$F$6,H1150)</f>
        <v>EAL Level 3 advanced Diploma (Al size 1.25)50088403</v>
      </c>
      <c r="B1150" s="70" t="b">
        <f t="shared" si="108"/>
        <v>0</v>
      </c>
      <c r="C1150" s="70">
        <f t="shared" si="109"/>
        <v>0</v>
      </c>
      <c r="D1150" s="70" t="str">
        <f t="shared" si="110"/>
        <v>FALSE0</v>
      </c>
      <c r="E1150" s="70" t="str">
        <f t="shared" si="111"/>
        <v>Others L2Other Level 2 qualifications (Pass Only, GCSE size 4)50088403</v>
      </c>
      <c r="F1150" s="70" t="s">
        <v>2743</v>
      </c>
      <c r="G1150" s="70" t="s">
        <v>3166</v>
      </c>
      <c r="H1150" s="184">
        <v>50088403</v>
      </c>
      <c r="I1150" s="70" t="s">
        <v>2224</v>
      </c>
      <c r="J1150" s="70" t="s">
        <v>4045</v>
      </c>
      <c r="K1150" s="71" t="str">
        <f t="shared" si="106"/>
        <v>BLANK</v>
      </c>
      <c r="L1150" s="71" t="str">
        <f t="shared" si="107"/>
        <v>BLANK</v>
      </c>
    </row>
    <row r="1151" spans="1:12" x14ac:dyDescent="0.75">
      <c r="A1151" s="70" t="str">
        <f>CONCATENATE('Search Tool'!$B$6,'Search Tool'!$F$6,H1151)</f>
        <v>EAL Level 3 advanced Diploma (Al size 1.25)5009841X</v>
      </c>
      <c r="B1151" s="70" t="b">
        <f t="shared" si="108"/>
        <v>0</v>
      </c>
      <c r="C1151" s="70">
        <f t="shared" si="109"/>
        <v>0</v>
      </c>
      <c r="D1151" s="70" t="str">
        <f t="shared" si="110"/>
        <v>FALSE0</v>
      </c>
      <c r="E1151" s="70" t="str">
        <f t="shared" si="111"/>
        <v>Others L2Other Level 2 qualifications (Pass Only, GCSE size 4)5009841X</v>
      </c>
      <c r="F1151" s="70" t="s">
        <v>2743</v>
      </c>
      <c r="G1151" s="70" t="s">
        <v>3166</v>
      </c>
      <c r="H1151" s="70" t="s">
        <v>2260</v>
      </c>
      <c r="I1151" s="70" t="s">
        <v>2261</v>
      </c>
      <c r="J1151" s="70" t="s">
        <v>4046</v>
      </c>
      <c r="K1151" s="71" t="str">
        <f t="shared" si="106"/>
        <v>BLANK</v>
      </c>
      <c r="L1151" s="71" t="str">
        <f t="shared" si="107"/>
        <v>BLANK</v>
      </c>
    </row>
    <row r="1152" spans="1:12" x14ac:dyDescent="0.75">
      <c r="A1152" s="70" t="str">
        <f>CONCATENATE('Search Tool'!$B$6,'Search Tool'!$F$6,H1152)</f>
        <v>EAL Level 3 advanced Diploma (Al size 1.25)50122824</v>
      </c>
      <c r="B1152" s="70" t="b">
        <f t="shared" si="108"/>
        <v>0</v>
      </c>
      <c r="C1152" s="70">
        <f t="shared" si="109"/>
        <v>0</v>
      </c>
      <c r="D1152" s="70" t="str">
        <f t="shared" si="110"/>
        <v>FALSE0</v>
      </c>
      <c r="E1152" s="70" t="str">
        <f t="shared" si="111"/>
        <v>Others L2Other Level 2 qualifications (Pass Only, GCSE size 4)50122824</v>
      </c>
      <c r="F1152" s="70" t="s">
        <v>2743</v>
      </c>
      <c r="G1152" s="70" t="s">
        <v>3166</v>
      </c>
      <c r="H1152" s="184">
        <v>50122824</v>
      </c>
      <c r="I1152" s="70" t="s">
        <v>2797</v>
      </c>
      <c r="J1152" s="70" t="s">
        <v>4047</v>
      </c>
      <c r="K1152" s="71" t="str">
        <f t="shared" si="106"/>
        <v>BLANK</v>
      </c>
      <c r="L1152" s="71" t="str">
        <f t="shared" si="107"/>
        <v>BLANK</v>
      </c>
    </row>
    <row r="1153" spans="1:12" x14ac:dyDescent="0.75">
      <c r="A1153" s="70" t="str">
        <f>CONCATENATE('Search Tool'!$B$6,'Search Tool'!$F$6,H1153)</f>
        <v>EAL Level 3 advanced Diploma (Al size 1.25)60008817</v>
      </c>
      <c r="B1153" s="70" t="b">
        <f t="shared" si="108"/>
        <v>0</v>
      </c>
      <c r="C1153" s="70">
        <f t="shared" si="109"/>
        <v>0</v>
      </c>
      <c r="D1153" s="70" t="str">
        <f t="shared" si="110"/>
        <v>FALSE0</v>
      </c>
      <c r="E1153" s="70" t="str">
        <f t="shared" si="111"/>
        <v>Others L2Other Level 2 qualifications (Pass Only, GCSE size 4)60008817</v>
      </c>
      <c r="F1153" s="70" t="s">
        <v>2743</v>
      </c>
      <c r="G1153" s="70" t="s">
        <v>3166</v>
      </c>
      <c r="H1153" s="184">
        <v>60008817</v>
      </c>
      <c r="I1153" s="70" t="s">
        <v>2314</v>
      </c>
      <c r="J1153" s="70" t="s">
        <v>4048</v>
      </c>
      <c r="K1153" s="71" t="str">
        <f t="shared" si="106"/>
        <v>BLANK</v>
      </c>
      <c r="L1153" s="71" t="str">
        <f t="shared" si="107"/>
        <v>BLANK</v>
      </c>
    </row>
    <row r="1154" spans="1:12" x14ac:dyDescent="0.75">
      <c r="A1154" s="70" t="str">
        <f>CONCATENATE('Search Tool'!$B$6,'Search Tool'!$F$6,H1154)</f>
        <v>EAL Level 3 advanced Diploma (Al size 1.25)60009895</v>
      </c>
      <c r="B1154" s="70" t="b">
        <f t="shared" si="108"/>
        <v>0</v>
      </c>
      <c r="C1154" s="70">
        <f t="shared" si="109"/>
        <v>0</v>
      </c>
      <c r="D1154" s="70" t="str">
        <f t="shared" si="110"/>
        <v>FALSE0</v>
      </c>
      <c r="E1154" s="70" t="str">
        <f t="shared" si="111"/>
        <v>Others L2Other Level 2 qualifications (Pass Only, GCSE size 4)60009895</v>
      </c>
      <c r="F1154" s="70" t="s">
        <v>2743</v>
      </c>
      <c r="G1154" s="70" t="s">
        <v>3166</v>
      </c>
      <c r="H1154" s="184">
        <v>60009895</v>
      </c>
      <c r="I1154" s="70" t="s">
        <v>2316</v>
      </c>
      <c r="J1154" s="70" t="s">
        <v>4049</v>
      </c>
      <c r="K1154" s="71" t="str">
        <f t="shared" ref="K1154:K1217" si="112">IFERROR(VLOOKUP($J1154,$D$2:$I$1449,5,FALSE),"BLANK")</f>
        <v>BLANK</v>
      </c>
      <c r="L1154" s="71" t="str">
        <f t="shared" ref="L1154:L1217" si="113">IFERROR(VLOOKUP($J1154,$D$2:$I$1449,6,FALSE),"BLANK")</f>
        <v>BLANK</v>
      </c>
    </row>
    <row r="1155" spans="1:12" x14ac:dyDescent="0.75">
      <c r="A1155" s="70" t="str">
        <f>CONCATENATE('Search Tool'!$B$6,'Search Tool'!$F$6,H1155)</f>
        <v>EAL Level 3 advanced Diploma (Al size 1.25)60014490</v>
      </c>
      <c r="B1155" s="70" t="b">
        <f t="shared" si="108"/>
        <v>0</v>
      </c>
      <c r="C1155" s="70">
        <f t="shared" si="109"/>
        <v>0</v>
      </c>
      <c r="D1155" s="70" t="str">
        <f t="shared" si="110"/>
        <v>FALSE0</v>
      </c>
      <c r="E1155" s="70" t="str">
        <f t="shared" si="111"/>
        <v>Others L2Other Level 2 qualifications (Pass Only, GCSE size 4)60014490</v>
      </c>
      <c r="F1155" s="70" t="s">
        <v>2743</v>
      </c>
      <c r="G1155" s="70" t="s">
        <v>3166</v>
      </c>
      <c r="H1155" s="184">
        <v>60014490</v>
      </c>
      <c r="I1155" s="70" t="s">
        <v>2323</v>
      </c>
      <c r="J1155" s="70" t="s">
        <v>4050</v>
      </c>
      <c r="K1155" s="71" t="str">
        <f t="shared" si="112"/>
        <v>BLANK</v>
      </c>
      <c r="L1155" s="71" t="str">
        <f t="shared" si="113"/>
        <v>BLANK</v>
      </c>
    </row>
    <row r="1156" spans="1:12" x14ac:dyDescent="0.75">
      <c r="A1156" s="70" t="str">
        <f>CONCATENATE('Search Tool'!$B$6,'Search Tool'!$F$6,H1156)</f>
        <v>EAL Level 3 advanced Diploma (Al size 1.25)60029572</v>
      </c>
      <c r="B1156" s="70" t="b">
        <f>A1156=E1156</f>
        <v>0</v>
      </c>
      <c r="C1156" s="70">
        <f t="shared" si="109"/>
        <v>0</v>
      </c>
      <c r="D1156" s="70" t="str">
        <f>CONCATENATE(B1156,C1156)</f>
        <v>FALSE0</v>
      </c>
      <c r="E1156" s="70" t="str">
        <f>CONCATENATE(F1156,G1156,H1156)</f>
        <v>Others L2Other Level 2 qualifications (Pass Only, GCSE size 4)60029572</v>
      </c>
      <c r="F1156" s="70" t="s">
        <v>2743</v>
      </c>
      <c r="G1156" s="165" t="s">
        <v>3166</v>
      </c>
      <c r="H1156" s="184">
        <v>60029572</v>
      </c>
      <c r="I1156" s="70" t="s">
        <v>2337</v>
      </c>
      <c r="J1156" s="70" t="s">
        <v>4051</v>
      </c>
      <c r="K1156" s="71" t="str">
        <f t="shared" si="112"/>
        <v>BLANK</v>
      </c>
      <c r="L1156" s="71" t="str">
        <f t="shared" si="113"/>
        <v>BLANK</v>
      </c>
    </row>
    <row r="1157" spans="1:12" x14ac:dyDescent="0.75">
      <c r="A1157" s="70" t="str">
        <f>CONCATENATE('Search Tool'!$B$6,'Search Tool'!$F$6,H1157)</f>
        <v>EAL Level 3 advanced Diploma (Al size 1.25)60048864</v>
      </c>
      <c r="B1157" s="70" t="b">
        <f t="shared" si="108"/>
        <v>0</v>
      </c>
      <c r="C1157" s="70">
        <f t="shared" si="109"/>
        <v>0</v>
      </c>
      <c r="D1157" s="70" t="str">
        <f t="shared" si="110"/>
        <v>FALSE0</v>
      </c>
      <c r="E1157" s="70" t="str">
        <f t="shared" si="111"/>
        <v>Others L2Other Level 2 qualifications (Pass Only, GCSE size 4)60048864</v>
      </c>
      <c r="F1157" s="70" t="s">
        <v>2743</v>
      </c>
      <c r="G1157" s="70" t="s">
        <v>3166</v>
      </c>
      <c r="H1157" s="184">
        <v>60048864</v>
      </c>
      <c r="I1157" s="70" t="s">
        <v>2356</v>
      </c>
      <c r="J1157" s="70" t="s">
        <v>4052</v>
      </c>
      <c r="K1157" s="71" t="str">
        <f t="shared" si="112"/>
        <v>BLANK</v>
      </c>
      <c r="L1157" s="71" t="str">
        <f t="shared" si="113"/>
        <v>BLANK</v>
      </c>
    </row>
    <row r="1158" spans="1:12" x14ac:dyDescent="0.75">
      <c r="A1158" s="70" t="str">
        <f>CONCATENATE('Search Tool'!$B$6,'Search Tool'!$F$6,H1158)</f>
        <v>EAL Level 3 advanced Diploma (Al size 1.25)60067627</v>
      </c>
      <c r="B1158" s="70" t="b">
        <f t="shared" si="108"/>
        <v>0</v>
      </c>
      <c r="C1158" s="70">
        <f t="shared" si="109"/>
        <v>0</v>
      </c>
      <c r="D1158" s="70" t="str">
        <f t="shared" si="110"/>
        <v>FALSE0</v>
      </c>
      <c r="E1158" s="70" t="str">
        <f t="shared" si="111"/>
        <v>Others L2Other Level 2 qualifications (Pass Only, GCSE size 4)60067627</v>
      </c>
      <c r="F1158" s="70" t="s">
        <v>2743</v>
      </c>
      <c r="G1158" s="70" t="s">
        <v>3166</v>
      </c>
      <c r="H1158" s="184">
        <v>60067627</v>
      </c>
      <c r="I1158" s="70" t="s">
        <v>2376</v>
      </c>
      <c r="J1158" s="70" t="s">
        <v>4053</v>
      </c>
      <c r="K1158" s="71" t="str">
        <f t="shared" si="112"/>
        <v>BLANK</v>
      </c>
      <c r="L1158" s="71" t="str">
        <f t="shared" si="113"/>
        <v>BLANK</v>
      </c>
    </row>
    <row r="1159" spans="1:12" x14ac:dyDescent="0.75">
      <c r="A1159" s="70" t="str">
        <f>CONCATENATE('Search Tool'!$B$6,'Search Tool'!$F$6,H1159)</f>
        <v>EAL Level 3 advanced Diploma (Al size 1.25)60081600</v>
      </c>
      <c r="B1159" s="70" t="b">
        <f>A1159=E1159</f>
        <v>0</v>
      </c>
      <c r="C1159" s="70">
        <f t="shared" si="109"/>
        <v>0</v>
      </c>
      <c r="D1159" s="70" t="str">
        <f>CONCATENATE(B1159,C1159)</f>
        <v>FALSE0</v>
      </c>
      <c r="E1159" s="70" t="str">
        <f>CONCATENATE(F1159,G1159,H1159)</f>
        <v>Others L2Other Level 2 qualifications (Pass Only, GCSE size 4)60081600</v>
      </c>
      <c r="F1159" s="70" t="s">
        <v>2743</v>
      </c>
      <c r="G1159" s="165" t="s">
        <v>3166</v>
      </c>
      <c r="H1159" s="184">
        <v>60081600</v>
      </c>
      <c r="I1159" s="70" t="s">
        <v>2399</v>
      </c>
      <c r="J1159" s="70" t="s">
        <v>4054</v>
      </c>
      <c r="K1159" s="71" t="str">
        <f t="shared" si="112"/>
        <v>BLANK</v>
      </c>
      <c r="L1159" s="71" t="str">
        <f t="shared" si="113"/>
        <v>BLANK</v>
      </c>
    </row>
    <row r="1160" spans="1:12" x14ac:dyDescent="0.75">
      <c r="A1160" s="70" t="str">
        <f>CONCATENATE('Search Tool'!$B$6,'Search Tool'!$F$6,H1160)</f>
        <v>EAL Level 3 advanced Diploma (Al size 1.25)60095611</v>
      </c>
      <c r="B1160" s="70" t="b">
        <f>A1160=E1160</f>
        <v>0</v>
      </c>
      <c r="C1160" s="70">
        <f t="shared" ref="C1160:C1166" si="114">IF(B1160=TRUE,1+C1159,0)</f>
        <v>0</v>
      </c>
      <c r="D1160" s="70" t="str">
        <f>CONCATENATE(B1160,C1160)</f>
        <v>FALSE0</v>
      </c>
      <c r="E1160" s="70" t="str">
        <f>CONCATENATE(F1160,G1160,H1160)</f>
        <v>Others L2Other Level 2 qualifications (Pass Only, GCSE size 4)60095611</v>
      </c>
      <c r="F1160" s="70" t="s">
        <v>2743</v>
      </c>
      <c r="G1160" s="165" t="s">
        <v>3166</v>
      </c>
      <c r="H1160" s="184">
        <v>60095611</v>
      </c>
      <c r="I1160" s="70" t="s">
        <v>2461</v>
      </c>
      <c r="J1160" s="70" t="s">
        <v>4055</v>
      </c>
      <c r="K1160" s="71" t="str">
        <f t="shared" si="112"/>
        <v>BLANK</v>
      </c>
      <c r="L1160" s="71" t="str">
        <f t="shared" si="113"/>
        <v>BLANK</v>
      </c>
    </row>
    <row r="1161" spans="1:12" x14ac:dyDescent="0.75">
      <c r="A1161" s="70" t="str">
        <f>CONCATENATE('Search Tool'!$B$6,'Search Tool'!$F$6,H1161)</f>
        <v>EAL Level 3 advanced Diploma (Al size 1.25)60101921</v>
      </c>
      <c r="B1161" s="70" t="b">
        <f t="shared" ref="B1161:B1219" si="115">A1161=E1161</f>
        <v>0</v>
      </c>
      <c r="C1161" s="70">
        <f t="shared" si="114"/>
        <v>0</v>
      </c>
      <c r="D1161" s="70" t="str">
        <f t="shared" ref="D1161:D1219" si="116">CONCATENATE(B1161,C1161)</f>
        <v>FALSE0</v>
      </c>
      <c r="E1161" s="70" t="str">
        <f t="shared" ref="E1161:E1219" si="117">CONCATENATE(F1161,G1161,H1161)</f>
        <v>Others L2Other Level 2 qualifications (Pass Only, GCSE size 4)60101921</v>
      </c>
      <c r="F1161" s="70" t="s">
        <v>2743</v>
      </c>
      <c r="G1161" s="70" t="s">
        <v>3166</v>
      </c>
      <c r="H1161" s="184">
        <v>60101921</v>
      </c>
      <c r="I1161" s="70" t="s">
        <v>2802</v>
      </c>
      <c r="J1161" s="70" t="s">
        <v>4056</v>
      </c>
      <c r="K1161" s="71" t="str">
        <f t="shared" si="112"/>
        <v>BLANK</v>
      </c>
      <c r="L1161" s="71" t="str">
        <f t="shared" si="113"/>
        <v>BLANK</v>
      </c>
    </row>
    <row r="1162" spans="1:12" x14ac:dyDescent="0.75">
      <c r="A1162" s="70" t="str">
        <f>CONCATENATE('Search Tool'!$B$6,'Search Tool'!$F$6,H1162)</f>
        <v>EAL Level 3 advanced Diploma (Al size 1.25)60112852</v>
      </c>
      <c r="B1162" s="70" t="b">
        <f t="shared" si="115"/>
        <v>0</v>
      </c>
      <c r="C1162" s="70">
        <f t="shared" si="114"/>
        <v>0</v>
      </c>
      <c r="D1162" s="70" t="str">
        <f t="shared" si="116"/>
        <v>FALSE0</v>
      </c>
      <c r="E1162" s="70" t="str">
        <f t="shared" si="117"/>
        <v>Others L2Other Level 2 qualifications (Pass Only, GCSE size 4)60112852</v>
      </c>
      <c r="F1162" s="70" t="s">
        <v>2743</v>
      </c>
      <c r="G1162" s="70" t="s">
        <v>3166</v>
      </c>
      <c r="H1162" s="184">
        <v>60112852</v>
      </c>
      <c r="I1162" s="70" t="s">
        <v>2514</v>
      </c>
      <c r="J1162" s="70" t="s">
        <v>4057</v>
      </c>
      <c r="K1162" s="71" t="str">
        <f t="shared" si="112"/>
        <v>BLANK</v>
      </c>
      <c r="L1162" s="71" t="str">
        <f t="shared" si="113"/>
        <v>BLANK</v>
      </c>
    </row>
    <row r="1163" spans="1:12" x14ac:dyDescent="0.75">
      <c r="A1163" s="70" t="str">
        <f>CONCATENATE('Search Tool'!$B$6,'Search Tool'!$F$6,H1163)</f>
        <v>EAL Level 3 advanced Diploma (Al size 1.25)60120745</v>
      </c>
      <c r="B1163" s="70" t="b">
        <f t="shared" si="115"/>
        <v>0</v>
      </c>
      <c r="C1163" s="70">
        <f t="shared" si="114"/>
        <v>0</v>
      </c>
      <c r="D1163" s="70" t="str">
        <f t="shared" si="116"/>
        <v>FALSE0</v>
      </c>
      <c r="E1163" s="70" t="str">
        <f t="shared" si="117"/>
        <v>Others L2Other Level 2 qualifications (Pass Only, GCSE size 4)60120745</v>
      </c>
      <c r="F1163" s="70" t="s">
        <v>2743</v>
      </c>
      <c r="G1163" s="70" t="s">
        <v>3166</v>
      </c>
      <c r="H1163" s="184">
        <v>60120745</v>
      </c>
      <c r="I1163" s="70" t="s">
        <v>2528</v>
      </c>
      <c r="J1163" s="70" t="s">
        <v>4058</v>
      </c>
      <c r="K1163" s="71" t="str">
        <f t="shared" si="112"/>
        <v>BLANK</v>
      </c>
      <c r="L1163" s="71" t="str">
        <f t="shared" si="113"/>
        <v>BLANK</v>
      </c>
    </row>
    <row r="1164" spans="1:12" x14ac:dyDescent="0.75">
      <c r="A1164" s="70" t="str">
        <f>CONCATENATE('Search Tool'!$B$6,'Search Tool'!$F$6,H1164)</f>
        <v>EAL Level 3 advanced Diploma (Al size 1.25)50073576</v>
      </c>
      <c r="B1164" s="70" t="b">
        <f t="shared" si="115"/>
        <v>0</v>
      </c>
      <c r="C1164" s="70">
        <f t="shared" si="114"/>
        <v>0</v>
      </c>
      <c r="D1164" s="70" t="str">
        <f t="shared" si="116"/>
        <v>FALSE0</v>
      </c>
      <c r="E1164" s="70" t="str">
        <f t="shared" si="117"/>
        <v>Others L2Other Level 2 qualifications (Pass Only, GCSE size 5)50073576</v>
      </c>
      <c r="F1164" s="70" t="s">
        <v>2743</v>
      </c>
      <c r="G1164" s="70" t="s">
        <v>3168</v>
      </c>
      <c r="H1164" s="184">
        <v>50073576</v>
      </c>
      <c r="I1164" s="70" t="s">
        <v>2188</v>
      </c>
      <c r="J1164" s="70" t="s">
        <v>4059</v>
      </c>
      <c r="K1164" s="71" t="str">
        <f t="shared" si="112"/>
        <v>BLANK</v>
      </c>
      <c r="L1164" s="71" t="str">
        <f t="shared" si="113"/>
        <v>BLANK</v>
      </c>
    </row>
    <row r="1165" spans="1:12" x14ac:dyDescent="0.75">
      <c r="A1165" s="70" t="str">
        <f>CONCATENATE('Search Tool'!$B$6,'Search Tool'!$F$6,H1165)</f>
        <v>EAL Level 3 advanced Diploma (Al size 1.25)50087757</v>
      </c>
      <c r="B1165" s="70" t="b">
        <f t="shared" si="115"/>
        <v>0</v>
      </c>
      <c r="C1165" s="70">
        <f t="shared" si="114"/>
        <v>0</v>
      </c>
      <c r="D1165" s="70" t="str">
        <f t="shared" si="116"/>
        <v>FALSE0</v>
      </c>
      <c r="E1165" s="70" t="str">
        <f t="shared" si="117"/>
        <v>Others L2Other Level 2 qualifications (Pass Only, GCSE size 5)50087757</v>
      </c>
      <c r="F1165" s="70" t="s">
        <v>2743</v>
      </c>
      <c r="G1165" s="70" t="s">
        <v>3168</v>
      </c>
      <c r="H1165" s="184">
        <v>50087757</v>
      </c>
      <c r="I1165" s="70" t="s">
        <v>2214</v>
      </c>
      <c r="J1165" s="70" t="s">
        <v>4060</v>
      </c>
      <c r="K1165" s="71" t="str">
        <f t="shared" si="112"/>
        <v>BLANK</v>
      </c>
      <c r="L1165" s="71" t="str">
        <f t="shared" si="113"/>
        <v>BLANK</v>
      </c>
    </row>
    <row r="1166" spans="1:12" x14ac:dyDescent="0.75">
      <c r="A1166" s="70" t="str">
        <f>CONCATENATE('Search Tool'!$B$6,'Search Tool'!$F$6,H1166)</f>
        <v>EAL Level 3 advanced Diploma (Al size 1.25)50088063</v>
      </c>
      <c r="B1166" s="70" t="b">
        <f t="shared" si="115"/>
        <v>0</v>
      </c>
      <c r="C1166" s="70">
        <f t="shared" si="114"/>
        <v>0</v>
      </c>
      <c r="D1166" s="70" t="str">
        <f t="shared" si="116"/>
        <v>FALSE0</v>
      </c>
      <c r="E1166" s="70" t="str">
        <f t="shared" si="117"/>
        <v>Others L2Other Level 2 qualifications (Pass Only, GCSE size 5)50088063</v>
      </c>
      <c r="F1166" s="70" t="s">
        <v>2743</v>
      </c>
      <c r="G1166" s="70" t="s">
        <v>3168</v>
      </c>
      <c r="H1166" s="184">
        <v>50088063</v>
      </c>
      <c r="I1166" s="70" t="s">
        <v>2216</v>
      </c>
      <c r="J1166" s="70" t="s">
        <v>4061</v>
      </c>
      <c r="K1166" s="71" t="str">
        <f t="shared" si="112"/>
        <v>BLANK</v>
      </c>
      <c r="L1166" s="71" t="str">
        <f t="shared" si="113"/>
        <v>BLANK</v>
      </c>
    </row>
    <row r="1167" spans="1:12" x14ac:dyDescent="0.75">
      <c r="A1167" s="70" t="str">
        <f>CONCATENATE('Search Tool'!$B$6,'Search Tool'!$F$6,H1167)</f>
        <v>EAL Level 3 advanced Diploma (Al size 1.25)50088087</v>
      </c>
      <c r="B1167" s="70" t="b">
        <f t="shared" si="115"/>
        <v>0</v>
      </c>
      <c r="C1167" s="70">
        <f t="shared" ref="C1167:C1219" si="118">IF(B1167=TRUE,1+C1166,0)</f>
        <v>0</v>
      </c>
      <c r="D1167" s="70" t="str">
        <f t="shared" si="116"/>
        <v>FALSE0</v>
      </c>
      <c r="E1167" s="70" t="str">
        <f t="shared" si="117"/>
        <v>Others L2Other Level 2 qualifications (Pass Only, GCSE size 5)50088087</v>
      </c>
      <c r="F1167" s="70" t="s">
        <v>2743</v>
      </c>
      <c r="G1167" s="70" t="s">
        <v>3168</v>
      </c>
      <c r="H1167" s="184">
        <v>50088087</v>
      </c>
      <c r="I1167" s="70" t="s">
        <v>2218</v>
      </c>
      <c r="J1167" s="70" t="s">
        <v>4062</v>
      </c>
      <c r="K1167" s="71" t="str">
        <f t="shared" si="112"/>
        <v>BLANK</v>
      </c>
      <c r="L1167" s="71" t="str">
        <f t="shared" si="113"/>
        <v>BLANK</v>
      </c>
    </row>
    <row r="1168" spans="1:12" x14ac:dyDescent="0.75">
      <c r="A1168" s="70" t="str">
        <f>CONCATENATE('Search Tool'!$B$6,'Search Tool'!$F$6,H1168)</f>
        <v>EAL Level 3 advanced Diploma (Al size 1.25)50088397</v>
      </c>
      <c r="B1168" s="70" t="b">
        <f t="shared" si="115"/>
        <v>0</v>
      </c>
      <c r="C1168" s="70">
        <f t="shared" si="118"/>
        <v>0</v>
      </c>
      <c r="D1168" s="70" t="str">
        <f t="shared" si="116"/>
        <v>FALSE0</v>
      </c>
      <c r="E1168" s="70" t="str">
        <f t="shared" si="117"/>
        <v>Others L2Other Level 2 qualifications (Pass Only, GCSE size 5)50088397</v>
      </c>
      <c r="F1168" s="70" t="s">
        <v>2743</v>
      </c>
      <c r="G1168" s="70" t="s">
        <v>3168</v>
      </c>
      <c r="H1168" s="184">
        <v>50088397</v>
      </c>
      <c r="I1168" s="70" t="s">
        <v>2222</v>
      </c>
      <c r="J1168" s="70" t="s">
        <v>4063</v>
      </c>
      <c r="K1168" s="71" t="str">
        <f t="shared" si="112"/>
        <v>BLANK</v>
      </c>
      <c r="L1168" s="71" t="str">
        <f t="shared" si="113"/>
        <v>BLANK</v>
      </c>
    </row>
    <row r="1169" spans="1:12" x14ac:dyDescent="0.75">
      <c r="A1169" s="70" t="str">
        <f>CONCATENATE('Search Tool'!$B$6,'Search Tool'!$F$6,H1169)</f>
        <v>EAL Level 3 advanced Diploma (Al size 1.25)50088452</v>
      </c>
      <c r="B1169" s="70" t="b">
        <f t="shared" si="115"/>
        <v>0</v>
      </c>
      <c r="C1169" s="70">
        <f t="shared" si="118"/>
        <v>0</v>
      </c>
      <c r="D1169" s="70" t="str">
        <f t="shared" si="116"/>
        <v>FALSE0</v>
      </c>
      <c r="E1169" s="70" t="str">
        <f t="shared" si="117"/>
        <v>Others L2Other Level 2 qualifications (Pass Only, GCSE size 5)50088452</v>
      </c>
      <c r="F1169" s="70" t="s">
        <v>2743</v>
      </c>
      <c r="G1169" s="70" t="s">
        <v>3168</v>
      </c>
      <c r="H1169" s="184">
        <v>50088452</v>
      </c>
      <c r="I1169" s="70" t="s">
        <v>2226</v>
      </c>
      <c r="J1169" s="70" t="s">
        <v>4064</v>
      </c>
      <c r="K1169" s="71" t="str">
        <f t="shared" si="112"/>
        <v>BLANK</v>
      </c>
      <c r="L1169" s="71" t="str">
        <f t="shared" si="113"/>
        <v>BLANK</v>
      </c>
    </row>
    <row r="1170" spans="1:12" x14ac:dyDescent="0.75">
      <c r="A1170" s="70" t="str">
        <f>CONCATENATE('Search Tool'!$B$6,'Search Tool'!$F$6,H1170)</f>
        <v>EAL Level 3 advanced Diploma (Al size 1.25)50089766</v>
      </c>
      <c r="B1170" s="70" t="b">
        <f t="shared" si="115"/>
        <v>0</v>
      </c>
      <c r="C1170" s="70">
        <f t="shared" si="118"/>
        <v>0</v>
      </c>
      <c r="D1170" s="70" t="str">
        <f t="shared" si="116"/>
        <v>FALSE0</v>
      </c>
      <c r="E1170" s="70" t="str">
        <f t="shared" si="117"/>
        <v>Others L2Other Level 2 qualifications (Pass Only, GCSE size 5)50089766</v>
      </c>
      <c r="F1170" s="70" t="s">
        <v>2743</v>
      </c>
      <c r="G1170" s="70" t="s">
        <v>3168</v>
      </c>
      <c r="H1170" s="184">
        <v>50089766</v>
      </c>
      <c r="I1170" s="70" t="s">
        <v>2231</v>
      </c>
      <c r="J1170" s="70" t="s">
        <v>4065</v>
      </c>
      <c r="K1170" s="71" t="str">
        <f t="shared" si="112"/>
        <v>BLANK</v>
      </c>
      <c r="L1170" s="71" t="str">
        <f t="shared" si="113"/>
        <v>BLANK</v>
      </c>
    </row>
    <row r="1171" spans="1:12" x14ac:dyDescent="0.75">
      <c r="A1171" s="70" t="str">
        <f>CONCATENATE('Search Tool'!$B$6,'Search Tool'!$F$6,H1171)</f>
        <v>EAL Level 3 advanced Diploma (Al size 1.25)50090392</v>
      </c>
      <c r="B1171" s="70" t="b">
        <f t="shared" si="115"/>
        <v>0</v>
      </c>
      <c r="C1171" s="70">
        <f t="shared" si="118"/>
        <v>0</v>
      </c>
      <c r="D1171" s="70" t="str">
        <f t="shared" si="116"/>
        <v>FALSE0</v>
      </c>
      <c r="E1171" s="70" t="str">
        <f t="shared" si="117"/>
        <v>Others L2Other Level 2 qualifications (Pass Only, GCSE size 5)50090392</v>
      </c>
      <c r="F1171" s="70" t="s">
        <v>2743</v>
      </c>
      <c r="G1171" s="70" t="s">
        <v>3168</v>
      </c>
      <c r="H1171" s="184">
        <v>50090392</v>
      </c>
      <c r="I1171" s="70" t="s">
        <v>2235</v>
      </c>
      <c r="J1171" s="70" t="s">
        <v>4066</v>
      </c>
      <c r="K1171" s="71" t="str">
        <f t="shared" si="112"/>
        <v>BLANK</v>
      </c>
      <c r="L1171" s="71" t="str">
        <f t="shared" si="113"/>
        <v>BLANK</v>
      </c>
    </row>
    <row r="1172" spans="1:12" x14ac:dyDescent="0.75">
      <c r="A1172" s="70" t="str">
        <f>CONCATENATE('Search Tool'!$B$6,'Search Tool'!$F$6,H1172)</f>
        <v>EAL Level 3 advanced Diploma (Al size 1.25)50090409</v>
      </c>
      <c r="B1172" s="70" t="b">
        <f t="shared" si="115"/>
        <v>0</v>
      </c>
      <c r="C1172" s="70">
        <f t="shared" si="118"/>
        <v>0</v>
      </c>
      <c r="D1172" s="70" t="str">
        <f t="shared" si="116"/>
        <v>FALSE0</v>
      </c>
      <c r="E1172" s="70" t="str">
        <f t="shared" si="117"/>
        <v>Others L2Other Level 2 qualifications (Pass Only, GCSE size 5)50090409</v>
      </c>
      <c r="F1172" s="70" t="s">
        <v>2743</v>
      </c>
      <c r="G1172" s="70" t="s">
        <v>3168</v>
      </c>
      <c r="H1172" s="184">
        <v>50090409</v>
      </c>
      <c r="I1172" s="70" t="s">
        <v>2237</v>
      </c>
      <c r="J1172" s="70" t="s">
        <v>4067</v>
      </c>
      <c r="K1172" s="71" t="str">
        <f t="shared" si="112"/>
        <v>BLANK</v>
      </c>
      <c r="L1172" s="71" t="str">
        <f t="shared" si="113"/>
        <v>BLANK</v>
      </c>
    </row>
    <row r="1173" spans="1:12" x14ac:dyDescent="0.75">
      <c r="A1173" s="70" t="str">
        <f>CONCATENATE('Search Tool'!$B$6,'Search Tool'!$F$6,H1173)</f>
        <v>EAL Level 3 advanced Diploma (Al size 1.25)50090513</v>
      </c>
      <c r="B1173" s="70" t="b">
        <f t="shared" si="115"/>
        <v>0</v>
      </c>
      <c r="C1173" s="70">
        <f t="shared" si="118"/>
        <v>0</v>
      </c>
      <c r="D1173" s="70" t="str">
        <f t="shared" si="116"/>
        <v>FALSE0</v>
      </c>
      <c r="E1173" s="70" t="str">
        <f t="shared" si="117"/>
        <v>Others L2Other Level 2 qualifications (Pass Only, GCSE size 5)50090513</v>
      </c>
      <c r="F1173" s="70" t="s">
        <v>2743</v>
      </c>
      <c r="G1173" s="70" t="s">
        <v>3168</v>
      </c>
      <c r="H1173" s="184">
        <v>50090513</v>
      </c>
      <c r="I1173" s="70" t="s">
        <v>2239</v>
      </c>
      <c r="J1173" s="70" t="s">
        <v>4068</v>
      </c>
      <c r="K1173" s="71" t="str">
        <f t="shared" si="112"/>
        <v>BLANK</v>
      </c>
      <c r="L1173" s="71" t="str">
        <f t="shared" si="113"/>
        <v>BLANK</v>
      </c>
    </row>
    <row r="1174" spans="1:12" x14ac:dyDescent="0.75">
      <c r="A1174" s="70" t="str">
        <f>CONCATENATE('Search Tool'!$B$6,'Search Tool'!$F$6,H1174)</f>
        <v>EAL Level 3 advanced Diploma (Al size 1.25)50090768</v>
      </c>
      <c r="B1174" s="70" t="b">
        <f t="shared" si="115"/>
        <v>0</v>
      </c>
      <c r="C1174" s="70">
        <f t="shared" si="118"/>
        <v>0</v>
      </c>
      <c r="D1174" s="70" t="str">
        <f t="shared" si="116"/>
        <v>FALSE0</v>
      </c>
      <c r="E1174" s="70" t="str">
        <f t="shared" si="117"/>
        <v>Others L2Other Level 2 qualifications (Pass Only, GCSE size 5)50090768</v>
      </c>
      <c r="F1174" s="70" t="s">
        <v>2743</v>
      </c>
      <c r="G1174" s="70" t="s">
        <v>3168</v>
      </c>
      <c r="H1174" s="184">
        <v>50090768</v>
      </c>
      <c r="I1174" s="70" t="s">
        <v>2241</v>
      </c>
      <c r="J1174" s="70" t="s">
        <v>4069</v>
      </c>
      <c r="K1174" s="71" t="str">
        <f t="shared" si="112"/>
        <v>BLANK</v>
      </c>
      <c r="L1174" s="71" t="str">
        <f t="shared" si="113"/>
        <v>BLANK</v>
      </c>
    </row>
    <row r="1175" spans="1:12" x14ac:dyDescent="0.75">
      <c r="A1175" s="70" t="str">
        <f>CONCATENATE('Search Tool'!$B$6,'Search Tool'!$F$6,H1175)</f>
        <v>EAL Level 3 advanced Diploma (Al size 1.25)50095328</v>
      </c>
      <c r="B1175" s="70" t="b">
        <f t="shared" si="115"/>
        <v>0</v>
      </c>
      <c r="C1175" s="70">
        <f t="shared" si="118"/>
        <v>0</v>
      </c>
      <c r="D1175" s="70" t="str">
        <f t="shared" si="116"/>
        <v>FALSE0</v>
      </c>
      <c r="E1175" s="70" t="str">
        <f t="shared" si="117"/>
        <v>Others L2Other Level 2 qualifications (Pass Only, GCSE size 5)50095328</v>
      </c>
      <c r="F1175" s="70" t="s">
        <v>2743</v>
      </c>
      <c r="G1175" s="70" t="s">
        <v>3168</v>
      </c>
      <c r="H1175" s="184">
        <v>50095328</v>
      </c>
      <c r="I1175" s="70" t="s">
        <v>2245</v>
      </c>
      <c r="J1175" s="70" t="s">
        <v>4070</v>
      </c>
      <c r="K1175" s="71" t="str">
        <f t="shared" si="112"/>
        <v>BLANK</v>
      </c>
      <c r="L1175" s="71" t="str">
        <f t="shared" si="113"/>
        <v>BLANK</v>
      </c>
    </row>
    <row r="1176" spans="1:12" x14ac:dyDescent="0.75">
      <c r="A1176" s="70" t="str">
        <f>CONCATENATE('Search Tool'!$B$6,'Search Tool'!$F$6,H1176)</f>
        <v>EAL Level 3 advanced Diploma (Al size 1.25)50107483</v>
      </c>
      <c r="B1176" s="70" t="b">
        <f t="shared" si="115"/>
        <v>0</v>
      </c>
      <c r="C1176" s="70">
        <f t="shared" si="118"/>
        <v>0</v>
      </c>
      <c r="D1176" s="70" t="str">
        <f t="shared" si="116"/>
        <v>FALSE0</v>
      </c>
      <c r="E1176" s="70" t="str">
        <f t="shared" si="117"/>
        <v>Others L2Other Level 2 qualifications (Pass Only, GCSE size 5)50107483</v>
      </c>
      <c r="F1176" s="70" t="s">
        <v>2743</v>
      </c>
      <c r="G1176" s="70" t="s">
        <v>3168</v>
      </c>
      <c r="H1176" s="184">
        <v>50107483</v>
      </c>
      <c r="I1176" s="70" t="s">
        <v>2294</v>
      </c>
      <c r="J1176" s="70" t="s">
        <v>4071</v>
      </c>
      <c r="K1176" s="71" t="str">
        <f t="shared" si="112"/>
        <v>BLANK</v>
      </c>
      <c r="L1176" s="71" t="str">
        <f t="shared" si="113"/>
        <v>BLANK</v>
      </c>
    </row>
    <row r="1177" spans="1:12" x14ac:dyDescent="0.75">
      <c r="A1177" s="70" t="str">
        <f>CONCATENATE('Search Tool'!$B$6,'Search Tool'!$F$6,H1177)</f>
        <v>EAL Level 3 advanced Diploma (Al size 1.25)60010654</v>
      </c>
      <c r="B1177" s="70" t="b">
        <f>A1177=E1177</f>
        <v>0</v>
      </c>
      <c r="C1177" s="70">
        <f t="shared" si="118"/>
        <v>0</v>
      </c>
      <c r="D1177" s="70" t="str">
        <f>CONCATENATE(B1177,C1177)</f>
        <v>FALSE0</v>
      </c>
      <c r="E1177" s="70" t="str">
        <f>CONCATENATE(F1177,G1177,H1177)</f>
        <v>Others L2Other Level 2 qualifications (Pass Only, GCSE size 5)60010654</v>
      </c>
      <c r="F1177" s="70" t="s">
        <v>2743</v>
      </c>
      <c r="G1177" s="165" t="s">
        <v>3168</v>
      </c>
      <c r="H1177" s="184">
        <v>60010654</v>
      </c>
      <c r="I1177" s="70" t="s">
        <v>2318</v>
      </c>
      <c r="J1177" s="70" t="s">
        <v>4072</v>
      </c>
      <c r="K1177" s="71" t="str">
        <f t="shared" si="112"/>
        <v>BLANK</v>
      </c>
      <c r="L1177" s="71" t="str">
        <f t="shared" si="113"/>
        <v>BLANK</v>
      </c>
    </row>
    <row r="1178" spans="1:12" x14ac:dyDescent="0.75">
      <c r="A1178" s="70" t="str">
        <f>CONCATENATE('Search Tool'!$B$6,'Search Tool'!$F$6,H1178)</f>
        <v>EAL Level 3 advanced Diploma (Al size 1.25)6001393X</v>
      </c>
      <c r="B1178" s="70" t="b">
        <f t="shared" si="115"/>
        <v>0</v>
      </c>
      <c r="C1178" s="70">
        <f t="shared" si="118"/>
        <v>0</v>
      </c>
      <c r="D1178" s="70" t="str">
        <f t="shared" si="116"/>
        <v>FALSE0</v>
      </c>
      <c r="E1178" s="70" t="str">
        <f t="shared" si="117"/>
        <v>Others L2Other Level 2 qualifications (Pass Only, GCSE size 5)6001393X</v>
      </c>
      <c r="F1178" s="70" t="s">
        <v>2743</v>
      </c>
      <c r="G1178" s="70" t="s">
        <v>3168</v>
      </c>
      <c r="H1178" s="70" t="s">
        <v>2320</v>
      </c>
      <c r="I1178" s="70" t="s">
        <v>2321</v>
      </c>
      <c r="J1178" s="70" t="s">
        <v>4073</v>
      </c>
      <c r="K1178" s="71" t="str">
        <f t="shared" si="112"/>
        <v>BLANK</v>
      </c>
      <c r="L1178" s="71" t="str">
        <f t="shared" si="113"/>
        <v>BLANK</v>
      </c>
    </row>
    <row r="1179" spans="1:12" x14ac:dyDescent="0.75">
      <c r="A1179" s="70" t="str">
        <f>CONCATENATE('Search Tool'!$B$6,'Search Tool'!$F$6,H1179)</f>
        <v>EAL Level 3 advanced Diploma (Al size 1.25)60026571</v>
      </c>
      <c r="B1179" s="70" t="b">
        <f t="shared" si="115"/>
        <v>0</v>
      </c>
      <c r="C1179" s="70">
        <f t="shared" si="118"/>
        <v>0</v>
      </c>
      <c r="D1179" s="70" t="str">
        <f t="shared" si="116"/>
        <v>FALSE0</v>
      </c>
      <c r="E1179" s="70" t="str">
        <f t="shared" si="117"/>
        <v>Others L2Other Level 2 qualifications (Pass Only, GCSE size 5)60026571</v>
      </c>
      <c r="F1179" s="70" t="s">
        <v>2743</v>
      </c>
      <c r="G1179" s="70" t="s">
        <v>3168</v>
      </c>
      <c r="H1179" s="184">
        <v>60026571</v>
      </c>
      <c r="I1179" s="70" t="s">
        <v>2335</v>
      </c>
      <c r="J1179" s="70" t="s">
        <v>4074</v>
      </c>
      <c r="K1179" s="71" t="str">
        <f t="shared" si="112"/>
        <v>BLANK</v>
      </c>
      <c r="L1179" s="71" t="str">
        <f t="shared" si="113"/>
        <v>BLANK</v>
      </c>
    </row>
    <row r="1180" spans="1:12" x14ac:dyDescent="0.75">
      <c r="A1180" s="70" t="str">
        <f>CONCATENATE('Search Tool'!$B$6,'Search Tool'!$F$6,H1180)</f>
        <v>EAL Level 3 advanced Diploma (Al size 1.25)60048475</v>
      </c>
      <c r="B1180" s="70" t="b">
        <f t="shared" si="115"/>
        <v>0</v>
      </c>
      <c r="C1180" s="70">
        <f t="shared" si="118"/>
        <v>0</v>
      </c>
      <c r="D1180" s="70" t="str">
        <f t="shared" si="116"/>
        <v>FALSE0</v>
      </c>
      <c r="E1180" s="70" t="str">
        <f t="shared" si="117"/>
        <v>Others L2Other Level 2 qualifications (Pass Only, GCSE size 5)60048475</v>
      </c>
      <c r="F1180" s="70" t="s">
        <v>2743</v>
      </c>
      <c r="G1180" s="70" t="s">
        <v>3168</v>
      </c>
      <c r="H1180" s="184">
        <v>60048475</v>
      </c>
      <c r="I1180" s="70" t="s">
        <v>2350</v>
      </c>
      <c r="J1180" s="70" t="s">
        <v>4075</v>
      </c>
      <c r="K1180" s="71" t="str">
        <f t="shared" si="112"/>
        <v>BLANK</v>
      </c>
      <c r="L1180" s="71" t="str">
        <f t="shared" si="113"/>
        <v>BLANK</v>
      </c>
    </row>
    <row r="1181" spans="1:12" x14ac:dyDescent="0.75">
      <c r="A1181" s="70" t="str">
        <f>CONCATENATE('Search Tool'!$B$6,'Search Tool'!$F$6,H1181)</f>
        <v>EAL Level 3 advanced Diploma (Al size 1.25)60048505</v>
      </c>
      <c r="B1181" s="70" t="b">
        <f t="shared" si="115"/>
        <v>0</v>
      </c>
      <c r="C1181" s="70">
        <f t="shared" si="118"/>
        <v>0</v>
      </c>
      <c r="D1181" s="70" t="str">
        <f t="shared" si="116"/>
        <v>FALSE0</v>
      </c>
      <c r="E1181" s="70" t="str">
        <f t="shared" si="117"/>
        <v>Others L2Other Level 2 qualifications (Pass Only, GCSE size 5)60048505</v>
      </c>
      <c r="F1181" s="70" t="s">
        <v>2743</v>
      </c>
      <c r="G1181" s="70" t="s">
        <v>3168</v>
      </c>
      <c r="H1181" s="184">
        <v>60048505</v>
      </c>
      <c r="I1181" s="70" t="s">
        <v>2352</v>
      </c>
      <c r="J1181" s="70" t="s">
        <v>4076</v>
      </c>
      <c r="K1181" s="71" t="str">
        <f t="shared" si="112"/>
        <v>BLANK</v>
      </c>
      <c r="L1181" s="71" t="str">
        <f t="shared" si="113"/>
        <v>BLANK</v>
      </c>
    </row>
    <row r="1182" spans="1:12" x14ac:dyDescent="0.75">
      <c r="A1182" s="70" t="str">
        <f>CONCATENATE('Search Tool'!$B$6,'Search Tool'!$F$6,H1182)</f>
        <v>EAL Level 3 advanced Diploma (Al size 1.25)60049637</v>
      </c>
      <c r="B1182" s="70" t="b">
        <f t="shared" si="115"/>
        <v>0</v>
      </c>
      <c r="C1182" s="70">
        <f t="shared" si="118"/>
        <v>0</v>
      </c>
      <c r="D1182" s="70" t="str">
        <f t="shared" si="116"/>
        <v>FALSE0</v>
      </c>
      <c r="E1182" s="70" t="str">
        <f t="shared" si="117"/>
        <v>Others L2Other Level 2 qualifications (Pass Only, GCSE size 5)60049637</v>
      </c>
      <c r="F1182" s="70" t="s">
        <v>2743</v>
      </c>
      <c r="G1182" s="70" t="s">
        <v>3168</v>
      </c>
      <c r="H1182" s="184">
        <v>60049637</v>
      </c>
      <c r="I1182" s="70" t="s">
        <v>2798</v>
      </c>
      <c r="J1182" s="70" t="s">
        <v>4077</v>
      </c>
      <c r="K1182" s="71" t="str">
        <f t="shared" si="112"/>
        <v>BLANK</v>
      </c>
      <c r="L1182" s="71" t="str">
        <f t="shared" si="113"/>
        <v>BLANK</v>
      </c>
    </row>
    <row r="1183" spans="1:12" x14ac:dyDescent="0.75">
      <c r="A1183" s="70" t="str">
        <f>CONCATENATE('Search Tool'!$B$6,'Search Tool'!$F$6,H1183)</f>
        <v>EAL Level 3 advanced Diploma (Al size 1.25)60051516</v>
      </c>
      <c r="B1183" s="70" t="b">
        <f t="shared" si="115"/>
        <v>0</v>
      </c>
      <c r="C1183" s="70">
        <f t="shared" si="118"/>
        <v>0</v>
      </c>
      <c r="D1183" s="70" t="str">
        <f t="shared" si="116"/>
        <v>FALSE0</v>
      </c>
      <c r="E1183" s="70" t="str">
        <f t="shared" si="117"/>
        <v>Others L2Other Level 2 qualifications (Pass Only, GCSE size 5)60051516</v>
      </c>
      <c r="F1183" s="70" t="s">
        <v>2743</v>
      </c>
      <c r="G1183" s="70" t="s">
        <v>3168</v>
      </c>
      <c r="H1183" s="184">
        <v>60051516</v>
      </c>
      <c r="I1183" s="70" t="s">
        <v>2362</v>
      </c>
      <c r="J1183" s="70" t="s">
        <v>4078</v>
      </c>
      <c r="K1183" s="71" t="str">
        <f t="shared" si="112"/>
        <v>BLANK</v>
      </c>
      <c r="L1183" s="71" t="str">
        <f t="shared" si="113"/>
        <v>BLANK</v>
      </c>
    </row>
    <row r="1184" spans="1:12" x14ac:dyDescent="0.75">
      <c r="A1184" s="70" t="str">
        <f>CONCATENATE('Search Tool'!$B$6,'Search Tool'!$F$6,H1184)</f>
        <v>EAL Level 3 advanced Diploma (Al size 1.25)60054980</v>
      </c>
      <c r="B1184" s="70" t="b">
        <f t="shared" si="115"/>
        <v>0</v>
      </c>
      <c r="C1184" s="70">
        <f t="shared" si="118"/>
        <v>0</v>
      </c>
      <c r="D1184" s="70" t="str">
        <f t="shared" si="116"/>
        <v>FALSE0</v>
      </c>
      <c r="E1184" s="70" t="str">
        <f t="shared" si="117"/>
        <v>Others L2Other Level 2 qualifications (Pass Only, GCSE size 5)60054980</v>
      </c>
      <c r="F1184" s="70" t="s">
        <v>2743</v>
      </c>
      <c r="G1184" s="70" t="s">
        <v>3168</v>
      </c>
      <c r="H1184" s="184">
        <v>60054980</v>
      </c>
      <c r="I1184" s="70" t="s">
        <v>2364</v>
      </c>
      <c r="J1184" s="70" t="s">
        <v>4079</v>
      </c>
      <c r="K1184" s="71" t="str">
        <f t="shared" si="112"/>
        <v>BLANK</v>
      </c>
      <c r="L1184" s="71" t="str">
        <f t="shared" si="113"/>
        <v>BLANK</v>
      </c>
    </row>
    <row r="1185" spans="1:12" x14ac:dyDescent="0.75">
      <c r="A1185" s="70" t="str">
        <f>CONCATENATE('Search Tool'!$B$6,'Search Tool'!$F$6,H1185)</f>
        <v>EAL Level 3 advanced Diploma (Al size 1.25)60055005</v>
      </c>
      <c r="B1185" s="70" t="b">
        <f t="shared" si="115"/>
        <v>0</v>
      </c>
      <c r="C1185" s="70">
        <f t="shared" si="118"/>
        <v>0</v>
      </c>
      <c r="D1185" s="70" t="str">
        <f t="shared" si="116"/>
        <v>FALSE0</v>
      </c>
      <c r="E1185" s="70" t="str">
        <f t="shared" si="117"/>
        <v>Others L2Other Level 2 qualifications (Pass Only, GCSE size 5)60055005</v>
      </c>
      <c r="F1185" s="70" t="s">
        <v>2743</v>
      </c>
      <c r="G1185" s="70" t="s">
        <v>3168</v>
      </c>
      <c r="H1185" s="184">
        <v>60055005</v>
      </c>
      <c r="I1185" s="70" t="s">
        <v>2366</v>
      </c>
      <c r="J1185" s="70" t="s">
        <v>4080</v>
      </c>
      <c r="K1185" s="71" t="str">
        <f t="shared" si="112"/>
        <v>BLANK</v>
      </c>
      <c r="L1185" s="71" t="str">
        <f t="shared" si="113"/>
        <v>BLANK</v>
      </c>
    </row>
    <row r="1186" spans="1:12" x14ac:dyDescent="0.75">
      <c r="A1186" s="70" t="str">
        <f>CONCATENATE('Search Tool'!$B$6,'Search Tool'!$F$6,H1186)</f>
        <v>EAL Level 3 advanced Diploma (Al size 1.25)60060360</v>
      </c>
      <c r="B1186" s="70" t="b">
        <f t="shared" si="115"/>
        <v>0</v>
      </c>
      <c r="C1186" s="70">
        <f t="shared" si="118"/>
        <v>0</v>
      </c>
      <c r="D1186" s="70" t="str">
        <f t="shared" si="116"/>
        <v>FALSE0</v>
      </c>
      <c r="E1186" s="70" t="str">
        <f t="shared" si="117"/>
        <v>Others L2Other Level 2 qualifications (Pass Only, GCSE size 5)60060360</v>
      </c>
      <c r="F1186" s="70" t="s">
        <v>2743</v>
      </c>
      <c r="G1186" s="70" t="s">
        <v>3168</v>
      </c>
      <c r="H1186" s="184">
        <v>60060360</v>
      </c>
      <c r="I1186" s="70" t="s">
        <v>2368</v>
      </c>
      <c r="J1186" s="70" t="s">
        <v>4081</v>
      </c>
      <c r="K1186" s="71" t="str">
        <f t="shared" si="112"/>
        <v>BLANK</v>
      </c>
      <c r="L1186" s="71" t="str">
        <f t="shared" si="113"/>
        <v>BLANK</v>
      </c>
    </row>
    <row r="1187" spans="1:12" x14ac:dyDescent="0.75">
      <c r="A1187" s="70" t="str">
        <f>CONCATENATE('Search Tool'!$B$6,'Search Tool'!$F$6,H1187)</f>
        <v>EAL Level 3 advanced Diploma (Al size 1.25)60079137</v>
      </c>
      <c r="B1187" s="70" t="b">
        <f t="shared" si="115"/>
        <v>0</v>
      </c>
      <c r="C1187" s="70">
        <f t="shared" si="118"/>
        <v>0</v>
      </c>
      <c r="D1187" s="70" t="str">
        <f t="shared" si="116"/>
        <v>FALSE0</v>
      </c>
      <c r="E1187" s="70" t="str">
        <f t="shared" si="117"/>
        <v>Others L2Other Level 2 qualifications (Pass Only, GCSE size 5)60079137</v>
      </c>
      <c r="F1187" s="70" t="s">
        <v>2743</v>
      </c>
      <c r="G1187" s="70" t="s">
        <v>3168</v>
      </c>
      <c r="H1187" s="184">
        <v>60079137</v>
      </c>
      <c r="I1187" s="70" t="s">
        <v>2388</v>
      </c>
      <c r="J1187" s="70" t="s">
        <v>4082</v>
      </c>
      <c r="K1187" s="71" t="str">
        <f t="shared" si="112"/>
        <v>BLANK</v>
      </c>
      <c r="L1187" s="71" t="str">
        <f t="shared" si="113"/>
        <v>BLANK</v>
      </c>
    </row>
    <row r="1188" spans="1:12" x14ac:dyDescent="0.75">
      <c r="A1188" s="70" t="str">
        <f>CONCATENATE('Search Tool'!$B$6,'Search Tool'!$F$6,H1188)</f>
        <v>EAL Level 3 advanced Diploma (Al size 1.25)60080474</v>
      </c>
      <c r="B1188" s="70" t="b">
        <f t="shared" si="115"/>
        <v>0</v>
      </c>
      <c r="C1188" s="70">
        <f t="shared" si="118"/>
        <v>0</v>
      </c>
      <c r="D1188" s="70" t="str">
        <f t="shared" si="116"/>
        <v>FALSE0</v>
      </c>
      <c r="E1188" s="70" t="str">
        <f t="shared" si="117"/>
        <v>Others L2Other Level 2 qualifications (Pass Only, GCSE size 5)60080474</v>
      </c>
      <c r="F1188" s="70" t="s">
        <v>2743</v>
      </c>
      <c r="G1188" s="70" t="s">
        <v>3168</v>
      </c>
      <c r="H1188" s="184">
        <v>60080474</v>
      </c>
      <c r="I1188" s="70" t="s">
        <v>2390</v>
      </c>
      <c r="J1188" s="70" t="s">
        <v>4083</v>
      </c>
      <c r="K1188" s="71" t="str">
        <f t="shared" si="112"/>
        <v>BLANK</v>
      </c>
      <c r="L1188" s="71" t="str">
        <f t="shared" si="113"/>
        <v>BLANK</v>
      </c>
    </row>
    <row r="1189" spans="1:12" x14ac:dyDescent="0.75">
      <c r="A1189" s="70" t="str">
        <f>CONCATENATE('Search Tool'!$B$6,'Search Tool'!$F$6,H1189)</f>
        <v>EAL Level 3 advanced Diploma (Al size 1.25)60080486</v>
      </c>
      <c r="B1189" s="70" t="b">
        <f t="shared" si="115"/>
        <v>0</v>
      </c>
      <c r="C1189" s="70">
        <f t="shared" si="118"/>
        <v>0</v>
      </c>
      <c r="D1189" s="70" t="str">
        <f t="shared" si="116"/>
        <v>FALSE0</v>
      </c>
      <c r="E1189" s="70" t="str">
        <f t="shared" si="117"/>
        <v>Others L2Other Level 2 qualifications (Pass Only, GCSE size 5)60080486</v>
      </c>
      <c r="F1189" s="70" t="s">
        <v>2743</v>
      </c>
      <c r="G1189" s="70" t="s">
        <v>3168</v>
      </c>
      <c r="H1189" s="184">
        <v>60080486</v>
      </c>
      <c r="I1189" s="70" t="s">
        <v>2392</v>
      </c>
      <c r="J1189" s="70" t="s">
        <v>4084</v>
      </c>
      <c r="K1189" s="71" t="str">
        <f t="shared" si="112"/>
        <v>BLANK</v>
      </c>
      <c r="L1189" s="71" t="str">
        <f t="shared" si="113"/>
        <v>BLANK</v>
      </c>
    </row>
    <row r="1190" spans="1:12" x14ac:dyDescent="0.75">
      <c r="A1190" s="70" t="str">
        <f>CONCATENATE('Search Tool'!$B$6,'Search Tool'!$F$6,H1190)</f>
        <v>EAL Level 3 advanced Diploma (Al size 1.25)60080498</v>
      </c>
      <c r="B1190" s="70" t="b">
        <f t="shared" si="115"/>
        <v>0</v>
      </c>
      <c r="C1190" s="70">
        <f t="shared" si="118"/>
        <v>0</v>
      </c>
      <c r="D1190" s="70" t="str">
        <f t="shared" si="116"/>
        <v>FALSE0</v>
      </c>
      <c r="E1190" s="70" t="str">
        <f t="shared" si="117"/>
        <v>Others L2Other Level 2 qualifications (Pass Only, GCSE size 5)60080498</v>
      </c>
      <c r="F1190" s="70" t="s">
        <v>2743</v>
      </c>
      <c r="G1190" s="70" t="s">
        <v>3168</v>
      </c>
      <c r="H1190" s="184">
        <v>60080498</v>
      </c>
      <c r="I1190" s="70" t="s">
        <v>2394</v>
      </c>
      <c r="J1190" s="70" t="s">
        <v>4085</v>
      </c>
      <c r="K1190" s="71" t="str">
        <f t="shared" si="112"/>
        <v>BLANK</v>
      </c>
      <c r="L1190" s="71" t="str">
        <f t="shared" si="113"/>
        <v>BLANK</v>
      </c>
    </row>
    <row r="1191" spans="1:12" x14ac:dyDescent="0.75">
      <c r="A1191" s="70" t="str">
        <f>CONCATENATE('Search Tool'!$B$6,'Search Tool'!$F$6,H1191)</f>
        <v>EAL Level 3 advanced Diploma (Al size 1.25)60085848</v>
      </c>
      <c r="B1191" s="70" t="b">
        <f t="shared" si="115"/>
        <v>0</v>
      </c>
      <c r="C1191" s="70">
        <f t="shared" si="118"/>
        <v>0</v>
      </c>
      <c r="D1191" s="70" t="str">
        <f t="shared" si="116"/>
        <v>FALSE0</v>
      </c>
      <c r="E1191" s="70" t="str">
        <f t="shared" si="117"/>
        <v>Others L2Other Level 2 qualifications (Pass Only, GCSE size 5)60085848</v>
      </c>
      <c r="F1191" s="70" t="s">
        <v>2743</v>
      </c>
      <c r="G1191" s="70" t="s">
        <v>3168</v>
      </c>
      <c r="H1191" s="184">
        <v>60085848</v>
      </c>
      <c r="I1191" s="70" t="s">
        <v>2402</v>
      </c>
      <c r="J1191" s="70" t="s">
        <v>4086</v>
      </c>
      <c r="K1191" s="71" t="str">
        <f t="shared" si="112"/>
        <v>BLANK</v>
      </c>
      <c r="L1191" s="71" t="str">
        <f t="shared" si="113"/>
        <v>BLANK</v>
      </c>
    </row>
    <row r="1192" spans="1:12" x14ac:dyDescent="0.75">
      <c r="A1192" s="70" t="str">
        <f>CONCATENATE('Search Tool'!$B$6,'Search Tool'!$F$6,H1192)</f>
        <v>EAL Level 3 advanced Diploma (Al size 1.25)60087857</v>
      </c>
      <c r="B1192" s="70" t="b">
        <f t="shared" si="115"/>
        <v>0</v>
      </c>
      <c r="C1192" s="70">
        <f t="shared" si="118"/>
        <v>0</v>
      </c>
      <c r="D1192" s="70" t="str">
        <f t="shared" si="116"/>
        <v>FALSE0</v>
      </c>
      <c r="E1192" s="70" t="str">
        <f t="shared" si="117"/>
        <v>Others L2Other Level 2 qualifications (Pass Only, GCSE size 5)60087857</v>
      </c>
      <c r="F1192" s="70" t="s">
        <v>2743</v>
      </c>
      <c r="G1192" s="70" t="s">
        <v>3168</v>
      </c>
      <c r="H1192" s="184">
        <v>60087857</v>
      </c>
      <c r="I1192" s="70" t="s">
        <v>2435</v>
      </c>
      <c r="J1192" s="70" t="s">
        <v>4087</v>
      </c>
      <c r="K1192" s="71" t="str">
        <f t="shared" si="112"/>
        <v>BLANK</v>
      </c>
      <c r="L1192" s="71" t="str">
        <f t="shared" si="113"/>
        <v>BLANK</v>
      </c>
    </row>
    <row r="1193" spans="1:12" x14ac:dyDescent="0.75">
      <c r="A1193" s="70" t="str">
        <f>CONCATENATE('Search Tool'!$B$6,'Search Tool'!$F$6,H1193)</f>
        <v>EAL Level 3 advanced Diploma (Al size 1.25)60107170</v>
      </c>
      <c r="B1193" s="70" t="b">
        <f t="shared" si="115"/>
        <v>0</v>
      </c>
      <c r="C1193" s="70">
        <f t="shared" si="118"/>
        <v>0</v>
      </c>
      <c r="D1193" s="70" t="str">
        <f t="shared" si="116"/>
        <v>FALSE0</v>
      </c>
      <c r="E1193" s="70" t="str">
        <f t="shared" si="117"/>
        <v>Others L2Other Level 2 qualifications (Pass Only, GCSE size 5)60107170</v>
      </c>
      <c r="F1193" s="70" t="s">
        <v>2743</v>
      </c>
      <c r="G1193" s="70" t="s">
        <v>3168</v>
      </c>
      <c r="H1193" s="184">
        <v>60107170</v>
      </c>
      <c r="I1193" s="70" t="s">
        <v>2803</v>
      </c>
      <c r="J1193" s="70" t="s">
        <v>4088</v>
      </c>
      <c r="K1193" s="71" t="str">
        <f t="shared" si="112"/>
        <v>BLANK</v>
      </c>
      <c r="L1193" s="71" t="str">
        <f t="shared" si="113"/>
        <v>BLANK</v>
      </c>
    </row>
    <row r="1194" spans="1:12" x14ac:dyDescent="0.75">
      <c r="A1194" s="70" t="str">
        <f>CONCATENATE('Search Tool'!$B$6,'Search Tool'!$F$6,H1194)</f>
        <v>EAL Level 3 advanced Diploma (Al size 1.25)60131913</v>
      </c>
      <c r="B1194" s="70" t="b">
        <f t="shared" si="115"/>
        <v>0</v>
      </c>
      <c r="C1194" s="70">
        <f t="shared" si="118"/>
        <v>0</v>
      </c>
      <c r="D1194" s="70" t="str">
        <f t="shared" si="116"/>
        <v>FALSE0</v>
      </c>
      <c r="E1194" s="70" t="str">
        <f t="shared" si="117"/>
        <v>Others L2Other Level 2 qualifications (Pass Only, GCSE size 5)60131913</v>
      </c>
      <c r="F1194" s="70" t="s">
        <v>2743</v>
      </c>
      <c r="G1194" s="70" t="s">
        <v>3168</v>
      </c>
      <c r="H1194" s="184">
        <v>60131913</v>
      </c>
      <c r="I1194" s="70" t="s">
        <v>2548</v>
      </c>
      <c r="J1194" s="70" t="s">
        <v>4089</v>
      </c>
      <c r="K1194" s="71" t="str">
        <f t="shared" si="112"/>
        <v>BLANK</v>
      </c>
      <c r="L1194" s="71" t="str">
        <f t="shared" si="113"/>
        <v>BLANK</v>
      </c>
    </row>
    <row r="1195" spans="1:12" x14ac:dyDescent="0.75">
      <c r="A1195" s="70" t="str">
        <f>CONCATENATE('Search Tool'!$B$6,'Search Tool'!$F$6,H1195)</f>
        <v>EAL Level 3 advanced Diploma (Al size 1.25)60136121</v>
      </c>
      <c r="B1195" s="70" t="b">
        <f t="shared" si="115"/>
        <v>0</v>
      </c>
      <c r="C1195" s="70">
        <f t="shared" si="118"/>
        <v>0</v>
      </c>
      <c r="D1195" s="70" t="str">
        <f t="shared" si="116"/>
        <v>FALSE0</v>
      </c>
      <c r="E1195" s="70" t="str">
        <f t="shared" si="117"/>
        <v>Others L2Other Level 2 qualifications (Pass Only, GCSE size 5)60136121</v>
      </c>
      <c r="F1195" s="70" t="s">
        <v>2743</v>
      </c>
      <c r="G1195" s="70" t="s">
        <v>3168</v>
      </c>
      <c r="H1195" s="184">
        <v>60136121</v>
      </c>
      <c r="I1195" s="70" t="s">
        <v>2551</v>
      </c>
      <c r="J1195" s="70" t="s">
        <v>4090</v>
      </c>
      <c r="K1195" s="71" t="str">
        <f t="shared" si="112"/>
        <v>BLANK</v>
      </c>
      <c r="L1195" s="71" t="str">
        <f t="shared" si="113"/>
        <v>BLANK</v>
      </c>
    </row>
    <row r="1196" spans="1:12" x14ac:dyDescent="0.75">
      <c r="A1196" s="70" t="str">
        <f>CONCATENATE('Search Tool'!$B$6,'Search Tool'!$F$6,H1196)</f>
        <v>EAL Level 3 advanced Diploma (Al size 1.25)60137861</v>
      </c>
      <c r="B1196" s="70" t="b">
        <f t="shared" si="115"/>
        <v>0</v>
      </c>
      <c r="C1196" s="70">
        <f t="shared" si="118"/>
        <v>0</v>
      </c>
      <c r="D1196" s="70" t="str">
        <f t="shared" si="116"/>
        <v>FALSE0</v>
      </c>
      <c r="E1196" s="70" t="str">
        <f t="shared" si="117"/>
        <v>Others L2Other Level 2 qualifications (Pass Only, GCSE size 5)60137861</v>
      </c>
      <c r="F1196" s="70" t="s">
        <v>2743</v>
      </c>
      <c r="G1196" s="70" t="s">
        <v>3168</v>
      </c>
      <c r="H1196" s="184">
        <v>60137861</v>
      </c>
      <c r="I1196" s="70" t="s">
        <v>2555</v>
      </c>
      <c r="J1196" s="70" t="s">
        <v>4091</v>
      </c>
      <c r="K1196" s="71" t="str">
        <f t="shared" si="112"/>
        <v>BLANK</v>
      </c>
      <c r="L1196" s="71" t="str">
        <f t="shared" si="113"/>
        <v>BLANK</v>
      </c>
    </row>
    <row r="1197" spans="1:12" x14ac:dyDescent="0.75">
      <c r="A1197" s="70" t="str">
        <f>CONCATENATE('Search Tool'!$B$6,'Search Tool'!$F$6,H1197)</f>
        <v>EAL Level 3 advanced Diploma (Al size 1.25)50098214</v>
      </c>
      <c r="B1197" s="70" t="b">
        <f t="shared" si="115"/>
        <v>0</v>
      </c>
      <c r="C1197" s="70">
        <f t="shared" si="118"/>
        <v>0</v>
      </c>
      <c r="D1197" s="70" t="str">
        <f t="shared" si="116"/>
        <v>FALSE0</v>
      </c>
      <c r="E1197" s="70" t="str">
        <f t="shared" si="117"/>
        <v>Others L2Other Level 2 qualifications (Pass Only, GCSE size 6)50098214</v>
      </c>
      <c r="F1197" s="70" t="s">
        <v>2743</v>
      </c>
      <c r="G1197" s="70" t="s">
        <v>3170</v>
      </c>
      <c r="H1197" s="184">
        <v>50098214</v>
      </c>
      <c r="I1197" s="70" t="s">
        <v>2257</v>
      </c>
      <c r="J1197" s="70" t="s">
        <v>4092</v>
      </c>
      <c r="K1197" s="71" t="str">
        <f t="shared" si="112"/>
        <v>BLANK</v>
      </c>
      <c r="L1197" s="71" t="str">
        <f t="shared" si="113"/>
        <v>BLANK</v>
      </c>
    </row>
    <row r="1198" spans="1:12" x14ac:dyDescent="0.75">
      <c r="A1198" s="70" t="str">
        <f>CONCATENATE('Search Tool'!$B$6,'Search Tool'!$F$6,H1198)</f>
        <v>EAL Level 3 advanced Diploma (Al size 1.25)5009824X</v>
      </c>
      <c r="B1198" s="70" t="b">
        <f t="shared" si="115"/>
        <v>0</v>
      </c>
      <c r="C1198" s="70">
        <f t="shared" si="118"/>
        <v>0</v>
      </c>
      <c r="D1198" s="70" t="str">
        <f t="shared" si="116"/>
        <v>FALSE0</v>
      </c>
      <c r="E1198" s="70" t="str">
        <f t="shared" si="117"/>
        <v>Others L2Other Level 2 qualifications (Pass Only, GCSE size 6)5009824X</v>
      </c>
      <c r="F1198" s="70" t="s">
        <v>2743</v>
      </c>
      <c r="G1198" s="70" t="s">
        <v>3170</v>
      </c>
      <c r="H1198" s="70" t="s">
        <v>2258</v>
      </c>
      <c r="I1198" s="70" t="s">
        <v>2259</v>
      </c>
      <c r="J1198" s="70" t="s">
        <v>4093</v>
      </c>
      <c r="K1198" s="71" t="str">
        <f t="shared" si="112"/>
        <v>BLANK</v>
      </c>
      <c r="L1198" s="71" t="str">
        <f t="shared" si="113"/>
        <v>BLANK</v>
      </c>
    </row>
    <row r="1199" spans="1:12" x14ac:dyDescent="0.75">
      <c r="A1199" s="70" t="str">
        <f>CONCATENATE('Search Tool'!$B$6,'Search Tool'!$F$6,H1199)</f>
        <v>EAL Level 3 advanced Diploma (Al size 1.25)50099851</v>
      </c>
      <c r="B1199" s="70" t="b">
        <f t="shared" si="115"/>
        <v>0</v>
      </c>
      <c r="C1199" s="70">
        <f t="shared" si="118"/>
        <v>0</v>
      </c>
      <c r="D1199" s="70" t="str">
        <f t="shared" si="116"/>
        <v>FALSE0</v>
      </c>
      <c r="E1199" s="70" t="str">
        <f t="shared" si="117"/>
        <v>Others L2Other Level 2 qualifications (Pass Only, GCSE size 6)50099851</v>
      </c>
      <c r="F1199" s="70" t="s">
        <v>2743</v>
      </c>
      <c r="G1199" s="70" t="s">
        <v>3170</v>
      </c>
      <c r="H1199" s="184">
        <v>50099851</v>
      </c>
      <c r="I1199" s="70" t="s">
        <v>2275</v>
      </c>
      <c r="J1199" s="70" t="s">
        <v>4094</v>
      </c>
      <c r="K1199" s="71" t="str">
        <f t="shared" si="112"/>
        <v>BLANK</v>
      </c>
      <c r="L1199" s="71" t="str">
        <f t="shared" si="113"/>
        <v>BLANK</v>
      </c>
    </row>
    <row r="1200" spans="1:12" x14ac:dyDescent="0.75">
      <c r="A1200" s="70" t="str">
        <f>CONCATENATE('Search Tool'!$B$6,'Search Tool'!$F$6,H1200)</f>
        <v>EAL Level 3 advanced Diploma (Al size 1.25)60080516</v>
      </c>
      <c r="B1200" s="70" t="b">
        <f t="shared" si="115"/>
        <v>0</v>
      </c>
      <c r="C1200" s="70">
        <f t="shared" si="118"/>
        <v>0</v>
      </c>
      <c r="D1200" s="70" t="str">
        <f t="shared" si="116"/>
        <v>FALSE0</v>
      </c>
      <c r="E1200" s="70" t="str">
        <f t="shared" si="117"/>
        <v>Others L2Other Level 2 qualifications (Pass Only, GCSE size 6)60080516</v>
      </c>
      <c r="F1200" s="70" t="s">
        <v>2743</v>
      </c>
      <c r="G1200" s="70" t="s">
        <v>3170</v>
      </c>
      <c r="H1200" s="184">
        <v>60080516</v>
      </c>
      <c r="I1200" s="70" t="s">
        <v>2396</v>
      </c>
      <c r="J1200" s="70" t="s">
        <v>4095</v>
      </c>
      <c r="K1200" s="71" t="str">
        <f t="shared" si="112"/>
        <v>BLANK</v>
      </c>
      <c r="L1200" s="71" t="str">
        <f t="shared" si="113"/>
        <v>BLANK</v>
      </c>
    </row>
    <row r="1201" spans="1:12" x14ac:dyDescent="0.75">
      <c r="A1201" s="70" t="str">
        <f>CONCATENATE('Search Tool'!$B$6,'Search Tool'!$F$6,H1201)</f>
        <v>EAL Level 3 advanced Diploma (Al size 1.25)60094321</v>
      </c>
      <c r="B1201" s="70" t="b">
        <f t="shared" si="115"/>
        <v>0</v>
      </c>
      <c r="C1201" s="70">
        <f t="shared" si="118"/>
        <v>0</v>
      </c>
      <c r="D1201" s="70" t="str">
        <f t="shared" si="116"/>
        <v>FALSE0</v>
      </c>
      <c r="E1201" s="70" t="str">
        <f t="shared" si="117"/>
        <v>Others L2Other Level 2 qualifications (Pass Only, GCSE size 6)60094321</v>
      </c>
      <c r="F1201" s="70" t="s">
        <v>2743</v>
      </c>
      <c r="G1201" s="70" t="s">
        <v>3170</v>
      </c>
      <c r="H1201" s="184">
        <v>60094321</v>
      </c>
      <c r="I1201" s="70" t="s">
        <v>2455</v>
      </c>
      <c r="J1201" s="70" t="s">
        <v>4096</v>
      </c>
      <c r="K1201" s="71" t="str">
        <f t="shared" si="112"/>
        <v>BLANK</v>
      </c>
      <c r="L1201" s="71" t="str">
        <f t="shared" si="113"/>
        <v>BLANK</v>
      </c>
    </row>
    <row r="1202" spans="1:12" x14ac:dyDescent="0.75">
      <c r="A1202" s="70" t="str">
        <f>CONCATENATE('Search Tool'!$B$6,'Search Tool'!$F$6,H1202)</f>
        <v>EAL Level 3 advanced Diploma (Al size 1.25)50097076</v>
      </c>
      <c r="B1202" s="70" t="b">
        <f t="shared" si="115"/>
        <v>0</v>
      </c>
      <c r="C1202" s="70">
        <f t="shared" si="118"/>
        <v>0</v>
      </c>
      <c r="D1202" s="70" t="str">
        <f t="shared" si="116"/>
        <v>FALSE0</v>
      </c>
      <c r="E1202" s="70" t="str">
        <f t="shared" si="117"/>
        <v>Others L2Other Level 2 qualifications (Pass Only, GCSE size 7)50097076</v>
      </c>
      <c r="F1202" s="70" t="s">
        <v>2743</v>
      </c>
      <c r="G1202" s="70" t="s">
        <v>3172</v>
      </c>
      <c r="H1202" s="184">
        <v>50097076</v>
      </c>
      <c r="I1202" s="70" t="s">
        <v>2253</v>
      </c>
      <c r="J1202" s="70" t="s">
        <v>4097</v>
      </c>
      <c r="K1202" s="71" t="str">
        <f t="shared" si="112"/>
        <v>BLANK</v>
      </c>
      <c r="L1202" s="71" t="str">
        <f t="shared" si="113"/>
        <v>BLANK</v>
      </c>
    </row>
    <row r="1203" spans="1:12" x14ac:dyDescent="0.75">
      <c r="A1203" s="70" t="str">
        <f>CONCATENATE('Search Tool'!$B$6,'Search Tool'!$F$6,H1203)</f>
        <v>EAL Level 3 advanced Diploma (Al size 1.25)50098184</v>
      </c>
      <c r="B1203" s="70" t="b">
        <f t="shared" si="115"/>
        <v>0</v>
      </c>
      <c r="C1203" s="70">
        <f t="shared" si="118"/>
        <v>0</v>
      </c>
      <c r="D1203" s="70" t="str">
        <f t="shared" si="116"/>
        <v>FALSE0</v>
      </c>
      <c r="E1203" s="70" t="str">
        <f t="shared" si="117"/>
        <v>Others L2Other Level 2 qualifications (Pass Only, GCSE size 7)50098184</v>
      </c>
      <c r="F1203" s="70" t="s">
        <v>2743</v>
      </c>
      <c r="G1203" s="70" t="s">
        <v>3172</v>
      </c>
      <c r="H1203" s="184">
        <v>50098184</v>
      </c>
      <c r="I1203" s="70" t="s">
        <v>2255</v>
      </c>
      <c r="J1203" s="70" t="s">
        <v>4098</v>
      </c>
      <c r="K1203" s="71" t="str">
        <f t="shared" si="112"/>
        <v>BLANK</v>
      </c>
      <c r="L1203" s="71" t="str">
        <f t="shared" si="113"/>
        <v>BLANK</v>
      </c>
    </row>
    <row r="1204" spans="1:12" x14ac:dyDescent="0.75">
      <c r="A1204" s="70" t="str">
        <f>CONCATENATE('Search Tool'!$B$6,'Search Tool'!$F$6,H1204)</f>
        <v>EAL Level 3 advanced Diploma (Al size 1.25)50098731</v>
      </c>
      <c r="B1204" s="70" t="b">
        <f t="shared" si="115"/>
        <v>0</v>
      </c>
      <c r="C1204" s="70">
        <f t="shared" si="118"/>
        <v>0</v>
      </c>
      <c r="D1204" s="70" t="str">
        <f t="shared" si="116"/>
        <v>FALSE0</v>
      </c>
      <c r="E1204" s="70" t="str">
        <f t="shared" si="117"/>
        <v>Others L2Other Level 2 qualifications (Pass Only, GCSE size 7)50098731</v>
      </c>
      <c r="F1204" s="70" t="s">
        <v>2743</v>
      </c>
      <c r="G1204" s="70" t="s">
        <v>3172</v>
      </c>
      <c r="H1204" s="184">
        <v>50098731</v>
      </c>
      <c r="I1204" s="70" t="s">
        <v>2263</v>
      </c>
      <c r="J1204" s="70" t="s">
        <v>4099</v>
      </c>
      <c r="K1204" s="71" t="str">
        <f t="shared" si="112"/>
        <v>BLANK</v>
      </c>
      <c r="L1204" s="71" t="str">
        <f t="shared" si="113"/>
        <v>BLANK</v>
      </c>
    </row>
    <row r="1205" spans="1:12" x14ac:dyDescent="0.75">
      <c r="A1205" s="70" t="str">
        <f>CONCATENATE('Search Tool'!$B$6,'Search Tool'!$F$6,H1205)</f>
        <v>EAL Level 3 advanced Diploma (Al size 1.25)50099826</v>
      </c>
      <c r="B1205" s="70" t="b">
        <f t="shared" si="115"/>
        <v>0</v>
      </c>
      <c r="C1205" s="70">
        <f t="shared" si="118"/>
        <v>0</v>
      </c>
      <c r="D1205" s="70" t="str">
        <f t="shared" si="116"/>
        <v>FALSE0</v>
      </c>
      <c r="E1205" s="70" t="str">
        <f t="shared" si="117"/>
        <v>Others L2Other Level 2 qualifications (Pass Only, GCSE size 7)50099826</v>
      </c>
      <c r="F1205" s="70" t="s">
        <v>2743</v>
      </c>
      <c r="G1205" s="70" t="s">
        <v>3172</v>
      </c>
      <c r="H1205" s="184">
        <v>50099826</v>
      </c>
      <c r="I1205" s="70" t="s">
        <v>2271</v>
      </c>
      <c r="J1205" s="70" t="s">
        <v>4100</v>
      </c>
      <c r="K1205" s="71" t="str">
        <f t="shared" si="112"/>
        <v>BLANK</v>
      </c>
      <c r="L1205" s="71" t="str">
        <f t="shared" si="113"/>
        <v>BLANK</v>
      </c>
    </row>
    <row r="1206" spans="1:12" x14ac:dyDescent="0.75">
      <c r="A1206" s="70" t="str">
        <f>CONCATENATE('Search Tool'!$B$6,'Search Tool'!$F$6,H1206)</f>
        <v>EAL Level 3 advanced Diploma (Al size 1.25)50102886</v>
      </c>
      <c r="B1206" s="70" t="b">
        <f t="shared" si="115"/>
        <v>0</v>
      </c>
      <c r="C1206" s="70">
        <f t="shared" si="118"/>
        <v>0</v>
      </c>
      <c r="D1206" s="70" t="str">
        <f t="shared" si="116"/>
        <v>FALSE0</v>
      </c>
      <c r="E1206" s="70" t="str">
        <f t="shared" si="117"/>
        <v>Others L2Other Level 2 qualifications (Pass Only, GCSE size 7)50102886</v>
      </c>
      <c r="F1206" s="70" t="s">
        <v>2743</v>
      </c>
      <c r="G1206" s="70" t="s">
        <v>3172</v>
      </c>
      <c r="H1206" s="184">
        <v>50102886</v>
      </c>
      <c r="I1206" s="70" t="s">
        <v>2285</v>
      </c>
      <c r="J1206" s="70" t="s">
        <v>4101</v>
      </c>
      <c r="K1206" s="71" t="str">
        <f t="shared" si="112"/>
        <v>BLANK</v>
      </c>
      <c r="L1206" s="71" t="str">
        <f t="shared" si="113"/>
        <v>BLANK</v>
      </c>
    </row>
    <row r="1207" spans="1:12" x14ac:dyDescent="0.75">
      <c r="A1207" s="70" t="str">
        <f>CONCATENATE('Search Tool'!$B$6,'Search Tool'!$F$6,H1207)</f>
        <v>EAL Level 3 advanced Diploma (Al size 1.25)60025803</v>
      </c>
      <c r="B1207" s="70" t="b">
        <f t="shared" si="115"/>
        <v>0</v>
      </c>
      <c r="C1207" s="70">
        <f t="shared" si="118"/>
        <v>0</v>
      </c>
      <c r="D1207" s="70" t="str">
        <f t="shared" si="116"/>
        <v>FALSE0</v>
      </c>
      <c r="E1207" s="70" t="str">
        <f t="shared" si="117"/>
        <v>Others L2Other Level 2 qualifications (Pass Only, GCSE size 7)60025803</v>
      </c>
      <c r="F1207" s="70" t="s">
        <v>2743</v>
      </c>
      <c r="G1207" s="70" t="s">
        <v>3172</v>
      </c>
      <c r="H1207" s="184">
        <v>60025803</v>
      </c>
      <c r="I1207" s="70" t="s">
        <v>2333</v>
      </c>
      <c r="J1207" s="70" t="s">
        <v>4102</v>
      </c>
      <c r="K1207" s="71" t="str">
        <f t="shared" si="112"/>
        <v>BLANK</v>
      </c>
      <c r="L1207" s="71" t="str">
        <f t="shared" si="113"/>
        <v>BLANK</v>
      </c>
    </row>
    <row r="1208" spans="1:12" x14ac:dyDescent="0.75">
      <c r="A1208" s="70" t="str">
        <f>CONCATENATE('Search Tool'!$B$6,'Search Tool'!$F$6,H1208)</f>
        <v>EAL Level 3 advanced Diploma (Al size 1.25)50096898</v>
      </c>
      <c r="B1208" s="70" t="b">
        <f t="shared" si="115"/>
        <v>0</v>
      </c>
      <c r="C1208" s="70">
        <f t="shared" si="118"/>
        <v>0</v>
      </c>
      <c r="D1208" s="70" t="str">
        <f t="shared" si="116"/>
        <v>FALSE0</v>
      </c>
      <c r="E1208" s="70" t="str">
        <f t="shared" si="117"/>
        <v>Others L2Other Level 2 qualifications (Pass Only, GCSE size 8)50096898</v>
      </c>
      <c r="F1208" s="70" t="s">
        <v>2743</v>
      </c>
      <c r="G1208" s="70" t="s">
        <v>3174</v>
      </c>
      <c r="H1208" s="184">
        <v>50096898</v>
      </c>
      <c r="I1208" s="70" t="s">
        <v>2251</v>
      </c>
      <c r="J1208" s="70" t="s">
        <v>4103</v>
      </c>
      <c r="K1208" s="71" t="str">
        <f t="shared" si="112"/>
        <v>BLANK</v>
      </c>
      <c r="L1208" s="71" t="str">
        <f t="shared" si="113"/>
        <v>BLANK</v>
      </c>
    </row>
    <row r="1209" spans="1:12" x14ac:dyDescent="0.75">
      <c r="A1209" s="70" t="str">
        <f>CONCATENATE('Search Tool'!$B$6,'Search Tool'!$F$6,H1209)</f>
        <v>EAL Level 3 advanced Diploma (Al size 1.25)50100166</v>
      </c>
      <c r="B1209" s="70" t="b">
        <f t="shared" si="115"/>
        <v>0</v>
      </c>
      <c r="C1209" s="70">
        <f t="shared" si="118"/>
        <v>0</v>
      </c>
      <c r="D1209" s="70" t="str">
        <f t="shared" si="116"/>
        <v>FALSE0</v>
      </c>
      <c r="E1209" s="70" t="str">
        <f t="shared" si="117"/>
        <v>Others L2Other Level 2 qualifications (Pass Only, GCSE size 8)50100166</v>
      </c>
      <c r="F1209" s="70" t="s">
        <v>2743</v>
      </c>
      <c r="G1209" s="70" t="s">
        <v>3174</v>
      </c>
      <c r="H1209" s="184">
        <v>50100166</v>
      </c>
      <c r="I1209" s="70" t="s">
        <v>2281</v>
      </c>
      <c r="J1209" s="70" t="s">
        <v>4104</v>
      </c>
      <c r="K1209" s="71" t="str">
        <f t="shared" si="112"/>
        <v>BLANK</v>
      </c>
      <c r="L1209" s="71" t="str">
        <f t="shared" si="113"/>
        <v>BLANK</v>
      </c>
    </row>
    <row r="1210" spans="1:12" x14ac:dyDescent="0.75">
      <c r="A1210" s="70" t="str">
        <f>CONCATENATE('Search Tool'!$B$6,'Search Tool'!$F$6,H1210)</f>
        <v>EAL Level 3 advanced Diploma (Al size 1.25)60090674</v>
      </c>
      <c r="B1210" s="70" t="b">
        <f t="shared" si="115"/>
        <v>0</v>
      </c>
      <c r="C1210" s="70">
        <f t="shared" si="118"/>
        <v>0</v>
      </c>
      <c r="D1210" s="70" t="str">
        <f t="shared" si="116"/>
        <v>FALSE0</v>
      </c>
      <c r="E1210" s="70" t="str">
        <f t="shared" si="117"/>
        <v>Others L2Other Level 2 qualifications (Pass Only, GCSE size 8)60090674</v>
      </c>
      <c r="F1210" s="70" t="s">
        <v>2743</v>
      </c>
      <c r="G1210" s="70" t="s">
        <v>3174</v>
      </c>
      <c r="H1210" s="184">
        <v>60090674</v>
      </c>
      <c r="I1210" s="70" t="s">
        <v>2440</v>
      </c>
      <c r="J1210" s="70" t="s">
        <v>4105</v>
      </c>
      <c r="K1210" s="71" t="str">
        <f t="shared" si="112"/>
        <v>BLANK</v>
      </c>
      <c r="L1210" s="71" t="str">
        <f t="shared" si="113"/>
        <v>BLANK</v>
      </c>
    </row>
    <row r="1211" spans="1:12" x14ac:dyDescent="0.75">
      <c r="A1211" s="70" t="str">
        <f>CONCATENATE('Search Tool'!$B$6,'Search Tool'!$F$6,H1211)</f>
        <v>EAL Level 3 advanced Diploma (Al size 1.25)60090686</v>
      </c>
      <c r="B1211" s="70" t="b">
        <f t="shared" si="115"/>
        <v>0</v>
      </c>
      <c r="C1211" s="70">
        <f t="shared" si="118"/>
        <v>0</v>
      </c>
      <c r="D1211" s="70" t="str">
        <f t="shared" si="116"/>
        <v>FALSE0</v>
      </c>
      <c r="E1211" s="70" t="str">
        <f t="shared" si="117"/>
        <v>Others L2Other Level 2 qualifications (Pass Only, GCSE size 8)60090686</v>
      </c>
      <c r="F1211" s="70" t="s">
        <v>2743</v>
      </c>
      <c r="G1211" s="70" t="s">
        <v>3174</v>
      </c>
      <c r="H1211" s="184">
        <v>60090686</v>
      </c>
      <c r="I1211" s="70" t="s">
        <v>2442</v>
      </c>
      <c r="J1211" s="70" t="s">
        <v>4106</v>
      </c>
      <c r="K1211" s="71" t="str">
        <f t="shared" si="112"/>
        <v>BLANK</v>
      </c>
      <c r="L1211" s="71" t="str">
        <f t="shared" si="113"/>
        <v>BLANK</v>
      </c>
    </row>
    <row r="1212" spans="1:12" x14ac:dyDescent="0.75">
      <c r="A1212" s="70" t="str">
        <f>CONCATENATE('Search Tool'!$B$6,'Search Tool'!$F$6,H1212)</f>
        <v>EAL Level 3 advanced Diploma (Al size 1.25)6009509X</v>
      </c>
      <c r="B1212" s="70" t="b">
        <f t="shared" si="115"/>
        <v>0</v>
      </c>
      <c r="C1212" s="70">
        <f t="shared" si="118"/>
        <v>0</v>
      </c>
      <c r="D1212" s="70" t="str">
        <f t="shared" si="116"/>
        <v>FALSE0</v>
      </c>
      <c r="E1212" s="70" t="str">
        <f t="shared" si="117"/>
        <v>Others L2Other Level 2 qualifications (Pass Only, GCSE size 8)6009509X</v>
      </c>
      <c r="F1212" s="70" t="s">
        <v>2743</v>
      </c>
      <c r="G1212" s="70" t="s">
        <v>3174</v>
      </c>
      <c r="H1212" s="70" t="s">
        <v>2458</v>
      </c>
      <c r="I1212" s="70" t="s">
        <v>2459</v>
      </c>
      <c r="J1212" s="70" t="s">
        <v>4107</v>
      </c>
      <c r="K1212" s="71" t="str">
        <f t="shared" si="112"/>
        <v>BLANK</v>
      </c>
      <c r="L1212" s="71" t="str">
        <f t="shared" si="113"/>
        <v>BLANK</v>
      </c>
    </row>
    <row r="1213" spans="1:12" x14ac:dyDescent="0.75">
      <c r="A1213" s="70" t="str">
        <f>CONCATENATE('Search Tool'!$B$6,'Search Tool'!$F$6,H1213)</f>
        <v>EAL Level 3 advanced Diploma (Al size 1.25)60016887</v>
      </c>
      <c r="B1213" s="70" t="b">
        <f t="shared" si="115"/>
        <v>0</v>
      </c>
      <c r="C1213" s="70">
        <f t="shared" si="118"/>
        <v>0</v>
      </c>
      <c r="D1213" s="70" t="str">
        <f t="shared" si="116"/>
        <v>FALSE0</v>
      </c>
      <c r="E1213" s="70" t="str">
        <f t="shared" si="117"/>
        <v>Others L2Other Level 2 qualifications (Pass Only, GCSE size 9)60016887</v>
      </c>
      <c r="F1213" s="70" t="s">
        <v>2743</v>
      </c>
      <c r="G1213" s="70" t="s">
        <v>3176</v>
      </c>
      <c r="H1213" s="184">
        <v>60016887</v>
      </c>
      <c r="I1213" s="70" t="s">
        <v>2329</v>
      </c>
      <c r="J1213" s="70" t="s">
        <v>4108</v>
      </c>
      <c r="K1213" s="71" t="str">
        <f t="shared" si="112"/>
        <v>BLANK</v>
      </c>
      <c r="L1213" s="71" t="str">
        <f t="shared" si="113"/>
        <v>BLANK</v>
      </c>
    </row>
    <row r="1214" spans="1:12" x14ac:dyDescent="0.75">
      <c r="A1214" s="70" t="str">
        <f>CONCATENATE('Search Tool'!$B$6,'Search Tool'!$F$6,H1214)</f>
        <v>EAL Level 3 advanced Diploma (Al size 1.25)60092245</v>
      </c>
      <c r="B1214" s="70" t="b">
        <f t="shared" si="115"/>
        <v>0</v>
      </c>
      <c r="C1214" s="70">
        <f t="shared" si="118"/>
        <v>0</v>
      </c>
      <c r="D1214" s="70" t="str">
        <f t="shared" si="116"/>
        <v>FALSE0</v>
      </c>
      <c r="E1214" s="70" t="str">
        <f t="shared" si="117"/>
        <v>Others L2Other Level 2 qualifications (Pass Only, GCSE size 9)60092245</v>
      </c>
      <c r="F1214" s="70" t="s">
        <v>2743</v>
      </c>
      <c r="G1214" s="70" t="s">
        <v>3176</v>
      </c>
      <c r="H1214" s="184">
        <v>60092245</v>
      </c>
      <c r="I1214" s="70" t="s">
        <v>2446</v>
      </c>
      <c r="J1214" s="70" t="s">
        <v>4109</v>
      </c>
      <c r="K1214" s="71" t="str">
        <f t="shared" si="112"/>
        <v>BLANK</v>
      </c>
      <c r="L1214" s="71" t="str">
        <f t="shared" si="113"/>
        <v>BLANK</v>
      </c>
    </row>
    <row r="1215" spans="1:12" x14ac:dyDescent="0.75">
      <c r="A1215" s="70" t="str">
        <f>CONCATENATE('Search Tool'!$B$6,'Search Tool'!$F$6,H1215)</f>
        <v>EAL Level 3 advanced Diploma (Al size 1.25)60092336</v>
      </c>
      <c r="B1215" s="70" t="b">
        <f t="shared" si="115"/>
        <v>0</v>
      </c>
      <c r="C1215" s="70">
        <f t="shared" si="118"/>
        <v>0</v>
      </c>
      <c r="D1215" s="70" t="str">
        <f t="shared" si="116"/>
        <v>FALSE0</v>
      </c>
      <c r="E1215" s="70" t="str">
        <f t="shared" si="117"/>
        <v>Others L2Other Level 2 qualifications (Pass Only, GCSE size 9)60092336</v>
      </c>
      <c r="F1215" s="70" t="s">
        <v>2743</v>
      </c>
      <c r="G1215" s="70" t="s">
        <v>3176</v>
      </c>
      <c r="H1215" s="184">
        <v>60092336</v>
      </c>
      <c r="I1215" s="70" t="s">
        <v>2448</v>
      </c>
      <c r="J1215" s="70" t="s">
        <v>4110</v>
      </c>
      <c r="K1215" s="71" t="str">
        <f t="shared" si="112"/>
        <v>BLANK</v>
      </c>
      <c r="L1215" s="71" t="str">
        <f t="shared" si="113"/>
        <v>BLANK</v>
      </c>
    </row>
    <row r="1216" spans="1:12" x14ac:dyDescent="0.75">
      <c r="A1216" s="70" t="str">
        <f>CONCATENATE('Search Tool'!$B$6,'Search Tool'!$F$6,H1216)</f>
        <v>EAL Level 3 advanced Diploma (Al size 1.25)50063595</v>
      </c>
      <c r="B1216" s="70" t="b">
        <f t="shared" si="115"/>
        <v>0</v>
      </c>
      <c r="C1216" s="70">
        <f t="shared" si="118"/>
        <v>0</v>
      </c>
      <c r="D1216" s="70" t="str">
        <f t="shared" si="116"/>
        <v>FALSE0</v>
      </c>
      <c r="E1216" s="70" t="str">
        <f t="shared" si="117"/>
        <v>Others L2Other Level 2 qualifications (D-P, GCSE size 2)50063595</v>
      </c>
      <c r="F1216" s="70" t="s">
        <v>2743</v>
      </c>
      <c r="G1216" s="70" t="s">
        <v>3178</v>
      </c>
      <c r="H1216" s="184">
        <v>50063595</v>
      </c>
      <c r="I1216" s="70" t="s">
        <v>2779</v>
      </c>
      <c r="J1216" s="70" t="s">
        <v>4111</v>
      </c>
      <c r="K1216" s="71" t="str">
        <f t="shared" si="112"/>
        <v>BLANK</v>
      </c>
      <c r="L1216" s="71" t="str">
        <f t="shared" si="113"/>
        <v>BLANK</v>
      </c>
    </row>
    <row r="1217" spans="1:12" x14ac:dyDescent="0.75">
      <c r="A1217" s="70" t="str">
        <f>CONCATENATE('Search Tool'!$B$6,'Search Tool'!$F$6,H1217)</f>
        <v>EAL Level 3 advanced Diploma (Al size 1.25)50077405</v>
      </c>
      <c r="B1217" s="70" t="b">
        <f t="shared" si="115"/>
        <v>0</v>
      </c>
      <c r="C1217" s="70">
        <f t="shared" si="118"/>
        <v>0</v>
      </c>
      <c r="D1217" s="70" t="str">
        <f t="shared" si="116"/>
        <v>FALSE0</v>
      </c>
      <c r="E1217" s="70" t="str">
        <f t="shared" si="117"/>
        <v>Others L2Other Level 2 qualifications (D-P, GCSE size 2)50077405</v>
      </c>
      <c r="F1217" s="70" t="s">
        <v>2743</v>
      </c>
      <c r="G1217" s="70" t="s">
        <v>3178</v>
      </c>
      <c r="H1217" s="184">
        <v>50077405</v>
      </c>
      <c r="I1217" s="70" t="s">
        <v>2781</v>
      </c>
      <c r="J1217" s="70" t="s">
        <v>4112</v>
      </c>
      <c r="K1217" s="71" t="str">
        <f t="shared" si="112"/>
        <v>BLANK</v>
      </c>
      <c r="L1217" s="71" t="str">
        <f t="shared" si="113"/>
        <v>BLANK</v>
      </c>
    </row>
    <row r="1218" spans="1:12" x14ac:dyDescent="0.75">
      <c r="A1218" s="70" t="str">
        <f>CONCATENATE('Search Tool'!$B$6,'Search Tool'!$F$6,H1218)</f>
        <v>EAL Level 3 advanced Diploma (Al size 1.25)50110226</v>
      </c>
      <c r="B1218" s="70" t="b">
        <f t="shared" si="115"/>
        <v>0</v>
      </c>
      <c r="C1218" s="70">
        <f t="shared" si="118"/>
        <v>0</v>
      </c>
      <c r="D1218" s="70" t="str">
        <f t="shared" si="116"/>
        <v>FALSE0</v>
      </c>
      <c r="E1218" s="70" t="str">
        <f t="shared" si="117"/>
        <v>Others L2Other Level 2 qualifications (D-P, GCSE size 3)50110226</v>
      </c>
      <c r="F1218" s="70" t="s">
        <v>2743</v>
      </c>
      <c r="G1218" s="70" t="s">
        <v>3182</v>
      </c>
      <c r="H1218" s="184">
        <v>50110226</v>
      </c>
      <c r="I1218" s="70" t="s">
        <v>2299</v>
      </c>
      <c r="J1218" s="70" t="s">
        <v>4113</v>
      </c>
      <c r="K1218" s="71" t="str">
        <f t="shared" ref="K1218:K1281" si="119">IFERROR(VLOOKUP($J1218,$D$2:$I$1449,5,FALSE),"BLANK")</f>
        <v>BLANK</v>
      </c>
      <c r="L1218" s="71" t="str">
        <f t="shared" ref="L1218:L1281" si="120">IFERROR(VLOOKUP($J1218,$D$2:$I$1449,6,FALSE),"BLANK")</f>
        <v>BLANK</v>
      </c>
    </row>
    <row r="1219" spans="1:12" x14ac:dyDescent="0.75">
      <c r="A1219" s="70" t="str">
        <f>CONCATENATE('Search Tool'!$B$6,'Search Tool'!$F$6,H1219)</f>
        <v>EAL Level 3 advanced Diploma (Al size 1.25)60096287</v>
      </c>
      <c r="B1219" s="70" t="b">
        <f t="shared" si="115"/>
        <v>0</v>
      </c>
      <c r="C1219" s="70">
        <f t="shared" si="118"/>
        <v>0</v>
      </c>
      <c r="D1219" s="70" t="str">
        <f t="shared" si="116"/>
        <v>FALSE0</v>
      </c>
      <c r="E1219" s="70" t="str">
        <f t="shared" si="117"/>
        <v>Others L2Other Level 2 qualifications (D-P, GCSE size 3)60096287</v>
      </c>
      <c r="F1219" s="70" t="s">
        <v>2743</v>
      </c>
      <c r="G1219" s="70" t="s">
        <v>3182</v>
      </c>
      <c r="H1219" s="184">
        <v>60096287</v>
      </c>
      <c r="I1219" s="70" t="s">
        <v>2463</v>
      </c>
      <c r="J1219" s="70" t="s">
        <v>4114</v>
      </c>
      <c r="K1219" s="71" t="str">
        <f t="shared" si="119"/>
        <v>BLANK</v>
      </c>
      <c r="L1219" s="71" t="str">
        <f t="shared" si="120"/>
        <v>BLANK</v>
      </c>
    </row>
    <row r="1220" spans="1:12" x14ac:dyDescent="0.75">
      <c r="A1220" s="70" t="str">
        <f>CONCATENATE('Search Tool'!$B$6,'Search Tool'!$F$6,H1220)</f>
        <v>EAL Level 3 advanced Diploma (Al size 1.25)50087174</v>
      </c>
      <c r="B1220" s="70" t="b">
        <f t="shared" ref="B1220:B1290" si="121">A1220=E1220</f>
        <v>0</v>
      </c>
      <c r="C1220" s="70">
        <f t="shared" ref="C1220:C1290" si="122">IF(B1220=TRUE,1+C1219,0)</f>
        <v>0</v>
      </c>
      <c r="D1220" s="70" t="str">
        <f t="shared" ref="D1220:D1290" si="123">CONCATENATE(B1220,C1220)</f>
        <v>FALSE0</v>
      </c>
      <c r="E1220" s="70" t="str">
        <f t="shared" ref="E1220:E1290" si="124">CONCATENATE(F1220,G1220,H1220)</f>
        <v>Others L2Other Level 2 qualifications (D-P, GCSE size 4)50087174</v>
      </c>
      <c r="F1220" s="70" t="s">
        <v>2743</v>
      </c>
      <c r="G1220" s="70" t="s">
        <v>3186</v>
      </c>
      <c r="H1220" s="184">
        <v>50087174</v>
      </c>
      <c r="I1220" s="70" t="s">
        <v>2791</v>
      </c>
      <c r="J1220" s="70" t="s">
        <v>4115</v>
      </c>
      <c r="K1220" s="71" t="str">
        <f t="shared" si="119"/>
        <v>BLANK</v>
      </c>
      <c r="L1220" s="71" t="str">
        <f t="shared" si="120"/>
        <v>BLANK</v>
      </c>
    </row>
    <row r="1221" spans="1:12" x14ac:dyDescent="0.75">
      <c r="A1221" s="70" t="str">
        <f>CONCATENATE('Search Tool'!$B$6,'Search Tool'!$F$6,H1221)</f>
        <v>EAL Level 3 advanced Diploma (Al size 1.25)50099929</v>
      </c>
      <c r="B1221" s="70" t="b">
        <f t="shared" si="121"/>
        <v>0</v>
      </c>
      <c r="C1221" s="70">
        <f t="shared" si="122"/>
        <v>0</v>
      </c>
      <c r="D1221" s="70" t="str">
        <f t="shared" si="123"/>
        <v>FALSE0</v>
      </c>
      <c r="E1221" s="70" t="str">
        <f t="shared" si="124"/>
        <v>Others L2Other Level 2 qualifications (D-P, GCSE size 4)50099929</v>
      </c>
      <c r="F1221" s="70" t="s">
        <v>2743</v>
      </c>
      <c r="G1221" s="70" t="s">
        <v>3186</v>
      </c>
      <c r="H1221" s="184">
        <v>50099929</v>
      </c>
      <c r="I1221" s="70" t="s">
        <v>2279</v>
      </c>
      <c r="J1221" s="70" t="s">
        <v>4116</v>
      </c>
      <c r="K1221" s="71" t="str">
        <f t="shared" si="119"/>
        <v>BLANK</v>
      </c>
      <c r="L1221" s="71" t="str">
        <f t="shared" si="120"/>
        <v>BLANK</v>
      </c>
    </row>
    <row r="1222" spans="1:12" x14ac:dyDescent="0.75">
      <c r="A1222" s="70" t="str">
        <f>CONCATENATE('Search Tool'!$B$6,'Search Tool'!$F$6,H1222)</f>
        <v>EAL Level 3 advanced Diploma (Al size 1.25)60001069</v>
      </c>
      <c r="B1222" s="70" t="b">
        <f t="shared" si="121"/>
        <v>0</v>
      </c>
      <c r="C1222" s="70">
        <f t="shared" si="122"/>
        <v>0</v>
      </c>
      <c r="D1222" s="70" t="str">
        <f t="shared" si="123"/>
        <v>FALSE0</v>
      </c>
      <c r="E1222" s="70" t="str">
        <f t="shared" si="124"/>
        <v>Others L2Other Level 2 qualifications (D-P, GCSE size 4)60001069</v>
      </c>
      <c r="F1222" s="70" t="s">
        <v>2743</v>
      </c>
      <c r="G1222" s="70" t="s">
        <v>3186</v>
      </c>
      <c r="H1222" s="184">
        <v>60001069</v>
      </c>
      <c r="I1222" s="70" t="s">
        <v>2310</v>
      </c>
      <c r="J1222" s="70" t="s">
        <v>4117</v>
      </c>
      <c r="K1222" s="71" t="str">
        <f t="shared" si="119"/>
        <v>BLANK</v>
      </c>
      <c r="L1222" s="71" t="str">
        <f t="shared" si="120"/>
        <v>BLANK</v>
      </c>
    </row>
    <row r="1223" spans="1:12" x14ac:dyDescent="0.75">
      <c r="A1223" s="70" t="str">
        <f>CONCATENATE('Search Tool'!$B$6,'Search Tool'!$F$6,H1223)</f>
        <v>EAL Level 3 advanced Diploma (Al size 1.25)60101088</v>
      </c>
      <c r="B1223" s="70" t="b">
        <f t="shared" si="121"/>
        <v>0</v>
      </c>
      <c r="C1223" s="70">
        <f t="shared" si="122"/>
        <v>0</v>
      </c>
      <c r="D1223" s="70" t="str">
        <f t="shared" si="123"/>
        <v>FALSE0</v>
      </c>
      <c r="E1223" s="70" t="str">
        <f t="shared" si="124"/>
        <v>Others L2Other Level 2 qualifications (D-P, GCSE size 4)60101088</v>
      </c>
      <c r="F1223" s="70" t="s">
        <v>2743</v>
      </c>
      <c r="G1223" s="70" t="s">
        <v>3186</v>
      </c>
      <c r="H1223" s="184">
        <v>60101088</v>
      </c>
      <c r="I1223" s="70" t="s">
        <v>2468</v>
      </c>
      <c r="J1223" s="70" t="s">
        <v>4118</v>
      </c>
      <c r="K1223" s="71" t="str">
        <f t="shared" si="119"/>
        <v>BLANK</v>
      </c>
      <c r="L1223" s="71" t="str">
        <f t="shared" si="120"/>
        <v>BLANK</v>
      </c>
    </row>
    <row r="1224" spans="1:12" x14ac:dyDescent="0.75">
      <c r="A1224" s="70" t="str">
        <f>CONCATENATE('Search Tool'!$B$6,'Search Tool'!$F$6,H1224)</f>
        <v>EAL Level 3 advanced Diploma (Al size 1.25)60105884</v>
      </c>
      <c r="B1224" s="70" t="b">
        <f t="shared" si="121"/>
        <v>0</v>
      </c>
      <c r="C1224" s="70">
        <f t="shared" si="122"/>
        <v>0</v>
      </c>
      <c r="D1224" s="70" t="str">
        <f t="shared" si="123"/>
        <v>FALSE0</v>
      </c>
      <c r="E1224" s="70" t="str">
        <f t="shared" si="124"/>
        <v>Others L2Other Level 2 qualifications (D-P, GCSE size 4)60105884</v>
      </c>
      <c r="F1224" s="70" t="s">
        <v>2743</v>
      </c>
      <c r="G1224" s="70" t="s">
        <v>3186</v>
      </c>
      <c r="H1224" s="184">
        <v>60105884</v>
      </c>
      <c r="I1224" s="70" t="s">
        <v>2501</v>
      </c>
      <c r="J1224" s="70" t="s">
        <v>4119</v>
      </c>
      <c r="K1224" s="71" t="str">
        <f t="shared" si="119"/>
        <v>BLANK</v>
      </c>
      <c r="L1224" s="71" t="str">
        <f t="shared" si="120"/>
        <v>BLANK</v>
      </c>
    </row>
    <row r="1225" spans="1:12" x14ac:dyDescent="0.75">
      <c r="A1225" s="70" t="str">
        <f>CONCATENATE('Search Tool'!$B$6,'Search Tool'!$F$6,H1225)</f>
        <v>EAL Level 3 advanced Diploma (Al size 1.25)60145250</v>
      </c>
      <c r="B1225" s="70" t="b">
        <f t="shared" si="121"/>
        <v>0</v>
      </c>
      <c r="C1225" s="70">
        <f t="shared" si="122"/>
        <v>0</v>
      </c>
      <c r="D1225" s="70" t="str">
        <f t="shared" si="123"/>
        <v>FALSE0</v>
      </c>
      <c r="E1225" s="70" t="str">
        <f t="shared" si="124"/>
        <v>Others L2Other Level 2 qualifications (D-P, GCSE size 4)60145250</v>
      </c>
      <c r="F1225" s="70" t="s">
        <v>2743</v>
      </c>
      <c r="G1225" s="70" t="s">
        <v>3186</v>
      </c>
      <c r="H1225" s="184">
        <v>60145250</v>
      </c>
      <c r="I1225" s="70" t="s">
        <v>2588</v>
      </c>
      <c r="J1225" s="70" t="s">
        <v>4120</v>
      </c>
      <c r="K1225" s="71" t="str">
        <f t="shared" si="119"/>
        <v>BLANK</v>
      </c>
      <c r="L1225" s="71" t="str">
        <f t="shared" si="120"/>
        <v>BLANK</v>
      </c>
    </row>
    <row r="1226" spans="1:12" x14ac:dyDescent="0.75">
      <c r="A1226" s="70" t="str">
        <f>CONCATENATE('Search Tool'!$B$6,'Search Tool'!$F$6,H1226)</f>
        <v>EAL Level 3 advanced Diploma (Al size 1.25)60145262</v>
      </c>
      <c r="B1226" s="70" t="b">
        <f t="shared" si="121"/>
        <v>0</v>
      </c>
      <c r="C1226" s="70">
        <f t="shared" si="122"/>
        <v>0</v>
      </c>
      <c r="D1226" s="70" t="str">
        <f t="shared" si="123"/>
        <v>FALSE0</v>
      </c>
      <c r="E1226" s="70" t="str">
        <f t="shared" si="124"/>
        <v>Others L2Other Level 2 qualifications (D-P, GCSE size 4)60145262</v>
      </c>
      <c r="F1226" s="70" t="s">
        <v>2743</v>
      </c>
      <c r="G1226" s="70" t="s">
        <v>3186</v>
      </c>
      <c r="H1226" s="184">
        <v>60145262</v>
      </c>
      <c r="I1226" s="70" t="s">
        <v>2589</v>
      </c>
      <c r="J1226" s="70" t="s">
        <v>4121</v>
      </c>
      <c r="K1226" s="71" t="str">
        <f t="shared" si="119"/>
        <v>BLANK</v>
      </c>
      <c r="L1226" s="71" t="str">
        <f t="shared" si="120"/>
        <v>BLANK</v>
      </c>
    </row>
    <row r="1227" spans="1:12" x14ac:dyDescent="0.75">
      <c r="A1227" s="70" t="str">
        <f>CONCATENATE('Search Tool'!$B$6,'Search Tool'!$F$6,H1227)</f>
        <v>EAL Level 3 advanced Diploma (Al size 1.25)60145286</v>
      </c>
      <c r="B1227" s="70" t="b">
        <f t="shared" si="121"/>
        <v>0</v>
      </c>
      <c r="C1227" s="70">
        <f t="shared" si="122"/>
        <v>0</v>
      </c>
      <c r="D1227" s="70" t="str">
        <f t="shared" si="123"/>
        <v>FALSE0</v>
      </c>
      <c r="E1227" s="70" t="str">
        <f t="shared" si="124"/>
        <v>Others L2Other Level 2 qualifications (D-P, GCSE size 4)60145286</v>
      </c>
      <c r="F1227" s="70" t="s">
        <v>2743</v>
      </c>
      <c r="G1227" s="70" t="s">
        <v>3186</v>
      </c>
      <c r="H1227" s="184">
        <v>60145286</v>
      </c>
      <c r="I1227" s="70" t="s">
        <v>2591</v>
      </c>
      <c r="J1227" s="70" t="s">
        <v>4122</v>
      </c>
      <c r="K1227" s="71" t="str">
        <f t="shared" si="119"/>
        <v>BLANK</v>
      </c>
      <c r="L1227" s="71" t="str">
        <f t="shared" si="120"/>
        <v>BLANK</v>
      </c>
    </row>
    <row r="1228" spans="1:12" x14ac:dyDescent="0.75">
      <c r="A1228" s="70" t="str">
        <f>CONCATENATE('Search Tool'!$B$6,'Search Tool'!$F$6,H1228)</f>
        <v>EAL Level 3 advanced Diploma (Al size 1.25)5012254X</v>
      </c>
      <c r="B1228" s="70" t="b">
        <f t="shared" si="121"/>
        <v>0</v>
      </c>
      <c r="C1228" s="70">
        <f t="shared" si="122"/>
        <v>0</v>
      </c>
      <c r="D1228" s="70" t="str">
        <f t="shared" si="123"/>
        <v>FALSE0</v>
      </c>
      <c r="E1228" s="70" t="str">
        <f t="shared" si="124"/>
        <v>Others L2Other Level 2 qualifications (D-P, GCSE size 5)5012254X</v>
      </c>
      <c r="F1228" s="70" t="s">
        <v>2743</v>
      </c>
      <c r="G1228" s="70" t="s">
        <v>3190</v>
      </c>
      <c r="H1228" s="70" t="s">
        <v>2306</v>
      </c>
      <c r="I1228" s="70" t="s">
        <v>2307</v>
      </c>
      <c r="J1228" s="70" t="s">
        <v>4123</v>
      </c>
      <c r="K1228" s="71" t="str">
        <f t="shared" si="119"/>
        <v>BLANK</v>
      </c>
      <c r="L1228" s="71" t="str">
        <f t="shared" si="120"/>
        <v>BLANK</v>
      </c>
    </row>
    <row r="1229" spans="1:12" x14ac:dyDescent="0.75">
      <c r="A1229" s="70" t="str">
        <f>CONCATENATE('Search Tool'!$B$6,'Search Tool'!$F$6,H1229)</f>
        <v>EAL Level 3 advanced Diploma (Al size 1.25)60086191</v>
      </c>
      <c r="B1229" s="70" t="b">
        <f t="shared" si="121"/>
        <v>0</v>
      </c>
      <c r="C1229" s="70">
        <f t="shared" si="122"/>
        <v>0</v>
      </c>
      <c r="D1229" s="70" t="str">
        <f t="shared" si="123"/>
        <v>FALSE0</v>
      </c>
      <c r="E1229" s="70" t="str">
        <f t="shared" si="124"/>
        <v>Others L2Other Level 2 qualifications (D-P, GCSE size 5)60086191</v>
      </c>
      <c r="F1229" s="70" t="s">
        <v>2743</v>
      </c>
      <c r="G1229" s="70" t="s">
        <v>3190</v>
      </c>
      <c r="H1229" s="184">
        <v>60086191</v>
      </c>
      <c r="I1229" s="70" t="s">
        <v>2420</v>
      </c>
      <c r="J1229" s="70" t="s">
        <v>4124</v>
      </c>
      <c r="K1229" s="71" t="str">
        <f t="shared" si="119"/>
        <v>BLANK</v>
      </c>
      <c r="L1229" s="71" t="str">
        <f t="shared" si="120"/>
        <v>BLANK</v>
      </c>
    </row>
    <row r="1230" spans="1:12" x14ac:dyDescent="0.75">
      <c r="A1230" s="70" t="str">
        <f>CONCATENATE('Search Tool'!$B$6,'Search Tool'!$F$6,H1230)</f>
        <v>EAL Level 3 advanced Diploma (Al size 1.25)60095040</v>
      </c>
      <c r="B1230" s="70" t="b">
        <f t="shared" si="121"/>
        <v>0</v>
      </c>
      <c r="C1230" s="70">
        <f t="shared" si="122"/>
        <v>0</v>
      </c>
      <c r="D1230" s="70" t="str">
        <f t="shared" si="123"/>
        <v>FALSE0</v>
      </c>
      <c r="E1230" s="70" t="str">
        <f t="shared" si="124"/>
        <v>Others L2Other Level 2 qualifications (D-P, GCSE size 5)60095040</v>
      </c>
      <c r="F1230" s="70" t="s">
        <v>2743</v>
      </c>
      <c r="G1230" s="70" t="s">
        <v>3190</v>
      </c>
      <c r="H1230" s="184">
        <v>60095040</v>
      </c>
      <c r="I1230" s="70" t="s">
        <v>2457</v>
      </c>
      <c r="J1230" s="70" t="s">
        <v>4125</v>
      </c>
      <c r="K1230" s="71" t="str">
        <f t="shared" si="119"/>
        <v>BLANK</v>
      </c>
      <c r="L1230" s="71" t="str">
        <f t="shared" si="120"/>
        <v>BLANK</v>
      </c>
    </row>
    <row r="1231" spans="1:12" x14ac:dyDescent="0.75">
      <c r="A1231" s="70" t="str">
        <f>CONCATENATE('Search Tool'!$B$6,'Search Tool'!$F$6,H1231)</f>
        <v>EAL Level 3 advanced Diploma (Al size 1.25)50063601</v>
      </c>
      <c r="B1231" s="70" t="b">
        <f t="shared" si="121"/>
        <v>0</v>
      </c>
      <c r="C1231" s="70">
        <f t="shared" si="122"/>
        <v>0</v>
      </c>
      <c r="D1231" s="70" t="str">
        <f t="shared" si="123"/>
        <v>FALSE0</v>
      </c>
      <c r="E1231" s="70" t="str">
        <f t="shared" si="124"/>
        <v>Others L2Other Level 2 qualifications (D-P, GCSE size 6)50063601</v>
      </c>
      <c r="F1231" s="70" t="s">
        <v>2743</v>
      </c>
      <c r="G1231" s="70" t="s">
        <v>3194</v>
      </c>
      <c r="H1231" s="184">
        <v>50063601</v>
      </c>
      <c r="I1231" s="70" t="s">
        <v>2780</v>
      </c>
      <c r="J1231" s="70" t="s">
        <v>4126</v>
      </c>
      <c r="K1231" s="71" t="str">
        <f t="shared" si="119"/>
        <v>BLANK</v>
      </c>
      <c r="L1231" s="71" t="str">
        <f t="shared" si="120"/>
        <v>BLANK</v>
      </c>
    </row>
    <row r="1232" spans="1:12" x14ac:dyDescent="0.75">
      <c r="A1232" s="70" t="str">
        <f>CONCATENATE('Search Tool'!$B$6,'Search Tool'!$F$6,H1232)</f>
        <v>EAL Level 3 advanced Diploma (Al size 1.25)60086063</v>
      </c>
      <c r="B1232" s="70" t="b">
        <f t="shared" si="121"/>
        <v>0</v>
      </c>
      <c r="C1232" s="70">
        <f t="shared" si="122"/>
        <v>0</v>
      </c>
      <c r="D1232" s="70" t="str">
        <f t="shared" si="123"/>
        <v>FALSE0</v>
      </c>
      <c r="E1232" s="70" t="str">
        <f t="shared" si="124"/>
        <v>Others L2Other Level 2 qualifications (D-P, GCSE size 6)60086063</v>
      </c>
      <c r="F1232" s="70" t="s">
        <v>2743</v>
      </c>
      <c r="G1232" s="70" t="s">
        <v>3194</v>
      </c>
      <c r="H1232" s="184">
        <v>60086063</v>
      </c>
      <c r="I1232" s="70" t="s">
        <v>2409</v>
      </c>
      <c r="J1232" s="70" t="s">
        <v>4127</v>
      </c>
      <c r="K1232" s="71" t="str">
        <f t="shared" si="119"/>
        <v>BLANK</v>
      </c>
      <c r="L1232" s="71" t="str">
        <f t="shared" si="120"/>
        <v>BLANK</v>
      </c>
    </row>
    <row r="1233" spans="1:12" x14ac:dyDescent="0.75">
      <c r="A1233" s="70" t="str">
        <f>CONCATENATE('Search Tool'!$B$6,'Search Tool'!$F$6,H1233)</f>
        <v>EAL Level 3 advanced Diploma (Al size 1.25)60086099</v>
      </c>
      <c r="B1233" s="70" t="b">
        <f t="shared" si="121"/>
        <v>0</v>
      </c>
      <c r="C1233" s="70">
        <f t="shared" si="122"/>
        <v>0</v>
      </c>
      <c r="D1233" s="70" t="str">
        <f t="shared" si="123"/>
        <v>FALSE0</v>
      </c>
      <c r="E1233" s="70" t="str">
        <f t="shared" si="124"/>
        <v>Others L2Other Level 2 qualifications (D-P, GCSE size 7)60086099</v>
      </c>
      <c r="F1233" s="70" t="s">
        <v>2743</v>
      </c>
      <c r="G1233" s="70" t="s">
        <v>3198</v>
      </c>
      <c r="H1233" s="184">
        <v>60086099</v>
      </c>
      <c r="I1233" s="70" t="s">
        <v>2800</v>
      </c>
      <c r="J1233" s="70" t="s">
        <v>4128</v>
      </c>
      <c r="K1233" s="71" t="str">
        <f t="shared" si="119"/>
        <v>BLANK</v>
      </c>
      <c r="L1233" s="71" t="str">
        <f t="shared" si="120"/>
        <v>BLANK</v>
      </c>
    </row>
    <row r="1234" spans="1:12" x14ac:dyDescent="0.75">
      <c r="A1234" s="70" t="str">
        <f>CONCATENATE('Search Tool'!$B$6,'Search Tool'!$F$6,H1234)</f>
        <v>EAL Level 3 advanced Diploma (Al size 1.25)60086257</v>
      </c>
      <c r="B1234" s="70" t="b">
        <f t="shared" si="121"/>
        <v>0</v>
      </c>
      <c r="C1234" s="70">
        <f t="shared" si="122"/>
        <v>0</v>
      </c>
      <c r="D1234" s="70" t="str">
        <f t="shared" si="123"/>
        <v>FALSE0</v>
      </c>
      <c r="E1234" s="70" t="str">
        <f t="shared" si="124"/>
        <v>Others L2Other Level 2 qualifications (D-P, GCSE size 7)60086257</v>
      </c>
      <c r="F1234" s="70" t="s">
        <v>2743</v>
      </c>
      <c r="G1234" s="70" t="s">
        <v>3198</v>
      </c>
      <c r="H1234" s="184">
        <v>60086257</v>
      </c>
      <c r="I1234" s="70" t="s">
        <v>2422</v>
      </c>
      <c r="J1234" s="70" t="s">
        <v>4129</v>
      </c>
      <c r="K1234" s="71" t="str">
        <f t="shared" si="119"/>
        <v>BLANK</v>
      </c>
      <c r="L1234" s="71" t="str">
        <f t="shared" si="120"/>
        <v>BLANK</v>
      </c>
    </row>
    <row r="1235" spans="1:12" x14ac:dyDescent="0.75">
      <c r="A1235" s="70" t="str">
        <f>CONCATENATE('Search Tool'!$B$6,'Search Tool'!$F$6,H1235)</f>
        <v>EAL Level 3 advanced Diploma (Al size 1.25)60086038</v>
      </c>
      <c r="B1235" s="70" t="b">
        <f t="shared" si="121"/>
        <v>0</v>
      </c>
      <c r="C1235" s="70">
        <f t="shared" si="122"/>
        <v>0</v>
      </c>
      <c r="D1235" s="70" t="str">
        <f t="shared" si="123"/>
        <v>FALSE0</v>
      </c>
      <c r="E1235" s="70" t="str">
        <f t="shared" si="124"/>
        <v>Others L2Other Level 2 qualifications (D-P, GCSE size 8)60086038</v>
      </c>
      <c r="F1235" s="70" t="s">
        <v>2743</v>
      </c>
      <c r="G1235" s="70" t="s">
        <v>3202</v>
      </c>
      <c r="H1235" s="184">
        <v>60086038</v>
      </c>
      <c r="I1235" s="70" t="s">
        <v>2406</v>
      </c>
      <c r="J1235" s="70" t="s">
        <v>4130</v>
      </c>
      <c r="K1235" s="71" t="str">
        <f t="shared" si="119"/>
        <v>BLANK</v>
      </c>
      <c r="L1235" s="71" t="str">
        <f t="shared" si="120"/>
        <v>BLANK</v>
      </c>
    </row>
    <row r="1236" spans="1:12" x14ac:dyDescent="0.75">
      <c r="A1236" s="70" t="str">
        <f>CONCATENATE('Search Tool'!$B$6,'Search Tool'!$F$6,H1236)</f>
        <v>EAL Level 3 advanced Diploma (Al size 1.25)60086166</v>
      </c>
      <c r="B1236" s="70" t="b">
        <f t="shared" si="121"/>
        <v>0</v>
      </c>
      <c r="C1236" s="70">
        <f t="shared" si="122"/>
        <v>0</v>
      </c>
      <c r="D1236" s="70" t="str">
        <f t="shared" si="123"/>
        <v>FALSE0</v>
      </c>
      <c r="E1236" s="70" t="str">
        <f t="shared" si="124"/>
        <v>Others L2Other Level 2 qualifications (D-P, GCSE size 8)60086166</v>
      </c>
      <c r="F1236" s="70" t="s">
        <v>2743</v>
      </c>
      <c r="G1236" s="70" t="s">
        <v>3202</v>
      </c>
      <c r="H1236" s="184">
        <v>60086166</v>
      </c>
      <c r="I1236" s="70" t="s">
        <v>2417</v>
      </c>
      <c r="J1236" s="70" t="s">
        <v>4131</v>
      </c>
      <c r="K1236" s="71" t="str">
        <f t="shared" si="119"/>
        <v>BLANK</v>
      </c>
      <c r="L1236" s="71" t="str">
        <f t="shared" si="120"/>
        <v>BLANK</v>
      </c>
    </row>
    <row r="1237" spans="1:12" x14ac:dyDescent="0.75">
      <c r="A1237" s="70" t="str">
        <f>CONCATENATE('Search Tool'!$B$6,'Search Tool'!$F$6,H1237)</f>
        <v>EAL Level 3 advanced Diploma (Al size 1.25)60086129</v>
      </c>
      <c r="B1237" s="70" t="b">
        <f t="shared" si="121"/>
        <v>0</v>
      </c>
      <c r="C1237" s="70">
        <f t="shared" si="122"/>
        <v>0</v>
      </c>
      <c r="D1237" s="70" t="str">
        <f t="shared" si="123"/>
        <v>FALSE0</v>
      </c>
      <c r="E1237" s="70" t="str">
        <f t="shared" si="124"/>
        <v>Others L2Other Level 2 qualifications (D-P, GCSE size 9)60086129</v>
      </c>
      <c r="F1237" s="70" t="s">
        <v>2743</v>
      </c>
      <c r="G1237" s="70" t="s">
        <v>3206</v>
      </c>
      <c r="H1237" s="184">
        <v>60086129</v>
      </c>
      <c r="I1237" s="70" t="s">
        <v>2414</v>
      </c>
      <c r="J1237" s="70" t="s">
        <v>4132</v>
      </c>
      <c r="K1237" s="71" t="str">
        <f t="shared" si="119"/>
        <v>BLANK</v>
      </c>
      <c r="L1237" s="71" t="str">
        <f t="shared" si="120"/>
        <v>BLANK</v>
      </c>
    </row>
    <row r="1238" spans="1:12" x14ac:dyDescent="0.75">
      <c r="A1238" s="70" t="str">
        <f>CONCATENATE('Search Tool'!$B$6,'Search Tool'!$F$6,H1238)</f>
        <v>EAL Level 3 advanced Diploma (Al size 1.25)60131147</v>
      </c>
      <c r="B1238" s="70" t="b">
        <f t="shared" si="121"/>
        <v>0</v>
      </c>
      <c r="C1238" s="70">
        <f t="shared" si="122"/>
        <v>0</v>
      </c>
      <c r="D1238" s="70" t="str">
        <f t="shared" si="123"/>
        <v>FALSE0</v>
      </c>
      <c r="E1238" s="70" t="str">
        <f t="shared" si="124"/>
        <v>Others L2Other Level 2 qualifications (D-P, GCSE size 10)60131147</v>
      </c>
      <c r="F1238" s="70" t="s">
        <v>2743</v>
      </c>
      <c r="G1238" s="70" t="s">
        <v>3210</v>
      </c>
      <c r="H1238" s="184">
        <v>60131147</v>
      </c>
      <c r="I1238" s="70" t="s">
        <v>2532</v>
      </c>
      <c r="J1238" s="70" t="s">
        <v>4133</v>
      </c>
      <c r="K1238" s="71" t="str">
        <f t="shared" si="119"/>
        <v>BLANK</v>
      </c>
      <c r="L1238" s="71" t="str">
        <f t="shared" si="120"/>
        <v>BLANK</v>
      </c>
    </row>
    <row r="1239" spans="1:12" x14ac:dyDescent="0.75">
      <c r="A1239" s="70" t="str">
        <f>CONCATENATE('Search Tool'!$B$6,'Search Tool'!$F$6,H1239)</f>
        <v>EAL Level 3 advanced Diploma (Al size 1.25)60072180</v>
      </c>
      <c r="B1239" s="70" t="b">
        <f t="shared" si="121"/>
        <v>0</v>
      </c>
      <c r="C1239" s="70">
        <f t="shared" si="122"/>
        <v>0</v>
      </c>
      <c r="D1239" s="70" t="str">
        <f t="shared" si="123"/>
        <v>FALSE0</v>
      </c>
      <c r="E1239" s="70" t="str">
        <f t="shared" si="124"/>
        <v>Others L2Other Level 2 qualifications (D-P, GCSE size 14)60072180</v>
      </c>
      <c r="F1239" s="70" t="s">
        <v>2743</v>
      </c>
      <c r="G1239" s="70" t="s">
        <v>3214</v>
      </c>
      <c r="H1239" s="184">
        <v>60072180</v>
      </c>
      <c r="I1239" s="70" t="s">
        <v>2382</v>
      </c>
      <c r="J1239" s="70" t="s">
        <v>4134</v>
      </c>
      <c r="K1239" s="71" t="str">
        <f t="shared" si="119"/>
        <v>BLANK</v>
      </c>
      <c r="L1239" s="71" t="str">
        <f t="shared" si="120"/>
        <v>BLANK</v>
      </c>
    </row>
    <row r="1240" spans="1:12" x14ac:dyDescent="0.75">
      <c r="A1240" s="70" t="str">
        <f>CONCATENATE('Search Tool'!$B$6,'Search Tool'!$F$6,H1240)</f>
        <v>EAL Level 3 advanced Diploma (Al size 1.25)50083557</v>
      </c>
      <c r="B1240" s="70" t="b">
        <f t="shared" si="121"/>
        <v>0</v>
      </c>
      <c r="C1240" s="70">
        <f t="shared" si="122"/>
        <v>0</v>
      </c>
      <c r="D1240" s="70" t="str">
        <f t="shared" si="123"/>
        <v>FALSE0</v>
      </c>
      <c r="E1240" s="70" t="str">
        <f t="shared" si="124"/>
        <v>Others L2Other Level 2 qualifications (D*-P, GCSE size 2)50083557</v>
      </c>
      <c r="F1240" s="70" t="s">
        <v>2743</v>
      </c>
      <c r="G1240" s="70" t="s">
        <v>3218</v>
      </c>
      <c r="H1240" s="184">
        <v>50083557</v>
      </c>
      <c r="I1240" s="70" t="s">
        <v>2782</v>
      </c>
      <c r="J1240" s="70" t="s">
        <v>4135</v>
      </c>
      <c r="K1240" s="71" t="str">
        <f t="shared" si="119"/>
        <v>BLANK</v>
      </c>
      <c r="L1240" s="71" t="str">
        <f t="shared" si="120"/>
        <v>BLANK</v>
      </c>
    </row>
    <row r="1241" spans="1:12" x14ac:dyDescent="0.75">
      <c r="A1241" s="70" t="str">
        <f>CONCATENATE('Search Tool'!$B$6,'Search Tool'!$F$6,H1241)</f>
        <v>EAL Level 3 advanced Diploma (Al size 1.25)50085827</v>
      </c>
      <c r="B1241" s="70" t="b">
        <f t="shared" si="121"/>
        <v>0</v>
      </c>
      <c r="C1241" s="70">
        <f t="shared" si="122"/>
        <v>0</v>
      </c>
      <c r="D1241" s="70" t="str">
        <f t="shared" si="123"/>
        <v>FALSE0</v>
      </c>
      <c r="E1241" s="70" t="str">
        <f t="shared" si="124"/>
        <v>Others L2Other Level 2 qualifications (D*-P, GCSE size 2)50085827</v>
      </c>
      <c r="F1241" s="70" t="s">
        <v>2743</v>
      </c>
      <c r="G1241" s="70" t="s">
        <v>3218</v>
      </c>
      <c r="H1241" s="184">
        <v>50085827</v>
      </c>
      <c r="I1241" s="70" t="s">
        <v>2787</v>
      </c>
      <c r="J1241" s="70" t="s">
        <v>4136</v>
      </c>
      <c r="K1241" s="71" t="str">
        <f t="shared" si="119"/>
        <v>BLANK</v>
      </c>
      <c r="L1241" s="71" t="str">
        <f t="shared" si="120"/>
        <v>BLANK</v>
      </c>
    </row>
    <row r="1242" spans="1:12" x14ac:dyDescent="0.75">
      <c r="A1242" s="70" t="str">
        <f>CONCATENATE('Search Tool'!$B$6,'Search Tool'!$F$6,H1242)</f>
        <v>EAL Level 3 advanced Diploma (Al size 1.25)50085876</v>
      </c>
      <c r="B1242" s="70" t="b">
        <f t="shared" si="121"/>
        <v>0</v>
      </c>
      <c r="C1242" s="70">
        <f t="shared" si="122"/>
        <v>0</v>
      </c>
      <c r="D1242" s="70" t="str">
        <f t="shared" si="123"/>
        <v>FALSE0</v>
      </c>
      <c r="E1242" s="70" t="str">
        <f t="shared" si="124"/>
        <v>Others L2Other Level 2 qualifications (D*-P, GCSE size 2)50085876</v>
      </c>
      <c r="F1242" s="70" t="s">
        <v>2743</v>
      </c>
      <c r="G1242" s="70" t="s">
        <v>3218</v>
      </c>
      <c r="H1242" s="184">
        <v>50085876</v>
      </c>
      <c r="I1242" s="70" t="s">
        <v>2788</v>
      </c>
      <c r="J1242" s="70" t="s">
        <v>4137</v>
      </c>
      <c r="K1242" s="71" t="str">
        <f t="shared" si="119"/>
        <v>BLANK</v>
      </c>
      <c r="L1242" s="71" t="str">
        <f t="shared" si="120"/>
        <v>BLANK</v>
      </c>
    </row>
    <row r="1243" spans="1:12" x14ac:dyDescent="0.75">
      <c r="A1243" s="70" t="str">
        <f>CONCATENATE('Search Tool'!$B$6,'Search Tool'!$F$6,H1243)</f>
        <v>EAL Level 3 advanced Diploma (Al size 1.25)50085906</v>
      </c>
      <c r="B1243" s="70" t="b">
        <f t="shared" si="121"/>
        <v>0</v>
      </c>
      <c r="C1243" s="70">
        <f t="shared" si="122"/>
        <v>0</v>
      </c>
      <c r="D1243" s="70" t="str">
        <f t="shared" si="123"/>
        <v>FALSE0</v>
      </c>
      <c r="E1243" s="70" t="str">
        <f t="shared" si="124"/>
        <v>Others L2Other Level 2 qualifications (D*-P, GCSE size 2)50085906</v>
      </c>
      <c r="F1243" s="70" t="s">
        <v>2743</v>
      </c>
      <c r="G1243" s="70" t="s">
        <v>3218</v>
      </c>
      <c r="H1243" s="184">
        <v>50085906</v>
      </c>
      <c r="I1243" s="70" t="s">
        <v>2789</v>
      </c>
      <c r="J1243" s="70" t="s">
        <v>4138</v>
      </c>
      <c r="K1243" s="71" t="str">
        <f t="shared" si="119"/>
        <v>BLANK</v>
      </c>
      <c r="L1243" s="71" t="str">
        <f t="shared" si="120"/>
        <v>BLANK</v>
      </c>
    </row>
    <row r="1244" spans="1:12" x14ac:dyDescent="0.75">
      <c r="A1244" s="70" t="str">
        <f>CONCATENATE('Search Tool'!$B$6,'Search Tool'!$F$6,H1244)</f>
        <v>EAL Level 3 advanced Diploma (Al size 1.25)50087162</v>
      </c>
      <c r="B1244" s="70" t="b">
        <f t="shared" si="121"/>
        <v>0</v>
      </c>
      <c r="C1244" s="70">
        <f t="shared" si="122"/>
        <v>0</v>
      </c>
      <c r="D1244" s="70" t="str">
        <f t="shared" si="123"/>
        <v>FALSE0</v>
      </c>
      <c r="E1244" s="70" t="str">
        <f t="shared" si="124"/>
        <v>Others L2Other Level 2 qualifications (D*-P, GCSE size 2)50087162</v>
      </c>
      <c r="F1244" s="70" t="s">
        <v>2743</v>
      </c>
      <c r="G1244" s="70" t="s">
        <v>3218</v>
      </c>
      <c r="H1244" s="184">
        <v>50087162</v>
      </c>
      <c r="I1244" s="70" t="s">
        <v>2790</v>
      </c>
      <c r="J1244" s="70" t="s">
        <v>4139</v>
      </c>
      <c r="K1244" s="71" t="str">
        <f t="shared" si="119"/>
        <v>BLANK</v>
      </c>
      <c r="L1244" s="71" t="str">
        <f t="shared" si="120"/>
        <v>BLANK</v>
      </c>
    </row>
    <row r="1245" spans="1:12" x14ac:dyDescent="0.75">
      <c r="A1245" s="70" t="str">
        <f>CONCATENATE('Search Tool'!$B$6,'Search Tool'!$F$6,H1245)</f>
        <v>EAL Level 3 advanced Diploma (Al size 1.25)50088658</v>
      </c>
      <c r="B1245" s="70" t="b">
        <f t="shared" si="121"/>
        <v>0</v>
      </c>
      <c r="C1245" s="70">
        <f t="shared" si="122"/>
        <v>0</v>
      </c>
      <c r="D1245" s="70" t="str">
        <f t="shared" si="123"/>
        <v>FALSE0</v>
      </c>
      <c r="E1245" s="70" t="str">
        <f t="shared" si="124"/>
        <v>Others L2Other Level 2 qualifications (D*-P, GCSE size 2)50088658</v>
      </c>
      <c r="F1245" s="70" t="s">
        <v>2743</v>
      </c>
      <c r="G1245" s="70" t="s">
        <v>3218</v>
      </c>
      <c r="H1245" s="184">
        <v>50088658</v>
      </c>
      <c r="I1245" s="70" t="s">
        <v>2794</v>
      </c>
      <c r="J1245" s="70" t="s">
        <v>4140</v>
      </c>
      <c r="K1245" s="71" t="str">
        <f t="shared" si="119"/>
        <v>BLANK</v>
      </c>
      <c r="L1245" s="71" t="str">
        <f t="shared" si="120"/>
        <v>BLANK</v>
      </c>
    </row>
    <row r="1246" spans="1:12" x14ac:dyDescent="0.75">
      <c r="A1246" s="70" t="str">
        <f>CONCATENATE('Search Tool'!$B$6,'Search Tool'!$F$6,H1246)</f>
        <v>EAL Level 3 advanced Diploma (Al size 1.25)50106831</v>
      </c>
      <c r="B1246" s="70" t="b">
        <f t="shared" si="121"/>
        <v>0</v>
      </c>
      <c r="C1246" s="70">
        <f t="shared" si="122"/>
        <v>0</v>
      </c>
      <c r="D1246" s="70" t="str">
        <f t="shared" si="123"/>
        <v>FALSE0</v>
      </c>
      <c r="E1246" s="70" t="str">
        <f t="shared" si="124"/>
        <v>Others L2Other Level 2 qualifications (D*-P, GCSE size 2)50106831</v>
      </c>
      <c r="F1246" s="70" t="s">
        <v>2743</v>
      </c>
      <c r="G1246" s="70" t="s">
        <v>3218</v>
      </c>
      <c r="H1246" s="184">
        <v>50106831</v>
      </c>
      <c r="I1246" s="70" t="s">
        <v>2796</v>
      </c>
      <c r="J1246" s="70" t="s">
        <v>4141</v>
      </c>
      <c r="K1246" s="71" t="str">
        <f t="shared" si="119"/>
        <v>BLANK</v>
      </c>
      <c r="L1246" s="71" t="str">
        <f t="shared" si="120"/>
        <v>BLANK</v>
      </c>
    </row>
    <row r="1247" spans="1:12" x14ac:dyDescent="0.75">
      <c r="A1247" s="70" t="str">
        <f>CONCATENATE('Search Tool'!$B$6,'Search Tool'!$F$6,H1247)</f>
        <v>EAL Level 3 advanced Diploma (Al size 1.25)60142765</v>
      </c>
      <c r="B1247" s="70" t="b">
        <f t="shared" si="121"/>
        <v>0</v>
      </c>
      <c r="C1247" s="70">
        <f t="shared" si="122"/>
        <v>0</v>
      </c>
      <c r="D1247" s="70" t="str">
        <f t="shared" si="123"/>
        <v>FALSE0</v>
      </c>
      <c r="E1247" s="70" t="str">
        <f t="shared" si="124"/>
        <v>Others L2Other Level 2 qualifications (D*-P, GCSE size 2)60142765</v>
      </c>
      <c r="F1247" s="70" t="s">
        <v>2743</v>
      </c>
      <c r="G1247" s="70" t="s">
        <v>3218</v>
      </c>
      <c r="H1247" s="184">
        <v>60142765</v>
      </c>
      <c r="I1247" s="70" t="s">
        <v>2566</v>
      </c>
      <c r="J1247" s="70" t="s">
        <v>4142</v>
      </c>
      <c r="K1247" s="71" t="str">
        <f t="shared" si="119"/>
        <v>BLANK</v>
      </c>
      <c r="L1247" s="71" t="str">
        <f t="shared" si="120"/>
        <v>BLANK</v>
      </c>
    </row>
    <row r="1248" spans="1:12" x14ac:dyDescent="0.75">
      <c r="A1248" s="70" t="str">
        <f>CONCATENATE('Search Tool'!$B$6,'Search Tool'!$F$6,H1248)</f>
        <v>EAL Level 3 advanced Diploma (Al size 1.25)50083569</v>
      </c>
      <c r="B1248" s="70" t="b">
        <f t="shared" si="121"/>
        <v>0</v>
      </c>
      <c r="C1248" s="70">
        <f t="shared" si="122"/>
        <v>0</v>
      </c>
      <c r="D1248" s="70" t="str">
        <f t="shared" si="123"/>
        <v>FALSE0</v>
      </c>
      <c r="E1248" s="70" t="str">
        <f t="shared" si="124"/>
        <v>Others L2Other Level 2 qualifications (D*-P, GCSE size 4)50083569</v>
      </c>
      <c r="F1248" s="70" t="s">
        <v>2743</v>
      </c>
      <c r="G1248" s="70" t="s">
        <v>3223</v>
      </c>
      <c r="H1248" s="184">
        <v>50083569</v>
      </c>
      <c r="I1248" s="70" t="s">
        <v>2783</v>
      </c>
      <c r="J1248" s="70" t="s">
        <v>4143</v>
      </c>
      <c r="K1248" s="71" t="str">
        <f t="shared" si="119"/>
        <v>BLANK</v>
      </c>
      <c r="L1248" s="71" t="str">
        <f t="shared" si="120"/>
        <v>BLANK</v>
      </c>
    </row>
    <row r="1249" spans="1:12" x14ac:dyDescent="0.75">
      <c r="A1249" s="70" t="str">
        <f>CONCATENATE('Search Tool'!$B$6,'Search Tool'!$F$6,H1249)</f>
        <v>EAL Level 3 advanced Diploma (Al size 1.25)50085748</v>
      </c>
      <c r="B1249" s="70" t="b">
        <f t="shared" si="121"/>
        <v>0</v>
      </c>
      <c r="C1249" s="70">
        <f t="shared" si="122"/>
        <v>0</v>
      </c>
      <c r="D1249" s="70" t="str">
        <f t="shared" si="123"/>
        <v>FALSE0</v>
      </c>
      <c r="E1249" s="70" t="str">
        <f t="shared" si="124"/>
        <v>Others L2Other Level 2 qualifications (D*-P, GCSE size 4)50085748</v>
      </c>
      <c r="F1249" s="70" t="s">
        <v>2743</v>
      </c>
      <c r="G1249" s="70" t="s">
        <v>3223</v>
      </c>
      <c r="H1249" s="70">
        <v>50085748</v>
      </c>
      <c r="I1249" s="70" t="s">
        <v>2784</v>
      </c>
      <c r="J1249" s="70" t="s">
        <v>4144</v>
      </c>
      <c r="K1249" s="71" t="str">
        <f t="shared" si="119"/>
        <v>BLANK</v>
      </c>
      <c r="L1249" s="71" t="str">
        <f t="shared" si="120"/>
        <v>BLANK</v>
      </c>
    </row>
    <row r="1250" spans="1:12" x14ac:dyDescent="0.75">
      <c r="A1250" s="70" t="str">
        <f>CONCATENATE('Search Tool'!$B$6,'Search Tool'!$F$6,H1250)</f>
        <v>EAL Level 3 advanced Diploma (Al size 1.25)5008575X</v>
      </c>
      <c r="B1250" s="70" t="b">
        <f t="shared" si="121"/>
        <v>0</v>
      </c>
      <c r="C1250" s="70">
        <f t="shared" si="122"/>
        <v>0</v>
      </c>
      <c r="D1250" s="70" t="str">
        <f t="shared" si="123"/>
        <v>FALSE0</v>
      </c>
      <c r="E1250" s="70" t="str">
        <f t="shared" si="124"/>
        <v>Others L2Other Level 2 qualifications (D*-P, GCSE size 4)5008575X</v>
      </c>
      <c r="F1250" s="70" t="s">
        <v>2743</v>
      </c>
      <c r="G1250" s="70" t="s">
        <v>3223</v>
      </c>
      <c r="H1250" s="70" t="s">
        <v>2201</v>
      </c>
      <c r="I1250" s="70" t="s">
        <v>2785</v>
      </c>
      <c r="J1250" s="70" t="s">
        <v>4145</v>
      </c>
      <c r="K1250" s="71" t="str">
        <f t="shared" si="119"/>
        <v>BLANK</v>
      </c>
      <c r="L1250" s="71" t="str">
        <f t="shared" si="120"/>
        <v>BLANK</v>
      </c>
    </row>
    <row r="1251" spans="1:12" x14ac:dyDescent="0.75">
      <c r="A1251" s="70" t="str">
        <f>CONCATENATE('Search Tool'!$B$6,'Search Tool'!$F$6,H1251)</f>
        <v>EAL Level 3 advanced Diploma (Al size 1.25)50085761</v>
      </c>
      <c r="B1251" s="70" t="b">
        <f t="shared" si="121"/>
        <v>0</v>
      </c>
      <c r="C1251" s="70">
        <f t="shared" si="122"/>
        <v>0</v>
      </c>
      <c r="D1251" s="70" t="str">
        <f t="shared" si="123"/>
        <v>FALSE0</v>
      </c>
      <c r="E1251" s="70" t="str">
        <f t="shared" si="124"/>
        <v>Others L2Other Level 2 qualifications (D*-P, GCSE size 4)50085761</v>
      </c>
      <c r="F1251" s="70" t="s">
        <v>2743</v>
      </c>
      <c r="G1251" s="70" t="s">
        <v>3223</v>
      </c>
      <c r="H1251" s="184">
        <v>50085761</v>
      </c>
      <c r="I1251" s="70" t="s">
        <v>2786</v>
      </c>
      <c r="J1251" s="70" t="s">
        <v>4146</v>
      </c>
      <c r="K1251" s="71" t="str">
        <f t="shared" si="119"/>
        <v>BLANK</v>
      </c>
      <c r="L1251" s="71" t="str">
        <f t="shared" si="120"/>
        <v>BLANK</v>
      </c>
    </row>
    <row r="1252" spans="1:12" x14ac:dyDescent="0.75">
      <c r="A1252" s="70" t="str">
        <f>CONCATENATE('Search Tool'!$B$6,'Search Tool'!$F$6,H1252)</f>
        <v>EAL Level 3 advanced Diploma (Al size 1.25)50087186</v>
      </c>
      <c r="B1252" s="70" t="b">
        <f t="shared" si="121"/>
        <v>0</v>
      </c>
      <c r="C1252" s="70">
        <f t="shared" si="122"/>
        <v>0</v>
      </c>
      <c r="D1252" s="70" t="str">
        <f t="shared" si="123"/>
        <v>FALSE0</v>
      </c>
      <c r="E1252" s="70" t="str">
        <f t="shared" si="124"/>
        <v>Others L2Other Level 2 qualifications (D*-P, GCSE size 4)50087186</v>
      </c>
      <c r="F1252" s="70" t="s">
        <v>2743</v>
      </c>
      <c r="G1252" s="70" t="s">
        <v>3223</v>
      </c>
      <c r="H1252" s="184">
        <v>50087186</v>
      </c>
      <c r="I1252" s="70" t="s">
        <v>2792</v>
      </c>
      <c r="J1252" s="70" t="s">
        <v>4147</v>
      </c>
      <c r="K1252" s="71" t="str">
        <f t="shared" si="119"/>
        <v>BLANK</v>
      </c>
      <c r="L1252" s="71" t="str">
        <f t="shared" si="120"/>
        <v>BLANK</v>
      </c>
    </row>
    <row r="1253" spans="1:12" x14ac:dyDescent="0.75">
      <c r="A1253" s="70" t="str">
        <f>CONCATENATE('Search Tool'!$B$6,'Search Tool'!$F$6,H1253)</f>
        <v>EAL Level 3 advanced Diploma (Al size 1.25)5008771X</v>
      </c>
      <c r="B1253" s="70" t="b">
        <f t="shared" si="121"/>
        <v>0</v>
      </c>
      <c r="C1253" s="70">
        <f t="shared" si="122"/>
        <v>0</v>
      </c>
      <c r="D1253" s="70" t="str">
        <f t="shared" si="123"/>
        <v>FALSE0</v>
      </c>
      <c r="E1253" s="70" t="str">
        <f t="shared" si="124"/>
        <v>Others L2Other Level 2 qualifications (D*-P, GCSE size 4)5008771X</v>
      </c>
      <c r="F1253" s="70" t="s">
        <v>2743</v>
      </c>
      <c r="G1253" s="70" t="s">
        <v>3223</v>
      </c>
      <c r="H1253" s="70" t="s">
        <v>2212</v>
      </c>
      <c r="I1253" s="70" t="s">
        <v>2793</v>
      </c>
      <c r="J1253" s="70" t="s">
        <v>4148</v>
      </c>
      <c r="K1253" s="71" t="str">
        <f t="shared" si="119"/>
        <v>BLANK</v>
      </c>
      <c r="L1253" s="71" t="str">
        <f t="shared" si="120"/>
        <v>BLANK</v>
      </c>
    </row>
    <row r="1254" spans="1:12" x14ac:dyDescent="0.75">
      <c r="A1254" s="70" t="str">
        <f>CONCATENATE('Search Tool'!$B$6,'Search Tool'!$F$6,H1254)</f>
        <v>EAL Level 3 advanced Diploma (Al size 1.25)50106788</v>
      </c>
      <c r="B1254" s="70" t="b">
        <f t="shared" si="121"/>
        <v>0</v>
      </c>
      <c r="C1254" s="70">
        <f t="shared" si="122"/>
        <v>0</v>
      </c>
      <c r="D1254" s="70" t="str">
        <f t="shared" si="123"/>
        <v>FALSE0</v>
      </c>
      <c r="E1254" s="70" t="str">
        <f t="shared" si="124"/>
        <v>Others L2Other Level 2 qualifications (D*-P, GCSE size 4)50106788</v>
      </c>
      <c r="F1254" s="70" t="s">
        <v>2743</v>
      </c>
      <c r="G1254" s="70" t="s">
        <v>3223</v>
      </c>
      <c r="H1254" s="184">
        <v>50106788</v>
      </c>
      <c r="I1254" s="70" t="s">
        <v>2795</v>
      </c>
      <c r="J1254" s="70" t="s">
        <v>4149</v>
      </c>
      <c r="K1254" s="71" t="str">
        <f t="shared" si="119"/>
        <v>BLANK</v>
      </c>
      <c r="L1254" s="71" t="str">
        <f t="shared" si="120"/>
        <v>BLANK</v>
      </c>
    </row>
    <row r="1255" spans="1:12" x14ac:dyDescent="0.75">
      <c r="A1255" s="70" t="str">
        <f>CONCATENATE('Search Tool'!$B$6,'Search Tool'!$F$6,H1255)</f>
        <v>EAL Level 3 advanced Diploma (Al size 1.25)50085517</v>
      </c>
      <c r="B1255" s="70" t="b">
        <f t="shared" si="121"/>
        <v>0</v>
      </c>
      <c r="C1255" s="70">
        <f t="shared" si="122"/>
        <v>0</v>
      </c>
      <c r="D1255" s="70" t="str">
        <f t="shared" si="123"/>
        <v>FALSE0</v>
      </c>
      <c r="E1255" s="70" t="str">
        <f t="shared" si="124"/>
        <v>Others L3Other Level 3 qualifications (Pass Only, AL size 0.5)50085517</v>
      </c>
      <c r="F1255" s="70" t="s">
        <v>2744</v>
      </c>
      <c r="G1255" s="70" t="s">
        <v>3228</v>
      </c>
      <c r="H1255" s="184">
        <v>50085517</v>
      </c>
      <c r="I1255" s="70" t="s">
        <v>2199</v>
      </c>
      <c r="J1255" s="70" t="s">
        <v>4150</v>
      </c>
      <c r="K1255" s="71" t="str">
        <f t="shared" si="119"/>
        <v>BLANK</v>
      </c>
      <c r="L1255" s="71" t="str">
        <f t="shared" si="120"/>
        <v>BLANK</v>
      </c>
    </row>
    <row r="1256" spans="1:12" x14ac:dyDescent="0.75">
      <c r="A1256" s="70" t="str">
        <f>CONCATENATE('Search Tool'!$B$6,'Search Tool'!$F$6,H1256)</f>
        <v>EAL Level 3 advanced Diploma (Al size 1.25)50081238</v>
      </c>
      <c r="B1256" s="70" t="b">
        <f t="shared" si="121"/>
        <v>0</v>
      </c>
      <c r="C1256" s="70">
        <f t="shared" si="122"/>
        <v>0</v>
      </c>
      <c r="D1256" s="70" t="str">
        <f t="shared" si="123"/>
        <v>FALSE0</v>
      </c>
      <c r="E1256" s="70" t="str">
        <f t="shared" si="124"/>
        <v>Others L3Other Level 3 qualifications (Pass Only, AL size 0.75)50081238</v>
      </c>
      <c r="F1256" s="70" t="s">
        <v>2744</v>
      </c>
      <c r="G1256" s="70" t="s">
        <v>3230</v>
      </c>
      <c r="H1256" s="184">
        <v>50081238</v>
      </c>
      <c r="I1256" s="70" t="s">
        <v>2193</v>
      </c>
      <c r="J1256" s="70" t="s">
        <v>4151</v>
      </c>
      <c r="K1256" s="71" t="str">
        <f t="shared" si="119"/>
        <v>BLANK</v>
      </c>
      <c r="L1256" s="71" t="str">
        <f t="shared" si="120"/>
        <v>BLANK</v>
      </c>
    </row>
    <row r="1257" spans="1:12" x14ac:dyDescent="0.75">
      <c r="A1257" s="70" t="str">
        <f>CONCATENATE('Search Tool'!$B$6,'Search Tool'!$F$6,H1257)</f>
        <v>EAL Level 3 advanced Diploma (Al size 1.25)50102771</v>
      </c>
      <c r="B1257" s="70" t="b">
        <f>A1257=E1257</f>
        <v>0</v>
      </c>
      <c r="C1257" s="70">
        <f t="shared" si="122"/>
        <v>0</v>
      </c>
      <c r="D1257" s="70" t="str">
        <f>CONCATENATE(B1257,C1257)</f>
        <v>FALSE0</v>
      </c>
      <c r="E1257" s="70" t="str">
        <f>CONCATENATE(F1257,G1257,H1257)</f>
        <v>Others L3Other Level 3 qualifications (Pass Only, AL size 0.75)50102771</v>
      </c>
      <c r="F1257" s="70" t="s">
        <v>2744</v>
      </c>
      <c r="G1257" s="165" t="s">
        <v>3230</v>
      </c>
      <c r="H1257" s="184">
        <v>50102771</v>
      </c>
      <c r="I1257" s="70" t="s">
        <v>2030</v>
      </c>
      <c r="J1257" s="70" t="s">
        <v>4152</v>
      </c>
      <c r="K1257" s="71" t="str">
        <f t="shared" si="119"/>
        <v>BLANK</v>
      </c>
      <c r="L1257" s="71" t="str">
        <f t="shared" si="120"/>
        <v>BLANK</v>
      </c>
    </row>
    <row r="1258" spans="1:12" x14ac:dyDescent="0.75">
      <c r="A1258" s="70" t="str">
        <f>CONCATENATE('Search Tool'!$B$6,'Search Tool'!$F$6,H1258)</f>
        <v>EAL Level 3 advanced Diploma (Al size 1.25)60069089</v>
      </c>
      <c r="B1258" s="70" t="b">
        <f t="shared" si="121"/>
        <v>0</v>
      </c>
      <c r="C1258" s="70">
        <f t="shared" si="122"/>
        <v>0</v>
      </c>
      <c r="D1258" s="70" t="str">
        <f t="shared" si="123"/>
        <v>FALSE0</v>
      </c>
      <c r="E1258" s="70" t="str">
        <f t="shared" si="124"/>
        <v>Others L3Other Level 3 qualifications (Pass Only, AL size 0.75)60069089</v>
      </c>
      <c r="F1258" s="70" t="s">
        <v>2744</v>
      </c>
      <c r="G1258" s="70" t="s">
        <v>3230</v>
      </c>
      <c r="H1258" s="184">
        <v>60069089</v>
      </c>
      <c r="I1258" s="70" t="s">
        <v>1983</v>
      </c>
      <c r="J1258" s="70" t="s">
        <v>4153</v>
      </c>
      <c r="K1258" s="71" t="str">
        <f t="shared" si="119"/>
        <v>BLANK</v>
      </c>
      <c r="L1258" s="71" t="str">
        <f t="shared" si="120"/>
        <v>BLANK</v>
      </c>
    </row>
    <row r="1259" spans="1:12" x14ac:dyDescent="0.75">
      <c r="A1259" s="70" t="str">
        <f>CONCATENATE('Search Tool'!$B$6,'Search Tool'!$F$6,H1259)</f>
        <v>EAL Level 3 advanced Diploma (Al size 1.25)60086646</v>
      </c>
      <c r="B1259" s="70" t="b">
        <f t="shared" si="121"/>
        <v>0</v>
      </c>
      <c r="C1259" s="70">
        <f t="shared" si="122"/>
        <v>0</v>
      </c>
      <c r="D1259" s="70" t="str">
        <f t="shared" si="123"/>
        <v>FALSE0</v>
      </c>
      <c r="E1259" s="70" t="str">
        <f t="shared" si="124"/>
        <v>Others L3Other Level 3 qualifications (Pass Only, AL size 0.75)60086646</v>
      </c>
      <c r="F1259" s="70" t="s">
        <v>2744</v>
      </c>
      <c r="G1259" s="70" t="s">
        <v>3230</v>
      </c>
      <c r="H1259" s="184">
        <v>60086646</v>
      </c>
      <c r="I1259" s="70" t="s">
        <v>2429</v>
      </c>
      <c r="J1259" s="70" t="s">
        <v>4154</v>
      </c>
      <c r="K1259" s="71" t="str">
        <f t="shared" si="119"/>
        <v>BLANK</v>
      </c>
      <c r="L1259" s="71" t="str">
        <f t="shared" si="120"/>
        <v>BLANK</v>
      </c>
    </row>
    <row r="1260" spans="1:12" x14ac:dyDescent="0.75">
      <c r="A1260" s="70" t="str">
        <f>CONCATENATE('Search Tool'!$B$6,'Search Tool'!$F$6,H1260)</f>
        <v>EAL Level 3 advanced Diploma (Al size 1.25)5006485X</v>
      </c>
      <c r="B1260" s="70" t="b">
        <f t="shared" si="121"/>
        <v>0</v>
      </c>
      <c r="C1260" s="70">
        <f t="shared" si="122"/>
        <v>0</v>
      </c>
      <c r="D1260" s="70" t="str">
        <f t="shared" si="123"/>
        <v>FALSE0</v>
      </c>
      <c r="E1260" s="70" t="str">
        <f t="shared" si="124"/>
        <v>Others L3Other Level 3 qualifications (Pass Only, AL size 1)5006485X</v>
      </c>
      <c r="F1260" s="70" t="s">
        <v>2744</v>
      </c>
      <c r="G1260" s="70" t="s">
        <v>3232</v>
      </c>
      <c r="H1260" s="70" t="s">
        <v>1985</v>
      </c>
      <c r="I1260" s="70" t="s">
        <v>1986</v>
      </c>
      <c r="J1260" s="70" t="s">
        <v>4155</v>
      </c>
      <c r="K1260" s="71" t="str">
        <f t="shared" si="119"/>
        <v>BLANK</v>
      </c>
      <c r="L1260" s="71" t="str">
        <f t="shared" si="120"/>
        <v>BLANK</v>
      </c>
    </row>
    <row r="1261" spans="1:12" x14ac:dyDescent="0.75">
      <c r="A1261" s="70" t="str">
        <f>CONCATENATE('Search Tool'!$B$6,'Search Tool'!$F$6,H1261)</f>
        <v>EAL Level 3 advanced Diploma (Al size 1.25)50073862</v>
      </c>
      <c r="B1261" s="70" t="b">
        <f t="shared" si="121"/>
        <v>0</v>
      </c>
      <c r="C1261" s="70">
        <f t="shared" si="122"/>
        <v>0</v>
      </c>
      <c r="D1261" s="70" t="str">
        <f t="shared" si="123"/>
        <v>FALSE0</v>
      </c>
      <c r="E1261" s="70" t="str">
        <f t="shared" si="124"/>
        <v>Others L3Other Level 3 qualifications (Pass Only, AL size 1)50073862</v>
      </c>
      <c r="F1261" s="70" t="s">
        <v>2744</v>
      </c>
      <c r="G1261" s="70" t="s">
        <v>3232</v>
      </c>
      <c r="H1261" s="70">
        <v>50073862</v>
      </c>
      <c r="I1261" s="70" t="s">
        <v>2189</v>
      </c>
      <c r="J1261" s="70" t="s">
        <v>4156</v>
      </c>
      <c r="K1261" s="71" t="str">
        <f t="shared" si="119"/>
        <v>BLANK</v>
      </c>
      <c r="L1261" s="71" t="str">
        <f t="shared" si="120"/>
        <v>BLANK</v>
      </c>
    </row>
    <row r="1262" spans="1:12" x14ac:dyDescent="0.75">
      <c r="A1262" s="70" t="str">
        <f>CONCATENATE('Search Tool'!$B$6,'Search Tool'!$F$6,H1262)</f>
        <v>EAL Level 3 advanced Diploma (Al size 1.25)50093502</v>
      </c>
      <c r="B1262" s="70" t="b">
        <f t="shared" si="121"/>
        <v>0</v>
      </c>
      <c r="C1262" s="70">
        <f t="shared" si="122"/>
        <v>0</v>
      </c>
      <c r="D1262" s="70" t="str">
        <f t="shared" si="123"/>
        <v>FALSE0</v>
      </c>
      <c r="E1262" s="70" t="str">
        <f t="shared" si="124"/>
        <v>Others L3Other Level 3 qualifications (Pass Only, AL size 1)50093502</v>
      </c>
      <c r="F1262" s="70" t="s">
        <v>2744</v>
      </c>
      <c r="G1262" s="70" t="s">
        <v>3232</v>
      </c>
      <c r="H1262" s="70">
        <v>50093502</v>
      </c>
      <c r="I1262" s="70" t="s">
        <v>1987</v>
      </c>
      <c r="J1262" s="70" t="s">
        <v>4157</v>
      </c>
      <c r="K1262" s="71" t="str">
        <f t="shared" si="119"/>
        <v>BLANK</v>
      </c>
      <c r="L1262" s="71" t="str">
        <f t="shared" si="120"/>
        <v>BLANK</v>
      </c>
    </row>
    <row r="1263" spans="1:12" x14ac:dyDescent="0.75">
      <c r="A1263" s="70" t="str">
        <f>CONCATENATE('Search Tool'!$B$6,'Search Tool'!$F$6,H1263)</f>
        <v>EAL Level 3 advanced Diploma (Al size 1.25)50111942</v>
      </c>
      <c r="B1263" s="70" t="b">
        <f t="shared" si="121"/>
        <v>0</v>
      </c>
      <c r="C1263" s="70">
        <f t="shared" si="122"/>
        <v>0</v>
      </c>
      <c r="D1263" s="70" t="str">
        <f t="shared" si="123"/>
        <v>FALSE0</v>
      </c>
      <c r="E1263" s="70" t="str">
        <f t="shared" si="124"/>
        <v>Others L3Other Level 3 qualifications (Pass Only, AL size 1)50111942</v>
      </c>
      <c r="F1263" s="70" t="s">
        <v>2744</v>
      </c>
      <c r="G1263" s="70" t="s">
        <v>3232</v>
      </c>
      <c r="H1263" s="184">
        <v>50111942</v>
      </c>
      <c r="I1263" s="70" t="s">
        <v>1989</v>
      </c>
      <c r="J1263" s="70" t="s">
        <v>4158</v>
      </c>
      <c r="K1263" s="71" t="str">
        <f t="shared" si="119"/>
        <v>BLANK</v>
      </c>
      <c r="L1263" s="71" t="str">
        <f t="shared" si="120"/>
        <v>BLANK</v>
      </c>
    </row>
    <row r="1264" spans="1:12" x14ac:dyDescent="0.75">
      <c r="A1264" s="70" t="str">
        <f>CONCATENATE('Search Tool'!$B$6,'Search Tool'!$F$6,H1264)</f>
        <v>EAL Level 3 advanced Diploma (Al size 1.25)50117853</v>
      </c>
      <c r="B1264" s="70" t="b">
        <f>A1264=E1264</f>
        <v>0</v>
      </c>
      <c r="C1264" s="70">
        <f t="shared" si="122"/>
        <v>0</v>
      </c>
      <c r="D1264" s="70" t="str">
        <f>CONCATENATE(B1264,C1264)</f>
        <v>FALSE0</v>
      </c>
      <c r="E1264" s="70" t="str">
        <f>CONCATENATE(F1264,G1264,H1264)</f>
        <v>Others L3Other Level 3 qualifications (Pass Only, AL size 1)50117853</v>
      </c>
      <c r="F1264" s="70" t="s">
        <v>2744</v>
      </c>
      <c r="G1264" s="165" t="s">
        <v>3232</v>
      </c>
      <c r="H1264" s="70">
        <v>50117853</v>
      </c>
      <c r="I1264" s="70" t="s">
        <v>2031</v>
      </c>
      <c r="J1264" s="70" t="s">
        <v>4159</v>
      </c>
      <c r="K1264" s="71" t="str">
        <f t="shared" si="119"/>
        <v>BLANK</v>
      </c>
      <c r="L1264" s="71" t="str">
        <f t="shared" si="120"/>
        <v>BLANK</v>
      </c>
    </row>
    <row r="1265" spans="1:12" x14ac:dyDescent="0.75">
      <c r="A1265" s="70" t="str">
        <f>CONCATENATE('Search Tool'!$B$6,'Search Tool'!$F$6,H1265)</f>
        <v>EAL Level 3 advanced Diploma (Al size 1.25)50122344</v>
      </c>
      <c r="B1265" s="70" t="b">
        <f>A1265=E1265</f>
        <v>0</v>
      </c>
      <c r="C1265" s="70">
        <f t="shared" si="122"/>
        <v>0</v>
      </c>
      <c r="D1265" s="70" t="str">
        <f>CONCATENATE(B1265,C1265)</f>
        <v>FALSE0</v>
      </c>
      <c r="E1265" s="70" t="str">
        <f>CONCATENATE(F1265,G1265,H1265)</f>
        <v>Others L3Other Level 3 qualifications (Pass Only, AL size 1)50122344</v>
      </c>
      <c r="F1265" s="70" t="s">
        <v>2744</v>
      </c>
      <c r="G1265" s="165" t="s">
        <v>3232</v>
      </c>
      <c r="H1265" s="184">
        <v>50122344</v>
      </c>
      <c r="I1265" s="70" t="s">
        <v>2033</v>
      </c>
      <c r="J1265" s="70" t="s">
        <v>4160</v>
      </c>
      <c r="K1265" s="71" t="str">
        <f t="shared" si="119"/>
        <v>BLANK</v>
      </c>
      <c r="L1265" s="71" t="str">
        <f t="shared" si="120"/>
        <v>BLANK</v>
      </c>
    </row>
    <row r="1266" spans="1:12" x14ac:dyDescent="0.75">
      <c r="A1266" s="70" t="str">
        <f>CONCATENATE('Search Tool'!$B$6,'Search Tool'!$F$6,H1266)</f>
        <v>EAL Level 3 advanced Diploma (Al size 1.25)50122368</v>
      </c>
      <c r="B1266" s="70" t="b">
        <f>A1266=E1266</f>
        <v>0</v>
      </c>
      <c r="C1266" s="70">
        <f t="shared" si="122"/>
        <v>0</v>
      </c>
      <c r="D1266" s="70" t="str">
        <f>CONCATENATE(B1266,C1266)</f>
        <v>FALSE0</v>
      </c>
      <c r="E1266" s="70" t="str">
        <f>CONCATENATE(F1266,G1266,H1266)</f>
        <v>Others L3Other Level 3 qualifications (Pass Only, AL size 1)50122368</v>
      </c>
      <c r="F1266" s="70" t="s">
        <v>2744</v>
      </c>
      <c r="G1266" s="165" t="s">
        <v>3232</v>
      </c>
      <c r="H1266" s="184">
        <v>50122368</v>
      </c>
      <c r="I1266" s="70" t="s">
        <v>2035</v>
      </c>
      <c r="J1266" s="70" t="s">
        <v>4161</v>
      </c>
      <c r="K1266" s="71" t="str">
        <f t="shared" si="119"/>
        <v>BLANK</v>
      </c>
      <c r="L1266" s="71" t="str">
        <f t="shared" si="120"/>
        <v>BLANK</v>
      </c>
    </row>
    <row r="1267" spans="1:12" x14ac:dyDescent="0.75">
      <c r="A1267" s="70" t="str">
        <f>CONCATENATE('Search Tool'!$B$6,'Search Tool'!$F$6,H1267)</f>
        <v>EAL Level 3 advanced Diploma (Al size 1.25)60008945</v>
      </c>
      <c r="B1267" s="70" t="b">
        <f t="shared" si="121"/>
        <v>0</v>
      </c>
      <c r="C1267" s="70">
        <f t="shared" si="122"/>
        <v>0</v>
      </c>
      <c r="D1267" s="70" t="str">
        <f t="shared" si="123"/>
        <v>FALSE0</v>
      </c>
      <c r="E1267" s="70" t="str">
        <f t="shared" si="124"/>
        <v>Others L3Other Level 3 qualifications (Pass Only, AL size 1)60008945</v>
      </c>
      <c r="F1267" s="70" t="s">
        <v>2744</v>
      </c>
      <c r="G1267" s="70" t="s">
        <v>3232</v>
      </c>
      <c r="H1267" s="184">
        <v>60008945</v>
      </c>
      <c r="I1267" s="70" t="s">
        <v>1991</v>
      </c>
      <c r="J1267" s="70" t="s">
        <v>4162</v>
      </c>
      <c r="K1267" s="71" t="str">
        <f t="shared" si="119"/>
        <v>BLANK</v>
      </c>
      <c r="L1267" s="71" t="str">
        <f t="shared" si="120"/>
        <v>BLANK</v>
      </c>
    </row>
    <row r="1268" spans="1:12" x14ac:dyDescent="0.75">
      <c r="A1268" s="70" t="str">
        <f>CONCATENATE('Search Tool'!$B$6,'Search Tool'!$F$6,H1268)</f>
        <v>EAL Level 3 advanced Diploma (Al size 1.25)60012213</v>
      </c>
      <c r="B1268" s="70" t="b">
        <f t="shared" si="121"/>
        <v>0</v>
      </c>
      <c r="C1268" s="70">
        <f t="shared" si="122"/>
        <v>0</v>
      </c>
      <c r="D1268" s="70" t="str">
        <f t="shared" si="123"/>
        <v>FALSE0</v>
      </c>
      <c r="E1268" s="70" t="str">
        <f t="shared" si="124"/>
        <v>Others L3Other Level 3 qualifications (Pass Only, AL size 1)60012213</v>
      </c>
      <c r="F1268" s="70" t="s">
        <v>2744</v>
      </c>
      <c r="G1268" s="70" t="s">
        <v>3232</v>
      </c>
      <c r="H1268" s="184">
        <v>60012213</v>
      </c>
      <c r="I1268" s="70" t="s">
        <v>1993</v>
      </c>
      <c r="J1268" s="70" t="s">
        <v>4163</v>
      </c>
      <c r="K1268" s="71" t="str">
        <f t="shared" si="119"/>
        <v>BLANK</v>
      </c>
      <c r="L1268" s="71" t="str">
        <f t="shared" si="120"/>
        <v>BLANK</v>
      </c>
    </row>
    <row r="1269" spans="1:12" x14ac:dyDescent="0.75">
      <c r="A1269" s="70" t="str">
        <f>CONCATENATE('Search Tool'!$B$6,'Search Tool'!$F$6,H1269)</f>
        <v>EAL Level 3 advanced Diploma (Al size 1.25)60012754</v>
      </c>
      <c r="B1269" s="70" t="b">
        <f t="shared" si="121"/>
        <v>0</v>
      </c>
      <c r="C1269" s="70">
        <f t="shared" si="122"/>
        <v>0</v>
      </c>
      <c r="D1269" s="70" t="str">
        <f t="shared" si="123"/>
        <v>FALSE0</v>
      </c>
      <c r="E1269" s="70" t="str">
        <f t="shared" si="124"/>
        <v>Others L3Other Level 3 qualifications (Pass Only, AL size 1)60012754</v>
      </c>
      <c r="F1269" s="70" t="s">
        <v>2744</v>
      </c>
      <c r="G1269" s="70" t="s">
        <v>3232</v>
      </c>
      <c r="H1269" s="70">
        <v>60012754</v>
      </c>
      <c r="I1269" s="70" t="s">
        <v>2319</v>
      </c>
      <c r="J1269" s="70" t="s">
        <v>4164</v>
      </c>
      <c r="K1269" s="71" t="str">
        <f t="shared" si="119"/>
        <v>BLANK</v>
      </c>
      <c r="L1269" s="71" t="str">
        <f t="shared" si="120"/>
        <v>BLANK</v>
      </c>
    </row>
    <row r="1270" spans="1:12" x14ac:dyDescent="0.75">
      <c r="A1270" s="70" t="str">
        <f>CONCATENATE('Search Tool'!$B$6,'Search Tool'!$F$6,H1270)</f>
        <v>EAL Level 3 advanced Diploma (Al size 1.25)60020787</v>
      </c>
      <c r="B1270" s="70" t="b">
        <f t="shared" si="121"/>
        <v>0</v>
      </c>
      <c r="C1270" s="70">
        <f t="shared" si="122"/>
        <v>0</v>
      </c>
      <c r="D1270" s="70" t="str">
        <f t="shared" si="123"/>
        <v>FALSE0</v>
      </c>
      <c r="E1270" s="70" t="str">
        <f t="shared" si="124"/>
        <v>Others L3Other Level 3 qualifications (Pass Only, AL size 1)60020787</v>
      </c>
      <c r="F1270" s="70" t="s">
        <v>2744</v>
      </c>
      <c r="G1270" s="70" t="s">
        <v>3232</v>
      </c>
      <c r="H1270" s="184">
        <v>60020787</v>
      </c>
      <c r="I1270" s="70" t="s">
        <v>1995</v>
      </c>
      <c r="J1270" s="70" t="s">
        <v>4165</v>
      </c>
      <c r="K1270" s="71" t="str">
        <f t="shared" si="119"/>
        <v>BLANK</v>
      </c>
      <c r="L1270" s="71" t="str">
        <f t="shared" si="120"/>
        <v>BLANK</v>
      </c>
    </row>
    <row r="1271" spans="1:12" x14ac:dyDescent="0.75">
      <c r="A1271" s="70" t="str">
        <f>CONCATENATE('Search Tool'!$B$6,'Search Tool'!$F$6,H1271)</f>
        <v>EAL Level 3 advanced Diploma (Al size 1.25)60048050</v>
      </c>
      <c r="B1271" s="70" t="b">
        <f t="shared" si="121"/>
        <v>0</v>
      </c>
      <c r="C1271" s="70">
        <f t="shared" si="122"/>
        <v>0</v>
      </c>
      <c r="D1271" s="70" t="str">
        <f t="shared" si="123"/>
        <v>FALSE0</v>
      </c>
      <c r="E1271" s="70" t="str">
        <f t="shared" si="124"/>
        <v>Others L3Other Level 3 qualifications (Pass Only, AL size 1)60048050</v>
      </c>
      <c r="F1271" s="70" t="s">
        <v>2744</v>
      </c>
      <c r="G1271" s="70" t="s">
        <v>3232</v>
      </c>
      <c r="H1271" s="184">
        <v>60048050</v>
      </c>
      <c r="I1271" s="70" t="s">
        <v>2810</v>
      </c>
      <c r="J1271" s="70" t="s">
        <v>4166</v>
      </c>
      <c r="K1271" s="71" t="str">
        <f t="shared" si="119"/>
        <v>BLANK</v>
      </c>
      <c r="L1271" s="71" t="str">
        <f t="shared" si="120"/>
        <v>BLANK</v>
      </c>
    </row>
    <row r="1272" spans="1:12" x14ac:dyDescent="0.75">
      <c r="A1272" s="70" t="str">
        <f>CONCATENATE('Search Tool'!$B$6,'Search Tool'!$F$6,H1272)</f>
        <v>EAL Level 3 advanced Diploma (Al size 1.25)60048062</v>
      </c>
      <c r="B1272" s="70" t="b">
        <f t="shared" si="121"/>
        <v>0</v>
      </c>
      <c r="C1272" s="70">
        <f t="shared" si="122"/>
        <v>0</v>
      </c>
      <c r="D1272" s="70" t="str">
        <f t="shared" si="123"/>
        <v>FALSE0</v>
      </c>
      <c r="E1272" s="70" t="str">
        <f t="shared" si="124"/>
        <v>Others L3Other Level 3 qualifications (Pass Only, AL size 1)60048062</v>
      </c>
      <c r="F1272" s="70" t="s">
        <v>2744</v>
      </c>
      <c r="G1272" s="70" t="s">
        <v>3232</v>
      </c>
      <c r="H1272" s="184">
        <v>60048062</v>
      </c>
      <c r="I1272" s="70" t="s">
        <v>2811</v>
      </c>
      <c r="J1272" s="70" t="s">
        <v>4167</v>
      </c>
      <c r="K1272" s="71" t="str">
        <f t="shared" si="119"/>
        <v>BLANK</v>
      </c>
      <c r="L1272" s="71" t="str">
        <f t="shared" si="120"/>
        <v>BLANK</v>
      </c>
    </row>
    <row r="1273" spans="1:12" x14ac:dyDescent="0.75">
      <c r="A1273" s="70" t="str">
        <f>CONCATENATE('Search Tool'!$B$6,'Search Tool'!$F$6,H1273)</f>
        <v>EAL Level 3 advanced Diploma (Al size 1.25)60049418</v>
      </c>
      <c r="B1273" s="70" t="b">
        <f t="shared" si="121"/>
        <v>0</v>
      </c>
      <c r="C1273" s="70">
        <f t="shared" si="122"/>
        <v>0</v>
      </c>
      <c r="D1273" s="70" t="str">
        <f t="shared" si="123"/>
        <v>FALSE0</v>
      </c>
      <c r="E1273" s="70" t="str">
        <f t="shared" si="124"/>
        <v>Others L3Other Level 3 qualifications (Pass Only, AL size 1)60049418</v>
      </c>
      <c r="F1273" s="70" t="s">
        <v>2744</v>
      </c>
      <c r="G1273" s="70" t="s">
        <v>3232</v>
      </c>
      <c r="H1273" s="70">
        <v>60049418</v>
      </c>
      <c r="I1273" s="70" t="s">
        <v>2359</v>
      </c>
      <c r="J1273" s="70" t="s">
        <v>4168</v>
      </c>
      <c r="K1273" s="71" t="str">
        <f t="shared" si="119"/>
        <v>BLANK</v>
      </c>
      <c r="L1273" s="71" t="str">
        <f t="shared" si="120"/>
        <v>BLANK</v>
      </c>
    </row>
    <row r="1274" spans="1:12" x14ac:dyDescent="0.75">
      <c r="A1274" s="70" t="str">
        <f>CONCATENATE('Search Tool'!$B$6,'Search Tool'!$F$6,H1274)</f>
        <v>EAL Level 3 advanced Diploma (Al size 1.25)60062150</v>
      </c>
      <c r="B1274" s="70" t="b">
        <f>A1274=E1274</f>
        <v>0</v>
      </c>
      <c r="C1274" s="70">
        <f t="shared" si="122"/>
        <v>0</v>
      </c>
      <c r="D1274" s="70" t="str">
        <f>CONCATENATE(B1274,C1274)</f>
        <v>FALSE0</v>
      </c>
      <c r="E1274" s="70" t="str">
        <f>CONCATENATE(F1274,G1274,H1274)</f>
        <v>Others L3Other Level 3 qualifications (Pass Only, AL size 1)60062150</v>
      </c>
      <c r="F1274" s="70" t="s">
        <v>2744</v>
      </c>
      <c r="G1274" s="165" t="s">
        <v>3232</v>
      </c>
      <c r="H1274" s="184">
        <v>60062150</v>
      </c>
      <c r="I1274" s="70" t="s">
        <v>2049</v>
      </c>
      <c r="J1274" s="70" t="s">
        <v>4169</v>
      </c>
      <c r="K1274" s="71" t="str">
        <f t="shared" si="119"/>
        <v>BLANK</v>
      </c>
      <c r="L1274" s="71" t="str">
        <f t="shared" si="120"/>
        <v>BLANK</v>
      </c>
    </row>
    <row r="1275" spans="1:12" x14ac:dyDescent="0.75">
      <c r="A1275" s="70" t="str">
        <f>CONCATENATE('Search Tool'!$B$6,'Search Tool'!$F$6,H1275)</f>
        <v>EAL Level 3 advanced Diploma (Al size 1.25)60067573</v>
      </c>
      <c r="B1275" s="70" t="b">
        <f>A1275=E1275</f>
        <v>0</v>
      </c>
      <c r="C1275" s="70">
        <f t="shared" si="122"/>
        <v>0</v>
      </c>
      <c r="D1275" s="70" t="str">
        <f>CONCATENATE(B1275,C1275)</f>
        <v>FALSE0</v>
      </c>
      <c r="E1275" s="70" t="str">
        <f>CONCATENATE(F1275,G1275,H1275)</f>
        <v>Others L3Other Level 3 qualifications (Pass Only, AL size 1)60067573</v>
      </c>
      <c r="F1275" s="70" t="s">
        <v>2744</v>
      </c>
      <c r="G1275" s="165" t="s">
        <v>3232</v>
      </c>
      <c r="H1275" s="184">
        <v>60067573</v>
      </c>
      <c r="I1275" s="70" t="s">
        <v>2051</v>
      </c>
      <c r="J1275" s="70" t="s">
        <v>4170</v>
      </c>
      <c r="K1275" s="71" t="str">
        <f t="shared" si="119"/>
        <v>BLANK</v>
      </c>
      <c r="L1275" s="71" t="str">
        <f t="shared" si="120"/>
        <v>BLANK</v>
      </c>
    </row>
    <row r="1276" spans="1:12" x14ac:dyDescent="0.75">
      <c r="A1276" s="70" t="str">
        <f>CONCATENATE('Search Tool'!$B$6,'Search Tool'!$F$6,H1276)</f>
        <v>EAL Level 3 advanced Diploma (Al size 1.25)60077955</v>
      </c>
      <c r="B1276" s="70" t="b">
        <f t="shared" si="121"/>
        <v>0</v>
      </c>
      <c r="C1276" s="70">
        <f t="shared" si="122"/>
        <v>0</v>
      </c>
      <c r="D1276" s="70" t="str">
        <f t="shared" si="123"/>
        <v>FALSE0</v>
      </c>
      <c r="E1276" s="70" t="str">
        <f t="shared" si="124"/>
        <v>Others L3Other Level 3 qualifications (Pass Only, AL size 1)60077955</v>
      </c>
      <c r="F1276" s="70" t="s">
        <v>2744</v>
      </c>
      <c r="G1276" s="70" t="s">
        <v>3232</v>
      </c>
      <c r="H1276" s="184">
        <v>60077955</v>
      </c>
      <c r="I1276" s="70" t="s">
        <v>1999</v>
      </c>
      <c r="J1276" s="70" t="s">
        <v>4171</v>
      </c>
      <c r="K1276" s="71" t="str">
        <f t="shared" si="119"/>
        <v>BLANK</v>
      </c>
      <c r="L1276" s="71" t="str">
        <f t="shared" si="120"/>
        <v>BLANK</v>
      </c>
    </row>
    <row r="1277" spans="1:12" x14ac:dyDescent="0.75">
      <c r="A1277" s="70" t="str">
        <f>CONCATENATE('Search Tool'!$B$6,'Search Tool'!$F$6,H1277)</f>
        <v>EAL Level 3 advanced Diploma (Al size 1.25)60078133</v>
      </c>
      <c r="B1277" s="70" t="b">
        <f t="shared" si="121"/>
        <v>0</v>
      </c>
      <c r="C1277" s="70">
        <f t="shared" si="122"/>
        <v>0</v>
      </c>
      <c r="D1277" s="70" t="str">
        <f t="shared" si="123"/>
        <v>FALSE0</v>
      </c>
      <c r="E1277" s="70" t="str">
        <f t="shared" si="124"/>
        <v>Others L3Other Level 3 qualifications (Pass Only, AL size 1)60078133</v>
      </c>
      <c r="F1277" s="70" t="s">
        <v>2744</v>
      </c>
      <c r="G1277" s="70" t="s">
        <v>3232</v>
      </c>
      <c r="H1277" s="184">
        <v>60078133</v>
      </c>
      <c r="I1277" s="70" t="s">
        <v>2001</v>
      </c>
      <c r="J1277" s="70" t="s">
        <v>4172</v>
      </c>
      <c r="K1277" s="71" t="str">
        <f t="shared" si="119"/>
        <v>BLANK</v>
      </c>
      <c r="L1277" s="71" t="str">
        <f t="shared" si="120"/>
        <v>BLANK</v>
      </c>
    </row>
    <row r="1278" spans="1:12" x14ac:dyDescent="0.75">
      <c r="A1278" s="70" t="str">
        <f>CONCATENATE('Search Tool'!$B$6,'Search Tool'!$F$6,H1278)</f>
        <v>EAL Level 3 advanced Diploma (Al size 1.25)6008635X</v>
      </c>
      <c r="B1278" s="70" t="b">
        <f>A1278=E1278</f>
        <v>0</v>
      </c>
      <c r="C1278" s="70">
        <f t="shared" si="122"/>
        <v>0</v>
      </c>
      <c r="D1278" s="70" t="str">
        <f>CONCATENATE(B1278,C1278)</f>
        <v>FALSE0</v>
      </c>
      <c r="E1278" s="70" t="str">
        <f>CONCATENATE(F1278,G1278,H1278)</f>
        <v>Others L3Other Level 3 qualifications (Pass Only, AL size 1)6008635X</v>
      </c>
      <c r="F1278" s="70" t="s">
        <v>2744</v>
      </c>
      <c r="G1278" s="165" t="s">
        <v>3232</v>
      </c>
      <c r="H1278" s="70" t="s">
        <v>2055</v>
      </c>
      <c r="I1278" s="70" t="s">
        <v>2426</v>
      </c>
      <c r="J1278" s="70" t="s">
        <v>4173</v>
      </c>
      <c r="K1278" s="71" t="str">
        <f t="shared" si="119"/>
        <v>BLANK</v>
      </c>
      <c r="L1278" s="71" t="str">
        <f t="shared" si="120"/>
        <v>BLANK</v>
      </c>
    </row>
    <row r="1279" spans="1:12" x14ac:dyDescent="0.75">
      <c r="A1279" s="70" t="str">
        <f>CONCATENATE('Search Tool'!$B$6,'Search Tool'!$F$6,H1279)</f>
        <v>EAL Level 3 advanced Diploma (Al size 1.25)60086622</v>
      </c>
      <c r="B1279" s="70" t="b">
        <f t="shared" si="121"/>
        <v>0</v>
      </c>
      <c r="C1279" s="70">
        <f t="shared" si="122"/>
        <v>0</v>
      </c>
      <c r="D1279" s="70" t="str">
        <f t="shared" si="123"/>
        <v>FALSE0</v>
      </c>
      <c r="E1279" s="70" t="str">
        <f t="shared" si="124"/>
        <v>Others L3Other Level 3 qualifications (Pass Only, AL size 1)60086622</v>
      </c>
      <c r="F1279" s="70" t="s">
        <v>2744</v>
      </c>
      <c r="G1279" s="70" t="s">
        <v>3232</v>
      </c>
      <c r="H1279" s="184">
        <v>60086622</v>
      </c>
      <c r="I1279" s="70" t="s">
        <v>2427</v>
      </c>
      <c r="J1279" s="70" t="s">
        <v>4174</v>
      </c>
      <c r="K1279" s="71" t="str">
        <f t="shared" si="119"/>
        <v>BLANK</v>
      </c>
      <c r="L1279" s="71" t="str">
        <f t="shared" si="120"/>
        <v>BLANK</v>
      </c>
    </row>
    <row r="1280" spans="1:12" x14ac:dyDescent="0.75">
      <c r="A1280" s="70" t="str">
        <f>CONCATENATE('Search Tool'!$B$6,'Search Tool'!$F$6,H1280)</f>
        <v>EAL Level 3 advanced Diploma (Al size 1.25)60086634</v>
      </c>
      <c r="B1280" s="70" t="b">
        <f t="shared" si="121"/>
        <v>0</v>
      </c>
      <c r="C1280" s="70">
        <f t="shared" si="122"/>
        <v>0</v>
      </c>
      <c r="D1280" s="70" t="str">
        <f t="shared" si="123"/>
        <v>FALSE0</v>
      </c>
      <c r="E1280" s="70" t="str">
        <f t="shared" si="124"/>
        <v>Others L3Other Level 3 qualifications (Pass Only, AL size 1)60086634</v>
      </c>
      <c r="F1280" s="70" t="s">
        <v>2744</v>
      </c>
      <c r="G1280" s="70" t="s">
        <v>3232</v>
      </c>
      <c r="H1280" s="70">
        <v>60086634</v>
      </c>
      <c r="I1280" s="70" t="s">
        <v>2428</v>
      </c>
      <c r="J1280" s="70" t="s">
        <v>4175</v>
      </c>
      <c r="K1280" s="71" t="str">
        <f t="shared" si="119"/>
        <v>BLANK</v>
      </c>
      <c r="L1280" s="71" t="str">
        <f t="shared" si="120"/>
        <v>BLANK</v>
      </c>
    </row>
    <row r="1281" spans="1:12" x14ac:dyDescent="0.75">
      <c r="A1281" s="70" t="str">
        <f>CONCATENATE('Search Tool'!$B$6,'Search Tool'!$F$6,H1281)</f>
        <v>EAL Level 3 advanced Diploma (Al size 1.25)60087080</v>
      </c>
      <c r="B1281" s="70" t="b">
        <f t="shared" si="121"/>
        <v>0</v>
      </c>
      <c r="C1281" s="70">
        <f t="shared" si="122"/>
        <v>0</v>
      </c>
      <c r="D1281" s="70" t="str">
        <f t="shared" si="123"/>
        <v>FALSE0</v>
      </c>
      <c r="E1281" s="70" t="str">
        <f t="shared" si="124"/>
        <v>Others L3Other Level 3 qualifications (Pass Only, AL size 1)60087080</v>
      </c>
      <c r="F1281" s="70" t="s">
        <v>2744</v>
      </c>
      <c r="G1281" s="70" t="s">
        <v>3232</v>
      </c>
      <c r="H1281" s="184">
        <v>60087080</v>
      </c>
      <c r="I1281" s="70" t="s">
        <v>2431</v>
      </c>
      <c r="J1281" s="70" t="s">
        <v>4176</v>
      </c>
      <c r="K1281" s="71" t="str">
        <f t="shared" si="119"/>
        <v>BLANK</v>
      </c>
      <c r="L1281" s="71" t="str">
        <f t="shared" si="120"/>
        <v>BLANK</v>
      </c>
    </row>
    <row r="1282" spans="1:12" x14ac:dyDescent="0.75">
      <c r="A1282" s="70" t="str">
        <f>CONCATENATE('Search Tool'!$B$6,'Search Tool'!$F$6,H1282)</f>
        <v>EAL Level 3 advanced Diploma (Al size 1.25)60087092</v>
      </c>
      <c r="B1282" s="70" t="b">
        <f t="shared" si="121"/>
        <v>0</v>
      </c>
      <c r="C1282" s="70">
        <f t="shared" si="122"/>
        <v>0</v>
      </c>
      <c r="D1282" s="70" t="str">
        <f t="shared" si="123"/>
        <v>FALSE0</v>
      </c>
      <c r="E1282" s="70" t="str">
        <f t="shared" si="124"/>
        <v>Others L3Other Level 3 qualifications (Pass Only, AL size 1)60087092</v>
      </c>
      <c r="F1282" s="70" t="s">
        <v>2744</v>
      </c>
      <c r="G1282" s="70" t="s">
        <v>3232</v>
      </c>
      <c r="H1282" s="184">
        <v>60087092</v>
      </c>
      <c r="I1282" s="70" t="s">
        <v>2432</v>
      </c>
      <c r="J1282" s="70" t="s">
        <v>4177</v>
      </c>
      <c r="K1282" s="71" t="str">
        <f t="shared" ref="K1282:K1345" si="125">IFERROR(VLOOKUP($J1282,$D$2:$I$1449,5,FALSE),"BLANK")</f>
        <v>BLANK</v>
      </c>
      <c r="L1282" s="71" t="str">
        <f t="shared" ref="L1282:L1345" si="126">IFERROR(VLOOKUP($J1282,$D$2:$I$1449,6,FALSE),"BLANK")</f>
        <v>BLANK</v>
      </c>
    </row>
    <row r="1283" spans="1:12" x14ac:dyDescent="0.75">
      <c r="A1283" s="70" t="str">
        <f>CONCATENATE('Search Tool'!$B$6,'Search Tool'!$F$6,H1283)</f>
        <v>EAL Level 3 advanced Diploma (Al size 1.25)60087614</v>
      </c>
      <c r="B1283" s="70" t="b">
        <f t="shared" si="121"/>
        <v>0</v>
      </c>
      <c r="C1283" s="70">
        <f t="shared" si="122"/>
        <v>0</v>
      </c>
      <c r="D1283" s="70" t="str">
        <f t="shared" si="123"/>
        <v>FALSE0</v>
      </c>
      <c r="E1283" s="70" t="str">
        <f t="shared" si="124"/>
        <v>Others L3Other Level 3 qualifications (Pass Only, AL size 1)60087614</v>
      </c>
      <c r="F1283" s="70" t="s">
        <v>2744</v>
      </c>
      <c r="G1283" s="70" t="s">
        <v>3232</v>
      </c>
      <c r="H1283" s="184">
        <v>60087614</v>
      </c>
      <c r="I1283" s="70" t="s">
        <v>2433</v>
      </c>
      <c r="J1283" s="70" t="s">
        <v>4178</v>
      </c>
      <c r="K1283" s="71" t="str">
        <f t="shared" si="125"/>
        <v>BLANK</v>
      </c>
      <c r="L1283" s="71" t="str">
        <f t="shared" si="126"/>
        <v>BLANK</v>
      </c>
    </row>
    <row r="1284" spans="1:12" x14ac:dyDescent="0.75">
      <c r="A1284" s="70" t="str">
        <f>CONCATENATE('Search Tool'!$B$6,'Search Tool'!$F$6,H1284)</f>
        <v>EAL Level 3 advanced Diploma (Al size 1.25)60089088</v>
      </c>
      <c r="B1284" s="70" t="b">
        <f t="shared" si="121"/>
        <v>0</v>
      </c>
      <c r="C1284" s="70">
        <f t="shared" si="122"/>
        <v>0</v>
      </c>
      <c r="D1284" s="70" t="str">
        <f t="shared" si="123"/>
        <v>FALSE0</v>
      </c>
      <c r="E1284" s="70" t="str">
        <f t="shared" si="124"/>
        <v>Others L3Other Level 3 qualifications (Pass Only, AL size 1)60089088</v>
      </c>
      <c r="F1284" s="70" t="s">
        <v>2744</v>
      </c>
      <c r="G1284" s="70" t="s">
        <v>3232</v>
      </c>
      <c r="H1284" s="184">
        <v>60089088</v>
      </c>
      <c r="I1284" s="70" t="s">
        <v>2436</v>
      </c>
      <c r="J1284" s="70" t="s">
        <v>4179</v>
      </c>
      <c r="K1284" s="71" t="str">
        <f t="shared" si="125"/>
        <v>BLANK</v>
      </c>
      <c r="L1284" s="71" t="str">
        <f t="shared" si="126"/>
        <v>BLANK</v>
      </c>
    </row>
    <row r="1285" spans="1:12" x14ac:dyDescent="0.75">
      <c r="A1285" s="70" t="str">
        <f>CONCATENATE('Search Tool'!$B$6,'Search Tool'!$F$6,H1285)</f>
        <v>EAL Level 3 advanced Diploma (Al size 1.25)60101957</v>
      </c>
      <c r="B1285" s="70" t="b">
        <f t="shared" si="121"/>
        <v>0</v>
      </c>
      <c r="C1285" s="70">
        <f t="shared" si="122"/>
        <v>0</v>
      </c>
      <c r="D1285" s="70" t="str">
        <f t="shared" si="123"/>
        <v>FALSE0</v>
      </c>
      <c r="E1285" s="70" t="str">
        <f t="shared" si="124"/>
        <v>Others L3Other Level 3 qualifications (Pass Only, AL size 1)60101957</v>
      </c>
      <c r="F1285" s="70" t="s">
        <v>2744</v>
      </c>
      <c r="G1285" s="70" t="s">
        <v>3232</v>
      </c>
      <c r="H1285" s="184">
        <v>60101957</v>
      </c>
      <c r="I1285" s="70" t="s">
        <v>2478</v>
      </c>
      <c r="J1285" s="70" t="s">
        <v>4180</v>
      </c>
      <c r="K1285" s="71" t="str">
        <f t="shared" si="125"/>
        <v>BLANK</v>
      </c>
      <c r="L1285" s="71" t="str">
        <f t="shared" si="126"/>
        <v>BLANK</v>
      </c>
    </row>
    <row r="1286" spans="1:12" x14ac:dyDescent="0.75">
      <c r="A1286" s="70" t="str">
        <f>CONCATENATE('Search Tool'!$B$6,'Search Tool'!$F$6,H1286)</f>
        <v>EAL Level 3 advanced Diploma (Al size 1.25)60105574</v>
      </c>
      <c r="B1286" s="70" t="b">
        <f t="shared" si="121"/>
        <v>0</v>
      </c>
      <c r="C1286" s="70">
        <f t="shared" si="122"/>
        <v>0</v>
      </c>
      <c r="D1286" s="70" t="str">
        <f t="shared" si="123"/>
        <v>FALSE0</v>
      </c>
      <c r="E1286" s="70" t="str">
        <f t="shared" si="124"/>
        <v>Others L3Other Level 3 qualifications (Pass Only, AL size 1)60105574</v>
      </c>
      <c r="F1286" s="70" t="s">
        <v>2744</v>
      </c>
      <c r="G1286" s="70" t="s">
        <v>3232</v>
      </c>
      <c r="H1286" s="184">
        <v>60105574</v>
      </c>
      <c r="I1286" s="70" t="s">
        <v>2009</v>
      </c>
      <c r="J1286" s="70" t="s">
        <v>4181</v>
      </c>
      <c r="K1286" s="71" t="str">
        <f t="shared" si="125"/>
        <v>BLANK</v>
      </c>
      <c r="L1286" s="71" t="str">
        <f t="shared" si="126"/>
        <v>BLANK</v>
      </c>
    </row>
    <row r="1287" spans="1:12" x14ac:dyDescent="0.75">
      <c r="A1287" s="70" t="str">
        <f>CONCATENATE('Search Tool'!$B$6,'Search Tool'!$F$6,H1287)</f>
        <v>EAL Level 3 advanced Diploma (Al size 1.25)60131408</v>
      </c>
      <c r="B1287" s="70" t="b">
        <f t="shared" si="121"/>
        <v>0</v>
      </c>
      <c r="C1287" s="70">
        <f t="shared" si="122"/>
        <v>0</v>
      </c>
      <c r="D1287" s="70" t="str">
        <f t="shared" si="123"/>
        <v>FALSE0</v>
      </c>
      <c r="E1287" s="70" t="str">
        <f t="shared" si="124"/>
        <v>Others L3Other Level 3 qualifications (Pass Only, AL size 1)60131408</v>
      </c>
      <c r="F1287" s="70" t="s">
        <v>2744</v>
      </c>
      <c r="G1287" s="70" t="s">
        <v>3232</v>
      </c>
      <c r="H1287" s="70">
        <v>60131408</v>
      </c>
      <c r="I1287" s="70" t="s">
        <v>2544</v>
      </c>
      <c r="J1287" s="70" t="s">
        <v>4182</v>
      </c>
      <c r="K1287" s="71" t="str">
        <f t="shared" si="125"/>
        <v>BLANK</v>
      </c>
      <c r="L1287" s="71" t="str">
        <f t="shared" si="126"/>
        <v>BLANK</v>
      </c>
    </row>
    <row r="1288" spans="1:12" x14ac:dyDescent="0.75">
      <c r="A1288" s="70" t="str">
        <f>CONCATENATE('Search Tool'!$B$6,'Search Tool'!$F$6,H1288)</f>
        <v>EAL Level 3 advanced Diploma (Al size 1.25)60138774</v>
      </c>
      <c r="B1288" s="70" t="b">
        <f t="shared" si="121"/>
        <v>0</v>
      </c>
      <c r="C1288" s="70">
        <f t="shared" si="122"/>
        <v>0</v>
      </c>
      <c r="D1288" s="70" t="str">
        <f t="shared" si="123"/>
        <v>FALSE0</v>
      </c>
      <c r="E1288" s="70" t="str">
        <f t="shared" si="124"/>
        <v>Others L3Other Level 3 qualifications (Pass Only, AL size 1)60138774</v>
      </c>
      <c r="F1288" s="70" t="s">
        <v>2744</v>
      </c>
      <c r="G1288" s="70" t="s">
        <v>3232</v>
      </c>
      <c r="H1288" s="184">
        <v>60138774</v>
      </c>
      <c r="I1288" s="70" t="s">
        <v>2557</v>
      </c>
      <c r="J1288" s="70" t="s">
        <v>4183</v>
      </c>
      <c r="K1288" s="71" t="str">
        <f t="shared" si="125"/>
        <v>BLANK</v>
      </c>
      <c r="L1288" s="71" t="str">
        <f t="shared" si="126"/>
        <v>BLANK</v>
      </c>
    </row>
    <row r="1289" spans="1:12" x14ac:dyDescent="0.75">
      <c r="A1289" s="70" t="str">
        <f>CONCATENATE('Search Tool'!$B$6,'Search Tool'!$F$6,H1289)</f>
        <v>EAL Level 3 advanced Diploma (Al size 1.25)6014323X</v>
      </c>
      <c r="B1289" s="70" t="b">
        <f t="shared" si="121"/>
        <v>0</v>
      </c>
      <c r="C1289" s="70">
        <f t="shared" si="122"/>
        <v>0</v>
      </c>
      <c r="D1289" s="70" t="str">
        <f t="shared" si="123"/>
        <v>FALSE0</v>
      </c>
      <c r="E1289" s="70" t="str">
        <f t="shared" si="124"/>
        <v>Others L3Other Level 3 qualifications (Pass Only, AL size 1)6014323X</v>
      </c>
      <c r="F1289" s="70" t="s">
        <v>2744</v>
      </c>
      <c r="G1289" s="70" t="s">
        <v>3232</v>
      </c>
      <c r="H1289" s="70" t="s">
        <v>2567</v>
      </c>
      <c r="I1289" s="70" t="s">
        <v>2568</v>
      </c>
      <c r="J1289" s="70" t="s">
        <v>4184</v>
      </c>
      <c r="K1289" s="71" t="str">
        <f t="shared" si="125"/>
        <v>BLANK</v>
      </c>
      <c r="L1289" s="71" t="str">
        <f t="shared" si="126"/>
        <v>BLANK</v>
      </c>
    </row>
    <row r="1290" spans="1:12" x14ac:dyDescent="0.75">
      <c r="A1290" s="70" t="str">
        <f>CONCATENATE('Search Tool'!$B$6,'Search Tool'!$F$6,H1290)</f>
        <v>EAL Level 3 advanced Diploma (Al size 1.25)60143241</v>
      </c>
      <c r="B1290" s="70" t="b">
        <f t="shared" si="121"/>
        <v>0</v>
      </c>
      <c r="C1290" s="70">
        <f t="shared" si="122"/>
        <v>0</v>
      </c>
      <c r="D1290" s="70" t="str">
        <f t="shared" si="123"/>
        <v>FALSE0</v>
      </c>
      <c r="E1290" s="70" t="str">
        <f t="shared" si="124"/>
        <v>Others L3Other Level 3 qualifications (Pass Only, AL size 1)60143241</v>
      </c>
      <c r="F1290" s="70" t="s">
        <v>2744</v>
      </c>
      <c r="G1290" s="70" t="s">
        <v>3232</v>
      </c>
      <c r="H1290" s="184">
        <v>60143241</v>
      </c>
      <c r="I1290" s="70" t="s">
        <v>2570</v>
      </c>
      <c r="J1290" s="70" t="s">
        <v>4185</v>
      </c>
      <c r="K1290" s="71" t="str">
        <f t="shared" si="125"/>
        <v>BLANK</v>
      </c>
      <c r="L1290" s="71" t="str">
        <f t="shared" si="126"/>
        <v>BLANK</v>
      </c>
    </row>
    <row r="1291" spans="1:12" x14ac:dyDescent="0.75">
      <c r="A1291" s="70" t="str">
        <f>CONCATENATE('Search Tool'!$B$6,'Search Tool'!$F$6,H1291)</f>
        <v>EAL Level 3 advanced Diploma (Al size 1.25)50073898</v>
      </c>
      <c r="B1291" s="70" t="b">
        <f t="shared" ref="B1291:B1348" si="127">A1291=E1291</f>
        <v>0</v>
      </c>
      <c r="C1291" s="70">
        <f t="shared" ref="C1291:C1349" si="128">IF(B1291=TRUE,1+C1290,0)</f>
        <v>0</v>
      </c>
      <c r="D1291" s="70" t="str">
        <f t="shared" ref="D1291:D1348" si="129">CONCATENATE(B1291,C1291)</f>
        <v>FALSE0</v>
      </c>
      <c r="E1291" s="70" t="str">
        <f t="shared" ref="E1291:E1348" si="130">CONCATENATE(F1291,G1291,H1291)</f>
        <v>Others L3Other Level 3 qualifications (Pass Only, AL size 1.25)50073898</v>
      </c>
      <c r="F1291" s="70" t="s">
        <v>2744</v>
      </c>
      <c r="G1291" s="70" t="s">
        <v>3234</v>
      </c>
      <c r="H1291" s="184">
        <v>50073898</v>
      </c>
      <c r="I1291" s="70" t="s">
        <v>2191</v>
      </c>
      <c r="J1291" s="70" t="s">
        <v>4186</v>
      </c>
      <c r="K1291" s="71" t="str">
        <f t="shared" si="125"/>
        <v>BLANK</v>
      </c>
      <c r="L1291" s="71" t="str">
        <f t="shared" si="126"/>
        <v>BLANK</v>
      </c>
    </row>
    <row r="1292" spans="1:12" x14ac:dyDescent="0.75">
      <c r="A1292" s="70" t="str">
        <f>CONCATENATE('Search Tool'!$B$6,'Search Tool'!$F$6,H1292)</f>
        <v>EAL Level 3 advanced Diploma (Al size 1.25)5008737X</v>
      </c>
      <c r="B1292" s="70" t="b">
        <f t="shared" si="127"/>
        <v>0</v>
      </c>
      <c r="C1292" s="70">
        <f t="shared" si="128"/>
        <v>0</v>
      </c>
      <c r="D1292" s="70" t="str">
        <f t="shared" si="129"/>
        <v>FALSE0</v>
      </c>
      <c r="E1292" s="70" t="str">
        <f t="shared" si="130"/>
        <v>Others L3Other Level 3 qualifications (Pass Only, AL size 1.25)5008737X</v>
      </c>
      <c r="F1292" s="70" t="s">
        <v>2744</v>
      </c>
      <c r="G1292" s="70" t="s">
        <v>3234</v>
      </c>
      <c r="H1292" s="70" t="s">
        <v>2010</v>
      </c>
      <c r="I1292" s="70" t="s">
        <v>2211</v>
      </c>
      <c r="J1292" s="70" t="s">
        <v>4187</v>
      </c>
      <c r="K1292" s="71" t="str">
        <f t="shared" si="125"/>
        <v>BLANK</v>
      </c>
      <c r="L1292" s="71" t="str">
        <f t="shared" si="126"/>
        <v>BLANK</v>
      </c>
    </row>
    <row r="1293" spans="1:12" x14ac:dyDescent="0.75">
      <c r="A1293" s="70" t="str">
        <f>CONCATENATE('Search Tool'!$B$6,'Search Tool'!$F$6,H1293)</f>
        <v>EAL Level 3 advanced Diploma (Al size 1.25)50088890</v>
      </c>
      <c r="B1293" s="70" t="b">
        <f t="shared" si="127"/>
        <v>0</v>
      </c>
      <c r="C1293" s="70">
        <f t="shared" si="128"/>
        <v>0</v>
      </c>
      <c r="D1293" s="70" t="str">
        <f t="shared" si="129"/>
        <v>FALSE0</v>
      </c>
      <c r="E1293" s="70" t="str">
        <f t="shared" si="130"/>
        <v>Others L3Other Level 3 qualifications (Pass Only, AL size 1.25)50088890</v>
      </c>
      <c r="F1293" s="70" t="s">
        <v>2744</v>
      </c>
      <c r="G1293" s="70" t="s">
        <v>3234</v>
      </c>
      <c r="H1293" s="184">
        <v>50088890</v>
      </c>
      <c r="I1293" s="70" t="s">
        <v>2012</v>
      </c>
      <c r="J1293" s="70" t="s">
        <v>4188</v>
      </c>
      <c r="K1293" s="71" t="str">
        <f t="shared" si="125"/>
        <v>BLANK</v>
      </c>
      <c r="L1293" s="71" t="str">
        <f t="shared" si="126"/>
        <v>BLANK</v>
      </c>
    </row>
    <row r="1294" spans="1:12" x14ac:dyDescent="0.75">
      <c r="A1294" s="70" t="str">
        <f>CONCATENATE('Search Tool'!$B$6,'Search Tool'!$F$6,H1294)</f>
        <v>EAL Level 3 advanced Diploma (Al size 1.25)50089419</v>
      </c>
      <c r="B1294" s="70" t="b">
        <f t="shared" si="127"/>
        <v>0</v>
      </c>
      <c r="C1294" s="70">
        <f t="shared" si="128"/>
        <v>0</v>
      </c>
      <c r="D1294" s="70" t="str">
        <f t="shared" si="129"/>
        <v>FALSE0</v>
      </c>
      <c r="E1294" s="70" t="str">
        <f t="shared" si="130"/>
        <v>Others L3Other Level 3 qualifications (Pass Only, AL size 1.25)50089419</v>
      </c>
      <c r="F1294" s="70" t="s">
        <v>2744</v>
      </c>
      <c r="G1294" s="70" t="s">
        <v>3234</v>
      </c>
      <c r="H1294" s="184">
        <v>50089419</v>
      </c>
      <c r="I1294" s="70" t="s">
        <v>2014</v>
      </c>
      <c r="J1294" s="70" t="s">
        <v>4189</v>
      </c>
      <c r="K1294" s="71" t="str">
        <f t="shared" si="125"/>
        <v>BLANK</v>
      </c>
      <c r="L1294" s="71" t="str">
        <f t="shared" si="126"/>
        <v>BLANK</v>
      </c>
    </row>
    <row r="1295" spans="1:12" x14ac:dyDescent="0.75">
      <c r="A1295" s="70" t="str">
        <f>CONCATENATE('Search Tool'!$B$6,'Search Tool'!$F$6,H1295)</f>
        <v>EAL Level 3 advanced Diploma (Al size 1.25)50089547</v>
      </c>
      <c r="B1295" s="70" t="b">
        <f t="shared" si="127"/>
        <v>0</v>
      </c>
      <c r="C1295" s="70">
        <f t="shared" si="128"/>
        <v>0</v>
      </c>
      <c r="D1295" s="70" t="str">
        <f t="shared" si="129"/>
        <v>FALSE0</v>
      </c>
      <c r="E1295" s="70" t="str">
        <f t="shared" si="130"/>
        <v>Others L3Other Level 3 qualifications (Pass Only, AL size 1.25)50089547</v>
      </c>
      <c r="F1295" s="70" t="s">
        <v>2744</v>
      </c>
      <c r="G1295" s="70" t="s">
        <v>3234</v>
      </c>
      <c r="H1295" s="184">
        <v>50089547</v>
      </c>
      <c r="I1295" s="70" t="s">
        <v>2016</v>
      </c>
      <c r="J1295" s="70" t="s">
        <v>4190</v>
      </c>
      <c r="K1295" s="71" t="str">
        <f t="shared" si="125"/>
        <v>BLANK</v>
      </c>
      <c r="L1295" s="71" t="str">
        <f t="shared" si="126"/>
        <v>BLANK</v>
      </c>
    </row>
    <row r="1296" spans="1:12" x14ac:dyDescent="0.75">
      <c r="A1296" s="70" t="str">
        <f>CONCATENATE('Search Tool'!$B$6,'Search Tool'!$F$6,H1296)</f>
        <v>EAL Level 3 advanced Diploma (Al size 1.25)5009001X</v>
      </c>
      <c r="B1296" s="70" t="b">
        <f t="shared" si="127"/>
        <v>0</v>
      </c>
      <c r="C1296" s="70">
        <f t="shared" si="128"/>
        <v>0</v>
      </c>
      <c r="D1296" s="70" t="str">
        <f t="shared" si="129"/>
        <v>FALSE0</v>
      </c>
      <c r="E1296" s="70" t="str">
        <f t="shared" si="130"/>
        <v>Others L3Other Level 3 qualifications (Pass Only, AL size 1.25)5009001X</v>
      </c>
      <c r="F1296" s="70" t="s">
        <v>2744</v>
      </c>
      <c r="G1296" s="70" t="s">
        <v>3234</v>
      </c>
      <c r="H1296" s="70" t="s">
        <v>2232</v>
      </c>
      <c r="I1296" s="70" t="s">
        <v>2233</v>
      </c>
      <c r="J1296" s="70" t="s">
        <v>4191</v>
      </c>
      <c r="K1296" s="71" t="str">
        <f t="shared" si="125"/>
        <v>BLANK</v>
      </c>
      <c r="L1296" s="71" t="str">
        <f t="shared" si="126"/>
        <v>BLANK</v>
      </c>
    </row>
    <row r="1297" spans="1:12" x14ac:dyDescent="0.75">
      <c r="A1297" s="70" t="str">
        <f>CONCATENATE('Search Tool'!$B$6,'Search Tool'!$F$6,H1297)</f>
        <v>EAL Level 3 advanced Diploma (Al size 1.25)50090677</v>
      </c>
      <c r="B1297" s="70" t="b">
        <f t="shared" si="127"/>
        <v>0</v>
      </c>
      <c r="C1297" s="70">
        <f t="shared" si="128"/>
        <v>0</v>
      </c>
      <c r="D1297" s="70" t="str">
        <f t="shared" si="129"/>
        <v>FALSE0</v>
      </c>
      <c r="E1297" s="70" t="str">
        <f t="shared" si="130"/>
        <v>Others L3Other Level 3 qualifications (Pass Only, AL size 1.25)50090677</v>
      </c>
      <c r="F1297" s="70" t="s">
        <v>2744</v>
      </c>
      <c r="G1297" s="70" t="s">
        <v>3234</v>
      </c>
      <c r="H1297" s="184">
        <v>50090677</v>
      </c>
      <c r="I1297" s="70" t="s">
        <v>2018</v>
      </c>
      <c r="J1297" s="70" t="s">
        <v>4192</v>
      </c>
      <c r="K1297" s="71" t="str">
        <f t="shared" si="125"/>
        <v>BLANK</v>
      </c>
      <c r="L1297" s="71" t="str">
        <f t="shared" si="126"/>
        <v>BLANK</v>
      </c>
    </row>
    <row r="1298" spans="1:12" x14ac:dyDescent="0.75">
      <c r="A1298" s="70" t="str">
        <f>CONCATENATE('Search Tool'!$B$6,'Search Tool'!$F$6,H1298)</f>
        <v>EAL Level 3 advanced Diploma (Al size 1.25)50090987</v>
      </c>
      <c r="B1298" s="70" t="b">
        <f t="shared" si="127"/>
        <v>0</v>
      </c>
      <c r="C1298" s="70">
        <f t="shared" si="128"/>
        <v>0</v>
      </c>
      <c r="D1298" s="70" t="str">
        <f t="shared" si="129"/>
        <v>FALSE0</v>
      </c>
      <c r="E1298" s="70" t="str">
        <f t="shared" si="130"/>
        <v>Others L3Other Level 3 qualifications (Pass Only, AL size 1.25)50090987</v>
      </c>
      <c r="F1298" s="70" t="s">
        <v>2744</v>
      </c>
      <c r="G1298" s="70" t="s">
        <v>3234</v>
      </c>
      <c r="H1298" s="184">
        <v>50090987</v>
      </c>
      <c r="I1298" s="70" t="s">
        <v>2020</v>
      </c>
      <c r="J1298" s="70" t="s">
        <v>4193</v>
      </c>
      <c r="K1298" s="71" t="str">
        <f t="shared" si="125"/>
        <v>BLANK</v>
      </c>
      <c r="L1298" s="71" t="str">
        <f t="shared" si="126"/>
        <v>BLANK</v>
      </c>
    </row>
    <row r="1299" spans="1:12" x14ac:dyDescent="0.75">
      <c r="A1299" s="70" t="str">
        <f>CONCATENATE('Search Tool'!$B$6,'Search Tool'!$F$6,H1299)</f>
        <v>EAL Level 3 advanced Diploma (Al size 1.25)50090999</v>
      </c>
      <c r="B1299" s="70" t="b">
        <f t="shared" si="127"/>
        <v>0</v>
      </c>
      <c r="C1299" s="70">
        <f t="shared" si="128"/>
        <v>0</v>
      </c>
      <c r="D1299" s="70" t="str">
        <f t="shared" si="129"/>
        <v>FALSE0</v>
      </c>
      <c r="E1299" s="70" t="str">
        <f t="shared" si="130"/>
        <v>Others L3Other Level 3 qualifications (Pass Only, AL size 1.25)50090999</v>
      </c>
      <c r="F1299" s="70" t="s">
        <v>2744</v>
      </c>
      <c r="G1299" s="70" t="s">
        <v>3234</v>
      </c>
      <c r="H1299" s="184">
        <v>50090999</v>
      </c>
      <c r="I1299" s="70" t="s">
        <v>2022</v>
      </c>
      <c r="J1299" s="70" t="s">
        <v>4194</v>
      </c>
      <c r="K1299" s="71" t="str">
        <f t="shared" si="125"/>
        <v>BLANK</v>
      </c>
      <c r="L1299" s="71" t="str">
        <f t="shared" si="126"/>
        <v>BLANK</v>
      </c>
    </row>
    <row r="1300" spans="1:12" x14ac:dyDescent="0.75">
      <c r="A1300" s="70" t="str">
        <f>CONCATENATE('Search Tool'!$B$6,'Search Tool'!$F$6,H1300)</f>
        <v>EAL Level 3 advanced Diploma (Al size 1.25)50091001</v>
      </c>
      <c r="B1300" s="70" t="b">
        <f t="shared" si="127"/>
        <v>0</v>
      </c>
      <c r="C1300" s="70">
        <f t="shared" si="128"/>
        <v>0</v>
      </c>
      <c r="D1300" s="70" t="str">
        <f t="shared" si="129"/>
        <v>FALSE0</v>
      </c>
      <c r="E1300" s="70" t="str">
        <f t="shared" si="130"/>
        <v>Others L3Other Level 3 qualifications (Pass Only, AL size 1.25)50091001</v>
      </c>
      <c r="F1300" s="70" t="s">
        <v>2744</v>
      </c>
      <c r="G1300" s="70" t="s">
        <v>3234</v>
      </c>
      <c r="H1300" s="184">
        <v>50091001</v>
      </c>
      <c r="I1300" s="70" t="s">
        <v>2024</v>
      </c>
      <c r="J1300" s="70" t="s">
        <v>4195</v>
      </c>
      <c r="K1300" s="71" t="str">
        <f t="shared" si="125"/>
        <v>BLANK</v>
      </c>
      <c r="L1300" s="71" t="str">
        <f t="shared" si="126"/>
        <v>BLANK</v>
      </c>
    </row>
    <row r="1301" spans="1:12" x14ac:dyDescent="0.75">
      <c r="A1301" s="70" t="str">
        <f>CONCATENATE('Search Tool'!$B$6,'Search Tool'!$F$6,H1301)</f>
        <v>EAL Level 3 advanced Diploma (Al size 1.25)50091013</v>
      </c>
      <c r="B1301" s="70" t="b">
        <f t="shared" si="127"/>
        <v>0</v>
      </c>
      <c r="C1301" s="70">
        <f t="shared" si="128"/>
        <v>0</v>
      </c>
      <c r="D1301" s="70" t="str">
        <f t="shared" si="129"/>
        <v>FALSE0</v>
      </c>
      <c r="E1301" s="70" t="str">
        <f t="shared" si="130"/>
        <v>Others L3Other Level 3 qualifications (Pass Only, AL size 1.25)50091013</v>
      </c>
      <c r="F1301" s="70" t="s">
        <v>2744</v>
      </c>
      <c r="G1301" s="70" t="s">
        <v>3234</v>
      </c>
      <c r="H1301" s="184">
        <v>50091013</v>
      </c>
      <c r="I1301" s="70" t="s">
        <v>2026</v>
      </c>
      <c r="J1301" s="70" t="s">
        <v>4196</v>
      </c>
      <c r="K1301" s="71" t="str">
        <f t="shared" si="125"/>
        <v>BLANK</v>
      </c>
      <c r="L1301" s="71" t="str">
        <f t="shared" si="126"/>
        <v>BLANK</v>
      </c>
    </row>
    <row r="1302" spans="1:12" x14ac:dyDescent="0.75">
      <c r="A1302" s="70" t="str">
        <f>CONCATENATE('Search Tool'!$B$6,'Search Tool'!$F$6,H1302)</f>
        <v>EAL Level 3 advanced Diploma (Al size 1.25)5009211X</v>
      </c>
      <c r="B1302" s="70" t="b">
        <f t="shared" si="127"/>
        <v>0</v>
      </c>
      <c r="C1302" s="70">
        <f t="shared" si="128"/>
        <v>0</v>
      </c>
      <c r="D1302" s="70" t="str">
        <f t="shared" si="129"/>
        <v>FALSE0</v>
      </c>
      <c r="E1302" s="70" t="str">
        <f t="shared" si="130"/>
        <v>Others L3Other Level 3 qualifications (Pass Only, AL size 1.25)5009211X</v>
      </c>
      <c r="F1302" s="70" t="s">
        <v>2744</v>
      </c>
      <c r="G1302" s="70" t="s">
        <v>3234</v>
      </c>
      <c r="H1302" s="70" t="s">
        <v>2027</v>
      </c>
      <c r="I1302" s="70" t="s">
        <v>2028</v>
      </c>
      <c r="J1302" s="70" t="s">
        <v>4197</v>
      </c>
      <c r="K1302" s="71" t="str">
        <f t="shared" si="125"/>
        <v>BLANK</v>
      </c>
      <c r="L1302" s="71" t="str">
        <f t="shared" si="126"/>
        <v>BLANK</v>
      </c>
    </row>
    <row r="1303" spans="1:12" x14ac:dyDescent="0.75">
      <c r="A1303" s="70" t="str">
        <f>CONCATENATE('Search Tool'!$B$6,'Search Tool'!$F$6,H1303)</f>
        <v>EAL Level 3 advanced Diploma (Al size 1.25)50096916</v>
      </c>
      <c r="B1303" s="70" t="b">
        <f>A1303=E1303</f>
        <v>0</v>
      </c>
      <c r="C1303" s="70">
        <f t="shared" si="128"/>
        <v>0</v>
      </c>
      <c r="D1303" s="70" t="str">
        <f>CONCATENATE(B1303,C1303)</f>
        <v>FALSE0</v>
      </c>
      <c r="E1303" s="70" t="str">
        <f>CONCATENATE(F1303,G1303,H1303)</f>
        <v>Others L3Other Level 3 qualifications (Pass Only, AL size 1.25)50096916</v>
      </c>
      <c r="F1303" s="70" t="s">
        <v>2744</v>
      </c>
      <c r="G1303" s="165" t="s">
        <v>3234</v>
      </c>
      <c r="H1303" s="184">
        <v>50096916</v>
      </c>
      <c r="I1303" s="70" t="s">
        <v>2062</v>
      </c>
      <c r="J1303" s="70" t="s">
        <v>4198</v>
      </c>
      <c r="K1303" s="71" t="str">
        <f t="shared" si="125"/>
        <v>BLANK</v>
      </c>
      <c r="L1303" s="71" t="str">
        <f t="shared" si="126"/>
        <v>BLANK</v>
      </c>
    </row>
    <row r="1304" spans="1:12" x14ac:dyDescent="0.75">
      <c r="A1304" s="70" t="str">
        <f>CONCATENATE('Search Tool'!$B$6,'Search Tool'!$F$6,H1304)</f>
        <v>EAL Level 3 advanced Diploma (Al size 1.25)50108967</v>
      </c>
      <c r="B1304" s="70" t="b">
        <f t="shared" si="127"/>
        <v>0</v>
      </c>
      <c r="C1304" s="70">
        <f t="shared" si="128"/>
        <v>0</v>
      </c>
      <c r="D1304" s="70" t="str">
        <f t="shared" si="129"/>
        <v>FALSE0</v>
      </c>
      <c r="E1304" s="70" t="str">
        <f t="shared" si="130"/>
        <v>Others L3Other Level 3 qualifications (Pass Only, AL size 1.25)50108967</v>
      </c>
      <c r="F1304" s="70" t="s">
        <v>2744</v>
      </c>
      <c r="G1304" s="70" t="s">
        <v>3234</v>
      </c>
      <c r="H1304" s="70">
        <v>50108967</v>
      </c>
      <c r="I1304" s="70" t="s">
        <v>2297</v>
      </c>
      <c r="J1304" s="70" t="s">
        <v>4199</v>
      </c>
      <c r="K1304" s="71" t="str">
        <f t="shared" si="125"/>
        <v>BLANK</v>
      </c>
      <c r="L1304" s="71" t="str">
        <f t="shared" si="126"/>
        <v>BLANK</v>
      </c>
    </row>
    <row r="1305" spans="1:12" x14ac:dyDescent="0.75">
      <c r="A1305" s="70" t="str">
        <f>CONCATENATE('Search Tool'!$B$6,'Search Tool'!$F$6,H1305)</f>
        <v>EAL Level 3 advanced Diploma (Al size 1.25)50115856</v>
      </c>
      <c r="B1305" s="70" t="b">
        <f>A1305=E1305</f>
        <v>0</v>
      </c>
      <c r="C1305" s="70">
        <f t="shared" si="128"/>
        <v>0</v>
      </c>
      <c r="D1305" s="70" t="str">
        <f>CONCATENATE(B1305,C1305)</f>
        <v>FALSE0</v>
      </c>
      <c r="E1305" s="70" t="str">
        <f>CONCATENATE(F1305,G1305,H1305)</f>
        <v>Others L3Other Level 3 qualifications (Pass Only, AL size 1.25)50115856</v>
      </c>
      <c r="F1305" s="70" t="s">
        <v>2744</v>
      </c>
      <c r="G1305" s="165" t="s">
        <v>3234</v>
      </c>
      <c r="H1305" s="184">
        <v>50115856</v>
      </c>
      <c r="I1305" s="70" t="s">
        <v>2064</v>
      </c>
      <c r="J1305" s="70" t="s">
        <v>4200</v>
      </c>
      <c r="K1305" s="71" t="str">
        <f t="shared" si="125"/>
        <v>BLANK</v>
      </c>
      <c r="L1305" s="71" t="str">
        <f t="shared" si="126"/>
        <v>BLANK</v>
      </c>
    </row>
    <row r="1306" spans="1:12" x14ac:dyDescent="0.75">
      <c r="A1306" s="70" t="str">
        <f>CONCATENATE('Search Tool'!$B$6,'Search Tool'!$F$6,H1306)</f>
        <v>EAL Level 3 advanced Diploma (Al size 1.25)50122381</v>
      </c>
      <c r="B1306" s="70" t="b">
        <f t="shared" si="127"/>
        <v>0</v>
      </c>
      <c r="C1306" s="70">
        <f t="shared" si="128"/>
        <v>0</v>
      </c>
      <c r="D1306" s="70" t="str">
        <f t="shared" si="129"/>
        <v>FALSE0</v>
      </c>
      <c r="E1306" s="70" t="str">
        <f t="shared" si="130"/>
        <v>Others L3Other Level 3 qualifications (Pass Only, AL size 1.25)50122381</v>
      </c>
      <c r="F1306" s="70" t="s">
        <v>2744</v>
      </c>
      <c r="G1306" s="70" t="s">
        <v>3234</v>
      </c>
      <c r="H1306" s="184">
        <v>50122381</v>
      </c>
      <c r="I1306" s="70" t="s">
        <v>2037</v>
      </c>
      <c r="J1306" s="70" t="s">
        <v>4201</v>
      </c>
      <c r="K1306" s="71" t="str">
        <f t="shared" si="125"/>
        <v>BLANK</v>
      </c>
      <c r="L1306" s="71" t="str">
        <f t="shared" si="126"/>
        <v>BLANK</v>
      </c>
    </row>
    <row r="1307" spans="1:12" x14ac:dyDescent="0.75">
      <c r="A1307" s="70" t="str">
        <f>CONCATENATE('Search Tool'!$B$6,'Search Tool'!$F$6,H1307)</f>
        <v>EAL Level 3 advanced Diploma (Al size 1.25)60008829</v>
      </c>
      <c r="B1307" s="70" t="b">
        <f t="shared" si="127"/>
        <v>0</v>
      </c>
      <c r="C1307" s="70">
        <f t="shared" si="128"/>
        <v>0</v>
      </c>
      <c r="D1307" s="70" t="str">
        <f t="shared" si="129"/>
        <v>FALSE0</v>
      </c>
      <c r="E1307" s="70" t="str">
        <f t="shared" si="130"/>
        <v>Others L3Other Level 3 qualifications (Pass Only, AL size 1.25)60008829</v>
      </c>
      <c r="F1307" s="70" t="s">
        <v>2744</v>
      </c>
      <c r="G1307" s="70" t="s">
        <v>3234</v>
      </c>
      <c r="H1307" s="184">
        <v>60008829</v>
      </c>
      <c r="I1307" s="70" t="s">
        <v>2039</v>
      </c>
      <c r="J1307" s="70" t="s">
        <v>4202</v>
      </c>
      <c r="K1307" s="71" t="str">
        <f t="shared" si="125"/>
        <v>BLANK</v>
      </c>
      <c r="L1307" s="71" t="str">
        <f t="shared" si="126"/>
        <v>BLANK</v>
      </c>
    </row>
    <row r="1308" spans="1:12" x14ac:dyDescent="0.75">
      <c r="A1308" s="70" t="str">
        <f>CONCATENATE('Search Tool'!$B$6,'Search Tool'!$F$6,H1308)</f>
        <v>EAL Level 3 advanced Diploma (Al size 1.25)60014829</v>
      </c>
      <c r="B1308" s="70" t="b">
        <f t="shared" si="127"/>
        <v>0</v>
      </c>
      <c r="C1308" s="70">
        <f t="shared" si="128"/>
        <v>0</v>
      </c>
      <c r="D1308" s="70" t="str">
        <f t="shared" si="129"/>
        <v>FALSE0</v>
      </c>
      <c r="E1308" s="70" t="str">
        <f t="shared" si="130"/>
        <v>Others L3Other Level 3 qualifications (Pass Only, AL size 1.25)60014829</v>
      </c>
      <c r="F1308" s="70" t="s">
        <v>2744</v>
      </c>
      <c r="G1308" s="70" t="s">
        <v>3234</v>
      </c>
      <c r="H1308" s="184">
        <v>60014829</v>
      </c>
      <c r="I1308" s="70" t="s">
        <v>2325</v>
      </c>
      <c r="J1308" s="70" t="s">
        <v>4203</v>
      </c>
      <c r="K1308" s="71" t="str">
        <f t="shared" si="125"/>
        <v>BLANK</v>
      </c>
      <c r="L1308" s="71" t="str">
        <f t="shared" si="126"/>
        <v>BLANK</v>
      </c>
    </row>
    <row r="1309" spans="1:12" x14ac:dyDescent="0.75">
      <c r="A1309" s="70" t="str">
        <f>CONCATENATE('Search Tool'!$B$6,'Search Tool'!$F$6,H1309)</f>
        <v>EAL Level 3 advanced Diploma (Al size 1.25)60014842</v>
      </c>
      <c r="B1309" s="70" t="b">
        <f t="shared" si="127"/>
        <v>0</v>
      </c>
      <c r="C1309" s="70">
        <f t="shared" si="128"/>
        <v>0</v>
      </c>
      <c r="D1309" s="70" t="str">
        <f t="shared" si="129"/>
        <v>FALSE0</v>
      </c>
      <c r="E1309" s="70" t="str">
        <f t="shared" si="130"/>
        <v>Others L3Other Level 3 qualifications (Pass Only, AL size 1.25)60014842</v>
      </c>
      <c r="F1309" s="70" t="s">
        <v>2744</v>
      </c>
      <c r="G1309" s="70" t="s">
        <v>3234</v>
      </c>
      <c r="H1309" s="184">
        <v>60014842</v>
      </c>
      <c r="I1309" s="70" t="s">
        <v>2327</v>
      </c>
      <c r="J1309" s="70" t="s">
        <v>4204</v>
      </c>
      <c r="K1309" s="71" t="str">
        <f t="shared" si="125"/>
        <v>BLANK</v>
      </c>
      <c r="L1309" s="71" t="str">
        <f t="shared" si="126"/>
        <v>BLANK</v>
      </c>
    </row>
    <row r="1310" spans="1:12" x14ac:dyDescent="0.75">
      <c r="A1310" s="70" t="str">
        <f>CONCATENATE('Search Tool'!$B$6,'Search Tool'!$F$6,H1310)</f>
        <v>EAL Level 3 advanced Diploma (Al size 1.25)60026492</v>
      </c>
      <c r="B1310" s="70" t="b">
        <f t="shared" si="127"/>
        <v>0</v>
      </c>
      <c r="C1310" s="70">
        <f t="shared" si="128"/>
        <v>0</v>
      </c>
      <c r="D1310" s="70" t="str">
        <f t="shared" si="129"/>
        <v>FALSE0</v>
      </c>
      <c r="E1310" s="70" t="str">
        <f t="shared" si="130"/>
        <v>Others L3Other Level 3 qualifications (Pass Only, AL size 1.25)60026492</v>
      </c>
      <c r="F1310" s="70" t="s">
        <v>2744</v>
      </c>
      <c r="G1310" s="70" t="s">
        <v>3234</v>
      </c>
      <c r="H1310" s="184">
        <v>60026492</v>
      </c>
      <c r="I1310" s="70" t="s">
        <v>2776</v>
      </c>
      <c r="J1310" s="70" t="s">
        <v>4205</v>
      </c>
      <c r="K1310" s="71" t="str">
        <f t="shared" si="125"/>
        <v>BLANK</v>
      </c>
      <c r="L1310" s="71" t="str">
        <f t="shared" si="126"/>
        <v>BLANK</v>
      </c>
    </row>
    <row r="1311" spans="1:12" x14ac:dyDescent="0.75">
      <c r="A1311" s="70" t="str">
        <f>CONCATENATE('Search Tool'!$B$6,'Search Tool'!$F$6,H1311)</f>
        <v>EAL Level 3 advanced Diploma (Al size 1.25)60032649</v>
      </c>
      <c r="B1311" s="70" t="b">
        <f t="shared" si="127"/>
        <v>0</v>
      </c>
      <c r="C1311" s="70">
        <f t="shared" si="128"/>
        <v>0</v>
      </c>
      <c r="D1311" s="70" t="str">
        <f t="shared" si="129"/>
        <v>FALSE0</v>
      </c>
      <c r="E1311" s="70" t="str">
        <f t="shared" si="130"/>
        <v>Others L3Other Level 3 qualifications (Pass Only, AL size 1.25)60032649</v>
      </c>
      <c r="F1311" s="70" t="s">
        <v>2744</v>
      </c>
      <c r="G1311" s="70" t="s">
        <v>3234</v>
      </c>
      <c r="H1311" s="184">
        <v>60032649</v>
      </c>
      <c r="I1311" s="70" t="s">
        <v>2042</v>
      </c>
      <c r="J1311" s="70" t="s">
        <v>4206</v>
      </c>
      <c r="K1311" s="71" t="str">
        <f t="shared" si="125"/>
        <v>BLANK</v>
      </c>
      <c r="L1311" s="71" t="str">
        <f t="shared" si="126"/>
        <v>BLANK</v>
      </c>
    </row>
    <row r="1312" spans="1:12" x14ac:dyDescent="0.75">
      <c r="A1312" s="70" t="str">
        <f>CONCATENATE('Search Tool'!$B$6,'Search Tool'!$F$6,H1312)</f>
        <v>EAL Level 3 advanced Diploma (Al size 1.25)60051309</v>
      </c>
      <c r="B1312" s="70" t="b">
        <f t="shared" si="127"/>
        <v>0</v>
      </c>
      <c r="C1312" s="70">
        <f t="shared" si="128"/>
        <v>0</v>
      </c>
      <c r="D1312" s="70" t="str">
        <f t="shared" si="129"/>
        <v>FALSE0</v>
      </c>
      <c r="E1312" s="70" t="str">
        <f t="shared" si="130"/>
        <v>Others L3Other Level 3 qualifications (Pass Only, AL size 1.25)60051309</v>
      </c>
      <c r="F1312" s="70" t="s">
        <v>2744</v>
      </c>
      <c r="G1312" s="70" t="s">
        <v>3234</v>
      </c>
      <c r="H1312" s="184">
        <v>60051309</v>
      </c>
      <c r="I1312" s="70" t="s">
        <v>2044</v>
      </c>
      <c r="J1312" s="70" t="s">
        <v>4207</v>
      </c>
      <c r="K1312" s="71" t="str">
        <f t="shared" si="125"/>
        <v>BLANK</v>
      </c>
      <c r="L1312" s="71" t="str">
        <f t="shared" si="126"/>
        <v>BLANK</v>
      </c>
    </row>
    <row r="1313" spans="1:12" x14ac:dyDescent="0.75">
      <c r="A1313" s="70" t="str">
        <f>CONCATENATE('Search Tool'!$B$6,'Search Tool'!$F$6,H1313)</f>
        <v>EAL Level 3 advanced Diploma (Al size 1.25)60054979</v>
      </c>
      <c r="B1313" s="70" t="b">
        <f t="shared" si="127"/>
        <v>0</v>
      </c>
      <c r="C1313" s="70">
        <f t="shared" si="128"/>
        <v>0</v>
      </c>
      <c r="D1313" s="70" t="str">
        <f t="shared" si="129"/>
        <v>FALSE0</v>
      </c>
      <c r="E1313" s="70" t="str">
        <f t="shared" si="130"/>
        <v>Others L3Other Level 3 qualifications (Pass Only, AL size 1.25)60054979</v>
      </c>
      <c r="F1313" s="70" t="s">
        <v>2744</v>
      </c>
      <c r="G1313" s="70" t="s">
        <v>3234</v>
      </c>
      <c r="H1313" s="184">
        <v>60054979</v>
      </c>
      <c r="I1313" s="70" t="s">
        <v>2046</v>
      </c>
      <c r="J1313" s="70" t="s">
        <v>4208</v>
      </c>
      <c r="K1313" s="71" t="str">
        <f t="shared" si="125"/>
        <v>BLANK</v>
      </c>
      <c r="L1313" s="71" t="str">
        <f t="shared" si="126"/>
        <v>BLANK</v>
      </c>
    </row>
    <row r="1314" spans="1:12" x14ac:dyDescent="0.75">
      <c r="A1314" s="70" t="str">
        <f>CONCATENATE('Search Tool'!$B$6,'Search Tool'!$F$6,H1314)</f>
        <v>EAL Level 3 advanced Diploma (Al size 1.25)60054992</v>
      </c>
      <c r="B1314" s="70" t="b">
        <f t="shared" si="127"/>
        <v>0</v>
      </c>
      <c r="C1314" s="70">
        <f t="shared" si="128"/>
        <v>0</v>
      </c>
      <c r="D1314" s="70" t="str">
        <f t="shared" si="129"/>
        <v>FALSE0</v>
      </c>
      <c r="E1314" s="70" t="str">
        <f t="shared" si="130"/>
        <v>Others L3Other Level 3 qualifications (Pass Only, AL size 1.25)60054992</v>
      </c>
      <c r="F1314" s="70" t="s">
        <v>2744</v>
      </c>
      <c r="G1314" s="70" t="s">
        <v>3234</v>
      </c>
      <c r="H1314" s="70">
        <v>60054992</v>
      </c>
      <c r="I1314" s="70" t="s">
        <v>2047</v>
      </c>
      <c r="J1314" s="70" t="s">
        <v>4209</v>
      </c>
      <c r="K1314" s="71" t="str">
        <f t="shared" si="125"/>
        <v>BLANK</v>
      </c>
      <c r="L1314" s="71" t="str">
        <f t="shared" si="126"/>
        <v>BLANK</v>
      </c>
    </row>
    <row r="1315" spans="1:12" x14ac:dyDescent="0.75">
      <c r="A1315" s="70" t="str">
        <f>CONCATENATE('Search Tool'!$B$6,'Search Tool'!$F$6,H1315)</f>
        <v>EAL Level 3 advanced Diploma (Al size 1.25)60080504</v>
      </c>
      <c r="B1315" s="70" t="b">
        <f t="shared" si="127"/>
        <v>0</v>
      </c>
      <c r="C1315" s="70">
        <f t="shared" si="128"/>
        <v>0</v>
      </c>
      <c r="D1315" s="70" t="str">
        <f t="shared" si="129"/>
        <v>FALSE0</v>
      </c>
      <c r="E1315" s="70" t="str">
        <f t="shared" si="130"/>
        <v>Others L3Other Level 3 qualifications (Pass Only, AL size 1.25)60080504</v>
      </c>
      <c r="F1315" s="70" t="s">
        <v>2744</v>
      </c>
      <c r="G1315" s="70" t="s">
        <v>3234</v>
      </c>
      <c r="H1315" s="184">
        <v>60080504</v>
      </c>
      <c r="I1315" s="70" t="s">
        <v>2053</v>
      </c>
      <c r="J1315" s="70" t="s">
        <v>4210</v>
      </c>
      <c r="K1315" s="71" t="str">
        <f t="shared" si="125"/>
        <v>BLANK</v>
      </c>
      <c r="L1315" s="71" t="str">
        <f t="shared" si="126"/>
        <v>BLANK</v>
      </c>
    </row>
    <row r="1316" spans="1:12" x14ac:dyDescent="0.75">
      <c r="A1316" s="70" t="str">
        <f>CONCATENATE('Search Tool'!$B$6,'Search Tool'!$F$6,H1316)</f>
        <v>EAL Level 3 advanced Diploma (Al size 1.25)60085927</v>
      </c>
      <c r="B1316" s="70" t="b">
        <f t="shared" si="127"/>
        <v>0</v>
      </c>
      <c r="C1316" s="70">
        <f t="shared" si="128"/>
        <v>0</v>
      </c>
      <c r="D1316" s="70" t="str">
        <f t="shared" si="129"/>
        <v>FALSE0</v>
      </c>
      <c r="E1316" s="70" t="str">
        <f t="shared" si="130"/>
        <v>Others L3Other Level 3 qualifications (Pass Only, AL size 1.25)60085927</v>
      </c>
      <c r="F1316" s="70" t="s">
        <v>2744</v>
      </c>
      <c r="G1316" s="70" t="s">
        <v>3234</v>
      </c>
      <c r="H1316" s="184">
        <v>60085927</v>
      </c>
      <c r="I1316" s="70" t="s">
        <v>2404</v>
      </c>
      <c r="J1316" s="70" t="s">
        <v>4211</v>
      </c>
      <c r="K1316" s="71" t="str">
        <f t="shared" si="125"/>
        <v>BLANK</v>
      </c>
      <c r="L1316" s="71" t="str">
        <f t="shared" si="126"/>
        <v>BLANK</v>
      </c>
    </row>
    <row r="1317" spans="1:12" x14ac:dyDescent="0.75">
      <c r="A1317" s="70" t="str">
        <f>CONCATENATE('Search Tool'!$B$6,'Search Tool'!$F$6,H1317)</f>
        <v>EAL Level 3 advanced Diploma (Al size 1.25)60085952</v>
      </c>
      <c r="B1317" s="70" t="b">
        <f t="shared" si="127"/>
        <v>0</v>
      </c>
      <c r="C1317" s="70">
        <f t="shared" si="128"/>
        <v>0</v>
      </c>
      <c r="D1317" s="70" t="str">
        <f t="shared" si="129"/>
        <v>FALSE0</v>
      </c>
      <c r="E1317" s="70" t="str">
        <f t="shared" si="130"/>
        <v>Others L3Other Level 3 qualifications (Pass Only, AL size 1.25)60085952</v>
      </c>
      <c r="F1317" s="70" t="s">
        <v>2744</v>
      </c>
      <c r="G1317" s="70" t="s">
        <v>3234</v>
      </c>
      <c r="H1317" s="184">
        <v>60085952</v>
      </c>
      <c r="I1317" s="70" t="s">
        <v>2812</v>
      </c>
      <c r="J1317" s="70" t="s">
        <v>4212</v>
      </c>
      <c r="K1317" s="71" t="str">
        <f t="shared" si="125"/>
        <v>BLANK</v>
      </c>
      <c r="L1317" s="71" t="str">
        <f t="shared" si="126"/>
        <v>BLANK</v>
      </c>
    </row>
    <row r="1318" spans="1:12" x14ac:dyDescent="0.75">
      <c r="A1318" s="70" t="str">
        <f>CONCATENATE('Search Tool'!$B$6,'Search Tool'!$F$6,H1318)</f>
        <v>EAL Level 3 advanced Diploma (Al size 1.25)60086658</v>
      </c>
      <c r="B1318" s="70" t="b">
        <f t="shared" si="127"/>
        <v>0</v>
      </c>
      <c r="C1318" s="70">
        <f t="shared" si="128"/>
        <v>0</v>
      </c>
      <c r="D1318" s="70" t="str">
        <f t="shared" si="129"/>
        <v>FALSE0</v>
      </c>
      <c r="E1318" s="70" t="str">
        <f t="shared" si="130"/>
        <v>Others L3Other Level 3 qualifications (Pass Only, AL size 1.25)60086658</v>
      </c>
      <c r="F1318" s="70" t="s">
        <v>2744</v>
      </c>
      <c r="G1318" s="70" t="s">
        <v>3234</v>
      </c>
      <c r="H1318" s="184">
        <v>60086658</v>
      </c>
      <c r="I1318" s="70" t="s">
        <v>2430</v>
      </c>
      <c r="J1318" s="70" t="s">
        <v>4213</v>
      </c>
      <c r="K1318" s="71" t="str">
        <f t="shared" si="125"/>
        <v>BLANK</v>
      </c>
      <c r="L1318" s="71" t="str">
        <f t="shared" si="126"/>
        <v>BLANK</v>
      </c>
    </row>
    <row r="1319" spans="1:12" x14ac:dyDescent="0.75">
      <c r="A1319" s="70" t="str">
        <f>CONCATENATE('Search Tool'!$B$6,'Search Tool'!$F$6,H1319)</f>
        <v>EAL Level 3 advanced Diploma (Al size 1.25)60090054</v>
      </c>
      <c r="B1319" s="70" t="b">
        <f t="shared" si="127"/>
        <v>0</v>
      </c>
      <c r="C1319" s="70">
        <f t="shared" si="128"/>
        <v>0</v>
      </c>
      <c r="D1319" s="70" t="str">
        <f t="shared" si="129"/>
        <v>FALSE0</v>
      </c>
      <c r="E1319" s="70" t="str">
        <f t="shared" si="130"/>
        <v>Others L3Other Level 3 qualifications (Pass Only, AL size 1.25)60090054</v>
      </c>
      <c r="F1319" s="70" t="s">
        <v>2744</v>
      </c>
      <c r="G1319" s="70" t="s">
        <v>3234</v>
      </c>
      <c r="H1319" s="184">
        <v>60090054</v>
      </c>
      <c r="I1319" s="70" t="s">
        <v>2438</v>
      </c>
      <c r="J1319" s="70" t="s">
        <v>4214</v>
      </c>
      <c r="K1319" s="71" t="str">
        <f t="shared" si="125"/>
        <v>BLANK</v>
      </c>
      <c r="L1319" s="71" t="str">
        <f t="shared" si="126"/>
        <v>BLANK</v>
      </c>
    </row>
    <row r="1320" spans="1:12" x14ac:dyDescent="0.75">
      <c r="A1320" s="70" t="str">
        <f>CONCATENATE('Search Tool'!$B$6,'Search Tool'!$F$6,H1320)</f>
        <v>EAL Level 3 advanced Diploma (Al size 1.25)60093316</v>
      </c>
      <c r="B1320" s="70" t="b">
        <f t="shared" si="127"/>
        <v>0</v>
      </c>
      <c r="C1320" s="70">
        <f t="shared" si="128"/>
        <v>0</v>
      </c>
      <c r="D1320" s="70" t="str">
        <f t="shared" si="129"/>
        <v>FALSE0</v>
      </c>
      <c r="E1320" s="70" t="str">
        <f t="shared" si="130"/>
        <v>Others L3Other Level 3 qualifications (Pass Only, AL size 1.25)60093316</v>
      </c>
      <c r="F1320" s="70" t="s">
        <v>2744</v>
      </c>
      <c r="G1320" s="70" t="s">
        <v>3234</v>
      </c>
      <c r="H1320" s="184">
        <v>60093316</v>
      </c>
      <c r="I1320" s="70" t="s">
        <v>2451</v>
      </c>
      <c r="J1320" s="70" t="s">
        <v>4215</v>
      </c>
      <c r="K1320" s="71" t="str">
        <f t="shared" si="125"/>
        <v>BLANK</v>
      </c>
      <c r="L1320" s="71" t="str">
        <f t="shared" si="126"/>
        <v>BLANK</v>
      </c>
    </row>
    <row r="1321" spans="1:12" x14ac:dyDescent="0.75">
      <c r="A1321" s="70" t="str">
        <f>CONCATENATE('Search Tool'!$B$6,'Search Tool'!$F$6,H1321)</f>
        <v>EAL Level 3 advanced Diploma (Al size 1.25)60093535</v>
      </c>
      <c r="B1321" s="70" t="b">
        <f t="shared" si="127"/>
        <v>0</v>
      </c>
      <c r="C1321" s="70">
        <f t="shared" si="128"/>
        <v>0</v>
      </c>
      <c r="D1321" s="70" t="str">
        <f t="shared" si="129"/>
        <v>FALSE0</v>
      </c>
      <c r="E1321" s="70" t="str">
        <f t="shared" si="130"/>
        <v>Others L3Other Level 3 qualifications (Pass Only, AL size 1.25)60093535</v>
      </c>
      <c r="F1321" s="70" t="s">
        <v>2744</v>
      </c>
      <c r="G1321" s="70" t="s">
        <v>3234</v>
      </c>
      <c r="H1321" s="184">
        <v>60093535</v>
      </c>
      <c r="I1321" s="70" t="s">
        <v>2453</v>
      </c>
      <c r="J1321" s="70" t="s">
        <v>4216</v>
      </c>
      <c r="K1321" s="71" t="str">
        <f t="shared" si="125"/>
        <v>BLANK</v>
      </c>
      <c r="L1321" s="71" t="str">
        <f t="shared" si="126"/>
        <v>BLANK</v>
      </c>
    </row>
    <row r="1322" spans="1:12" x14ac:dyDescent="0.75">
      <c r="A1322" s="70" t="str">
        <f>CONCATENATE('Search Tool'!$B$6,'Search Tool'!$F$6,H1322)</f>
        <v>EAL Level 3 advanced Diploma (Al size 1.25)60103772</v>
      </c>
      <c r="B1322" s="70" t="b">
        <f t="shared" si="127"/>
        <v>0</v>
      </c>
      <c r="C1322" s="70">
        <f t="shared" si="128"/>
        <v>0</v>
      </c>
      <c r="D1322" s="70" t="str">
        <f t="shared" si="129"/>
        <v>FALSE0</v>
      </c>
      <c r="E1322" s="70" t="str">
        <f t="shared" si="130"/>
        <v>Others L3Other Level 3 qualifications (Pass Only, AL size 1.25)60103772</v>
      </c>
      <c r="F1322" s="70" t="s">
        <v>2744</v>
      </c>
      <c r="G1322" s="70" t="s">
        <v>3234</v>
      </c>
      <c r="H1322" s="184">
        <v>60103772</v>
      </c>
      <c r="I1322" s="70" t="s">
        <v>2493</v>
      </c>
      <c r="J1322" s="70" t="s">
        <v>4217</v>
      </c>
      <c r="K1322" s="71" t="str">
        <f t="shared" si="125"/>
        <v>BLANK</v>
      </c>
      <c r="L1322" s="71" t="str">
        <f t="shared" si="126"/>
        <v>BLANK</v>
      </c>
    </row>
    <row r="1323" spans="1:12" x14ac:dyDescent="0.75">
      <c r="A1323" s="70" t="str">
        <f>CONCATENATE('Search Tool'!$B$6,'Search Tool'!$F$6,H1323)</f>
        <v>EAL Level 3 advanced Diploma (Al size 1.25)60110016</v>
      </c>
      <c r="B1323" s="70" t="b">
        <f t="shared" si="127"/>
        <v>0</v>
      </c>
      <c r="C1323" s="70">
        <f t="shared" si="128"/>
        <v>0</v>
      </c>
      <c r="D1323" s="70" t="str">
        <f t="shared" si="129"/>
        <v>FALSE0</v>
      </c>
      <c r="E1323" s="70" t="str">
        <f t="shared" si="130"/>
        <v>Others L3Other Level 3 qualifications (Pass Only, AL size 1.25)60110016</v>
      </c>
      <c r="F1323" s="70" t="s">
        <v>2744</v>
      </c>
      <c r="G1323" s="70" t="s">
        <v>3234</v>
      </c>
      <c r="H1323" s="184">
        <v>60110016</v>
      </c>
      <c r="I1323" s="70" t="s">
        <v>2509</v>
      </c>
      <c r="J1323" s="70" t="s">
        <v>4218</v>
      </c>
      <c r="K1323" s="71" t="str">
        <f t="shared" si="125"/>
        <v>BLANK</v>
      </c>
      <c r="L1323" s="71" t="str">
        <f t="shared" si="126"/>
        <v>BLANK</v>
      </c>
    </row>
    <row r="1324" spans="1:12" x14ac:dyDescent="0.75">
      <c r="A1324" s="70" t="str">
        <f>CONCATENATE('Search Tool'!$B$6,'Search Tool'!$F$6,H1324)</f>
        <v>EAL Level 3 advanced Diploma (Al size 1.25)60112840</v>
      </c>
      <c r="B1324" s="70" t="b">
        <f t="shared" si="127"/>
        <v>0</v>
      </c>
      <c r="C1324" s="70">
        <f t="shared" si="128"/>
        <v>0</v>
      </c>
      <c r="D1324" s="70" t="str">
        <f t="shared" si="129"/>
        <v>FALSE0</v>
      </c>
      <c r="E1324" s="70" t="str">
        <f t="shared" si="130"/>
        <v>Others L3Other Level 3 qualifications (Pass Only, AL size 1.25)60112840</v>
      </c>
      <c r="F1324" s="70" t="s">
        <v>2744</v>
      </c>
      <c r="G1324" s="70" t="s">
        <v>3234</v>
      </c>
      <c r="H1324" s="184">
        <v>60112840</v>
      </c>
      <c r="I1324" s="70" t="s">
        <v>2512</v>
      </c>
      <c r="J1324" s="70" t="s">
        <v>4219</v>
      </c>
      <c r="K1324" s="71" t="str">
        <f t="shared" si="125"/>
        <v>BLANK</v>
      </c>
      <c r="L1324" s="71" t="str">
        <f t="shared" si="126"/>
        <v>BLANK</v>
      </c>
    </row>
    <row r="1325" spans="1:12" x14ac:dyDescent="0.75">
      <c r="A1325" s="70" t="str">
        <f>CONCATENATE('Search Tool'!$B$6,'Search Tool'!$F$6,H1325)</f>
        <v>EAL Level 3 advanced Diploma (Al size 1.25)60135980</v>
      </c>
      <c r="B1325" s="70" t="b">
        <f t="shared" si="127"/>
        <v>0</v>
      </c>
      <c r="C1325" s="70">
        <f t="shared" si="128"/>
        <v>0</v>
      </c>
      <c r="D1325" s="70" t="str">
        <f t="shared" si="129"/>
        <v>FALSE0</v>
      </c>
      <c r="E1325" s="70" t="str">
        <f t="shared" si="130"/>
        <v>Others L3Other Level 3 qualifications (Pass Only, AL size 1.25)60135980</v>
      </c>
      <c r="F1325" s="70" t="s">
        <v>2744</v>
      </c>
      <c r="G1325" s="70" t="s">
        <v>3234</v>
      </c>
      <c r="H1325" s="184">
        <v>60135980</v>
      </c>
      <c r="I1325" s="70" t="s">
        <v>2550</v>
      </c>
      <c r="J1325" s="70" t="s">
        <v>4220</v>
      </c>
      <c r="K1325" s="71" t="str">
        <f t="shared" si="125"/>
        <v>BLANK</v>
      </c>
      <c r="L1325" s="71" t="str">
        <f t="shared" si="126"/>
        <v>BLANK</v>
      </c>
    </row>
    <row r="1326" spans="1:12" x14ac:dyDescent="0.75">
      <c r="A1326" s="70" t="str">
        <f>CONCATENATE('Search Tool'!$B$6,'Search Tool'!$F$6,H1326)</f>
        <v>EAL Level 3 advanced Diploma (Al size 1.25)50089572</v>
      </c>
      <c r="B1326" s="70" t="b">
        <f t="shared" si="127"/>
        <v>0</v>
      </c>
      <c r="C1326" s="70">
        <f t="shared" si="128"/>
        <v>0</v>
      </c>
      <c r="D1326" s="70" t="str">
        <f t="shared" si="129"/>
        <v>FALSE0</v>
      </c>
      <c r="E1326" s="70" t="str">
        <f t="shared" si="130"/>
        <v>Others L3Other Level 3 qualifications (Pass Only, AL size 1.5)50089572</v>
      </c>
      <c r="F1326" s="70" t="s">
        <v>2744</v>
      </c>
      <c r="G1326" s="70" t="s">
        <v>3236</v>
      </c>
      <c r="H1326" s="184">
        <v>50089572</v>
      </c>
      <c r="I1326" s="70" t="s">
        <v>2060</v>
      </c>
      <c r="J1326" s="70" t="s">
        <v>4221</v>
      </c>
      <c r="K1326" s="71" t="str">
        <f t="shared" si="125"/>
        <v>BLANK</v>
      </c>
      <c r="L1326" s="71" t="str">
        <f t="shared" si="126"/>
        <v>BLANK</v>
      </c>
    </row>
    <row r="1327" spans="1:12" x14ac:dyDescent="0.75">
      <c r="A1327" s="70" t="str">
        <f>CONCATENATE('Search Tool'!$B$6,'Search Tool'!$F$6,H1327)</f>
        <v>EAL Level 3 advanced Diploma (Al size 1.25)60025797</v>
      </c>
      <c r="B1327" s="70" t="b">
        <f t="shared" si="127"/>
        <v>0</v>
      </c>
      <c r="C1327" s="70">
        <f t="shared" si="128"/>
        <v>0</v>
      </c>
      <c r="D1327" s="70" t="str">
        <f t="shared" si="129"/>
        <v>FALSE0</v>
      </c>
      <c r="E1327" s="70" t="str">
        <f t="shared" si="130"/>
        <v>Others L3Other Level 3 qualifications (Pass Only, AL size 1.5)60025797</v>
      </c>
      <c r="F1327" s="70" t="s">
        <v>2744</v>
      </c>
      <c r="G1327" s="70" t="s">
        <v>3236</v>
      </c>
      <c r="H1327" s="184">
        <v>60025797</v>
      </c>
      <c r="I1327" s="70" t="s">
        <v>2067</v>
      </c>
      <c r="J1327" s="70" t="s">
        <v>4222</v>
      </c>
      <c r="K1327" s="71" t="str">
        <f t="shared" si="125"/>
        <v>BLANK</v>
      </c>
      <c r="L1327" s="71" t="str">
        <f t="shared" si="126"/>
        <v>BLANK</v>
      </c>
    </row>
    <row r="1328" spans="1:12" x14ac:dyDescent="0.75">
      <c r="A1328" s="70" t="str">
        <f>CONCATENATE('Search Tool'!$B$6,'Search Tool'!$F$6,H1328)</f>
        <v>EAL Level 3 advanced Diploma (Al size 1.25)60048049</v>
      </c>
      <c r="B1328" s="70" t="b">
        <f t="shared" si="127"/>
        <v>0</v>
      </c>
      <c r="C1328" s="70">
        <f t="shared" si="128"/>
        <v>0</v>
      </c>
      <c r="D1328" s="70" t="str">
        <f t="shared" si="129"/>
        <v>FALSE0</v>
      </c>
      <c r="E1328" s="70" t="str">
        <f t="shared" si="130"/>
        <v>Others L3Other Level 3 qualifications (Pass Only, AL size 1.5)60048049</v>
      </c>
      <c r="F1328" s="70" t="s">
        <v>2744</v>
      </c>
      <c r="G1328" s="70" t="s">
        <v>3236</v>
      </c>
      <c r="H1328" s="184">
        <v>60048049</v>
      </c>
      <c r="I1328" s="70" t="s">
        <v>2813</v>
      </c>
      <c r="J1328" s="70" t="s">
        <v>4223</v>
      </c>
      <c r="K1328" s="71" t="str">
        <f t="shared" si="125"/>
        <v>BLANK</v>
      </c>
      <c r="L1328" s="71" t="str">
        <f t="shared" si="126"/>
        <v>BLANK</v>
      </c>
    </row>
    <row r="1329" spans="1:12" x14ac:dyDescent="0.75">
      <c r="A1329" s="70" t="str">
        <f>CONCATENATE('Search Tool'!$B$6,'Search Tool'!$F$6,H1329)</f>
        <v>EAL Level 3 advanced Diploma (Al size 1.25)60048463</v>
      </c>
      <c r="B1329" s="70" t="b">
        <f t="shared" si="127"/>
        <v>0</v>
      </c>
      <c r="C1329" s="70">
        <f t="shared" si="128"/>
        <v>0</v>
      </c>
      <c r="D1329" s="70" t="str">
        <f t="shared" si="129"/>
        <v>FALSE0</v>
      </c>
      <c r="E1329" s="70" t="str">
        <f t="shared" si="130"/>
        <v>Others L3Other Level 3 qualifications (Pass Only, AL size 1.5)60048463</v>
      </c>
      <c r="F1329" s="70" t="s">
        <v>2744</v>
      </c>
      <c r="G1329" s="70" t="s">
        <v>3236</v>
      </c>
      <c r="H1329" s="184">
        <v>60048463</v>
      </c>
      <c r="I1329" s="70" t="s">
        <v>2348</v>
      </c>
      <c r="J1329" s="70" t="s">
        <v>4224</v>
      </c>
      <c r="K1329" s="71" t="str">
        <f t="shared" si="125"/>
        <v>BLANK</v>
      </c>
      <c r="L1329" s="71" t="str">
        <f t="shared" si="126"/>
        <v>BLANK</v>
      </c>
    </row>
    <row r="1330" spans="1:12" x14ac:dyDescent="0.75">
      <c r="A1330" s="70" t="str">
        <f>CONCATENATE('Search Tool'!$B$6,'Search Tool'!$F$6,H1330)</f>
        <v>EAL Level 3 advanced Diploma (Al size 1.25)6005072X</v>
      </c>
      <c r="B1330" s="70" t="b">
        <f t="shared" si="127"/>
        <v>0</v>
      </c>
      <c r="C1330" s="70">
        <f t="shared" si="128"/>
        <v>0</v>
      </c>
      <c r="D1330" s="70" t="str">
        <f t="shared" si="129"/>
        <v>FALSE0</v>
      </c>
      <c r="E1330" s="70" t="str">
        <f t="shared" si="130"/>
        <v>Others L3Other Level 3 qualifications (Pass Only, AL size 1.5)6005072X</v>
      </c>
      <c r="F1330" s="70" t="s">
        <v>2744</v>
      </c>
      <c r="G1330" s="70" t="s">
        <v>3236</v>
      </c>
      <c r="H1330" s="70" t="s">
        <v>2070</v>
      </c>
      <c r="I1330" s="70" t="s">
        <v>2071</v>
      </c>
      <c r="J1330" s="70" t="s">
        <v>4225</v>
      </c>
      <c r="K1330" s="71" t="str">
        <f t="shared" si="125"/>
        <v>BLANK</v>
      </c>
      <c r="L1330" s="71" t="str">
        <f t="shared" si="126"/>
        <v>BLANK</v>
      </c>
    </row>
    <row r="1331" spans="1:12" x14ac:dyDescent="0.75">
      <c r="A1331" s="70" t="str">
        <f>CONCATENATE('Search Tool'!$B$6,'Search Tool'!$F$6,H1331)</f>
        <v>EAL Level 3 advanced Diploma (Al size 1.25)60059886</v>
      </c>
      <c r="B1331" s="70" t="b">
        <f t="shared" si="127"/>
        <v>0</v>
      </c>
      <c r="C1331" s="70">
        <f t="shared" si="128"/>
        <v>0</v>
      </c>
      <c r="D1331" s="70" t="str">
        <f t="shared" si="129"/>
        <v>FALSE0</v>
      </c>
      <c r="E1331" s="70" t="str">
        <f t="shared" si="130"/>
        <v>Others L3Other Level 3 qualifications (Pass Only, AL size 1.5)60059886</v>
      </c>
      <c r="F1331" s="70" t="s">
        <v>2744</v>
      </c>
      <c r="G1331" s="70" t="s">
        <v>3236</v>
      </c>
      <c r="H1331" s="184">
        <v>60059886</v>
      </c>
      <c r="I1331" s="70" t="s">
        <v>2073</v>
      </c>
      <c r="J1331" s="70" t="s">
        <v>4226</v>
      </c>
      <c r="K1331" s="71" t="str">
        <f t="shared" si="125"/>
        <v>BLANK</v>
      </c>
      <c r="L1331" s="71" t="str">
        <f t="shared" si="126"/>
        <v>BLANK</v>
      </c>
    </row>
    <row r="1332" spans="1:12" x14ac:dyDescent="0.75">
      <c r="A1332" s="70" t="str">
        <f>CONCATENATE('Search Tool'!$B$6,'Search Tool'!$F$6,H1332)</f>
        <v>EAL Level 3 advanced Diploma (Al size 1.25)60061017</v>
      </c>
      <c r="B1332" s="70" t="b">
        <f t="shared" si="127"/>
        <v>0</v>
      </c>
      <c r="C1332" s="70">
        <f t="shared" si="128"/>
        <v>0</v>
      </c>
      <c r="D1332" s="70" t="str">
        <f t="shared" si="129"/>
        <v>FALSE0</v>
      </c>
      <c r="E1332" s="70" t="str">
        <f t="shared" si="130"/>
        <v>Others L3Other Level 3 qualifications (Pass Only, AL size 1.5)60061017</v>
      </c>
      <c r="F1332" s="70" t="s">
        <v>2744</v>
      </c>
      <c r="G1332" s="70" t="s">
        <v>3236</v>
      </c>
      <c r="H1332" s="184">
        <v>60061017</v>
      </c>
      <c r="I1332" s="70" t="s">
        <v>2075</v>
      </c>
      <c r="J1332" s="70" t="s">
        <v>4227</v>
      </c>
      <c r="K1332" s="71" t="str">
        <f t="shared" si="125"/>
        <v>BLANK</v>
      </c>
      <c r="L1332" s="71" t="str">
        <f t="shared" si="126"/>
        <v>BLANK</v>
      </c>
    </row>
    <row r="1333" spans="1:12" x14ac:dyDescent="0.75">
      <c r="A1333" s="70" t="str">
        <f>CONCATENATE('Search Tool'!$B$6,'Search Tool'!$F$6,H1333)</f>
        <v>EAL Level 3 advanced Diploma (Al size 1.25)60079952</v>
      </c>
      <c r="B1333" s="70" t="b">
        <f t="shared" si="127"/>
        <v>0</v>
      </c>
      <c r="C1333" s="70">
        <f t="shared" si="128"/>
        <v>0</v>
      </c>
      <c r="D1333" s="70" t="str">
        <f t="shared" si="129"/>
        <v>FALSE0</v>
      </c>
      <c r="E1333" s="70" t="str">
        <f t="shared" si="130"/>
        <v>Others L3Other Level 3 qualifications (Pass Only, AL size 1.5)60079952</v>
      </c>
      <c r="F1333" s="70" t="s">
        <v>2744</v>
      </c>
      <c r="G1333" s="70" t="s">
        <v>3236</v>
      </c>
      <c r="H1333" s="184">
        <v>60079952</v>
      </c>
      <c r="I1333" s="70" t="s">
        <v>2077</v>
      </c>
      <c r="J1333" s="70" t="s">
        <v>4228</v>
      </c>
      <c r="K1333" s="71" t="str">
        <f t="shared" si="125"/>
        <v>BLANK</v>
      </c>
      <c r="L1333" s="71" t="str">
        <f t="shared" si="126"/>
        <v>BLANK</v>
      </c>
    </row>
    <row r="1334" spans="1:12" x14ac:dyDescent="0.75">
      <c r="A1334" s="70" t="str">
        <f>CONCATENATE('Search Tool'!$B$6,'Search Tool'!$F$6,H1334)</f>
        <v>EAL Level 3 advanced Diploma (Al size 1.25)60080838</v>
      </c>
      <c r="B1334" s="70" t="b">
        <f t="shared" si="127"/>
        <v>0</v>
      </c>
      <c r="C1334" s="70">
        <f t="shared" si="128"/>
        <v>0</v>
      </c>
      <c r="D1334" s="70" t="str">
        <f t="shared" si="129"/>
        <v>FALSE0</v>
      </c>
      <c r="E1334" s="70" t="str">
        <f t="shared" si="130"/>
        <v>Others L3Other Level 3 qualifications (Pass Only, AL size 1.5)60080838</v>
      </c>
      <c r="F1334" s="70" t="s">
        <v>2744</v>
      </c>
      <c r="G1334" s="70" t="s">
        <v>3236</v>
      </c>
      <c r="H1334" s="184">
        <v>60080838</v>
      </c>
      <c r="I1334" s="70" t="s">
        <v>2079</v>
      </c>
      <c r="J1334" s="70" t="s">
        <v>4229</v>
      </c>
      <c r="K1334" s="71" t="str">
        <f t="shared" si="125"/>
        <v>BLANK</v>
      </c>
      <c r="L1334" s="71" t="str">
        <f t="shared" si="126"/>
        <v>BLANK</v>
      </c>
    </row>
    <row r="1335" spans="1:12" x14ac:dyDescent="0.75">
      <c r="A1335" s="70" t="str">
        <f>CONCATENATE('Search Tool'!$B$6,'Search Tool'!$F$6,H1335)</f>
        <v>EAL Level 3 advanced Diploma (Al size 1.25)60131391</v>
      </c>
      <c r="B1335" s="70" t="b">
        <f t="shared" si="127"/>
        <v>0</v>
      </c>
      <c r="C1335" s="70">
        <f t="shared" si="128"/>
        <v>0</v>
      </c>
      <c r="D1335" s="70" t="str">
        <f t="shared" si="129"/>
        <v>FALSE0</v>
      </c>
      <c r="E1335" s="70" t="str">
        <f t="shared" si="130"/>
        <v>Others L3Other Level 3 qualifications (Pass Only, AL size 1.5)60131391</v>
      </c>
      <c r="F1335" s="70" t="s">
        <v>2744</v>
      </c>
      <c r="G1335" s="70" t="s">
        <v>3236</v>
      </c>
      <c r="H1335" s="184">
        <v>60131391</v>
      </c>
      <c r="I1335" s="70" t="s">
        <v>2065</v>
      </c>
      <c r="J1335" s="70" t="s">
        <v>4230</v>
      </c>
      <c r="K1335" s="71" t="str">
        <f t="shared" si="125"/>
        <v>BLANK</v>
      </c>
      <c r="L1335" s="71" t="str">
        <f t="shared" si="126"/>
        <v>BLANK</v>
      </c>
    </row>
    <row r="1336" spans="1:12" x14ac:dyDescent="0.75">
      <c r="A1336" s="70" t="str">
        <f>CONCATENATE('Search Tool'!$B$6,'Search Tool'!$F$6,H1336)</f>
        <v>EAL Level 3 advanced Diploma (Al size 1.25)5008804X</v>
      </c>
      <c r="B1336" s="70" t="b">
        <f t="shared" si="127"/>
        <v>0</v>
      </c>
      <c r="C1336" s="70">
        <f t="shared" si="128"/>
        <v>0</v>
      </c>
      <c r="D1336" s="70" t="str">
        <f t="shared" si="129"/>
        <v>FALSE0</v>
      </c>
      <c r="E1336" s="70" t="str">
        <f t="shared" si="130"/>
        <v>Others L3Other Level 3 qualifications (Pass Only, AL size 1.75)5008804X</v>
      </c>
      <c r="F1336" s="70" t="s">
        <v>2744</v>
      </c>
      <c r="G1336" s="70" t="s">
        <v>3238</v>
      </c>
      <c r="H1336" s="70" t="s">
        <v>2080</v>
      </c>
      <c r="I1336" s="70" t="s">
        <v>2772</v>
      </c>
      <c r="J1336" s="70" t="s">
        <v>4231</v>
      </c>
      <c r="K1336" s="71" t="str">
        <f t="shared" si="125"/>
        <v>BLANK</v>
      </c>
      <c r="L1336" s="71" t="str">
        <f t="shared" si="126"/>
        <v>BLANK</v>
      </c>
    </row>
    <row r="1337" spans="1:12" x14ac:dyDescent="0.75">
      <c r="A1337" s="70" t="str">
        <f>CONCATENATE('Search Tool'!$B$6,'Search Tool'!$F$6,H1337)</f>
        <v>EAL Level 3 advanced Diploma (Al size 1.25)50096849</v>
      </c>
      <c r="B1337" s="70" t="b">
        <f t="shared" si="127"/>
        <v>0</v>
      </c>
      <c r="C1337" s="70">
        <f t="shared" si="128"/>
        <v>0</v>
      </c>
      <c r="D1337" s="70" t="str">
        <f t="shared" si="129"/>
        <v>FALSE0</v>
      </c>
      <c r="E1337" s="70" t="str">
        <f t="shared" si="130"/>
        <v>Others L3Other Level 3 qualifications (Pass Only, AL size 1.75)50096849</v>
      </c>
      <c r="F1337" s="70" t="s">
        <v>2744</v>
      </c>
      <c r="G1337" s="70" t="s">
        <v>3238</v>
      </c>
      <c r="H1337" s="184">
        <v>50096849</v>
      </c>
      <c r="I1337" s="70" t="s">
        <v>2082</v>
      </c>
      <c r="J1337" s="70" t="s">
        <v>4232</v>
      </c>
      <c r="K1337" s="71" t="str">
        <f t="shared" si="125"/>
        <v>BLANK</v>
      </c>
      <c r="L1337" s="71" t="str">
        <f t="shared" si="126"/>
        <v>BLANK</v>
      </c>
    </row>
    <row r="1338" spans="1:12" x14ac:dyDescent="0.75">
      <c r="A1338" s="70" t="str">
        <f>CONCATENATE('Search Tool'!$B$6,'Search Tool'!$F$6,H1338)</f>
        <v>EAL Level 3 advanced Diploma (Al size 1.25)50098093</v>
      </c>
      <c r="B1338" s="70" t="b">
        <f>A1338=E1338</f>
        <v>0</v>
      </c>
      <c r="C1338" s="70">
        <f t="shared" si="128"/>
        <v>0</v>
      </c>
      <c r="D1338" s="70" t="str">
        <f>CONCATENATE(B1338,C1338)</f>
        <v>FALSE0</v>
      </c>
      <c r="E1338" s="70" t="str">
        <f>CONCATENATE(F1338,G1338,H1338)</f>
        <v>Others L3Other Level 3 qualifications (Pass Only, AL size 1.75)50098093</v>
      </c>
      <c r="F1338" s="70" t="s">
        <v>2744</v>
      </c>
      <c r="G1338" s="165" t="s">
        <v>3238</v>
      </c>
      <c r="H1338" s="184">
        <v>50098093</v>
      </c>
      <c r="I1338" s="70" t="s">
        <v>2092</v>
      </c>
      <c r="J1338" s="70" t="s">
        <v>4233</v>
      </c>
      <c r="K1338" s="71" t="str">
        <f t="shared" si="125"/>
        <v>BLANK</v>
      </c>
      <c r="L1338" s="71" t="str">
        <f t="shared" si="126"/>
        <v>BLANK</v>
      </c>
    </row>
    <row r="1339" spans="1:12" x14ac:dyDescent="0.75">
      <c r="A1339" s="70" t="str">
        <f>CONCATENATE('Search Tool'!$B$6,'Search Tool'!$F$6,H1339)</f>
        <v>EAL Level 3 advanced Diploma (Al size 1.25)50098123</v>
      </c>
      <c r="B1339" s="70" t="b">
        <f>A1339=E1339</f>
        <v>0</v>
      </c>
      <c r="C1339" s="70">
        <f t="shared" si="128"/>
        <v>0</v>
      </c>
      <c r="D1339" s="70" t="str">
        <f>CONCATENATE(B1339,C1339)</f>
        <v>FALSE0</v>
      </c>
      <c r="E1339" s="70" t="str">
        <f>CONCATENATE(F1339,G1339,H1339)</f>
        <v>Others L3Other Level 3 qualifications (Pass Only, AL size 1.75)50098123</v>
      </c>
      <c r="F1339" s="70" t="s">
        <v>2744</v>
      </c>
      <c r="G1339" s="165" t="s">
        <v>3238</v>
      </c>
      <c r="H1339" s="184">
        <v>50098123</v>
      </c>
      <c r="I1339" s="70" t="s">
        <v>2094</v>
      </c>
      <c r="J1339" s="70" t="s">
        <v>4234</v>
      </c>
      <c r="K1339" s="71" t="str">
        <f t="shared" si="125"/>
        <v>BLANK</v>
      </c>
      <c r="L1339" s="71" t="str">
        <f t="shared" si="126"/>
        <v>BLANK</v>
      </c>
    </row>
    <row r="1340" spans="1:12" x14ac:dyDescent="0.75">
      <c r="A1340" s="70" t="str">
        <f>CONCATENATE('Search Tool'!$B$6,'Search Tool'!$F$6,H1340)</f>
        <v>EAL Level 3 advanced Diploma (Al size 1.25)50098147</v>
      </c>
      <c r="B1340" s="70" t="b">
        <f t="shared" si="127"/>
        <v>0</v>
      </c>
      <c r="C1340" s="70">
        <f t="shared" si="128"/>
        <v>0</v>
      </c>
      <c r="D1340" s="70" t="str">
        <f t="shared" si="129"/>
        <v>FALSE0</v>
      </c>
      <c r="E1340" s="70" t="str">
        <f t="shared" si="130"/>
        <v>Others L3Other Level 3 qualifications (Pass Only, AL size 1.75)50098147</v>
      </c>
      <c r="F1340" s="70" t="s">
        <v>2744</v>
      </c>
      <c r="G1340" s="70" t="s">
        <v>3238</v>
      </c>
      <c r="H1340" s="184">
        <v>50098147</v>
      </c>
      <c r="I1340" s="70" t="s">
        <v>2084</v>
      </c>
      <c r="J1340" s="70" t="s">
        <v>4235</v>
      </c>
      <c r="K1340" s="71" t="str">
        <f t="shared" si="125"/>
        <v>BLANK</v>
      </c>
      <c r="L1340" s="71" t="str">
        <f t="shared" si="126"/>
        <v>BLANK</v>
      </c>
    </row>
    <row r="1341" spans="1:12" x14ac:dyDescent="0.75">
      <c r="A1341" s="70" t="str">
        <f>CONCATENATE('Search Tool'!$B$6,'Search Tool'!$F$6,H1341)</f>
        <v>EAL Level 3 advanced Diploma (Al size 1.25)50099838</v>
      </c>
      <c r="B1341" s="70" t="b">
        <f>A1341=E1341</f>
        <v>0</v>
      </c>
      <c r="C1341" s="70">
        <f t="shared" si="128"/>
        <v>0</v>
      </c>
      <c r="D1341" s="70" t="str">
        <f>CONCATENATE(B1341,C1341)</f>
        <v>FALSE0</v>
      </c>
      <c r="E1341" s="70" t="str">
        <f>CONCATENATE(F1341,G1341,H1341)</f>
        <v>Others L3Other Level 3 qualifications (Pass Only, AL size 1.75)50099838</v>
      </c>
      <c r="F1341" s="70" t="s">
        <v>2744</v>
      </c>
      <c r="G1341" s="165" t="s">
        <v>3238</v>
      </c>
      <c r="H1341" s="184">
        <v>50099838</v>
      </c>
      <c r="I1341" s="70" t="s">
        <v>2273</v>
      </c>
      <c r="J1341" s="70" t="s">
        <v>4236</v>
      </c>
      <c r="K1341" s="71" t="str">
        <f t="shared" si="125"/>
        <v>BLANK</v>
      </c>
      <c r="L1341" s="71" t="str">
        <f t="shared" si="126"/>
        <v>BLANK</v>
      </c>
    </row>
    <row r="1342" spans="1:12" x14ac:dyDescent="0.75">
      <c r="A1342" s="70" t="str">
        <f>CONCATENATE('Search Tool'!$B$6,'Search Tool'!$F$6,H1342)</f>
        <v>EAL Level 3 advanced Diploma (Al size 1.25)50100191</v>
      </c>
      <c r="B1342" s="70" t="b">
        <f t="shared" si="127"/>
        <v>0</v>
      </c>
      <c r="C1342" s="70">
        <f t="shared" si="128"/>
        <v>0</v>
      </c>
      <c r="D1342" s="70" t="str">
        <f t="shared" si="129"/>
        <v>FALSE0</v>
      </c>
      <c r="E1342" s="70" t="str">
        <f t="shared" si="130"/>
        <v>Others L3Other Level 3 qualifications (Pass Only, AL size 1.75)50100191</v>
      </c>
      <c r="F1342" s="70" t="s">
        <v>2744</v>
      </c>
      <c r="G1342" s="70" t="s">
        <v>3238</v>
      </c>
      <c r="H1342" s="184">
        <v>50100191</v>
      </c>
      <c r="I1342" s="70" t="s">
        <v>2086</v>
      </c>
      <c r="J1342" s="70" t="s">
        <v>4237</v>
      </c>
      <c r="K1342" s="71" t="str">
        <f t="shared" si="125"/>
        <v>BLANK</v>
      </c>
      <c r="L1342" s="71" t="str">
        <f t="shared" si="126"/>
        <v>BLANK</v>
      </c>
    </row>
    <row r="1343" spans="1:12" x14ac:dyDescent="0.75">
      <c r="A1343" s="70" t="str">
        <f>CONCATENATE('Search Tool'!$B$6,'Search Tool'!$F$6,H1343)</f>
        <v>EAL Level 3 advanced Diploma (Al size 1.25)5010021X</v>
      </c>
      <c r="B1343" s="70" t="b">
        <f t="shared" si="127"/>
        <v>0</v>
      </c>
      <c r="C1343" s="70">
        <f t="shared" si="128"/>
        <v>0</v>
      </c>
      <c r="D1343" s="70" t="str">
        <f t="shared" si="129"/>
        <v>FALSE0</v>
      </c>
      <c r="E1343" s="70" t="str">
        <f t="shared" si="130"/>
        <v>Others L3Other Level 3 qualifications (Pass Only, AL size 1.75)5010021X</v>
      </c>
      <c r="F1343" s="70" t="s">
        <v>2744</v>
      </c>
      <c r="G1343" s="70" t="s">
        <v>3238</v>
      </c>
      <c r="H1343" s="70" t="s">
        <v>2282</v>
      </c>
      <c r="I1343" s="70" t="s">
        <v>2283</v>
      </c>
      <c r="J1343" s="70" t="s">
        <v>4238</v>
      </c>
      <c r="K1343" s="71" t="str">
        <f t="shared" si="125"/>
        <v>BLANK</v>
      </c>
      <c r="L1343" s="71" t="str">
        <f t="shared" si="126"/>
        <v>BLANK</v>
      </c>
    </row>
    <row r="1344" spans="1:12" x14ac:dyDescent="0.75">
      <c r="A1344" s="70" t="str">
        <f>CONCATENATE('Search Tool'!$B$6,'Search Tool'!$F$6,H1344)</f>
        <v>EAL Level 3 advanced Diploma (Al size 1.25)50106181</v>
      </c>
      <c r="B1344" s="70" t="b">
        <f>A1344=E1344</f>
        <v>0</v>
      </c>
      <c r="C1344" s="70">
        <f t="shared" si="128"/>
        <v>0</v>
      </c>
      <c r="D1344" s="70" t="str">
        <f t="shared" si="129"/>
        <v>FALSE0</v>
      </c>
      <c r="E1344" s="70" t="str">
        <f>CONCATENATE(F1344,G1344,H1344)</f>
        <v>Others L3Other Level 3 qualifications (Pass Only, AL size 1.75)50106181</v>
      </c>
      <c r="F1344" s="70" t="s">
        <v>2744</v>
      </c>
      <c r="G1344" s="165" t="s">
        <v>3238</v>
      </c>
      <c r="H1344" s="184">
        <v>50106181</v>
      </c>
      <c r="I1344" s="70" t="s">
        <v>2291</v>
      </c>
      <c r="J1344" s="70" t="s">
        <v>4239</v>
      </c>
      <c r="K1344" s="71" t="str">
        <f t="shared" si="125"/>
        <v>BLANK</v>
      </c>
      <c r="L1344" s="71" t="str">
        <f t="shared" si="126"/>
        <v>BLANK</v>
      </c>
    </row>
    <row r="1345" spans="1:12" x14ac:dyDescent="0.75">
      <c r="A1345" s="70" t="str">
        <f>CONCATENATE('Search Tool'!$B$6,'Search Tool'!$F$6,H1345)</f>
        <v>EAL Level 3 advanced Diploma (Al size 1.25)60027605</v>
      </c>
      <c r="B1345" s="70" t="b">
        <f t="shared" si="127"/>
        <v>0</v>
      </c>
      <c r="C1345" s="70">
        <f t="shared" si="128"/>
        <v>0</v>
      </c>
      <c r="D1345" s="70" t="str">
        <f t="shared" si="129"/>
        <v>FALSE0</v>
      </c>
      <c r="E1345" s="70" t="str">
        <f t="shared" si="130"/>
        <v>Others L3Other Level 3 qualifications (Pass Only, AL size 1.75)60027605</v>
      </c>
      <c r="F1345" s="70" t="s">
        <v>2744</v>
      </c>
      <c r="G1345" s="70" t="s">
        <v>3238</v>
      </c>
      <c r="H1345" s="184">
        <v>60027605</v>
      </c>
      <c r="I1345" s="70" t="s">
        <v>2088</v>
      </c>
      <c r="J1345" s="70" t="s">
        <v>4240</v>
      </c>
      <c r="K1345" s="71" t="str">
        <f t="shared" si="125"/>
        <v>BLANK</v>
      </c>
      <c r="L1345" s="71" t="str">
        <f t="shared" si="126"/>
        <v>BLANK</v>
      </c>
    </row>
    <row r="1346" spans="1:12" x14ac:dyDescent="0.75">
      <c r="A1346" s="70" t="str">
        <f>CONCATENATE('Search Tool'!$B$6,'Search Tool'!$F$6,H1346)</f>
        <v>EAL Level 3 advanced Diploma (Al size 1.25)60103486</v>
      </c>
      <c r="B1346" s="70" t="b">
        <f t="shared" si="127"/>
        <v>0</v>
      </c>
      <c r="C1346" s="70">
        <f t="shared" si="128"/>
        <v>0</v>
      </c>
      <c r="D1346" s="70" t="str">
        <f t="shared" si="129"/>
        <v>FALSE0</v>
      </c>
      <c r="E1346" s="70" t="str">
        <f t="shared" si="130"/>
        <v>Others L3Other Level 3 qualifications (Pass Only, AL size 1.75)60103486</v>
      </c>
      <c r="F1346" s="70" t="s">
        <v>2744</v>
      </c>
      <c r="G1346" s="70" t="s">
        <v>3238</v>
      </c>
      <c r="H1346" s="184">
        <v>60103486</v>
      </c>
      <c r="I1346" s="70" t="s">
        <v>2492</v>
      </c>
      <c r="J1346" s="70" t="s">
        <v>4241</v>
      </c>
      <c r="K1346" s="71" t="str">
        <f t="shared" ref="K1346:K1409" si="131">IFERROR(VLOOKUP($J1346,$D$2:$I$1449,5,FALSE),"BLANK")</f>
        <v>BLANK</v>
      </c>
      <c r="L1346" s="71" t="str">
        <f t="shared" ref="L1346:L1409" si="132">IFERROR(VLOOKUP($J1346,$D$2:$I$1449,6,FALSE),"BLANK")</f>
        <v>BLANK</v>
      </c>
    </row>
    <row r="1347" spans="1:12" x14ac:dyDescent="0.75">
      <c r="A1347" s="70" t="str">
        <f>CONCATENATE('Search Tool'!$B$6,'Search Tool'!$F$6,H1347)</f>
        <v>EAL Level 3 advanced Diploma (Al size 1.25)50096886</v>
      </c>
      <c r="B1347" s="70" t="b">
        <f t="shared" si="127"/>
        <v>0</v>
      </c>
      <c r="C1347" s="70">
        <f t="shared" si="128"/>
        <v>0</v>
      </c>
      <c r="D1347" s="70" t="str">
        <f t="shared" si="129"/>
        <v>FALSE0</v>
      </c>
      <c r="E1347" s="70" t="str">
        <f t="shared" si="130"/>
        <v>Others L3Other Level 3 qualifications (Pass Only, AL size 2)50096886</v>
      </c>
      <c r="F1347" s="70" t="s">
        <v>2744</v>
      </c>
      <c r="G1347" s="70" t="s">
        <v>3240</v>
      </c>
      <c r="H1347" s="184">
        <v>50096886</v>
      </c>
      <c r="I1347" s="70" t="s">
        <v>2090</v>
      </c>
      <c r="J1347" s="70" t="s">
        <v>4242</v>
      </c>
      <c r="K1347" s="71" t="str">
        <f t="shared" si="131"/>
        <v>BLANK</v>
      </c>
      <c r="L1347" s="71" t="str">
        <f t="shared" si="132"/>
        <v>BLANK</v>
      </c>
    </row>
    <row r="1348" spans="1:12" x14ac:dyDescent="0.75">
      <c r="A1348" s="70" t="str">
        <f>CONCATENATE('Search Tool'!$B$6,'Search Tool'!$F$6,H1348)</f>
        <v>EAL Level 3 advanced Diploma (Al size 1.25)50099590</v>
      </c>
      <c r="B1348" s="70" t="b">
        <f t="shared" si="127"/>
        <v>0</v>
      </c>
      <c r="C1348" s="70">
        <f t="shared" si="128"/>
        <v>0</v>
      </c>
      <c r="D1348" s="70" t="str">
        <f t="shared" si="129"/>
        <v>FALSE0</v>
      </c>
      <c r="E1348" s="70" t="str">
        <f t="shared" si="130"/>
        <v>Others L3Other Level 3 qualifications (Pass Only, AL size 2)50099590</v>
      </c>
      <c r="F1348" s="70" t="s">
        <v>2744</v>
      </c>
      <c r="G1348" s="70" t="s">
        <v>3240</v>
      </c>
      <c r="H1348" s="184">
        <v>50099590</v>
      </c>
      <c r="I1348" s="70" t="s">
        <v>2096</v>
      </c>
      <c r="J1348" s="70" t="s">
        <v>4243</v>
      </c>
      <c r="K1348" s="71" t="str">
        <f t="shared" si="131"/>
        <v>BLANK</v>
      </c>
      <c r="L1348" s="71" t="str">
        <f t="shared" si="132"/>
        <v>BLANK</v>
      </c>
    </row>
    <row r="1349" spans="1:12" x14ac:dyDescent="0.75">
      <c r="A1349" s="70" t="str">
        <f>CONCATENATE('Search Tool'!$B$6,'Search Tool'!$F$6,H1349)</f>
        <v>EAL Level 3 advanced Diploma (Al size 1.25)50099899</v>
      </c>
      <c r="B1349" s="70" t="b">
        <f t="shared" ref="B1349:B1411" si="133">A1349=E1349</f>
        <v>0</v>
      </c>
      <c r="C1349" s="70">
        <f t="shared" si="128"/>
        <v>0</v>
      </c>
      <c r="D1349" s="70" t="str">
        <f t="shared" ref="D1349:D1411" si="134">CONCATENATE(B1349,C1349)</f>
        <v>FALSE0</v>
      </c>
      <c r="E1349" s="70" t="str">
        <f t="shared" ref="E1349:E1383" si="135">CONCATENATE(F1349,G1349,H1349)</f>
        <v>Others L3Other Level 3 qualifications (Pass Only, AL size 2)50099899</v>
      </c>
      <c r="F1349" s="70" t="s">
        <v>2744</v>
      </c>
      <c r="G1349" s="70" t="s">
        <v>3240</v>
      </c>
      <c r="H1349" s="184">
        <v>50099899</v>
      </c>
      <c r="I1349" s="70" t="s">
        <v>2277</v>
      </c>
      <c r="J1349" s="70" t="s">
        <v>4244</v>
      </c>
      <c r="K1349" s="71" t="str">
        <f t="shared" si="131"/>
        <v>BLANK</v>
      </c>
      <c r="L1349" s="71" t="str">
        <f t="shared" si="132"/>
        <v>BLANK</v>
      </c>
    </row>
    <row r="1350" spans="1:12" x14ac:dyDescent="0.75">
      <c r="A1350" s="70" t="str">
        <f>CONCATENATE('Search Tool'!$B$6,'Search Tool'!$F$6,H1350)</f>
        <v>EAL Level 3 advanced Diploma (Al size 1.25)60016917</v>
      </c>
      <c r="B1350" s="70" t="b">
        <f t="shared" si="133"/>
        <v>0</v>
      </c>
      <c r="C1350" s="70">
        <f t="shared" ref="C1350:C1351" si="136">IF(B1350=TRUE,1+C1349,0)</f>
        <v>0</v>
      </c>
      <c r="D1350" s="70" t="str">
        <f t="shared" si="134"/>
        <v>FALSE0</v>
      </c>
      <c r="E1350" s="70" t="str">
        <f t="shared" si="135"/>
        <v>Others L3Other Level 3 qualifications (Pass Only, AL size 2)60016917</v>
      </c>
      <c r="F1350" s="70" t="s">
        <v>2744</v>
      </c>
      <c r="G1350" s="70" t="s">
        <v>3240</v>
      </c>
      <c r="H1350" s="184">
        <v>60016917</v>
      </c>
      <c r="I1350" s="70" t="s">
        <v>2098</v>
      </c>
      <c r="J1350" s="70" t="s">
        <v>4245</v>
      </c>
      <c r="K1350" s="71" t="str">
        <f t="shared" si="131"/>
        <v>BLANK</v>
      </c>
      <c r="L1350" s="71" t="str">
        <f t="shared" si="132"/>
        <v>BLANK</v>
      </c>
    </row>
    <row r="1351" spans="1:12" x14ac:dyDescent="0.75">
      <c r="A1351" s="70" t="str">
        <f>CONCATENATE('Search Tool'!$B$6,'Search Tool'!$F$6,H1351)</f>
        <v>EAL Level 3 advanced Diploma (Al size 1.25)60027009</v>
      </c>
      <c r="B1351" s="70" t="b">
        <f t="shared" si="133"/>
        <v>0</v>
      </c>
      <c r="C1351" s="70">
        <f t="shared" si="136"/>
        <v>0</v>
      </c>
      <c r="D1351" s="70" t="str">
        <f t="shared" si="134"/>
        <v>FALSE0</v>
      </c>
      <c r="E1351" s="70" t="str">
        <f t="shared" si="135"/>
        <v>Others L3Other Level 3 qualifications (Pass Only, AL size 2)60027009</v>
      </c>
      <c r="F1351" s="70" t="s">
        <v>2744</v>
      </c>
      <c r="G1351" s="70" t="s">
        <v>3240</v>
      </c>
      <c r="H1351" s="184">
        <v>60027009</v>
      </c>
      <c r="I1351" s="70" t="s">
        <v>2100</v>
      </c>
      <c r="J1351" s="70" t="s">
        <v>4246</v>
      </c>
      <c r="K1351" s="71" t="str">
        <f t="shared" si="131"/>
        <v>BLANK</v>
      </c>
      <c r="L1351" s="71" t="str">
        <f t="shared" si="132"/>
        <v>BLANK</v>
      </c>
    </row>
    <row r="1352" spans="1:12" x14ac:dyDescent="0.75">
      <c r="A1352" s="70" t="str">
        <f>CONCATENATE('Search Tool'!$B$6,'Search Tool'!$F$6,H1352)</f>
        <v>EAL Level 3 advanced Diploma (Al size 1.25)60060529</v>
      </c>
      <c r="B1352" s="70" t="b">
        <f t="shared" si="133"/>
        <v>0</v>
      </c>
      <c r="C1352" s="70">
        <f t="shared" ref="C1352:C1364" si="137">IF(B1352=TRUE,1+C1351,0)</f>
        <v>0</v>
      </c>
      <c r="D1352" s="70" t="str">
        <f t="shared" si="134"/>
        <v>FALSE0</v>
      </c>
      <c r="E1352" s="70" t="str">
        <f t="shared" si="135"/>
        <v>Others L3Other Level 3 qualifications (Pass Only, AL size 2)60060529</v>
      </c>
      <c r="F1352" s="70" t="s">
        <v>2744</v>
      </c>
      <c r="G1352" s="70" t="s">
        <v>3240</v>
      </c>
      <c r="H1352" s="184">
        <v>60060529</v>
      </c>
      <c r="I1352" s="70" t="s">
        <v>2102</v>
      </c>
      <c r="J1352" s="70" t="s">
        <v>4247</v>
      </c>
      <c r="K1352" s="71" t="str">
        <f t="shared" si="131"/>
        <v>BLANK</v>
      </c>
      <c r="L1352" s="71" t="str">
        <f t="shared" si="132"/>
        <v>BLANK</v>
      </c>
    </row>
    <row r="1353" spans="1:12" x14ac:dyDescent="0.75">
      <c r="A1353" s="70" t="str">
        <f>CONCATENATE('Search Tool'!$B$6,'Search Tool'!$F$6,H1353)</f>
        <v>EAL Level 3 advanced Diploma (Al size 1.25)60077943</v>
      </c>
      <c r="B1353" s="70" t="b">
        <f t="shared" si="133"/>
        <v>0</v>
      </c>
      <c r="C1353" s="70">
        <f t="shared" si="137"/>
        <v>0</v>
      </c>
      <c r="D1353" s="70" t="str">
        <f t="shared" si="134"/>
        <v>FALSE0</v>
      </c>
      <c r="E1353" s="70" t="str">
        <f t="shared" si="135"/>
        <v>Others L3Other Level 3 qualifications (Pass Only, AL size 2)60077943</v>
      </c>
      <c r="F1353" s="70" t="s">
        <v>2744</v>
      </c>
      <c r="G1353" s="70" t="s">
        <v>3240</v>
      </c>
      <c r="H1353" s="184">
        <v>60077943</v>
      </c>
      <c r="I1353" s="70" t="s">
        <v>2104</v>
      </c>
      <c r="J1353" s="70" t="s">
        <v>4248</v>
      </c>
      <c r="K1353" s="71" t="str">
        <f t="shared" si="131"/>
        <v>BLANK</v>
      </c>
      <c r="L1353" s="71" t="str">
        <f t="shared" si="132"/>
        <v>BLANK</v>
      </c>
    </row>
    <row r="1354" spans="1:12" x14ac:dyDescent="0.75">
      <c r="A1354" s="70" t="str">
        <f>CONCATENATE('Search Tool'!$B$6,'Search Tool'!$F$6,H1354)</f>
        <v>EAL Level 3 advanced Diploma (Al size 1.25)50042543</v>
      </c>
      <c r="B1354" s="70" t="b">
        <f>A1354=E1354</f>
        <v>0</v>
      </c>
      <c r="C1354" s="70">
        <f t="shared" si="137"/>
        <v>0</v>
      </c>
      <c r="D1354" s="70" t="str">
        <f>CONCATENATE(B1354,C1354)</f>
        <v>FALSE0</v>
      </c>
      <c r="E1354" s="70" t="str">
        <f t="shared" si="135"/>
        <v>Others L3Other Level 3 qualifications (Pass Only, AL size 2.25)50042543</v>
      </c>
      <c r="F1354" s="70" t="s">
        <v>2744</v>
      </c>
      <c r="G1354" s="163" t="s">
        <v>3242</v>
      </c>
      <c r="H1354" s="70">
        <v>50042543</v>
      </c>
      <c r="I1354" s="70" t="s">
        <v>2110</v>
      </c>
      <c r="J1354" s="70" t="s">
        <v>4249</v>
      </c>
      <c r="K1354" s="71" t="str">
        <f t="shared" si="131"/>
        <v>BLANK</v>
      </c>
      <c r="L1354" s="71" t="str">
        <f t="shared" si="132"/>
        <v>BLANK</v>
      </c>
    </row>
    <row r="1355" spans="1:12" x14ac:dyDescent="0.75">
      <c r="A1355" s="70" t="str">
        <f>CONCATENATE('Search Tool'!$B$6,'Search Tool'!$F$6,H1355)</f>
        <v>EAL Level 3 advanced Diploma (Al size 1.25)60016905</v>
      </c>
      <c r="B1355" s="70" t="b">
        <f t="shared" si="133"/>
        <v>0</v>
      </c>
      <c r="C1355" s="70">
        <f t="shared" si="137"/>
        <v>0</v>
      </c>
      <c r="D1355" s="70" t="str">
        <f t="shared" si="134"/>
        <v>FALSE0</v>
      </c>
      <c r="E1355" s="70" t="str">
        <f t="shared" si="135"/>
        <v>Others L3Other Level 3 qualifications (Pass Only, AL size 2.25)60016905</v>
      </c>
      <c r="F1355" s="70" t="s">
        <v>2744</v>
      </c>
      <c r="G1355" s="70" t="s">
        <v>3242</v>
      </c>
      <c r="H1355" s="70">
        <v>60016905</v>
      </c>
      <c r="I1355" s="70" t="s">
        <v>2105</v>
      </c>
      <c r="J1355" s="70" t="s">
        <v>4250</v>
      </c>
      <c r="K1355" s="71" t="str">
        <f t="shared" si="131"/>
        <v>BLANK</v>
      </c>
      <c r="L1355" s="71" t="str">
        <f t="shared" si="132"/>
        <v>BLANK</v>
      </c>
    </row>
    <row r="1356" spans="1:12" x14ac:dyDescent="0.75">
      <c r="A1356" s="70" t="str">
        <f>CONCATENATE('Search Tool'!$B$6,'Search Tool'!$F$6,H1356)</f>
        <v>EAL Level 3 advanced Diploma (Al size 1.25)60048037</v>
      </c>
      <c r="B1356" s="70" t="b">
        <f t="shared" si="133"/>
        <v>0</v>
      </c>
      <c r="C1356" s="70">
        <f t="shared" si="137"/>
        <v>0</v>
      </c>
      <c r="D1356" s="70" t="str">
        <f t="shared" si="134"/>
        <v>FALSE0</v>
      </c>
      <c r="E1356" s="70" t="str">
        <f t="shared" si="135"/>
        <v>Others L3Other Level 3 qualifications (Pass Only, AL size 2.25)60048037</v>
      </c>
      <c r="F1356" s="70" t="s">
        <v>2744</v>
      </c>
      <c r="G1356" s="70" t="s">
        <v>3242</v>
      </c>
      <c r="H1356" s="184">
        <v>60048037</v>
      </c>
      <c r="I1356" s="70" t="s">
        <v>2814</v>
      </c>
      <c r="J1356" s="70" t="s">
        <v>4251</v>
      </c>
      <c r="K1356" s="71" t="str">
        <f t="shared" si="131"/>
        <v>BLANK</v>
      </c>
      <c r="L1356" s="71" t="str">
        <f t="shared" si="132"/>
        <v>BLANK</v>
      </c>
    </row>
    <row r="1357" spans="1:12" x14ac:dyDescent="0.75">
      <c r="A1357" s="70" t="str">
        <f>CONCATENATE('Search Tool'!$B$6,'Search Tool'!$F$6,H1357)</f>
        <v>EAL Level 3 advanced Diploma (Al size 1.25)60131421</v>
      </c>
      <c r="B1357" s="70" t="b">
        <f t="shared" si="133"/>
        <v>0</v>
      </c>
      <c r="C1357" s="70">
        <f t="shared" si="137"/>
        <v>0</v>
      </c>
      <c r="D1357" s="70" t="str">
        <f t="shared" si="134"/>
        <v>FALSE0</v>
      </c>
      <c r="E1357" s="70" t="str">
        <f t="shared" si="135"/>
        <v>Others L3Other Level 3 qualifications (Pass Only, AL size 2.25)60131421</v>
      </c>
      <c r="F1357" s="70" t="s">
        <v>2744</v>
      </c>
      <c r="G1357" s="70" t="s">
        <v>3242</v>
      </c>
      <c r="H1357" s="184">
        <v>60131421</v>
      </c>
      <c r="I1357" s="70" t="s">
        <v>2546</v>
      </c>
      <c r="J1357" s="70" t="s">
        <v>4252</v>
      </c>
      <c r="K1357" s="71" t="str">
        <f t="shared" si="131"/>
        <v>BLANK</v>
      </c>
      <c r="L1357" s="71" t="str">
        <f t="shared" si="132"/>
        <v>BLANK</v>
      </c>
    </row>
    <row r="1358" spans="1:12" x14ac:dyDescent="0.75">
      <c r="A1358" s="70" t="str">
        <f>CONCATENATE('Search Tool'!$B$6,'Search Tool'!$F$6,H1358)</f>
        <v>EAL Level 3 advanced Diploma (Al size 1.25)60067639</v>
      </c>
      <c r="B1358" s="70" t="b">
        <f t="shared" si="133"/>
        <v>0</v>
      </c>
      <c r="C1358" s="70">
        <f t="shared" si="137"/>
        <v>0</v>
      </c>
      <c r="D1358" s="70" t="str">
        <f t="shared" si="134"/>
        <v>FALSE0</v>
      </c>
      <c r="E1358" s="70" t="str">
        <f t="shared" si="135"/>
        <v>Others L3Other Level 3 qualifications (Pass Only, AL size 2.25)60067639</v>
      </c>
      <c r="F1358" s="70" t="s">
        <v>2744</v>
      </c>
      <c r="G1358" s="165" t="s">
        <v>3242</v>
      </c>
      <c r="H1358" s="184">
        <v>60067639</v>
      </c>
      <c r="I1358" s="70" t="s">
        <v>2108</v>
      </c>
      <c r="J1358" s="70" t="s">
        <v>4253</v>
      </c>
      <c r="K1358" s="71" t="str">
        <f t="shared" si="131"/>
        <v>BLANK</v>
      </c>
      <c r="L1358" s="71" t="str">
        <f t="shared" si="132"/>
        <v>BLANK</v>
      </c>
    </row>
    <row r="1359" spans="1:12" x14ac:dyDescent="0.75">
      <c r="A1359" s="70" t="str">
        <f>CONCATENATE('Search Tool'!$B$6,'Search Tool'!$F$6,H1359)</f>
        <v>EAL Level 3 advanced Diploma (Al size 1.25)60077967</v>
      </c>
      <c r="B1359" s="70" t="b">
        <f t="shared" si="133"/>
        <v>0</v>
      </c>
      <c r="C1359" s="70">
        <f t="shared" si="137"/>
        <v>0</v>
      </c>
      <c r="D1359" s="70" t="str">
        <f t="shared" si="134"/>
        <v>FALSE0</v>
      </c>
      <c r="E1359" s="70" t="str">
        <f t="shared" si="135"/>
        <v>Others L3Other Level 3 qualifications (Pass Only, AL size 3)60077967</v>
      </c>
      <c r="F1359" s="70" t="s">
        <v>2744</v>
      </c>
      <c r="G1359" s="70" t="s">
        <v>3245</v>
      </c>
      <c r="H1359" s="70">
        <v>60077967</v>
      </c>
      <c r="I1359" s="70" t="s">
        <v>2109</v>
      </c>
      <c r="J1359" s="70" t="s">
        <v>4254</v>
      </c>
      <c r="K1359" s="71" t="str">
        <f t="shared" si="131"/>
        <v>BLANK</v>
      </c>
      <c r="L1359" s="71" t="str">
        <f t="shared" si="132"/>
        <v>BLANK</v>
      </c>
    </row>
    <row r="1360" spans="1:12" x14ac:dyDescent="0.75">
      <c r="A1360" s="70" t="str">
        <f>CONCATENATE('Search Tool'!$B$6,'Search Tool'!$F$6,H1360)</f>
        <v>EAL Level 3 advanced Diploma (Al size 1.25)60101477</v>
      </c>
      <c r="B1360" s="70" t="b">
        <f t="shared" si="133"/>
        <v>0</v>
      </c>
      <c r="C1360" s="70">
        <f t="shared" si="137"/>
        <v>0</v>
      </c>
      <c r="D1360" s="70" t="str">
        <f t="shared" si="134"/>
        <v>FALSE0</v>
      </c>
      <c r="E1360" s="70" t="str">
        <f t="shared" si="135"/>
        <v>Others L3Other Level 3 qualifications (D-P, AL size 1)60101477</v>
      </c>
      <c r="F1360" s="70" t="s">
        <v>2744</v>
      </c>
      <c r="G1360" s="70" t="s">
        <v>3248</v>
      </c>
      <c r="H1360" s="184">
        <v>60101477</v>
      </c>
      <c r="I1360" s="70" t="s">
        <v>2470</v>
      </c>
      <c r="J1360" s="70" t="s">
        <v>4255</v>
      </c>
      <c r="K1360" s="71" t="str">
        <f t="shared" si="131"/>
        <v>BLANK</v>
      </c>
      <c r="L1360" s="71" t="str">
        <f t="shared" si="132"/>
        <v>BLANK</v>
      </c>
    </row>
    <row r="1361" spans="1:12" x14ac:dyDescent="0.75">
      <c r="A1361" s="70" t="str">
        <f>CONCATENATE('Search Tool'!$B$6,'Search Tool'!$F$6,H1361)</f>
        <v>EAL Level 3 advanced Diploma (Al size 1.25)60105690</v>
      </c>
      <c r="B1361" s="70" t="b">
        <f t="shared" si="133"/>
        <v>0</v>
      </c>
      <c r="C1361" s="70">
        <f t="shared" si="137"/>
        <v>0</v>
      </c>
      <c r="D1361" s="70" t="str">
        <f t="shared" si="134"/>
        <v>FALSE0</v>
      </c>
      <c r="E1361" s="70" t="str">
        <f t="shared" si="135"/>
        <v>Others L3Other Level 3 qualifications (D-P, AL size 1)60105690</v>
      </c>
      <c r="F1361" s="70" t="s">
        <v>2744</v>
      </c>
      <c r="G1361" s="70" t="s">
        <v>3248</v>
      </c>
      <c r="H1361" s="184">
        <v>60105690</v>
      </c>
      <c r="I1361" s="70" t="s">
        <v>2112</v>
      </c>
      <c r="J1361" s="70" t="s">
        <v>4256</v>
      </c>
      <c r="K1361" s="71" t="str">
        <f t="shared" si="131"/>
        <v>BLANK</v>
      </c>
      <c r="L1361" s="71" t="str">
        <f t="shared" si="132"/>
        <v>BLANK</v>
      </c>
    </row>
    <row r="1362" spans="1:12" x14ac:dyDescent="0.75">
      <c r="A1362" s="70" t="str">
        <f>CONCATENATE('Search Tool'!$B$6,'Search Tool'!$F$6,H1362)</f>
        <v>EAL Level 3 advanced Diploma (Al size 1.25)60105859</v>
      </c>
      <c r="B1362" s="70" t="b">
        <f t="shared" si="133"/>
        <v>0</v>
      </c>
      <c r="C1362" s="70">
        <f t="shared" si="137"/>
        <v>0</v>
      </c>
      <c r="D1362" s="70" t="str">
        <f t="shared" si="134"/>
        <v>FALSE0</v>
      </c>
      <c r="E1362" s="70" t="str">
        <f t="shared" si="135"/>
        <v>Others L3Other Level 3 qualifications (D-P, AL size 1)60105859</v>
      </c>
      <c r="F1362" s="70" t="s">
        <v>2744</v>
      </c>
      <c r="G1362" s="70" t="s">
        <v>3248</v>
      </c>
      <c r="H1362" s="184">
        <v>60105859</v>
      </c>
      <c r="I1362" s="70" t="s">
        <v>2497</v>
      </c>
      <c r="J1362" s="70" t="s">
        <v>4257</v>
      </c>
      <c r="K1362" s="71" t="str">
        <f t="shared" si="131"/>
        <v>BLANK</v>
      </c>
      <c r="L1362" s="71" t="str">
        <f t="shared" si="132"/>
        <v>BLANK</v>
      </c>
    </row>
    <row r="1363" spans="1:12" x14ac:dyDescent="0.75">
      <c r="A1363" s="70" t="str">
        <f>CONCATENATE('Search Tool'!$B$6,'Search Tool'!$F$6,H1363)</f>
        <v>EAL Level 3 advanced Diploma (Al size 1.25)60105860</v>
      </c>
      <c r="B1363" s="70" t="b">
        <f t="shared" si="133"/>
        <v>0</v>
      </c>
      <c r="C1363" s="70">
        <f t="shared" si="137"/>
        <v>0</v>
      </c>
      <c r="D1363" s="70" t="str">
        <f t="shared" si="134"/>
        <v>FALSE0</v>
      </c>
      <c r="E1363" s="70" t="str">
        <f t="shared" si="135"/>
        <v>Others L3Other Level 3 qualifications (D-P, AL size 1)60105860</v>
      </c>
      <c r="F1363" s="70" t="s">
        <v>2744</v>
      </c>
      <c r="G1363" s="70" t="s">
        <v>3248</v>
      </c>
      <c r="H1363" s="184">
        <v>60105860</v>
      </c>
      <c r="I1363" s="70" t="s">
        <v>2499</v>
      </c>
      <c r="J1363" s="70" t="s">
        <v>4258</v>
      </c>
      <c r="K1363" s="71" t="str">
        <f t="shared" si="131"/>
        <v>BLANK</v>
      </c>
      <c r="L1363" s="71" t="str">
        <f t="shared" si="132"/>
        <v>BLANK</v>
      </c>
    </row>
    <row r="1364" spans="1:12" x14ac:dyDescent="0.75">
      <c r="A1364" s="70" t="str">
        <f>CONCATENATE('Search Tool'!$B$6,'Search Tool'!$F$6,H1364)</f>
        <v>EAL Level 3 advanced Diploma (Al size 1.25)60105914</v>
      </c>
      <c r="B1364" s="70" t="b">
        <f t="shared" si="133"/>
        <v>0</v>
      </c>
      <c r="C1364" s="70">
        <f t="shared" si="137"/>
        <v>0</v>
      </c>
      <c r="D1364" s="70" t="str">
        <f t="shared" si="134"/>
        <v>FALSE0</v>
      </c>
      <c r="E1364" s="70" t="str">
        <f t="shared" si="135"/>
        <v>Others L3Other Level 3 qualifications (D-P, AL size 1)60105914</v>
      </c>
      <c r="F1364" s="70" t="s">
        <v>2744</v>
      </c>
      <c r="G1364" s="70" t="s">
        <v>3248</v>
      </c>
      <c r="H1364" s="184">
        <v>60105914</v>
      </c>
      <c r="I1364" s="70" t="s">
        <v>2503</v>
      </c>
      <c r="J1364" s="70" t="s">
        <v>4259</v>
      </c>
      <c r="K1364" s="71" t="str">
        <f t="shared" si="131"/>
        <v>BLANK</v>
      </c>
      <c r="L1364" s="71" t="str">
        <f t="shared" si="132"/>
        <v>BLANK</v>
      </c>
    </row>
    <row r="1365" spans="1:12" x14ac:dyDescent="0.75">
      <c r="A1365" s="70" t="str">
        <f>CONCATENATE('Search Tool'!$B$6,'Search Tool'!$F$6,H1365)</f>
        <v>EAL Level 3 advanced Diploma (Al size 1.25)60118945</v>
      </c>
      <c r="B1365" s="70" t="b">
        <f t="shared" si="133"/>
        <v>0</v>
      </c>
      <c r="C1365" s="70">
        <f t="shared" ref="C1365:C1411" si="138">IF(B1365=TRUE,1+C1364,0)</f>
        <v>0</v>
      </c>
      <c r="D1365" s="70" t="str">
        <f t="shared" si="134"/>
        <v>FALSE0</v>
      </c>
      <c r="E1365" s="70" t="str">
        <f t="shared" si="135"/>
        <v>Others L3Other Level 3 qualifications (D-P, AL size 1)60118945</v>
      </c>
      <c r="F1365" s="70" t="s">
        <v>2744</v>
      </c>
      <c r="G1365" s="70" t="s">
        <v>3248</v>
      </c>
      <c r="H1365" s="184">
        <v>60118945</v>
      </c>
      <c r="I1365" s="70" t="s">
        <v>2526</v>
      </c>
      <c r="J1365" s="70" t="s">
        <v>4260</v>
      </c>
      <c r="K1365" s="71" t="str">
        <f t="shared" si="131"/>
        <v>BLANK</v>
      </c>
      <c r="L1365" s="71" t="str">
        <f t="shared" si="132"/>
        <v>BLANK</v>
      </c>
    </row>
    <row r="1366" spans="1:12" x14ac:dyDescent="0.75">
      <c r="A1366" s="70" t="str">
        <f>CONCATENATE('Search Tool'!$B$6,'Search Tool'!$F$6,H1366)</f>
        <v>EAL Level 3 advanced Diploma (Al size 1.25)60069958</v>
      </c>
      <c r="B1366" s="70" t="b">
        <f t="shared" si="133"/>
        <v>0</v>
      </c>
      <c r="C1366" s="70">
        <f t="shared" si="138"/>
        <v>0</v>
      </c>
      <c r="D1366" s="70" t="str">
        <f t="shared" si="134"/>
        <v>FALSE0</v>
      </c>
      <c r="E1366" s="70" t="str">
        <f t="shared" si="135"/>
        <v>Others L3Other Level 3 qualifications (D-P, AL size 1.25)60069958</v>
      </c>
      <c r="F1366" s="70" t="s">
        <v>2744</v>
      </c>
      <c r="G1366" s="70" t="s">
        <v>3252</v>
      </c>
      <c r="H1366" s="184">
        <v>60069958</v>
      </c>
      <c r="I1366" s="70" t="s">
        <v>2380</v>
      </c>
      <c r="J1366" s="70" t="s">
        <v>4261</v>
      </c>
      <c r="K1366" s="71" t="str">
        <f t="shared" si="131"/>
        <v>BLANK</v>
      </c>
      <c r="L1366" s="71" t="str">
        <f t="shared" si="132"/>
        <v>BLANK</v>
      </c>
    </row>
    <row r="1367" spans="1:12" x14ac:dyDescent="0.75">
      <c r="A1367" s="70" t="str">
        <f>CONCATENATE('Search Tool'!$B$6,'Search Tool'!$F$6,H1367)</f>
        <v>EAL Level 3 advanced Diploma (Al size 1.25)6009171X</v>
      </c>
      <c r="B1367" s="70" t="b">
        <f t="shared" si="133"/>
        <v>0</v>
      </c>
      <c r="C1367" s="70">
        <f t="shared" si="138"/>
        <v>0</v>
      </c>
      <c r="D1367" s="70" t="str">
        <f t="shared" si="134"/>
        <v>FALSE0</v>
      </c>
      <c r="E1367" s="70" t="str">
        <f t="shared" si="135"/>
        <v>Others L3Other Level 3 qualifications (D-P, AL size 1.25)6009171X</v>
      </c>
      <c r="F1367" s="70" t="s">
        <v>2744</v>
      </c>
      <c r="G1367" s="70" t="s">
        <v>3252</v>
      </c>
      <c r="H1367" s="70" t="s">
        <v>2443</v>
      </c>
      <c r="I1367" s="70" t="s">
        <v>2444</v>
      </c>
      <c r="J1367" s="70" t="s">
        <v>4262</v>
      </c>
      <c r="K1367" s="71" t="str">
        <f t="shared" si="131"/>
        <v>BLANK</v>
      </c>
      <c r="L1367" s="71" t="str">
        <f t="shared" si="132"/>
        <v>BLANK</v>
      </c>
    </row>
    <row r="1368" spans="1:12" x14ac:dyDescent="0.75">
      <c r="A1368" s="70" t="str">
        <f>CONCATENATE('Search Tool'!$B$6,'Search Tool'!$F$6,H1368)</f>
        <v>EAL Level 3 advanced Diploma (Al size 1.25)50065038</v>
      </c>
      <c r="B1368" s="70" t="b">
        <f t="shared" si="133"/>
        <v>0</v>
      </c>
      <c r="C1368" s="70">
        <f t="shared" si="138"/>
        <v>0</v>
      </c>
      <c r="D1368" s="70" t="str">
        <f t="shared" si="134"/>
        <v>FALSE0</v>
      </c>
      <c r="E1368" s="70" t="str">
        <f t="shared" si="135"/>
        <v>Others L3Other Level 3 qualifications (D-P, AL size 1.5)50065038</v>
      </c>
      <c r="F1368" s="70" t="s">
        <v>2744</v>
      </c>
      <c r="G1368" s="70" t="s">
        <v>3256</v>
      </c>
      <c r="H1368" s="70">
        <v>50065038</v>
      </c>
      <c r="I1368" s="70" t="s">
        <v>2755</v>
      </c>
      <c r="J1368" s="70" t="s">
        <v>4263</v>
      </c>
      <c r="K1368" s="71" t="str">
        <f t="shared" si="131"/>
        <v>BLANK</v>
      </c>
      <c r="L1368" s="71" t="str">
        <f t="shared" si="132"/>
        <v>BLANK</v>
      </c>
    </row>
    <row r="1369" spans="1:12" x14ac:dyDescent="0.75">
      <c r="A1369" s="70" t="str">
        <f>CONCATENATE('Search Tool'!$B$6,'Search Tool'!$F$6,H1369)</f>
        <v>EAL Level 3 advanced Diploma (Al size 1.25)60048955</v>
      </c>
      <c r="B1369" s="70" t="b">
        <f t="shared" si="133"/>
        <v>0</v>
      </c>
      <c r="C1369" s="70">
        <f t="shared" si="138"/>
        <v>0</v>
      </c>
      <c r="D1369" s="70" t="str">
        <f t="shared" si="134"/>
        <v>FALSE0</v>
      </c>
      <c r="E1369" s="70" t="str">
        <f t="shared" si="135"/>
        <v>Others L3Other Level 3 qualifications (D-P, AL size 1.5)60048955</v>
      </c>
      <c r="F1369" s="70" t="s">
        <v>2744</v>
      </c>
      <c r="G1369" s="70" t="s">
        <v>3256</v>
      </c>
      <c r="H1369" s="184">
        <v>60048955</v>
      </c>
      <c r="I1369" s="70" t="s">
        <v>2358</v>
      </c>
      <c r="J1369" s="70" t="s">
        <v>4264</v>
      </c>
      <c r="K1369" s="71" t="str">
        <f t="shared" si="131"/>
        <v>BLANK</v>
      </c>
      <c r="L1369" s="71" t="str">
        <f t="shared" si="132"/>
        <v>BLANK</v>
      </c>
    </row>
    <row r="1370" spans="1:12" x14ac:dyDescent="0.75">
      <c r="A1370" s="70" t="str">
        <f>CONCATENATE('Search Tool'!$B$6,'Search Tool'!$F$6,H1370)</f>
        <v>EAL Level 3 advanced Diploma (Al size 1.25)50053164</v>
      </c>
      <c r="B1370" s="70" t="b">
        <f t="shared" si="133"/>
        <v>0</v>
      </c>
      <c r="C1370" s="70">
        <f t="shared" si="138"/>
        <v>0</v>
      </c>
      <c r="D1370" s="70" t="str">
        <f t="shared" si="134"/>
        <v>FALSE0</v>
      </c>
      <c r="E1370" s="70" t="str">
        <f t="shared" si="135"/>
        <v>Others L3Other Level 3 qualifications (D-P, AL size 1.75)50053164</v>
      </c>
      <c r="F1370" s="70" t="s">
        <v>2744</v>
      </c>
      <c r="G1370" s="70" t="s">
        <v>3260</v>
      </c>
      <c r="H1370" s="184">
        <v>50053164</v>
      </c>
      <c r="I1370" s="70" t="s">
        <v>2116</v>
      </c>
      <c r="J1370" s="70" t="s">
        <v>4265</v>
      </c>
      <c r="K1370" s="71" t="str">
        <f t="shared" si="131"/>
        <v>BLANK</v>
      </c>
      <c r="L1370" s="71" t="str">
        <f t="shared" si="132"/>
        <v>BLANK</v>
      </c>
    </row>
    <row r="1371" spans="1:12" x14ac:dyDescent="0.75">
      <c r="A1371" s="70" t="str">
        <f>CONCATENATE('Search Tool'!$B$6,'Search Tool'!$F$6,H1371)</f>
        <v>EAL Level 3 advanced Diploma (Al size 1.25)60028270</v>
      </c>
      <c r="B1371" s="70" t="b">
        <f>A1371=E1371</f>
        <v>0</v>
      </c>
      <c r="C1371" s="70">
        <f t="shared" si="138"/>
        <v>0</v>
      </c>
      <c r="D1371" s="70" t="str">
        <f>CONCATENATE(B1371,C1371)</f>
        <v>FALSE0</v>
      </c>
      <c r="E1371" s="70" t="str">
        <f t="shared" si="135"/>
        <v>Others L3Other Level 3 qualifications (D-P, AL size 1.75)60028270</v>
      </c>
      <c r="F1371" s="70" t="s">
        <v>2744</v>
      </c>
      <c r="G1371" s="165" t="s">
        <v>3260</v>
      </c>
      <c r="H1371" s="184">
        <v>60028270</v>
      </c>
      <c r="I1371" s="70" t="s">
        <v>2114</v>
      </c>
      <c r="J1371" s="70" t="s">
        <v>4266</v>
      </c>
      <c r="K1371" s="71" t="str">
        <f t="shared" si="131"/>
        <v>BLANK</v>
      </c>
      <c r="L1371" s="71" t="str">
        <f t="shared" si="132"/>
        <v>BLANK</v>
      </c>
    </row>
    <row r="1372" spans="1:12" x14ac:dyDescent="0.75">
      <c r="A1372" s="70" t="str">
        <f>CONCATENATE('Search Tool'!$B$6,'Search Tool'!$F$6,H1372)</f>
        <v>EAL Level 3 advanced Diploma (Al size 1.25)60086075</v>
      </c>
      <c r="B1372" s="70" t="b">
        <f t="shared" si="133"/>
        <v>0</v>
      </c>
      <c r="C1372" s="70">
        <f t="shared" si="138"/>
        <v>0</v>
      </c>
      <c r="D1372" s="70" t="str">
        <f t="shared" si="134"/>
        <v>FALSE0</v>
      </c>
      <c r="E1372" s="70" t="str">
        <f t="shared" si="135"/>
        <v>Others L3Other Level 3 qualifications (D-P, AL size 1.75)60086075</v>
      </c>
      <c r="F1372" s="70" t="s">
        <v>2744</v>
      </c>
      <c r="G1372" s="70" t="s">
        <v>3260</v>
      </c>
      <c r="H1372" s="184">
        <v>60086075</v>
      </c>
      <c r="I1372" s="70" t="s">
        <v>2410</v>
      </c>
      <c r="J1372" s="70" t="s">
        <v>4267</v>
      </c>
      <c r="K1372" s="71" t="str">
        <f t="shared" si="131"/>
        <v>BLANK</v>
      </c>
      <c r="L1372" s="71" t="str">
        <f t="shared" si="132"/>
        <v>BLANK</v>
      </c>
    </row>
    <row r="1373" spans="1:12" x14ac:dyDescent="0.75">
      <c r="A1373" s="70" t="str">
        <f>CONCATENATE('Search Tool'!$B$6,'Search Tool'!$F$6,H1373)</f>
        <v>EAL Level 3 advanced Diploma (Al size 1.25)60086130</v>
      </c>
      <c r="B1373" s="70" t="b">
        <f>A1373=E1373</f>
        <v>0</v>
      </c>
      <c r="C1373" s="70">
        <f t="shared" si="138"/>
        <v>0</v>
      </c>
      <c r="D1373" s="70" t="str">
        <f>CONCATENATE(B1373,C1373)</f>
        <v>FALSE0</v>
      </c>
      <c r="E1373" s="70" t="str">
        <f t="shared" si="135"/>
        <v>Others L3Other Level 3 qualifications (D-P, AL size 1.75)60086130</v>
      </c>
      <c r="F1373" s="70" t="s">
        <v>2744</v>
      </c>
      <c r="G1373" s="165" t="s">
        <v>3260</v>
      </c>
      <c r="H1373" s="184">
        <v>60086130</v>
      </c>
      <c r="I1373" s="70" t="s">
        <v>2415</v>
      </c>
      <c r="J1373" s="70" t="s">
        <v>4268</v>
      </c>
      <c r="K1373" s="71" t="str">
        <f t="shared" si="131"/>
        <v>BLANK</v>
      </c>
      <c r="L1373" s="71" t="str">
        <f t="shared" si="132"/>
        <v>BLANK</v>
      </c>
    </row>
    <row r="1374" spans="1:12" x14ac:dyDescent="0.75">
      <c r="A1374" s="70" t="str">
        <f>CONCATENATE('Search Tool'!$B$6,'Search Tool'!$F$6,H1374)</f>
        <v>EAL Level 3 advanced Diploma (Al size 1.25)60117801</v>
      </c>
      <c r="B1374" s="70" t="b">
        <f>A1374=E1374</f>
        <v>0</v>
      </c>
      <c r="C1374" s="70">
        <f t="shared" si="138"/>
        <v>0</v>
      </c>
      <c r="D1374" s="70" t="str">
        <f>CONCATENATE(B1374,C1374)</f>
        <v>FALSE0</v>
      </c>
      <c r="E1374" s="70" t="str">
        <f t="shared" si="135"/>
        <v>Others L3Other Level 3 qualifications (D-P, AL size 1.75)60117801</v>
      </c>
      <c r="F1374" s="70" t="s">
        <v>2744</v>
      </c>
      <c r="G1374" s="165" t="s">
        <v>3260</v>
      </c>
      <c r="H1374" s="184">
        <v>60117801</v>
      </c>
      <c r="I1374" s="70" t="s">
        <v>2777</v>
      </c>
      <c r="J1374" s="70" t="s">
        <v>4269</v>
      </c>
      <c r="K1374" s="71" t="str">
        <f t="shared" si="131"/>
        <v>BLANK</v>
      </c>
      <c r="L1374" s="71" t="str">
        <f t="shared" si="132"/>
        <v>BLANK</v>
      </c>
    </row>
    <row r="1375" spans="1:12" x14ac:dyDescent="0.75">
      <c r="A1375" s="70" t="str">
        <f>CONCATENATE('Search Tool'!$B$6,'Search Tool'!$F$6,H1375)</f>
        <v>EAL Level 3 advanced Diploma (Al size 1.25)60131159</v>
      </c>
      <c r="B1375" s="70" t="b">
        <f t="shared" si="133"/>
        <v>0</v>
      </c>
      <c r="C1375" s="70">
        <f t="shared" si="138"/>
        <v>0</v>
      </c>
      <c r="D1375" s="70" t="str">
        <f t="shared" si="134"/>
        <v>FALSE0</v>
      </c>
      <c r="E1375" s="70" t="str">
        <f t="shared" si="135"/>
        <v>Others L3Other Level 3 qualifications (D-P, AL size 1.75)60131159</v>
      </c>
      <c r="F1375" s="70" t="s">
        <v>2744</v>
      </c>
      <c r="G1375" s="70" t="s">
        <v>3260</v>
      </c>
      <c r="H1375" s="184">
        <v>60131159</v>
      </c>
      <c r="I1375" s="70" t="s">
        <v>2534</v>
      </c>
      <c r="J1375" s="70" t="s">
        <v>4270</v>
      </c>
      <c r="K1375" s="71" t="str">
        <f t="shared" si="131"/>
        <v>BLANK</v>
      </c>
      <c r="L1375" s="71" t="str">
        <f t="shared" si="132"/>
        <v>BLANK</v>
      </c>
    </row>
    <row r="1376" spans="1:12" x14ac:dyDescent="0.75">
      <c r="A1376" s="70" t="str">
        <f>CONCATENATE('Search Tool'!$B$6,'Search Tool'!$F$6,H1376)</f>
        <v>EAL Level 3 advanced Diploma (Al size 1.25)60139869</v>
      </c>
      <c r="B1376" s="70" t="b">
        <f>A1376=E1376</f>
        <v>0</v>
      </c>
      <c r="C1376" s="70">
        <f t="shared" si="138"/>
        <v>0</v>
      </c>
      <c r="D1376" s="70" t="str">
        <f>CONCATENATE(B1376,C1376)</f>
        <v>FALSE0</v>
      </c>
      <c r="E1376" s="70" t="str">
        <f t="shared" si="135"/>
        <v>Others L3Other Level 3 qualifications (D-P, AL size 1.75)60139869</v>
      </c>
      <c r="F1376" s="70" t="s">
        <v>2744</v>
      </c>
      <c r="G1376" s="165" t="s">
        <v>3260</v>
      </c>
      <c r="H1376" s="184">
        <v>60139869</v>
      </c>
      <c r="I1376" s="70" t="s">
        <v>2778</v>
      </c>
      <c r="J1376" s="70" t="s">
        <v>4271</v>
      </c>
      <c r="K1376" s="71" t="str">
        <f t="shared" si="131"/>
        <v>BLANK</v>
      </c>
      <c r="L1376" s="71" t="str">
        <f t="shared" si="132"/>
        <v>BLANK</v>
      </c>
    </row>
    <row r="1377" spans="1:12" x14ac:dyDescent="0.75">
      <c r="A1377" s="70" t="str">
        <f>CONCATENATE('Search Tool'!$B$6,'Search Tool'!$F$6,H1377)</f>
        <v>EAL Level 3 advanced Diploma (Al size 1.25)50108724</v>
      </c>
      <c r="B1377" s="70" t="b">
        <f>A1377=E1377</f>
        <v>0</v>
      </c>
      <c r="C1377" s="70">
        <f t="shared" si="138"/>
        <v>0</v>
      </c>
      <c r="D1377" s="70" t="str">
        <f>CONCATENATE(B1377,C1377)</f>
        <v>FALSE0</v>
      </c>
      <c r="E1377" s="70" t="str">
        <f t="shared" si="135"/>
        <v>Others L3Other Level 3 qualifications (D-P, AL size 2)50108724</v>
      </c>
      <c r="F1377" s="70" t="s">
        <v>2744</v>
      </c>
      <c r="G1377" s="165" t="s">
        <v>3264</v>
      </c>
      <c r="H1377" s="184">
        <v>50108724</v>
      </c>
      <c r="I1377" s="70" t="s">
        <v>2296</v>
      </c>
      <c r="J1377" s="70" t="s">
        <v>4272</v>
      </c>
      <c r="K1377" s="71" t="str">
        <f t="shared" si="131"/>
        <v>BLANK</v>
      </c>
      <c r="L1377" s="71" t="str">
        <f t="shared" si="132"/>
        <v>BLANK</v>
      </c>
    </row>
    <row r="1378" spans="1:12" x14ac:dyDescent="0.75">
      <c r="A1378" s="70" t="str">
        <f>CONCATENATE('Search Tool'!$B$6,'Search Tool'!$F$6,H1378)</f>
        <v>EAL Level 3 advanced Diploma (Al size 1.25)60037118</v>
      </c>
      <c r="B1378" s="70" t="b">
        <f t="shared" si="133"/>
        <v>0</v>
      </c>
      <c r="C1378" s="70">
        <f t="shared" si="138"/>
        <v>0</v>
      </c>
      <c r="D1378" s="70" t="str">
        <f t="shared" si="134"/>
        <v>FALSE0</v>
      </c>
      <c r="E1378" s="70" t="str">
        <f t="shared" si="135"/>
        <v>Others L3Other Level 3 qualifications (D-P, AL size 2)60037118</v>
      </c>
      <c r="F1378" s="70" t="s">
        <v>2744</v>
      </c>
      <c r="G1378" s="70" t="s">
        <v>3264</v>
      </c>
      <c r="H1378" s="184">
        <v>60037118</v>
      </c>
      <c r="I1378" s="70" t="s">
        <v>2342</v>
      </c>
      <c r="J1378" s="70" t="s">
        <v>4273</v>
      </c>
      <c r="K1378" s="71" t="str">
        <f t="shared" si="131"/>
        <v>BLANK</v>
      </c>
      <c r="L1378" s="71" t="str">
        <f t="shared" si="132"/>
        <v>BLANK</v>
      </c>
    </row>
    <row r="1379" spans="1:12" x14ac:dyDescent="0.75">
      <c r="A1379" s="70" t="str">
        <f>CONCATENATE('Search Tool'!$B$6,'Search Tool'!$F$6,H1379)</f>
        <v>EAL Level 3 advanced Diploma (Al size 1.25)60058237</v>
      </c>
      <c r="B1379" s="70" t="b">
        <f t="shared" si="133"/>
        <v>0</v>
      </c>
      <c r="C1379" s="70">
        <f t="shared" si="138"/>
        <v>0</v>
      </c>
      <c r="D1379" s="70" t="str">
        <f t="shared" si="134"/>
        <v>FALSE0</v>
      </c>
      <c r="E1379" s="70" t="str">
        <f t="shared" si="135"/>
        <v>Others L3Other Level 3 qualifications (D-P, AL size 2)60058237</v>
      </c>
      <c r="F1379" s="70" t="s">
        <v>2744</v>
      </c>
      <c r="G1379" s="70" t="s">
        <v>3264</v>
      </c>
      <c r="H1379" s="184">
        <v>60058237</v>
      </c>
      <c r="I1379" s="70" t="s">
        <v>2815</v>
      </c>
      <c r="J1379" s="70" t="s">
        <v>4274</v>
      </c>
      <c r="K1379" s="71" t="str">
        <f t="shared" si="131"/>
        <v>BLANK</v>
      </c>
      <c r="L1379" s="71" t="str">
        <f t="shared" si="132"/>
        <v>BLANK</v>
      </c>
    </row>
    <row r="1380" spans="1:12" x14ac:dyDescent="0.75">
      <c r="A1380" s="70" t="str">
        <f>CONCATENATE('Search Tool'!$B$6,'Search Tool'!$F$6,H1380)</f>
        <v>EAL Level 3 advanced Diploma (Al size 1.25)60086269</v>
      </c>
      <c r="B1380" s="70" t="b">
        <f t="shared" si="133"/>
        <v>0</v>
      </c>
      <c r="C1380" s="70">
        <f t="shared" si="138"/>
        <v>0</v>
      </c>
      <c r="D1380" s="70" t="str">
        <f t="shared" si="134"/>
        <v>FALSE0</v>
      </c>
      <c r="E1380" s="70" t="str">
        <f t="shared" si="135"/>
        <v>Others L3Other Level 3 qualifications (D-P, AL size 2.25)60086269</v>
      </c>
      <c r="F1380" s="70" t="s">
        <v>2744</v>
      </c>
      <c r="G1380" s="70" t="s">
        <v>3268</v>
      </c>
      <c r="H1380" s="184">
        <v>60086269</v>
      </c>
      <c r="I1380" s="70" t="s">
        <v>2423</v>
      </c>
      <c r="J1380" s="70" t="s">
        <v>4275</v>
      </c>
      <c r="K1380" s="71" t="str">
        <f t="shared" si="131"/>
        <v>BLANK</v>
      </c>
      <c r="L1380" s="71" t="str">
        <f t="shared" si="132"/>
        <v>BLANK</v>
      </c>
    </row>
    <row r="1381" spans="1:12" x14ac:dyDescent="0.75">
      <c r="A1381" s="70" t="str">
        <f>CONCATENATE('Search Tool'!$B$6,'Search Tool'!$F$6,H1381)</f>
        <v>EAL Level 3 advanced Diploma (Al size 1.25)6008604X</v>
      </c>
      <c r="B1381" s="70" t="b">
        <f t="shared" si="133"/>
        <v>0</v>
      </c>
      <c r="C1381" s="70">
        <f t="shared" si="138"/>
        <v>0</v>
      </c>
      <c r="D1381" s="70" t="str">
        <f t="shared" si="134"/>
        <v>FALSE0</v>
      </c>
      <c r="E1381" s="70" t="str">
        <f t="shared" si="135"/>
        <v>Others L3Other Level 3 qualifications (D-P, AL size 2.5)6008604X</v>
      </c>
      <c r="F1381" s="70" t="s">
        <v>2744</v>
      </c>
      <c r="G1381" s="70" t="s">
        <v>3272</v>
      </c>
      <c r="H1381" s="70" t="s">
        <v>2122</v>
      </c>
      <c r="I1381" s="70" t="s">
        <v>2407</v>
      </c>
      <c r="J1381" s="70" t="s">
        <v>4276</v>
      </c>
      <c r="K1381" s="71" t="str">
        <f t="shared" si="131"/>
        <v>BLANK</v>
      </c>
      <c r="L1381" s="71" t="str">
        <f t="shared" si="132"/>
        <v>BLANK</v>
      </c>
    </row>
    <row r="1382" spans="1:12" x14ac:dyDescent="0.75">
      <c r="A1382" s="70" t="str">
        <f>CONCATENATE('Search Tool'!$B$6,'Search Tool'!$F$6,H1382)</f>
        <v>EAL Level 3 advanced Diploma (Al size 1.25)60086105</v>
      </c>
      <c r="B1382" s="70" t="b">
        <f t="shared" si="133"/>
        <v>0</v>
      </c>
      <c r="C1382" s="70">
        <f t="shared" si="138"/>
        <v>0</v>
      </c>
      <c r="D1382" s="70" t="str">
        <f t="shared" si="134"/>
        <v>FALSE0</v>
      </c>
      <c r="E1382" s="70" t="str">
        <f t="shared" si="135"/>
        <v>Others L3Other Level 3 qualifications (D-P, AL size 2.5)60086105</v>
      </c>
      <c r="F1382" s="70" t="s">
        <v>2744</v>
      </c>
      <c r="G1382" s="70" t="s">
        <v>3272</v>
      </c>
      <c r="H1382" s="70">
        <v>60086105</v>
      </c>
      <c r="I1382" s="70" t="s">
        <v>2412</v>
      </c>
      <c r="J1382" s="70" t="s">
        <v>4277</v>
      </c>
      <c r="K1382" s="71" t="str">
        <f t="shared" si="131"/>
        <v>BLANK</v>
      </c>
      <c r="L1382" s="71" t="str">
        <f t="shared" si="132"/>
        <v>BLANK</v>
      </c>
    </row>
    <row r="1383" spans="1:12" x14ac:dyDescent="0.75">
      <c r="A1383" s="70" t="str">
        <f>CONCATENATE('Search Tool'!$B$6,'Search Tool'!$F$6,H1383)</f>
        <v>EAL Level 3 advanced Diploma (Al size 1.25)60086178</v>
      </c>
      <c r="B1383" s="70" t="b">
        <f t="shared" si="133"/>
        <v>0</v>
      </c>
      <c r="C1383" s="70">
        <f t="shared" si="138"/>
        <v>0</v>
      </c>
      <c r="D1383" s="70" t="str">
        <f t="shared" si="134"/>
        <v>FALSE0</v>
      </c>
      <c r="E1383" s="70" t="str">
        <f t="shared" si="135"/>
        <v>Others L3Other Level 3 qualifications (D-P, AL size 2.5)60086178</v>
      </c>
      <c r="F1383" s="70" t="s">
        <v>2744</v>
      </c>
      <c r="G1383" s="70" t="s">
        <v>3272</v>
      </c>
      <c r="H1383" s="70">
        <v>60086178</v>
      </c>
      <c r="I1383" s="70" t="s">
        <v>2418</v>
      </c>
      <c r="J1383" s="70" t="s">
        <v>4278</v>
      </c>
      <c r="K1383" s="71" t="str">
        <f t="shared" si="131"/>
        <v>BLANK</v>
      </c>
      <c r="L1383" s="71" t="str">
        <f t="shared" si="132"/>
        <v>BLANK</v>
      </c>
    </row>
    <row r="1384" spans="1:12" x14ac:dyDescent="0.75">
      <c r="A1384" s="70" t="str">
        <f>CONCATENATE('Search Tool'!$B$6,'Search Tool'!$F$6,H1385)</f>
        <v>EAL Level 3 advanced Diploma (Al size 1.25)60117904</v>
      </c>
      <c r="B1384" s="70" t="b">
        <f>A1384=E1384</f>
        <v>0</v>
      </c>
      <c r="C1384" s="70">
        <f t="shared" si="138"/>
        <v>0</v>
      </c>
      <c r="D1384" s="70" t="str">
        <f>CONCATENATE(B1384,C1384)</f>
        <v>FALSE0</v>
      </c>
      <c r="E1384" s="70" t="str">
        <f>CONCATENATE(F1384,G1384,H1385)</f>
        <v>Others L3Other Level 3 qualifications (D-P, AL size 3.25)60117904</v>
      </c>
      <c r="F1384" s="70" t="s">
        <v>2744</v>
      </c>
      <c r="G1384" s="165" t="s">
        <v>4459</v>
      </c>
      <c r="H1384" s="184">
        <v>60028269</v>
      </c>
      <c r="I1384" s="70" t="s">
        <v>2124</v>
      </c>
      <c r="J1384" s="70" t="s">
        <v>4279</v>
      </c>
      <c r="K1384" s="71" t="str">
        <f t="shared" si="131"/>
        <v>BLANK</v>
      </c>
      <c r="L1384" s="71" t="str">
        <f t="shared" si="132"/>
        <v>BLANK</v>
      </c>
    </row>
    <row r="1385" spans="1:12" x14ac:dyDescent="0.75">
      <c r="A1385" s="70" t="str">
        <f>CONCATENATE('Search Tool'!$B$6,'Search Tool'!$F$6,H1386)</f>
        <v>EAL Level 3 advanced Diploma (Al size 1.25)60139870</v>
      </c>
      <c r="B1385" s="70" t="b">
        <f>A1385=E1385</f>
        <v>0</v>
      </c>
      <c r="C1385" s="70">
        <f t="shared" si="138"/>
        <v>0</v>
      </c>
      <c r="D1385" s="70" t="str">
        <f>CONCATENATE(B1385,C1385)</f>
        <v>FALSE0</v>
      </c>
      <c r="E1385" s="70" t="str">
        <f>CONCATENATE(F1385,G1385,H1386)</f>
        <v>Others L3Other Level 3 qualifications (D-P, AL size 3.25)60139870</v>
      </c>
      <c r="F1385" s="70" t="s">
        <v>2744</v>
      </c>
      <c r="G1385" s="165" t="s">
        <v>4459</v>
      </c>
      <c r="H1385" s="184">
        <v>60117904</v>
      </c>
      <c r="I1385" s="70" t="s">
        <v>2524</v>
      </c>
      <c r="J1385" s="70" t="s">
        <v>4280</v>
      </c>
      <c r="K1385" s="71" t="str">
        <f t="shared" si="131"/>
        <v>BLANK</v>
      </c>
      <c r="L1385" s="71" t="str">
        <f t="shared" si="132"/>
        <v>BLANK</v>
      </c>
    </row>
    <row r="1386" spans="1:12" x14ac:dyDescent="0.75">
      <c r="A1386" s="70" t="str">
        <f>CONCATENATE('Search Tool'!$B$6,'Search Tool'!$F$6,'Qual Table Lookup'!H1384)</f>
        <v>EAL Level 3 advanced Diploma (Al size 1.25)60028269</v>
      </c>
      <c r="B1386" s="70" t="b">
        <f>A1386=E1386</f>
        <v>0</v>
      </c>
      <c r="C1386" s="70">
        <f t="shared" si="138"/>
        <v>0</v>
      </c>
      <c r="D1386" s="70" t="str">
        <f>CONCATENATE(B1386,C1386)</f>
        <v>FALSE0</v>
      </c>
      <c r="E1386" s="70" t="str">
        <f>CONCATENATE(F1386,G1386,'Qual Table Lookup'!H1384)</f>
        <v>Others L3Other Level 3 qualifications (D-P, AL size 3.25)60028269</v>
      </c>
      <c r="F1386" s="70" t="s">
        <v>2744</v>
      </c>
      <c r="G1386" s="165" t="s">
        <v>4459</v>
      </c>
      <c r="H1386" s="184">
        <v>60139870</v>
      </c>
      <c r="I1386" s="70" t="s">
        <v>2560</v>
      </c>
      <c r="J1386" s="70" t="s">
        <v>4281</v>
      </c>
      <c r="K1386" s="71" t="str">
        <f t="shared" si="131"/>
        <v>BLANK</v>
      </c>
      <c r="L1386" s="71" t="str">
        <f t="shared" si="132"/>
        <v>BLANK</v>
      </c>
    </row>
    <row r="1387" spans="1:12" x14ac:dyDescent="0.75">
      <c r="A1387" s="70" t="str">
        <f>CONCATENATE('Search Tool'!$B$6,'Search Tool'!$F$6,H1387)</f>
        <v>EAL Level 3 advanced Diploma (Al size 1.25)50082796</v>
      </c>
      <c r="B1387" s="70" t="b">
        <f t="shared" si="133"/>
        <v>0</v>
      </c>
      <c r="C1387" s="70">
        <f t="shared" si="138"/>
        <v>0</v>
      </c>
      <c r="D1387" s="70" t="str">
        <f t="shared" si="134"/>
        <v>FALSE0</v>
      </c>
      <c r="E1387" s="70" t="str">
        <f t="shared" ref="E1387:E1411" si="139">CONCATENATE(F1387,G1387,H1387)</f>
        <v>Others L3Other Level 3 qualifications (D*-P, AL size 1)50082796</v>
      </c>
      <c r="F1387" s="70" t="s">
        <v>2744</v>
      </c>
      <c r="G1387" s="70" t="s">
        <v>3282</v>
      </c>
      <c r="H1387" s="184">
        <v>50082796</v>
      </c>
      <c r="I1387" s="70" t="s">
        <v>2756</v>
      </c>
      <c r="J1387" s="70" t="s">
        <v>4282</v>
      </c>
      <c r="K1387" s="71" t="str">
        <f t="shared" si="131"/>
        <v>BLANK</v>
      </c>
      <c r="L1387" s="71" t="str">
        <f t="shared" si="132"/>
        <v>BLANK</v>
      </c>
    </row>
    <row r="1388" spans="1:12" x14ac:dyDescent="0.75">
      <c r="A1388" s="70" t="str">
        <f>CONCATENATE('Search Tool'!$B$6,'Search Tool'!$F$6,H1388)</f>
        <v>EAL Level 3 advanced Diploma (Al size 1.25)50083855</v>
      </c>
      <c r="B1388" s="70" t="b">
        <f t="shared" si="133"/>
        <v>0</v>
      </c>
      <c r="C1388" s="70">
        <f t="shared" si="138"/>
        <v>0</v>
      </c>
      <c r="D1388" s="70" t="str">
        <f t="shared" si="134"/>
        <v>FALSE0</v>
      </c>
      <c r="E1388" s="70" t="str">
        <f t="shared" si="139"/>
        <v>Others L3Other Level 3 qualifications (D*-P, AL size 1)50083855</v>
      </c>
      <c r="F1388" s="70" t="s">
        <v>2744</v>
      </c>
      <c r="G1388" s="70" t="s">
        <v>3282</v>
      </c>
      <c r="H1388" s="184">
        <v>50083855</v>
      </c>
      <c r="I1388" s="70" t="s">
        <v>2760</v>
      </c>
      <c r="J1388" s="70" t="s">
        <v>4283</v>
      </c>
      <c r="K1388" s="71" t="str">
        <f t="shared" si="131"/>
        <v>BLANK</v>
      </c>
      <c r="L1388" s="71" t="str">
        <f t="shared" si="132"/>
        <v>BLANK</v>
      </c>
    </row>
    <row r="1389" spans="1:12" x14ac:dyDescent="0.75">
      <c r="A1389" s="70" t="str">
        <f>CONCATENATE('Search Tool'!$B$6,'Search Tool'!$F$6,H1389)</f>
        <v>EAL Level 3 advanced Diploma (Al size 1.25)50083880</v>
      </c>
      <c r="B1389" s="70" t="b">
        <f t="shared" si="133"/>
        <v>0</v>
      </c>
      <c r="C1389" s="70">
        <f t="shared" si="138"/>
        <v>0</v>
      </c>
      <c r="D1389" s="70" t="str">
        <f t="shared" si="134"/>
        <v>FALSE0</v>
      </c>
      <c r="E1389" s="70" t="str">
        <f t="shared" si="139"/>
        <v>Others L3Other Level 3 qualifications (D*-P, AL size 1)50083880</v>
      </c>
      <c r="F1389" s="70" t="s">
        <v>2744</v>
      </c>
      <c r="G1389" s="70" t="s">
        <v>3282</v>
      </c>
      <c r="H1389" s="184">
        <v>50083880</v>
      </c>
      <c r="I1389" s="70" t="s">
        <v>2761</v>
      </c>
      <c r="J1389" s="70" t="s">
        <v>4284</v>
      </c>
      <c r="K1389" s="71" t="str">
        <f t="shared" si="131"/>
        <v>BLANK</v>
      </c>
      <c r="L1389" s="71" t="str">
        <f t="shared" si="132"/>
        <v>BLANK</v>
      </c>
    </row>
    <row r="1390" spans="1:12" x14ac:dyDescent="0.75">
      <c r="A1390" s="70" t="str">
        <f>CONCATENATE('Search Tool'!$B$6,'Search Tool'!$F$6,H1390)</f>
        <v>EAL Level 3 advanced Diploma (Al size 1.25)50085608</v>
      </c>
      <c r="B1390" s="70" t="b">
        <f t="shared" si="133"/>
        <v>0</v>
      </c>
      <c r="C1390" s="70">
        <f t="shared" si="138"/>
        <v>0</v>
      </c>
      <c r="D1390" s="70" t="str">
        <f t="shared" si="134"/>
        <v>FALSE0</v>
      </c>
      <c r="E1390" s="70" t="str">
        <f t="shared" si="139"/>
        <v>Others L3Other Level 3 qualifications (D*-P, AL size 1)50085608</v>
      </c>
      <c r="F1390" s="70" t="s">
        <v>2744</v>
      </c>
      <c r="G1390" s="70" t="s">
        <v>3282</v>
      </c>
      <c r="H1390" s="184">
        <v>50085608</v>
      </c>
      <c r="I1390" s="70" t="s">
        <v>2129</v>
      </c>
      <c r="J1390" s="70" t="s">
        <v>4285</v>
      </c>
      <c r="K1390" s="71" t="str">
        <f t="shared" si="131"/>
        <v>BLANK</v>
      </c>
      <c r="L1390" s="71" t="str">
        <f t="shared" si="132"/>
        <v>BLANK</v>
      </c>
    </row>
    <row r="1391" spans="1:12" x14ac:dyDescent="0.75">
      <c r="A1391" s="70" t="str">
        <f>CONCATENATE('Search Tool'!$B$6,'Search Tool'!$F$6,H1391)</f>
        <v>EAL Level 3 advanced Diploma (Al size 1.25)50087149</v>
      </c>
      <c r="B1391" s="70" t="b">
        <f t="shared" si="133"/>
        <v>0</v>
      </c>
      <c r="C1391" s="70">
        <f t="shared" si="138"/>
        <v>0</v>
      </c>
      <c r="D1391" s="70" t="str">
        <f t="shared" si="134"/>
        <v>FALSE0</v>
      </c>
      <c r="E1391" s="70" t="str">
        <f t="shared" si="139"/>
        <v>Others L3Other Level 3 qualifications (D*-P, AL size 1)50087149</v>
      </c>
      <c r="F1391" s="70" t="s">
        <v>2744</v>
      </c>
      <c r="G1391" s="70" t="s">
        <v>3282</v>
      </c>
      <c r="H1391" s="70">
        <v>50087149</v>
      </c>
      <c r="I1391" s="70" t="s">
        <v>2769</v>
      </c>
      <c r="J1391" s="70" t="s">
        <v>4286</v>
      </c>
      <c r="K1391" s="71" t="str">
        <f t="shared" si="131"/>
        <v>BLANK</v>
      </c>
      <c r="L1391" s="71" t="str">
        <f t="shared" si="132"/>
        <v>BLANK</v>
      </c>
    </row>
    <row r="1392" spans="1:12" x14ac:dyDescent="0.75">
      <c r="A1392" s="70" t="str">
        <f>CONCATENATE('Search Tool'!$B$6,'Search Tool'!$F$6,H1392)</f>
        <v>EAL Level 3 advanced Diploma (Al size 1.25)50087241</v>
      </c>
      <c r="B1392" s="70" t="b">
        <f t="shared" si="133"/>
        <v>0</v>
      </c>
      <c r="C1392" s="70">
        <f t="shared" si="138"/>
        <v>0</v>
      </c>
      <c r="D1392" s="70" t="str">
        <f t="shared" si="134"/>
        <v>FALSE0</v>
      </c>
      <c r="E1392" s="70" t="str">
        <f t="shared" si="139"/>
        <v>Others L3Other Level 3 qualifications (D*-P, AL size 1)50087241</v>
      </c>
      <c r="F1392" s="70" t="s">
        <v>2744</v>
      </c>
      <c r="G1392" s="70" t="s">
        <v>3282</v>
      </c>
      <c r="H1392" s="184">
        <v>50087241</v>
      </c>
      <c r="I1392" s="70" t="s">
        <v>2771</v>
      </c>
      <c r="J1392" s="70" t="s">
        <v>4287</v>
      </c>
      <c r="K1392" s="71" t="str">
        <f t="shared" si="131"/>
        <v>BLANK</v>
      </c>
      <c r="L1392" s="71" t="str">
        <f t="shared" si="132"/>
        <v>BLANK</v>
      </c>
    </row>
    <row r="1393" spans="1:12" x14ac:dyDescent="0.75">
      <c r="A1393" s="70" t="str">
        <f>CONCATENATE('Search Tool'!$B$6,'Search Tool'!$F$6,H1393)</f>
        <v>EAL Level 3 advanced Diploma (Al size 1.25)50106946</v>
      </c>
      <c r="B1393" s="70" t="b">
        <f t="shared" si="133"/>
        <v>0</v>
      </c>
      <c r="C1393" s="70">
        <f t="shared" si="138"/>
        <v>0</v>
      </c>
      <c r="D1393" s="70" t="str">
        <f t="shared" si="134"/>
        <v>FALSE0</v>
      </c>
      <c r="E1393" s="70" t="str">
        <f t="shared" si="139"/>
        <v>Others L3Other Level 3 qualifications (D*-P, AL size 1)50106946</v>
      </c>
      <c r="F1393" s="70" t="s">
        <v>2744</v>
      </c>
      <c r="G1393" s="70" t="s">
        <v>3282</v>
      </c>
      <c r="H1393" s="70">
        <v>50106946</v>
      </c>
      <c r="I1393" s="70" t="s">
        <v>2775</v>
      </c>
      <c r="J1393" s="70" t="s">
        <v>4288</v>
      </c>
      <c r="K1393" s="71" t="str">
        <f t="shared" si="131"/>
        <v>BLANK</v>
      </c>
      <c r="L1393" s="71" t="str">
        <f t="shared" si="132"/>
        <v>BLANK</v>
      </c>
    </row>
    <row r="1394" spans="1:12" x14ac:dyDescent="0.75">
      <c r="A1394" s="70" t="str">
        <f>CONCATENATE('Search Tool'!$B$6,'Search Tool'!$F$6,H1394)</f>
        <v>EAL Level 3 advanced Diploma (Al size 1.25)60131366</v>
      </c>
      <c r="B1394" s="70" t="b">
        <f t="shared" si="133"/>
        <v>0</v>
      </c>
      <c r="C1394" s="70">
        <f t="shared" si="138"/>
        <v>0</v>
      </c>
      <c r="D1394" s="70" t="str">
        <f t="shared" si="134"/>
        <v>FALSE0</v>
      </c>
      <c r="E1394" s="70" t="str">
        <f t="shared" si="139"/>
        <v>Others L3Other Level 3 qualifications (D*-P, AL size 1)60131366</v>
      </c>
      <c r="F1394" s="70" t="s">
        <v>2744</v>
      </c>
      <c r="G1394" s="70" t="s">
        <v>3282</v>
      </c>
      <c r="H1394" s="184">
        <v>60131366</v>
      </c>
      <c r="I1394" s="70" t="s">
        <v>2538</v>
      </c>
      <c r="J1394" s="70" t="s">
        <v>4289</v>
      </c>
      <c r="K1394" s="71" t="str">
        <f t="shared" si="131"/>
        <v>BLANK</v>
      </c>
      <c r="L1394" s="71" t="str">
        <f t="shared" si="132"/>
        <v>BLANK</v>
      </c>
    </row>
    <row r="1395" spans="1:12" x14ac:dyDescent="0.75">
      <c r="A1395" s="70" t="str">
        <f>CONCATENATE('Search Tool'!$B$6,'Search Tool'!$F$6,H1395)</f>
        <v>EAL Level 3 advanced Diploma (Al size 1.25)60145109</v>
      </c>
      <c r="B1395" s="70" t="b">
        <f t="shared" si="133"/>
        <v>0</v>
      </c>
      <c r="C1395" s="70">
        <f t="shared" si="138"/>
        <v>0</v>
      </c>
      <c r="D1395" s="70" t="str">
        <f t="shared" si="134"/>
        <v>FALSE0</v>
      </c>
      <c r="E1395" s="70" t="str">
        <f t="shared" si="139"/>
        <v>Others L3Other Level 3 qualifications (D*-P, AL size 1)60145109</v>
      </c>
      <c r="F1395" s="70" t="s">
        <v>2744</v>
      </c>
      <c r="G1395" s="70" t="s">
        <v>3282</v>
      </c>
      <c r="H1395" s="184">
        <v>60145109</v>
      </c>
      <c r="I1395" s="70" t="s">
        <v>2580</v>
      </c>
      <c r="J1395" s="70" t="s">
        <v>4290</v>
      </c>
      <c r="K1395" s="71" t="str">
        <f t="shared" si="131"/>
        <v>BLANK</v>
      </c>
      <c r="L1395" s="71" t="str">
        <f t="shared" si="132"/>
        <v>BLANK</v>
      </c>
    </row>
    <row r="1396" spans="1:12" x14ac:dyDescent="0.75">
      <c r="A1396" s="70" t="str">
        <f>CONCATENATE('Search Tool'!$B$6,'Search Tool'!$F$6,H1396)</f>
        <v>EAL Level 3 advanced Diploma (Al size 1.25)60145134</v>
      </c>
      <c r="B1396" s="70" t="b">
        <f t="shared" si="133"/>
        <v>0</v>
      </c>
      <c r="C1396" s="70">
        <f t="shared" si="138"/>
        <v>0</v>
      </c>
      <c r="D1396" s="70" t="str">
        <f t="shared" si="134"/>
        <v>FALSE0</v>
      </c>
      <c r="E1396" s="70" t="str">
        <f t="shared" si="139"/>
        <v>Others L3Other Level 3 qualifications (D*-P, AL size 1)60145134</v>
      </c>
      <c r="F1396" s="70" t="s">
        <v>2744</v>
      </c>
      <c r="G1396" s="70" t="s">
        <v>3282</v>
      </c>
      <c r="H1396" s="184">
        <v>60145134</v>
      </c>
      <c r="I1396" s="70" t="s">
        <v>2586</v>
      </c>
      <c r="J1396" s="70" t="s">
        <v>4291</v>
      </c>
      <c r="K1396" s="71" t="str">
        <f t="shared" si="131"/>
        <v>BLANK</v>
      </c>
      <c r="L1396" s="71" t="str">
        <f t="shared" si="132"/>
        <v>BLANK</v>
      </c>
    </row>
    <row r="1397" spans="1:12" x14ac:dyDescent="0.75">
      <c r="A1397" s="70" t="str">
        <f>CONCATENATE('Search Tool'!$B$6,'Search Tool'!$F$6,H1397)</f>
        <v>EAL Level 3 advanced Diploma (Al size 1.25)60145353</v>
      </c>
      <c r="B1397" s="70" t="b">
        <f t="shared" si="133"/>
        <v>0</v>
      </c>
      <c r="C1397" s="70">
        <f t="shared" si="138"/>
        <v>0</v>
      </c>
      <c r="D1397" s="70" t="str">
        <f t="shared" si="134"/>
        <v>FALSE0</v>
      </c>
      <c r="E1397" s="70" t="str">
        <f t="shared" si="139"/>
        <v>Others L3Other Level 3 qualifications (D*-P, AL size 1)60145353</v>
      </c>
      <c r="F1397" s="70" t="s">
        <v>2744</v>
      </c>
      <c r="G1397" s="70" t="s">
        <v>3282</v>
      </c>
      <c r="H1397" s="184">
        <v>60145353</v>
      </c>
      <c r="I1397" s="70" t="s">
        <v>2593</v>
      </c>
      <c r="J1397" s="70" t="s">
        <v>4292</v>
      </c>
      <c r="K1397" s="71" t="str">
        <f t="shared" si="131"/>
        <v>BLANK</v>
      </c>
      <c r="L1397" s="71" t="str">
        <f t="shared" si="132"/>
        <v>BLANK</v>
      </c>
    </row>
    <row r="1398" spans="1:12" x14ac:dyDescent="0.75">
      <c r="A1398" s="70" t="str">
        <f>CONCATENATE('Search Tool'!$B$6,'Search Tool'!$F$6,H1398)</f>
        <v>EAL Level 3 advanced Diploma (Al size 1.25)60043866</v>
      </c>
      <c r="B1398" s="70" t="b">
        <f t="shared" si="133"/>
        <v>0</v>
      </c>
      <c r="C1398" s="70">
        <f t="shared" si="138"/>
        <v>0</v>
      </c>
      <c r="D1398" s="70" t="str">
        <f t="shared" si="134"/>
        <v>FALSE0</v>
      </c>
      <c r="E1398" s="70" t="str">
        <f t="shared" si="139"/>
        <v>Others L3Other Level 3 qualifications (D*-P, AL size 1.25)60043866</v>
      </c>
      <c r="F1398" s="70" t="s">
        <v>2744</v>
      </c>
      <c r="G1398" s="70" t="s">
        <v>3287</v>
      </c>
      <c r="H1398" s="184">
        <v>60043866</v>
      </c>
      <c r="I1398" s="70" t="s">
        <v>2133</v>
      </c>
      <c r="J1398" s="70" t="s">
        <v>4293</v>
      </c>
      <c r="K1398" s="71" t="str">
        <f t="shared" si="131"/>
        <v>BLANK</v>
      </c>
      <c r="L1398" s="71" t="str">
        <f t="shared" si="132"/>
        <v>BLANK</v>
      </c>
    </row>
    <row r="1399" spans="1:12" x14ac:dyDescent="0.75">
      <c r="A1399" s="70" t="str">
        <f>CONCATENATE('Search Tool'!$B$6,'Search Tool'!$F$6,H1399)</f>
        <v>EAL Level 3 advanced Diploma (Al size 1.25)6005945X</v>
      </c>
      <c r="B1399" s="70" t="b">
        <f t="shared" si="133"/>
        <v>0</v>
      </c>
      <c r="C1399" s="70">
        <f t="shared" si="138"/>
        <v>0</v>
      </c>
      <c r="D1399" s="70" t="str">
        <f t="shared" si="134"/>
        <v>FALSE0</v>
      </c>
      <c r="E1399" s="70" t="str">
        <f t="shared" si="139"/>
        <v>Others L3Other Level 3 qualifications (D*-P, AL size 1.5)6005945X</v>
      </c>
      <c r="F1399" s="70" t="s">
        <v>2744</v>
      </c>
      <c r="G1399" s="70" t="s">
        <v>3292</v>
      </c>
      <c r="H1399" s="70" t="s">
        <v>2134</v>
      </c>
      <c r="I1399" s="70" t="s">
        <v>2135</v>
      </c>
      <c r="J1399" s="70" t="s">
        <v>4294</v>
      </c>
      <c r="K1399" s="71" t="str">
        <f t="shared" si="131"/>
        <v>BLANK</v>
      </c>
      <c r="L1399" s="71" t="str">
        <f t="shared" si="132"/>
        <v>BLANK</v>
      </c>
    </row>
    <row r="1400" spans="1:12" x14ac:dyDescent="0.75">
      <c r="A1400" s="70" t="str">
        <f>CONCATENATE('Search Tool'!$B$6,'Search Tool'!$F$6,H1400)</f>
        <v>EAL Level 3 advanced Diploma (Al size 1.25)60059461</v>
      </c>
      <c r="B1400" s="70" t="b">
        <f t="shared" si="133"/>
        <v>0</v>
      </c>
      <c r="C1400" s="70">
        <f t="shared" si="138"/>
        <v>0</v>
      </c>
      <c r="D1400" s="70" t="str">
        <f t="shared" si="134"/>
        <v>FALSE0</v>
      </c>
      <c r="E1400" s="70" t="str">
        <f t="shared" si="139"/>
        <v>Others L3Other Level 3 qualifications (D*-P, AL size 1.5)60059461</v>
      </c>
      <c r="F1400" s="70" t="s">
        <v>2744</v>
      </c>
      <c r="G1400" s="70" t="s">
        <v>3292</v>
      </c>
      <c r="H1400" s="70">
        <v>60059461</v>
      </c>
      <c r="I1400" s="70" t="s">
        <v>2136</v>
      </c>
      <c r="J1400" s="70" t="s">
        <v>4295</v>
      </c>
      <c r="K1400" s="71" t="str">
        <f t="shared" si="131"/>
        <v>BLANK</v>
      </c>
      <c r="L1400" s="71" t="str">
        <f t="shared" si="132"/>
        <v>BLANK</v>
      </c>
    </row>
    <row r="1401" spans="1:12" x14ac:dyDescent="0.75">
      <c r="A1401" s="70" t="str">
        <f>CONCATENATE('Search Tool'!$B$6,'Search Tool'!$F$6,H1401)</f>
        <v>EAL Level 3 advanced Diploma (Al size 1.25)60060487</v>
      </c>
      <c r="B1401" s="70" t="b">
        <f t="shared" si="133"/>
        <v>0</v>
      </c>
      <c r="C1401" s="70">
        <f t="shared" si="138"/>
        <v>0</v>
      </c>
      <c r="D1401" s="70" t="str">
        <f t="shared" si="134"/>
        <v>FALSE0</v>
      </c>
      <c r="E1401" s="70" t="str">
        <f t="shared" si="139"/>
        <v>Others L3Other Level 3 qualifications (D*-P, AL size 1.5)60060487</v>
      </c>
      <c r="F1401" s="70" t="s">
        <v>2744</v>
      </c>
      <c r="G1401" s="70" t="s">
        <v>3292</v>
      </c>
      <c r="H1401" s="184">
        <v>60060487</v>
      </c>
      <c r="I1401" s="70" t="s">
        <v>2138</v>
      </c>
      <c r="J1401" s="70" t="s">
        <v>4296</v>
      </c>
      <c r="K1401" s="71" t="str">
        <f t="shared" si="131"/>
        <v>BLANK</v>
      </c>
      <c r="L1401" s="71" t="str">
        <f t="shared" si="132"/>
        <v>BLANK</v>
      </c>
    </row>
    <row r="1402" spans="1:12" x14ac:dyDescent="0.75">
      <c r="A1402" s="70" t="str">
        <f>CONCATENATE('Search Tool'!$B$6,'Search Tool'!$F$6,H1402)</f>
        <v>EAL Level 3 advanced Diploma (Al size 1.25)60061121</v>
      </c>
      <c r="B1402" s="70" t="b">
        <f t="shared" si="133"/>
        <v>0</v>
      </c>
      <c r="C1402" s="70">
        <f t="shared" si="138"/>
        <v>0</v>
      </c>
      <c r="D1402" s="70" t="str">
        <f t="shared" si="134"/>
        <v>FALSE0</v>
      </c>
      <c r="E1402" s="70" t="str">
        <f t="shared" si="139"/>
        <v>Others L3Other Level 3 qualifications (D*-P, AL size 1.5)60061121</v>
      </c>
      <c r="F1402" s="70" t="s">
        <v>2744</v>
      </c>
      <c r="G1402" s="70" t="s">
        <v>3292</v>
      </c>
      <c r="H1402" s="184">
        <v>60061121</v>
      </c>
      <c r="I1402" s="70" t="s">
        <v>2140</v>
      </c>
      <c r="J1402" s="70" t="s">
        <v>4297</v>
      </c>
      <c r="K1402" s="71" t="str">
        <f t="shared" si="131"/>
        <v>BLANK</v>
      </c>
      <c r="L1402" s="71" t="str">
        <f t="shared" si="132"/>
        <v>BLANK</v>
      </c>
    </row>
    <row r="1403" spans="1:12" x14ac:dyDescent="0.75">
      <c r="A1403" s="70" t="str">
        <f>CONCATENATE('Search Tool'!$B$6,'Search Tool'!$F$6,H1403)</f>
        <v>EAL Level 3 advanced Diploma (Al size 1.25)60061133</v>
      </c>
      <c r="B1403" s="70" t="b">
        <f t="shared" si="133"/>
        <v>0</v>
      </c>
      <c r="C1403" s="70">
        <f t="shared" si="138"/>
        <v>0</v>
      </c>
      <c r="D1403" s="70" t="str">
        <f t="shared" si="134"/>
        <v>FALSE0</v>
      </c>
      <c r="E1403" s="70" t="str">
        <f t="shared" si="139"/>
        <v>Others L3Other Level 3 qualifications (D*-P, AL size 1.5)60061133</v>
      </c>
      <c r="F1403" s="70" t="s">
        <v>2744</v>
      </c>
      <c r="G1403" s="70" t="s">
        <v>3292</v>
      </c>
      <c r="H1403" s="184">
        <v>60061133</v>
      </c>
      <c r="I1403" s="70" t="s">
        <v>2142</v>
      </c>
      <c r="J1403" s="70" t="s">
        <v>4298</v>
      </c>
      <c r="K1403" s="71" t="str">
        <f t="shared" si="131"/>
        <v>BLANK</v>
      </c>
      <c r="L1403" s="71" t="str">
        <f t="shared" si="132"/>
        <v>BLANK</v>
      </c>
    </row>
    <row r="1404" spans="1:12" x14ac:dyDescent="0.75">
      <c r="A1404" s="70" t="str">
        <f>CONCATENATE('Search Tool'!$B$6,'Search Tool'!$F$6,H1404)</f>
        <v>EAL Level 3 advanced Diploma (Al size 1.25)60061145</v>
      </c>
      <c r="B1404" s="70" t="b">
        <f t="shared" si="133"/>
        <v>0</v>
      </c>
      <c r="C1404" s="70">
        <f t="shared" si="138"/>
        <v>0</v>
      </c>
      <c r="D1404" s="70" t="str">
        <f t="shared" si="134"/>
        <v>FALSE0</v>
      </c>
      <c r="E1404" s="70" t="str">
        <f t="shared" si="139"/>
        <v>Others L3Other Level 3 qualifications (D*-P, AL size 1.5)60061145</v>
      </c>
      <c r="F1404" s="70" t="s">
        <v>2744</v>
      </c>
      <c r="G1404" s="70" t="s">
        <v>3292</v>
      </c>
      <c r="H1404" s="184">
        <v>60061145</v>
      </c>
      <c r="I1404" s="70" t="s">
        <v>2144</v>
      </c>
      <c r="J1404" s="70" t="s">
        <v>4299</v>
      </c>
      <c r="K1404" s="71" t="str">
        <f t="shared" si="131"/>
        <v>BLANK</v>
      </c>
      <c r="L1404" s="71" t="str">
        <f t="shared" si="132"/>
        <v>BLANK</v>
      </c>
    </row>
    <row r="1405" spans="1:12" x14ac:dyDescent="0.75">
      <c r="A1405" s="70" t="str">
        <f>CONCATENATE('Search Tool'!$B$6,'Search Tool'!$F$6,H1405)</f>
        <v>EAL Level 3 advanced Diploma (Al size 1.25)60061157</v>
      </c>
      <c r="B1405" s="70" t="b">
        <f t="shared" si="133"/>
        <v>0</v>
      </c>
      <c r="C1405" s="70">
        <f t="shared" si="138"/>
        <v>0</v>
      </c>
      <c r="D1405" s="70" t="str">
        <f t="shared" si="134"/>
        <v>FALSE0</v>
      </c>
      <c r="E1405" s="70" t="str">
        <f t="shared" si="139"/>
        <v>Others L3Other Level 3 qualifications (D*-P, AL size 1.5)60061157</v>
      </c>
      <c r="F1405" s="70" t="s">
        <v>2744</v>
      </c>
      <c r="G1405" s="70" t="s">
        <v>3292</v>
      </c>
      <c r="H1405" s="184">
        <v>60061157</v>
      </c>
      <c r="I1405" s="70" t="s">
        <v>2146</v>
      </c>
      <c r="J1405" s="70" t="s">
        <v>4300</v>
      </c>
      <c r="K1405" s="71" t="str">
        <f t="shared" si="131"/>
        <v>BLANK</v>
      </c>
      <c r="L1405" s="71" t="str">
        <f t="shared" si="132"/>
        <v>BLANK</v>
      </c>
    </row>
    <row r="1406" spans="1:12" x14ac:dyDescent="0.75">
      <c r="A1406" s="70" t="str">
        <f>CONCATENATE('Search Tool'!$B$6,'Search Tool'!$F$6,H1406)</f>
        <v>EAL Level 3 advanced Diploma (Al size 1.25)60066131</v>
      </c>
      <c r="B1406" s="70" t="b">
        <f t="shared" si="133"/>
        <v>0</v>
      </c>
      <c r="C1406" s="70">
        <f t="shared" si="138"/>
        <v>0</v>
      </c>
      <c r="D1406" s="70" t="str">
        <f t="shared" si="134"/>
        <v>FALSE0</v>
      </c>
      <c r="E1406" s="70" t="str">
        <f t="shared" si="139"/>
        <v>Others L3Other Level 3 qualifications (D*-P, AL size 1.5)60066131</v>
      </c>
      <c r="F1406" s="70" t="s">
        <v>2744</v>
      </c>
      <c r="G1406" s="70" t="s">
        <v>3292</v>
      </c>
      <c r="H1406" s="184">
        <v>60066131</v>
      </c>
      <c r="I1406" s="70" t="s">
        <v>2816</v>
      </c>
      <c r="J1406" s="70" t="s">
        <v>4301</v>
      </c>
      <c r="K1406" s="71" t="str">
        <f t="shared" si="131"/>
        <v>BLANK</v>
      </c>
      <c r="L1406" s="71" t="str">
        <f t="shared" si="132"/>
        <v>BLANK</v>
      </c>
    </row>
    <row r="1407" spans="1:12" x14ac:dyDescent="0.75">
      <c r="A1407" s="70" t="str">
        <f>CONCATENATE('Search Tool'!$B$6,'Search Tool'!$F$6,H1407)</f>
        <v>EAL Level 3 advanced Diploma (Al size 1.25)60131172</v>
      </c>
      <c r="B1407" s="70" t="b">
        <f t="shared" si="133"/>
        <v>0</v>
      </c>
      <c r="C1407" s="70">
        <f t="shared" si="138"/>
        <v>0</v>
      </c>
      <c r="D1407" s="70" t="str">
        <f t="shared" si="134"/>
        <v>FALSE0</v>
      </c>
      <c r="E1407" s="70" t="str">
        <f t="shared" si="139"/>
        <v>Others L3Other Level 3 qualifications (D*-P, AL size 1.5)60131172</v>
      </c>
      <c r="F1407" s="70" t="s">
        <v>2744</v>
      </c>
      <c r="G1407" s="70" t="s">
        <v>3292</v>
      </c>
      <c r="H1407" s="184">
        <v>60131172</v>
      </c>
      <c r="I1407" s="70" t="s">
        <v>2149</v>
      </c>
      <c r="J1407" s="70" t="s">
        <v>4302</v>
      </c>
      <c r="K1407" s="71" t="str">
        <f t="shared" si="131"/>
        <v>BLANK</v>
      </c>
      <c r="L1407" s="71" t="str">
        <f t="shared" si="132"/>
        <v>BLANK</v>
      </c>
    </row>
    <row r="1408" spans="1:12" x14ac:dyDescent="0.75">
      <c r="A1408" s="70" t="str">
        <f>CONCATENATE('Search Tool'!$B$6,'Search Tool'!$F$6,H1408)</f>
        <v>EAL Level 3 advanced Diploma (Al size 1.25)60145079</v>
      </c>
      <c r="B1408" s="70" t="b">
        <f t="shared" si="133"/>
        <v>0</v>
      </c>
      <c r="C1408" s="70">
        <f t="shared" si="138"/>
        <v>0</v>
      </c>
      <c r="D1408" s="70" t="str">
        <f t="shared" si="134"/>
        <v>FALSE0</v>
      </c>
      <c r="E1408" s="70" t="str">
        <f t="shared" si="139"/>
        <v>Others L3Other Level 3 qualifications (D*-P, AL size 1.5)60145079</v>
      </c>
      <c r="F1408" s="70" t="s">
        <v>2744</v>
      </c>
      <c r="G1408" s="70" t="s">
        <v>3292</v>
      </c>
      <c r="H1408" s="184">
        <v>60145079</v>
      </c>
      <c r="I1408" s="70" t="s">
        <v>2574</v>
      </c>
      <c r="J1408" s="70" t="s">
        <v>4303</v>
      </c>
      <c r="K1408" s="71" t="str">
        <f t="shared" si="131"/>
        <v>BLANK</v>
      </c>
      <c r="L1408" s="71" t="str">
        <f t="shared" si="132"/>
        <v>BLANK</v>
      </c>
    </row>
    <row r="1409" spans="1:12" x14ac:dyDescent="0.75">
      <c r="A1409" s="70" t="str">
        <f>CONCATENATE('Search Tool'!$B$6,'Search Tool'!$F$6,H1409)</f>
        <v>EAL Level 3 advanced Diploma (Al size 1.25)60145092</v>
      </c>
      <c r="B1409" s="70" t="b">
        <f t="shared" si="133"/>
        <v>0</v>
      </c>
      <c r="C1409" s="70">
        <f t="shared" si="138"/>
        <v>0</v>
      </c>
      <c r="D1409" s="70" t="str">
        <f t="shared" si="134"/>
        <v>FALSE0</v>
      </c>
      <c r="E1409" s="70" t="str">
        <f t="shared" si="139"/>
        <v>Others L3Other Level 3 qualifications (D*-P, AL size 1.5)60145092</v>
      </c>
      <c r="F1409" s="70" t="s">
        <v>2744</v>
      </c>
      <c r="G1409" s="70" t="s">
        <v>3292</v>
      </c>
      <c r="H1409" s="184">
        <v>60145092</v>
      </c>
      <c r="I1409" s="70" t="s">
        <v>2578</v>
      </c>
      <c r="J1409" s="70" t="s">
        <v>4304</v>
      </c>
      <c r="K1409" s="71" t="str">
        <f t="shared" si="131"/>
        <v>BLANK</v>
      </c>
      <c r="L1409" s="71" t="str">
        <f t="shared" si="132"/>
        <v>BLANK</v>
      </c>
    </row>
    <row r="1410" spans="1:12" x14ac:dyDescent="0.75">
      <c r="A1410" s="70" t="str">
        <f>CONCATENATE('Search Tool'!$B$6,'Search Tool'!$F$6,H1410)</f>
        <v>EAL Level 3 advanced Diploma (Al size 1.25)60145122</v>
      </c>
      <c r="B1410" s="70" t="b">
        <f t="shared" si="133"/>
        <v>0</v>
      </c>
      <c r="C1410" s="70">
        <f t="shared" si="138"/>
        <v>0</v>
      </c>
      <c r="D1410" s="70" t="str">
        <f t="shared" si="134"/>
        <v>FALSE0</v>
      </c>
      <c r="E1410" s="70" t="str">
        <f t="shared" si="139"/>
        <v>Others L3Other Level 3 qualifications (D*-P, AL size 1.5)60145122</v>
      </c>
      <c r="F1410" s="70" t="s">
        <v>2744</v>
      </c>
      <c r="G1410" s="70" t="s">
        <v>3292</v>
      </c>
      <c r="H1410" s="184">
        <v>60145122</v>
      </c>
      <c r="I1410" s="70" t="s">
        <v>2584</v>
      </c>
      <c r="J1410" s="70" t="s">
        <v>4305</v>
      </c>
      <c r="K1410" s="71" t="str">
        <f t="shared" ref="K1410:K1449" si="140">IFERROR(VLOOKUP($J1410,$D$2:$I$1449,5,FALSE),"BLANK")</f>
        <v>BLANK</v>
      </c>
      <c r="L1410" s="71" t="str">
        <f t="shared" ref="L1410:L1449" si="141">IFERROR(VLOOKUP($J1410,$D$2:$I$1449,6,FALSE),"BLANK")</f>
        <v>BLANK</v>
      </c>
    </row>
    <row r="1411" spans="1:12" x14ac:dyDescent="0.75">
      <c r="A1411" s="70" t="str">
        <f>CONCATENATE('Search Tool'!$B$6,'Search Tool'!$F$6,H1411)</f>
        <v>EAL Level 3 advanced Diploma (Al size 1.25)50083211</v>
      </c>
      <c r="B1411" s="70" t="b">
        <f t="shared" si="133"/>
        <v>0</v>
      </c>
      <c r="C1411" s="70">
        <f t="shared" si="138"/>
        <v>0</v>
      </c>
      <c r="D1411" s="70" t="str">
        <f t="shared" si="134"/>
        <v>FALSE0</v>
      </c>
      <c r="E1411" s="70" t="str">
        <f t="shared" si="139"/>
        <v>Others L3Other Level 3 qualifications (D*-P, AL size 2)50083211</v>
      </c>
      <c r="F1411" s="70" t="s">
        <v>2744</v>
      </c>
      <c r="G1411" s="70" t="s">
        <v>3297</v>
      </c>
      <c r="H1411" s="184">
        <v>50083211</v>
      </c>
      <c r="I1411" s="70" t="s">
        <v>2758</v>
      </c>
      <c r="J1411" s="70" t="s">
        <v>4306</v>
      </c>
      <c r="K1411" s="71" t="str">
        <f t="shared" si="140"/>
        <v>BLANK</v>
      </c>
      <c r="L1411" s="71" t="str">
        <f t="shared" si="141"/>
        <v>BLANK</v>
      </c>
    </row>
    <row r="1412" spans="1:12" x14ac:dyDescent="0.75">
      <c r="A1412" s="70" t="str">
        <f>CONCATENATE('Search Tool'!$B$6,'Search Tool'!$F$6,H1412)</f>
        <v>EAL Level 3 advanced Diploma (Al size 1.25)50083843</v>
      </c>
      <c r="B1412" s="70" t="b">
        <f t="shared" ref="B1412:B1449" si="142">A1412=E1412</f>
        <v>0</v>
      </c>
      <c r="C1412" s="70">
        <f t="shared" ref="C1412:C1449" si="143">IF(B1412=TRUE,1+C1411,0)</f>
        <v>0</v>
      </c>
      <c r="D1412" s="70" t="str">
        <f t="shared" ref="D1412:D1449" si="144">CONCATENATE(B1412,C1412)</f>
        <v>FALSE0</v>
      </c>
      <c r="E1412" s="70" t="str">
        <f t="shared" ref="E1412:E1449" si="145">CONCATENATE(F1412,G1412,H1412)</f>
        <v>Others L3Other Level 3 qualifications (D*-P, AL size 2)50083843</v>
      </c>
      <c r="F1412" s="70" t="s">
        <v>2744</v>
      </c>
      <c r="G1412" s="70" t="s">
        <v>3297</v>
      </c>
      <c r="H1412" s="184">
        <v>50083843</v>
      </c>
      <c r="I1412" s="70" t="s">
        <v>2759</v>
      </c>
      <c r="J1412" s="70" t="s">
        <v>4307</v>
      </c>
      <c r="K1412" s="71" t="str">
        <f t="shared" si="140"/>
        <v>BLANK</v>
      </c>
      <c r="L1412" s="71" t="str">
        <f t="shared" si="141"/>
        <v>BLANK</v>
      </c>
    </row>
    <row r="1413" spans="1:12" x14ac:dyDescent="0.75">
      <c r="A1413" s="70" t="str">
        <f>CONCATENATE('Search Tool'!$B$6,'Search Tool'!$F$6,H1413)</f>
        <v>EAL Level 3 advanced Diploma (Al size 1.25)50084872</v>
      </c>
      <c r="B1413" s="70" t="b">
        <f t="shared" si="142"/>
        <v>0</v>
      </c>
      <c r="C1413" s="70">
        <f t="shared" si="143"/>
        <v>0</v>
      </c>
      <c r="D1413" s="70" t="str">
        <f t="shared" si="144"/>
        <v>FALSE0</v>
      </c>
      <c r="E1413" s="70" t="str">
        <f t="shared" si="145"/>
        <v>Others L3Other Level 3 qualifications (D*-P, AL size 2)50084872</v>
      </c>
      <c r="F1413" s="70" t="s">
        <v>2744</v>
      </c>
      <c r="G1413" s="70" t="s">
        <v>3297</v>
      </c>
      <c r="H1413" s="184">
        <v>50084872</v>
      </c>
      <c r="I1413" s="70" t="s">
        <v>2763</v>
      </c>
      <c r="J1413" s="70" t="s">
        <v>4308</v>
      </c>
      <c r="K1413" s="71" t="str">
        <f t="shared" si="140"/>
        <v>BLANK</v>
      </c>
      <c r="L1413" s="71" t="str">
        <f t="shared" si="141"/>
        <v>BLANK</v>
      </c>
    </row>
    <row r="1414" spans="1:12" x14ac:dyDescent="0.75">
      <c r="A1414" s="70" t="str">
        <f>CONCATENATE('Search Tool'!$B$6,'Search Tool'!$F$6,H1414)</f>
        <v>EAL Level 3 advanced Diploma (Al size 1.25)5008561X</v>
      </c>
      <c r="B1414" s="70" t="b">
        <f t="shared" si="142"/>
        <v>0</v>
      </c>
      <c r="C1414" s="70">
        <f t="shared" si="143"/>
        <v>0</v>
      </c>
      <c r="D1414" s="70" t="str">
        <f t="shared" si="144"/>
        <v>FALSE0</v>
      </c>
      <c r="E1414" s="70" t="str">
        <f t="shared" si="145"/>
        <v>Others L3Other Level 3 qualifications (D*-P, AL size 2)5008561X</v>
      </c>
      <c r="F1414" s="70" t="s">
        <v>2744</v>
      </c>
      <c r="G1414" s="70" t="s">
        <v>3297</v>
      </c>
      <c r="H1414" s="70" t="s">
        <v>2153</v>
      </c>
      <c r="I1414" s="70" t="s">
        <v>2154</v>
      </c>
      <c r="J1414" s="70" t="s">
        <v>4309</v>
      </c>
      <c r="K1414" s="71" t="str">
        <f t="shared" si="140"/>
        <v>BLANK</v>
      </c>
      <c r="L1414" s="71" t="str">
        <f t="shared" si="141"/>
        <v>BLANK</v>
      </c>
    </row>
    <row r="1415" spans="1:12" x14ac:dyDescent="0.75">
      <c r="A1415" s="70" t="str">
        <f>CONCATENATE('Search Tool'!$B$6,'Search Tool'!$F$6,H1415)</f>
        <v>EAL Level 3 advanced Diploma (Al size 1.25)50085645</v>
      </c>
      <c r="B1415" s="70" t="b">
        <f t="shared" si="142"/>
        <v>0</v>
      </c>
      <c r="C1415" s="70">
        <f t="shared" si="143"/>
        <v>0</v>
      </c>
      <c r="D1415" s="70" t="str">
        <f t="shared" si="144"/>
        <v>FALSE0</v>
      </c>
      <c r="E1415" s="70" t="str">
        <f t="shared" si="145"/>
        <v>Others L3Other Level 3 qualifications (D*-P, AL size 2)50085645</v>
      </c>
      <c r="F1415" s="70" t="s">
        <v>2744</v>
      </c>
      <c r="G1415" s="70" t="s">
        <v>3297</v>
      </c>
      <c r="H1415" s="70">
        <v>50085645</v>
      </c>
      <c r="I1415" s="70" t="s">
        <v>2766</v>
      </c>
      <c r="J1415" s="70" t="s">
        <v>4310</v>
      </c>
      <c r="K1415" s="71" t="str">
        <f t="shared" si="140"/>
        <v>BLANK</v>
      </c>
      <c r="L1415" s="71" t="str">
        <f t="shared" si="141"/>
        <v>BLANK</v>
      </c>
    </row>
    <row r="1416" spans="1:12" x14ac:dyDescent="0.75">
      <c r="A1416" s="70" t="str">
        <f>CONCATENATE('Search Tool'!$B$6,'Search Tool'!$F$6,H1416)</f>
        <v>EAL Level 3 advanced Diploma (Al size 1.25)50087095</v>
      </c>
      <c r="B1416" s="70" t="b">
        <f t="shared" si="142"/>
        <v>0</v>
      </c>
      <c r="C1416" s="70">
        <f t="shared" si="143"/>
        <v>0</v>
      </c>
      <c r="D1416" s="70" t="str">
        <f t="shared" si="144"/>
        <v>FALSE0</v>
      </c>
      <c r="E1416" s="70" t="str">
        <f t="shared" si="145"/>
        <v>Others L3Other Level 3 qualifications (D*-P, AL size 2)50087095</v>
      </c>
      <c r="F1416" s="70" t="s">
        <v>2744</v>
      </c>
      <c r="G1416" s="70" t="s">
        <v>3297</v>
      </c>
      <c r="H1416" s="184">
        <v>50087095</v>
      </c>
      <c r="I1416" s="70" t="s">
        <v>2768</v>
      </c>
      <c r="J1416" s="70" t="s">
        <v>4311</v>
      </c>
      <c r="K1416" s="71" t="str">
        <f t="shared" si="140"/>
        <v>BLANK</v>
      </c>
      <c r="L1416" s="71" t="str">
        <f t="shared" si="141"/>
        <v>BLANK</v>
      </c>
    </row>
    <row r="1417" spans="1:12" x14ac:dyDescent="0.75">
      <c r="A1417" s="70" t="str">
        <f>CONCATENATE('Search Tool'!$B$6,'Search Tool'!$F$6,H1417)</f>
        <v>EAL Level 3 advanced Diploma (Al size 1.25)50106818</v>
      </c>
      <c r="B1417" s="70" t="b">
        <f t="shared" si="142"/>
        <v>0</v>
      </c>
      <c r="C1417" s="70">
        <f t="shared" si="143"/>
        <v>0</v>
      </c>
      <c r="D1417" s="70" t="str">
        <f t="shared" si="144"/>
        <v>FALSE0</v>
      </c>
      <c r="E1417" s="70" t="str">
        <f t="shared" si="145"/>
        <v>Others L3Other Level 3 qualifications (D*-P, AL size 2)50106818</v>
      </c>
      <c r="F1417" s="70" t="s">
        <v>2744</v>
      </c>
      <c r="G1417" s="70" t="s">
        <v>3297</v>
      </c>
      <c r="H1417" s="184">
        <v>50106818</v>
      </c>
      <c r="I1417" s="70" t="s">
        <v>2773</v>
      </c>
      <c r="J1417" s="70" t="s">
        <v>4312</v>
      </c>
      <c r="K1417" s="71" t="str">
        <f t="shared" si="140"/>
        <v>BLANK</v>
      </c>
      <c r="L1417" s="71" t="str">
        <f t="shared" si="141"/>
        <v>BLANK</v>
      </c>
    </row>
    <row r="1418" spans="1:12" x14ac:dyDescent="0.75">
      <c r="A1418" s="70" t="str">
        <f>CONCATENATE('Search Tool'!$B$6,'Search Tool'!$F$6,H1418)</f>
        <v>EAL Level 3 advanced Diploma (Al size 1.25)6006609X</v>
      </c>
      <c r="B1418" s="70" t="b">
        <f t="shared" si="142"/>
        <v>0</v>
      </c>
      <c r="C1418" s="70">
        <f t="shared" si="143"/>
        <v>0</v>
      </c>
      <c r="D1418" s="70" t="str">
        <f t="shared" si="144"/>
        <v>FALSE0</v>
      </c>
      <c r="E1418" s="70" t="str">
        <f t="shared" si="145"/>
        <v>Others L3Other Level 3 qualifications (D*-P, AL size 2)6006609X</v>
      </c>
      <c r="F1418" s="70" t="s">
        <v>2744</v>
      </c>
      <c r="G1418" s="70" t="s">
        <v>3297</v>
      </c>
      <c r="H1418" s="70" t="s">
        <v>2157</v>
      </c>
      <c r="I1418" s="70" t="s">
        <v>2371</v>
      </c>
      <c r="J1418" s="70" t="s">
        <v>4313</v>
      </c>
      <c r="K1418" s="71" t="str">
        <f t="shared" si="140"/>
        <v>BLANK</v>
      </c>
      <c r="L1418" s="71" t="str">
        <f t="shared" si="141"/>
        <v>BLANK</v>
      </c>
    </row>
    <row r="1419" spans="1:12" x14ac:dyDescent="0.75">
      <c r="A1419" s="70" t="str">
        <f>CONCATENATE('Search Tool'!$B$6,'Search Tool'!$F$6,H1419)</f>
        <v>EAL Level 3 advanced Diploma (Al size 1.25)60145067</v>
      </c>
      <c r="B1419" s="70" t="b">
        <f t="shared" si="142"/>
        <v>0</v>
      </c>
      <c r="C1419" s="70">
        <f t="shared" si="143"/>
        <v>0</v>
      </c>
      <c r="D1419" s="70" t="str">
        <f t="shared" si="144"/>
        <v>FALSE0</v>
      </c>
      <c r="E1419" s="70" t="str">
        <f t="shared" si="145"/>
        <v>Others L3Other Level 3 qualifications (D*-P, AL size 2)60145067</v>
      </c>
      <c r="F1419" s="70" t="s">
        <v>2744</v>
      </c>
      <c r="G1419" s="70" t="s">
        <v>3297</v>
      </c>
      <c r="H1419" s="184">
        <v>60145067</v>
      </c>
      <c r="I1419" s="70" t="s">
        <v>2572</v>
      </c>
      <c r="J1419" s="70" t="s">
        <v>4314</v>
      </c>
      <c r="K1419" s="71" t="str">
        <f t="shared" si="140"/>
        <v>BLANK</v>
      </c>
      <c r="L1419" s="71" t="str">
        <f t="shared" si="141"/>
        <v>BLANK</v>
      </c>
    </row>
    <row r="1420" spans="1:12" x14ac:dyDescent="0.75">
      <c r="A1420" s="70" t="str">
        <f>CONCATENATE('Search Tool'!$B$6,'Search Tool'!$F$6,H1420)</f>
        <v>EAL Level 3 advanced Diploma (Al size 1.25)60145080</v>
      </c>
      <c r="B1420" s="70" t="b">
        <f t="shared" si="142"/>
        <v>0</v>
      </c>
      <c r="C1420" s="70">
        <f t="shared" si="143"/>
        <v>0</v>
      </c>
      <c r="D1420" s="70" t="str">
        <f t="shared" si="144"/>
        <v>FALSE0</v>
      </c>
      <c r="E1420" s="70" t="str">
        <f t="shared" si="145"/>
        <v>Others L3Other Level 3 qualifications (D*-P, AL size 2)60145080</v>
      </c>
      <c r="F1420" s="70" t="s">
        <v>2744</v>
      </c>
      <c r="G1420" s="70" t="s">
        <v>3297</v>
      </c>
      <c r="H1420" s="184">
        <v>60145080</v>
      </c>
      <c r="I1420" s="70" t="s">
        <v>2576</v>
      </c>
      <c r="J1420" s="70" t="s">
        <v>4315</v>
      </c>
      <c r="K1420" s="71" t="str">
        <f t="shared" si="140"/>
        <v>BLANK</v>
      </c>
      <c r="L1420" s="71" t="str">
        <f t="shared" si="141"/>
        <v>BLANK</v>
      </c>
    </row>
    <row r="1421" spans="1:12" x14ac:dyDescent="0.75">
      <c r="A1421" s="70" t="str">
        <f>CONCATENATE('Search Tool'!$B$6,'Search Tool'!$F$6,H1421)</f>
        <v>EAL Level 3 advanced Diploma (Al size 1.25)60145110</v>
      </c>
      <c r="B1421" s="70" t="b">
        <f t="shared" si="142"/>
        <v>0</v>
      </c>
      <c r="C1421" s="70">
        <f t="shared" si="143"/>
        <v>0</v>
      </c>
      <c r="D1421" s="70" t="str">
        <f t="shared" si="144"/>
        <v>FALSE0</v>
      </c>
      <c r="E1421" s="70" t="str">
        <f t="shared" si="145"/>
        <v>Others L3Other Level 3 qualifications (D*-P, AL size 2)60145110</v>
      </c>
      <c r="F1421" s="70" t="s">
        <v>2744</v>
      </c>
      <c r="G1421" s="70" t="s">
        <v>3297</v>
      </c>
      <c r="H1421" s="184">
        <v>60145110</v>
      </c>
      <c r="I1421" s="70" t="s">
        <v>2582</v>
      </c>
      <c r="J1421" s="70" t="s">
        <v>4402</v>
      </c>
      <c r="K1421" s="71" t="str">
        <f t="shared" si="140"/>
        <v>BLANK</v>
      </c>
      <c r="L1421" s="71" t="str">
        <f t="shared" si="141"/>
        <v>BLANK</v>
      </c>
    </row>
    <row r="1422" spans="1:12" x14ac:dyDescent="0.75">
      <c r="A1422" s="70" t="str">
        <f>CONCATENATE('Search Tool'!$B$6,'Search Tool'!$F$6,H1422)</f>
        <v>EAL Level 3 advanced Diploma (Al size 1.25)50082802</v>
      </c>
      <c r="B1422" s="70" t="b">
        <f t="shared" si="142"/>
        <v>0</v>
      </c>
      <c r="C1422" s="70">
        <f t="shared" si="143"/>
        <v>0</v>
      </c>
      <c r="D1422" s="70" t="str">
        <f t="shared" si="144"/>
        <v>FALSE0</v>
      </c>
      <c r="E1422" s="70" t="str">
        <f t="shared" si="145"/>
        <v>Others L3Other Level 3 qualifications (D*-P, AL size 3)50082802</v>
      </c>
      <c r="F1422" s="70" t="s">
        <v>2744</v>
      </c>
      <c r="G1422" s="70" t="s">
        <v>3302</v>
      </c>
      <c r="H1422" s="70">
        <v>50082802</v>
      </c>
      <c r="I1422" s="70" t="s">
        <v>2757</v>
      </c>
      <c r="J1422" s="70" t="s">
        <v>4403</v>
      </c>
      <c r="K1422" s="71" t="str">
        <f t="shared" si="140"/>
        <v>BLANK</v>
      </c>
      <c r="L1422" s="71" t="str">
        <f t="shared" si="141"/>
        <v>BLANK</v>
      </c>
    </row>
    <row r="1423" spans="1:12" x14ac:dyDescent="0.75">
      <c r="A1423" s="70" t="str">
        <f>CONCATENATE('Search Tool'!$B$6,'Search Tool'!$F$6,H1423)</f>
        <v>EAL Level 3 advanced Diploma (Al size 1.25)5008401X</v>
      </c>
      <c r="B1423" s="70" t="b">
        <f t="shared" si="142"/>
        <v>0</v>
      </c>
      <c r="C1423" s="70">
        <f t="shared" si="143"/>
        <v>0</v>
      </c>
      <c r="D1423" s="70" t="str">
        <f t="shared" si="144"/>
        <v>FALSE0</v>
      </c>
      <c r="E1423" s="70" t="str">
        <f t="shared" si="145"/>
        <v>Others L3Other Level 3 qualifications (D*-P, AL size 3)5008401X</v>
      </c>
      <c r="F1423" s="70" t="s">
        <v>2744</v>
      </c>
      <c r="G1423" s="70" t="s">
        <v>3302</v>
      </c>
      <c r="H1423" s="70" t="s">
        <v>2158</v>
      </c>
      <c r="I1423" s="70" t="s">
        <v>2762</v>
      </c>
      <c r="J1423" s="70" t="s">
        <v>4404</v>
      </c>
      <c r="K1423" s="71" t="str">
        <f t="shared" si="140"/>
        <v>BLANK</v>
      </c>
      <c r="L1423" s="71" t="str">
        <f t="shared" si="141"/>
        <v>BLANK</v>
      </c>
    </row>
    <row r="1424" spans="1:12" x14ac:dyDescent="0.75">
      <c r="A1424" s="70" t="str">
        <f>CONCATENATE('Search Tool'!$B$6,'Search Tool'!$F$6,H1424)</f>
        <v>EAL Level 3 advanced Diploma (Al size 1.25)50084896</v>
      </c>
      <c r="B1424" s="70" t="b">
        <f t="shared" si="142"/>
        <v>0</v>
      </c>
      <c r="C1424" s="70">
        <f t="shared" si="143"/>
        <v>0</v>
      </c>
      <c r="D1424" s="70" t="str">
        <f t="shared" si="144"/>
        <v>FALSE0</v>
      </c>
      <c r="E1424" s="70" t="str">
        <f t="shared" si="145"/>
        <v>Others L3Other Level 3 qualifications (D*-P, AL size 3)50084896</v>
      </c>
      <c r="F1424" s="70" t="s">
        <v>2744</v>
      </c>
      <c r="G1424" s="70" t="s">
        <v>3302</v>
      </c>
      <c r="H1424" s="184">
        <v>50084896</v>
      </c>
      <c r="I1424" s="70" t="s">
        <v>2764</v>
      </c>
      <c r="J1424" s="70" t="s">
        <v>4405</v>
      </c>
      <c r="K1424" s="71" t="str">
        <f t="shared" si="140"/>
        <v>BLANK</v>
      </c>
      <c r="L1424" s="71" t="str">
        <f t="shared" si="141"/>
        <v>BLANK</v>
      </c>
    </row>
    <row r="1425" spans="1:12" x14ac:dyDescent="0.75">
      <c r="A1425" s="70" t="str">
        <f>CONCATENATE('Search Tool'!$B$6,'Search Tool'!$F$6,H1425)</f>
        <v>EAL Level 3 advanced Diploma (Al size 1.25)50084902</v>
      </c>
      <c r="B1425" s="70" t="b">
        <f t="shared" si="142"/>
        <v>0</v>
      </c>
      <c r="C1425" s="70">
        <f t="shared" si="143"/>
        <v>0</v>
      </c>
      <c r="D1425" s="70" t="str">
        <f t="shared" si="144"/>
        <v>FALSE0</v>
      </c>
      <c r="E1425" s="70" t="str">
        <f t="shared" si="145"/>
        <v>Others L3Other Level 3 qualifications (D*-P, AL size 3)50084902</v>
      </c>
      <c r="F1425" s="70" t="s">
        <v>2744</v>
      </c>
      <c r="G1425" s="70" t="s">
        <v>3302</v>
      </c>
      <c r="H1425" s="184">
        <v>50084902</v>
      </c>
      <c r="I1425" s="70" t="s">
        <v>2765</v>
      </c>
      <c r="J1425" s="70" t="s">
        <v>4406</v>
      </c>
      <c r="K1425" s="71" t="str">
        <f t="shared" si="140"/>
        <v>BLANK</v>
      </c>
      <c r="L1425" s="71" t="str">
        <f t="shared" si="141"/>
        <v>BLANK</v>
      </c>
    </row>
    <row r="1426" spans="1:12" x14ac:dyDescent="0.75">
      <c r="A1426" s="70" t="str">
        <f>CONCATENATE('Search Tool'!$B$6,'Search Tool'!$F$6,H1426)</f>
        <v>EAL Level 3 advanced Diploma (Al size 1.25)50087083</v>
      </c>
      <c r="B1426" s="70" t="b">
        <f t="shared" si="142"/>
        <v>0</v>
      </c>
      <c r="C1426" s="70">
        <f t="shared" si="143"/>
        <v>0</v>
      </c>
      <c r="D1426" s="70" t="str">
        <f t="shared" si="144"/>
        <v>FALSE0</v>
      </c>
      <c r="E1426" s="70" t="str">
        <f t="shared" si="145"/>
        <v>Others L3Other Level 3 qualifications (D*-P, AL size 3)50087083</v>
      </c>
      <c r="F1426" s="70" t="s">
        <v>2744</v>
      </c>
      <c r="G1426" s="70" t="s">
        <v>3302</v>
      </c>
      <c r="H1426" s="184">
        <v>50087083</v>
      </c>
      <c r="I1426" s="70" t="s">
        <v>2767</v>
      </c>
      <c r="J1426" s="70" t="s">
        <v>4407</v>
      </c>
      <c r="K1426" s="71" t="str">
        <f t="shared" si="140"/>
        <v>BLANK</v>
      </c>
      <c r="L1426" s="71" t="str">
        <f t="shared" si="141"/>
        <v>BLANK</v>
      </c>
    </row>
    <row r="1427" spans="1:12" x14ac:dyDescent="0.75">
      <c r="A1427" s="70" t="str">
        <f>CONCATENATE('Search Tool'!$B$6,'Search Tool'!$F$6,H1427)</f>
        <v>EAL Level 3 advanced Diploma (Al size 1.25)50087204</v>
      </c>
      <c r="B1427" s="70" t="b">
        <f t="shared" si="142"/>
        <v>0</v>
      </c>
      <c r="C1427" s="70">
        <f t="shared" si="143"/>
        <v>0</v>
      </c>
      <c r="D1427" s="70" t="str">
        <f t="shared" si="144"/>
        <v>FALSE0</v>
      </c>
      <c r="E1427" s="70" t="str">
        <f t="shared" si="145"/>
        <v>Others L3Other Level 3 qualifications (D*-P, AL size 3)50087204</v>
      </c>
      <c r="F1427" s="70" t="s">
        <v>2744</v>
      </c>
      <c r="G1427" s="70" t="s">
        <v>3302</v>
      </c>
      <c r="H1427" s="184">
        <v>50087204</v>
      </c>
      <c r="I1427" s="70" t="s">
        <v>2770</v>
      </c>
      <c r="J1427" s="70" t="s">
        <v>4408</v>
      </c>
      <c r="K1427" s="71" t="str">
        <f t="shared" si="140"/>
        <v>BLANK</v>
      </c>
      <c r="L1427" s="71" t="str">
        <f t="shared" si="141"/>
        <v>BLANK</v>
      </c>
    </row>
    <row r="1428" spans="1:12" x14ac:dyDescent="0.75">
      <c r="A1428" s="70" t="str">
        <f>CONCATENATE('Search Tool'!$B$6,'Search Tool'!$F$6,H1428)</f>
        <v>EAL Level 3 advanced Diploma (Al size 1.25)5010682X</v>
      </c>
      <c r="B1428" s="70" t="b">
        <f t="shared" si="142"/>
        <v>0</v>
      </c>
      <c r="C1428" s="70">
        <f t="shared" si="143"/>
        <v>0</v>
      </c>
      <c r="D1428" s="70" t="str">
        <f t="shared" si="144"/>
        <v>FALSE0</v>
      </c>
      <c r="E1428" s="70" t="str">
        <f t="shared" si="145"/>
        <v>Others L3Other Level 3 qualifications (D*-P, AL size 3)5010682X</v>
      </c>
      <c r="F1428" s="70" t="s">
        <v>2744</v>
      </c>
      <c r="G1428" s="70" t="s">
        <v>3302</v>
      </c>
      <c r="H1428" s="70" t="s">
        <v>2163</v>
      </c>
      <c r="I1428" s="70" t="s">
        <v>2774</v>
      </c>
      <c r="J1428" s="70" t="s">
        <v>4409</v>
      </c>
      <c r="K1428" s="71" t="str">
        <f t="shared" si="140"/>
        <v>BLANK</v>
      </c>
      <c r="L1428" s="71" t="str">
        <f t="shared" si="141"/>
        <v>BLANK</v>
      </c>
    </row>
    <row r="1429" spans="1:12" x14ac:dyDescent="0.75">
      <c r="A1429" s="70" t="str">
        <f>CONCATENATE('Search Tool'!$B$6,'Search Tool'!$F$6,H1429)</f>
        <v>EAL Level 3 advanced Diploma (Al size 1.25)6006612X</v>
      </c>
      <c r="B1429" s="70" t="b">
        <f t="shared" si="142"/>
        <v>0</v>
      </c>
      <c r="C1429" s="70">
        <f t="shared" si="143"/>
        <v>0</v>
      </c>
      <c r="D1429" s="70" t="str">
        <f t="shared" si="144"/>
        <v>FALSE0</v>
      </c>
      <c r="E1429" s="70" t="str">
        <f t="shared" si="145"/>
        <v>Others L3Other Level 3 qualifications (D*-P, AL size 3)6006612X</v>
      </c>
      <c r="F1429" s="70" t="s">
        <v>2744</v>
      </c>
      <c r="G1429" s="70" t="s">
        <v>3302</v>
      </c>
      <c r="H1429" s="70" t="s">
        <v>2164</v>
      </c>
      <c r="I1429" s="70" t="s">
        <v>2372</v>
      </c>
      <c r="J1429" s="70" t="s">
        <v>4410</v>
      </c>
      <c r="K1429" s="71" t="str">
        <f t="shared" si="140"/>
        <v>BLANK</v>
      </c>
      <c r="L1429" s="71" t="str">
        <f t="shared" si="141"/>
        <v>BLANK</v>
      </c>
    </row>
    <row r="1430" spans="1:12" x14ac:dyDescent="0.75">
      <c r="A1430" s="70" t="str">
        <f>CONCATENATE('Search Tool'!$B$6,'Search Tool'!$F$6,H1430)</f>
        <v>EAL Level 3 advanced Diploma (Al size 1.25)60072696</v>
      </c>
      <c r="B1430" s="70" t="b">
        <f t="shared" si="142"/>
        <v>0</v>
      </c>
      <c r="C1430" s="70">
        <f t="shared" si="143"/>
        <v>0</v>
      </c>
      <c r="D1430" s="70" t="str">
        <f t="shared" si="144"/>
        <v>FALSE0</v>
      </c>
      <c r="E1430" s="70" t="str">
        <f t="shared" si="145"/>
        <v>Others L3Other Level 3 qualifications (A-E, AL size 0.5)60072696</v>
      </c>
      <c r="F1430" s="70" t="s">
        <v>2744</v>
      </c>
      <c r="G1430" s="70" t="s">
        <v>3307</v>
      </c>
      <c r="H1430" s="184">
        <v>60072696</v>
      </c>
      <c r="I1430" s="70" t="s">
        <v>2166</v>
      </c>
      <c r="J1430" s="70" t="s">
        <v>4411</v>
      </c>
      <c r="K1430" s="71" t="str">
        <f t="shared" si="140"/>
        <v>BLANK</v>
      </c>
      <c r="L1430" s="71" t="str">
        <f t="shared" si="141"/>
        <v>BLANK</v>
      </c>
    </row>
    <row r="1431" spans="1:12" x14ac:dyDescent="0.75">
      <c r="A1431" s="70" t="str">
        <f>CONCATENATE('Search Tool'!$B$6,'Search Tool'!$F$6,H1431)</f>
        <v>EAL Level 3 advanced Diploma (Al size 1.25)60078339</v>
      </c>
      <c r="B1431" s="70" t="b">
        <f t="shared" si="142"/>
        <v>0</v>
      </c>
      <c r="C1431" s="70">
        <f t="shared" si="143"/>
        <v>0</v>
      </c>
      <c r="D1431" s="70" t="str">
        <f t="shared" si="144"/>
        <v>FALSE0</v>
      </c>
      <c r="E1431" s="70" t="str">
        <f t="shared" si="145"/>
        <v>Others L3Other Level 3 qualifications (A-E, AL size 1)60078339</v>
      </c>
      <c r="F1431" s="70" t="s">
        <v>2744</v>
      </c>
      <c r="G1431" s="70" t="s">
        <v>3313</v>
      </c>
      <c r="H1431" s="184">
        <v>60078339</v>
      </c>
      <c r="I1431" s="70" t="s">
        <v>2168</v>
      </c>
      <c r="J1431" s="70" t="s">
        <v>4412</v>
      </c>
      <c r="K1431" s="71" t="str">
        <f t="shared" si="140"/>
        <v>BLANK</v>
      </c>
      <c r="L1431" s="71" t="str">
        <f t="shared" si="141"/>
        <v>BLANK</v>
      </c>
    </row>
    <row r="1432" spans="1:12" x14ac:dyDescent="0.75">
      <c r="A1432" s="70" t="str">
        <f>CONCATENATE('Search Tool'!$B$6,'Search Tool'!$F$6,H1432)</f>
        <v>EAL Level 3 advanced Diploma (Al size 1.25)60139997</v>
      </c>
      <c r="B1432" s="70" t="b">
        <f t="shared" si="142"/>
        <v>0</v>
      </c>
      <c r="C1432" s="70">
        <f t="shared" si="143"/>
        <v>0</v>
      </c>
      <c r="D1432" s="70" t="str">
        <f t="shared" si="144"/>
        <v>FALSE0</v>
      </c>
      <c r="E1432" s="70" t="str">
        <f t="shared" si="145"/>
        <v>Others L3Other Level 3 qualifications (A*-D, AL size 1.5)60139997</v>
      </c>
      <c r="F1432" s="70" t="s">
        <v>2744</v>
      </c>
      <c r="G1432" s="70" t="s">
        <v>3319</v>
      </c>
      <c r="H1432" s="184">
        <v>60139997</v>
      </c>
      <c r="I1432" s="70" t="s">
        <v>2562</v>
      </c>
      <c r="J1432" s="70" t="s">
        <v>4413</v>
      </c>
      <c r="K1432" s="71" t="str">
        <f t="shared" si="140"/>
        <v>BLANK</v>
      </c>
      <c r="L1432" s="71" t="str">
        <f t="shared" si="141"/>
        <v>BLANK</v>
      </c>
    </row>
    <row r="1433" spans="1:12" x14ac:dyDescent="0.75">
      <c r="A1433" s="70" t="str">
        <f>CONCATENATE('Search Tool'!$B$6,'Search Tool'!$F$6,H1433)</f>
        <v>EAL Level 3 advanced Diploma (Al size 1.25)60121476</v>
      </c>
      <c r="B1433" s="70" t="b">
        <f t="shared" si="142"/>
        <v>0</v>
      </c>
      <c r="C1433" s="70">
        <f t="shared" si="143"/>
        <v>0</v>
      </c>
      <c r="D1433" s="70" t="str">
        <f t="shared" si="144"/>
        <v>FALSE0</v>
      </c>
      <c r="E1433" s="70" t="str">
        <f t="shared" si="145"/>
        <v>Others L3Other Level 3 qualifications (A*-D, AL size 2)60121476</v>
      </c>
      <c r="F1433" s="70" t="s">
        <v>2744</v>
      </c>
      <c r="G1433" s="165" t="s">
        <v>4460</v>
      </c>
      <c r="H1433" s="184">
        <v>60121476</v>
      </c>
      <c r="I1433" s="70" t="s">
        <v>2170</v>
      </c>
      <c r="J1433" s="70" t="s">
        <v>4414</v>
      </c>
      <c r="K1433" s="71" t="str">
        <f t="shared" si="140"/>
        <v>BLANK</v>
      </c>
      <c r="L1433" s="71" t="str">
        <f t="shared" si="141"/>
        <v>BLANK</v>
      </c>
    </row>
    <row r="1434" spans="1:12" x14ac:dyDescent="0.75">
      <c r="A1434" s="70" t="str">
        <f>CONCATENATE('Search Tool'!$B$6,'Search Tool'!$F$6,H1434)</f>
        <v>EAL Level 3 advanced Diploma (Al size 1.25)60140008</v>
      </c>
      <c r="B1434" s="70" t="b">
        <f t="shared" si="142"/>
        <v>0</v>
      </c>
      <c r="C1434" s="70">
        <f t="shared" si="143"/>
        <v>0</v>
      </c>
      <c r="D1434" s="70" t="str">
        <f t="shared" si="144"/>
        <v>FALSE0</v>
      </c>
      <c r="E1434" s="70" t="str">
        <f t="shared" si="145"/>
        <v>Others L3Other Level 3 qualifications (A*-D, AL size 3)60140008</v>
      </c>
      <c r="F1434" s="70" t="s">
        <v>2744</v>
      </c>
      <c r="G1434" s="70" t="s">
        <v>3330</v>
      </c>
      <c r="H1434" s="184">
        <v>60140008</v>
      </c>
      <c r="I1434" s="70" t="s">
        <v>2564</v>
      </c>
      <c r="J1434" s="70" t="s">
        <v>4415</v>
      </c>
      <c r="K1434" s="71" t="str">
        <f t="shared" si="140"/>
        <v>BLANK</v>
      </c>
      <c r="L1434" s="71" t="str">
        <f t="shared" si="141"/>
        <v>BLANK</v>
      </c>
    </row>
    <row r="1435" spans="1:12" x14ac:dyDescent="0.75">
      <c r="A1435" s="70" t="str">
        <f>CONCATENATE('Search Tool'!$B$6,'Search Tool'!$F$6,H1435)</f>
        <v>EAL Level 3 advanced Diploma (Al size 1.25)6008537X</v>
      </c>
      <c r="B1435" s="70" t="b">
        <f t="shared" si="142"/>
        <v>0</v>
      </c>
      <c r="C1435" s="70">
        <f t="shared" si="143"/>
        <v>0</v>
      </c>
      <c r="D1435" s="70" t="str">
        <f t="shared" si="144"/>
        <v>FALSE0</v>
      </c>
      <c r="E1435" s="70" t="str">
        <f t="shared" si="145"/>
        <v>Others L3Other Level 3 qualifications (A*-E, AL size 0.5)6008537X</v>
      </c>
      <c r="F1435" s="70" t="s">
        <v>2744</v>
      </c>
      <c r="G1435" s="70" t="s">
        <v>3336</v>
      </c>
      <c r="H1435" s="70" t="s">
        <v>2171</v>
      </c>
      <c r="I1435" s="70" t="s">
        <v>2400</v>
      </c>
      <c r="J1435" s="70" t="s">
        <v>4416</v>
      </c>
      <c r="K1435" s="71" t="str">
        <f t="shared" si="140"/>
        <v>BLANK</v>
      </c>
      <c r="L1435" s="71" t="str">
        <f t="shared" si="141"/>
        <v>BLANK</v>
      </c>
    </row>
    <row r="1436" spans="1:12" x14ac:dyDescent="0.75">
      <c r="A1436" s="70" t="str">
        <f>CONCATENATE('Search Tool'!$B$6,'Search Tool'!$F$6,H1436)</f>
        <v>EAL Level 3 advanced Diploma (Al size 1.25)60115634</v>
      </c>
      <c r="B1436" s="70" t="b">
        <f t="shared" si="142"/>
        <v>0</v>
      </c>
      <c r="C1436" s="70">
        <f t="shared" si="143"/>
        <v>0</v>
      </c>
      <c r="D1436" s="70" t="str">
        <f t="shared" si="144"/>
        <v>FALSE0</v>
      </c>
      <c r="E1436" s="70" t="str">
        <f t="shared" si="145"/>
        <v>Others L3Other Level 3 qualifications (A*-E, AL size 0.5)60115634</v>
      </c>
      <c r="F1436" s="70" t="s">
        <v>2744</v>
      </c>
      <c r="G1436" s="70" t="s">
        <v>3336</v>
      </c>
      <c r="H1436" s="184">
        <v>60115634</v>
      </c>
      <c r="I1436" s="70" t="s">
        <v>2521</v>
      </c>
      <c r="J1436" s="70" t="s">
        <v>4417</v>
      </c>
      <c r="K1436" s="71" t="str">
        <f t="shared" si="140"/>
        <v>BLANK</v>
      </c>
      <c r="L1436" s="71" t="str">
        <f t="shared" si="141"/>
        <v>BLANK</v>
      </c>
    </row>
    <row r="1437" spans="1:12" x14ac:dyDescent="0.75">
      <c r="A1437" s="70" t="str">
        <f>CONCATENATE('Search Tool'!$B$6,'Search Tool'!$F$6,H1437)</f>
        <v>EAL Level 3 advanced Diploma (Al size 1.25)60115622</v>
      </c>
      <c r="B1437" s="70" t="b">
        <f t="shared" si="142"/>
        <v>0</v>
      </c>
      <c r="C1437" s="70">
        <f t="shared" si="143"/>
        <v>0</v>
      </c>
      <c r="D1437" s="70" t="str">
        <f t="shared" si="144"/>
        <v>FALSE0</v>
      </c>
      <c r="E1437" s="70" t="str">
        <f t="shared" si="145"/>
        <v>Others L3Other Level 3 qualifications (A*-E, AL size 0.75)60115622</v>
      </c>
      <c r="F1437" s="70" t="s">
        <v>2744</v>
      </c>
      <c r="G1437" s="70" t="s">
        <v>3343</v>
      </c>
      <c r="H1437" s="184">
        <v>60115622</v>
      </c>
      <c r="I1437" s="70" t="s">
        <v>2519</v>
      </c>
      <c r="J1437" s="70" t="s">
        <v>4418</v>
      </c>
      <c r="K1437" s="71" t="str">
        <f t="shared" si="140"/>
        <v>BLANK</v>
      </c>
      <c r="L1437" s="71" t="str">
        <f t="shared" si="141"/>
        <v>BLANK</v>
      </c>
    </row>
    <row r="1438" spans="1:12" x14ac:dyDescent="0.75">
      <c r="A1438" s="70" t="str">
        <f>CONCATENATE('Search Tool'!$B$6,'Search Tool'!$F$6,H1438)</f>
        <v>EAL Level 3 advanced Diploma (Al size 1.25)60085514</v>
      </c>
      <c r="B1438" s="70" t="b">
        <f t="shared" si="142"/>
        <v>0</v>
      </c>
      <c r="C1438" s="70">
        <f t="shared" si="143"/>
        <v>0</v>
      </c>
      <c r="D1438" s="70" t="str">
        <f t="shared" si="144"/>
        <v>FALSE0</v>
      </c>
      <c r="E1438" s="70" t="str">
        <f t="shared" si="145"/>
        <v>Others L3Other Level 3 qualifications (A*-E, AL size 1)60085514</v>
      </c>
      <c r="F1438" s="70" t="s">
        <v>2744</v>
      </c>
      <c r="G1438" s="70" t="s">
        <v>3349</v>
      </c>
      <c r="H1438" s="184">
        <v>60085514</v>
      </c>
      <c r="I1438" s="193" t="s">
        <v>4465</v>
      </c>
      <c r="J1438" s="70" t="s">
        <v>4419</v>
      </c>
      <c r="K1438" s="71" t="str">
        <f t="shared" si="140"/>
        <v>BLANK</v>
      </c>
      <c r="L1438" s="71" t="str">
        <f t="shared" si="141"/>
        <v>BLANK</v>
      </c>
    </row>
    <row r="1439" spans="1:12" x14ac:dyDescent="0.75">
      <c r="A1439" s="70" t="str">
        <f>CONCATENATE('Search Tool'!$B$6,'Search Tool'!$F$6,H1439)</f>
        <v>EAL Level 3 advanced Diploma (Al size 1.25)60113765</v>
      </c>
      <c r="B1439" s="70" t="b">
        <f t="shared" si="142"/>
        <v>0</v>
      </c>
      <c r="C1439" s="70">
        <f t="shared" si="143"/>
        <v>0</v>
      </c>
      <c r="D1439" s="70" t="str">
        <f t="shared" si="144"/>
        <v>FALSE0</v>
      </c>
      <c r="E1439" s="70" t="str">
        <f t="shared" si="145"/>
        <v>Others L3Other Level 3 qualifications (A*-E, AL size 1)60113765</v>
      </c>
      <c r="F1439" s="70" t="s">
        <v>2744</v>
      </c>
      <c r="G1439" s="70" t="s">
        <v>3349</v>
      </c>
      <c r="H1439" s="184">
        <v>60113765</v>
      </c>
      <c r="I1439" s="70" t="s">
        <v>2515</v>
      </c>
      <c r="J1439" s="70" t="s">
        <v>4420</v>
      </c>
      <c r="K1439" s="71" t="str">
        <f t="shared" si="140"/>
        <v>BLANK</v>
      </c>
      <c r="L1439" s="71" t="str">
        <f t="shared" si="141"/>
        <v>BLANK</v>
      </c>
    </row>
    <row r="1440" spans="1:12" x14ac:dyDescent="0.75">
      <c r="A1440" s="70" t="str">
        <f>CONCATENATE('Search Tool'!$B$6,'Search Tool'!$F$6,H1440)</f>
        <v>EAL Level 3 advanced Diploma (Al size 1.25)60131378</v>
      </c>
      <c r="B1440" s="70" t="b">
        <f t="shared" si="142"/>
        <v>0</v>
      </c>
      <c r="C1440" s="70">
        <f t="shared" si="143"/>
        <v>0</v>
      </c>
      <c r="D1440" s="70" t="str">
        <f t="shared" si="144"/>
        <v>FALSE0</v>
      </c>
      <c r="E1440" s="70" t="str">
        <f t="shared" si="145"/>
        <v>Others L3Other Level 3 qualifications (D*D*-PP, AL size 1.5)60131378</v>
      </c>
      <c r="F1440" s="70" t="s">
        <v>2744</v>
      </c>
      <c r="G1440" s="70" t="s">
        <v>3357</v>
      </c>
      <c r="H1440" s="184">
        <v>60131378</v>
      </c>
      <c r="I1440" s="70" t="s">
        <v>2540</v>
      </c>
      <c r="J1440" s="70" t="s">
        <v>4421</v>
      </c>
      <c r="K1440" s="71" t="str">
        <f t="shared" si="140"/>
        <v>BLANK</v>
      </c>
      <c r="L1440" s="71" t="str">
        <f t="shared" si="141"/>
        <v>BLANK</v>
      </c>
    </row>
    <row r="1441" spans="1:12" x14ac:dyDescent="0.75">
      <c r="A1441" s="70" t="str">
        <f>CONCATENATE('Search Tool'!$B$6,'Search Tool'!$F$6,H1441)</f>
        <v>EAL Level 3 advanced Diploma (Al size 1.25)60131354</v>
      </c>
      <c r="B1441" s="70" t="b">
        <f t="shared" si="142"/>
        <v>0</v>
      </c>
      <c r="C1441" s="70">
        <f t="shared" si="143"/>
        <v>0</v>
      </c>
      <c r="D1441" s="70" t="str">
        <f t="shared" si="144"/>
        <v>FALSE0</v>
      </c>
      <c r="E1441" s="70" t="str">
        <f t="shared" si="145"/>
        <v>Others L3Other Level 3 qualifications (D*D*-PP, AL size 2)60131354</v>
      </c>
      <c r="F1441" s="70" t="s">
        <v>2744</v>
      </c>
      <c r="G1441" s="70" t="s">
        <v>3365</v>
      </c>
      <c r="H1441" s="184">
        <v>60131354</v>
      </c>
      <c r="I1441" s="70" t="s">
        <v>2536</v>
      </c>
      <c r="J1441" s="70" t="s">
        <v>4422</v>
      </c>
      <c r="K1441" s="71" t="str">
        <f t="shared" si="140"/>
        <v>BLANK</v>
      </c>
      <c r="L1441" s="71" t="str">
        <f t="shared" si="141"/>
        <v>BLANK</v>
      </c>
    </row>
    <row r="1442" spans="1:12" x14ac:dyDescent="0.75">
      <c r="A1442" s="70" t="str">
        <f>CONCATENATE('Search Tool'!$B$6,'Search Tool'!$F$6,H1442)</f>
        <v>EAL Level 3 advanced Diploma (Al size 1.25)60145365</v>
      </c>
      <c r="B1442" s="70" t="b">
        <f t="shared" si="142"/>
        <v>0</v>
      </c>
      <c r="C1442" s="70">
        <f t="shared" si="143"/>
        <v>0</v>
      </c>
      <c r="D1442" s="70" t="str">
        <f t="shared" si="144"/>
        <v>FALSE0</v>
      </c>
      <c r="E1442" s="70" t="str">
        <f t="shared" si="145"/>
        <v>Others L3Other Level 3 qualifications (D*D*-PP, AL size 2)60145365</v>
      </c>
      <c r="F1442" s="70" t="s">
        <v>2744</v>
      </c>
      <c r="G1442" s="70" t="s">
        <v>3365</v>
      </c>
      <c r="H1442" s="184">
        <v>60145365</v>
      </c>
      <c r="I1442" s="70" t="s">
        <v>2595</v>
      </c>
      <c r="J1442" s="70" t="s">
        <v>4423</v>
      </c>
      <c r="K1442" s="71" t="str">
        <f t="shared" si="140"/>
        <v>BLANK</v>
      </c>
      <c r="L1442" s="71" t="str">
        <f t="shared" si="141"/>
        <v>BLANK</v>
      </c>
    </row>
    <row r="1443" spans="1:12" x14ac:dyDescent="0.75">
      <c r="A1443" s="70" t="str">
        <f>CONCATENATE('Search Tool'!$B$6,'Search Tool'!$F$6,H1443)</f>
        <v>EAL Level 3 advanced Diploma (Al size 1.25)60145377</v>
      </c>
      <c r="B1443" s="70" t="b">
        <f t="shared" si="142"/>
        <v>0</v>
      </c>
      <c r="C1443" s="70">
        <f t="shared" si="143"/>
        <v>0</v>
      </c>
      <c r="D1443" s="70" t="str">
        <f t="shared" si="144"/>
        <v>FALSE0</v>
      </c>
      <c r="E1443" s="70" t="str">
        <f t="shared" si="145"/>
        <v>Others L3Other Level 3 qualifications (D*D*-PP, AL size 2)60145377</v>
      </c>
      <c r="F1443" s="70" t="s">
        <v>2744</v>
      </c>
      <c r="G1443" s="70" t="s">
        <v>3365</v>
      </c>
      <c r="H1443" s="184">
        <v>60145377</v>
      </c>
      <c r="I1443" s="70" t="s">
        <v>2597</v>
      </c>
      <c r="J1443" s="70" t="s">
        <v>4424</v>
      </c>
      <c r="K1443" s="71" t="str">
        <f t="shared" si="140"/>
        <v>BLANK</v>
      </c>
      <c r="L1443" s="71" t="str">
        <f t="shared" si="141"/>
        <v>BLANK</v>
      </c>
    </row>
    <row r="1444" spans="1:12" x14ac:dyDescent="0.75">
      <c r="A1444" s="70" t="str">
        <f>CONCATENATE('Search Tool'!$B$6,'Search Tool'!$F$6,H1444)</f>
        <v>EAL Level 3 advanced Diploma (Al size 1.25)60145389</v>
      </c>
      <c r="B1444" s="70" t="b">
        <f t="shared" si="142"/>
        <v>0</v>
      </c>
      <c r="C1444" s="70">
        <f t="shared" si="143"/>
        <v>0</v>
      </c>
      <c r="D1444" s="70" t="str">
        <f t="shared" si="144"/>
        <v>FALSE0</v>
      </c>
      <c r="E1444" s="70" t="str">
        <f t="shared" si="145"/>
        <v>Others L3Other Level 3 qualifications (D*D*-PP, AL size 2)60145389</v>
      </c>
      <c r="F1444" s="70" t="s">
        <v>2744</v>
      </c>
      <c r="G1444" s="70" t="s">
        <v>3365</v>
      </c>
      <c r="H1444" s="184">
        <v>60145389</v>
      </c>
      <c r="I1444" s="70" t="s">
        <v>2599</v>
      </c>
      <c r="J1444" s="70" t="s">
        <v>4425</v>
      </c>
      <c r="K1444" s="71" t="str">
        <f t="shared" si="140"/>
        <v>BLANK</v>
      </c>
      <c r="L1444" s="71" t="str">
        <f t="shared" si="141"/>
        <v>BLANK</v>
      </c>
    </row>
    <row r="1445" spans="1:12" x14ac:dyDescent="0.75">
      <c r="A1445" s="70" t="str">
        <f>CONCATENATE('Search Tool'!$B$6,'Search Tool'!$F$6,H1445)</f>
        <v>EAL Level 3 advanced Diploma (Al size 1.25)60145407</v>
      </c>
      <c r="B1445" s="70" t="b">
        <f t="shared" si="142"/>
        <v>0</v>
      </c>
      <c r="C1445" s="70">
        <f t="shared" si="143"/>
        <v>0</v>
      </c>
      <c r="D1445" s="70" t="str">
        <f t="shared" si="144"/>
        <v>FALSE0</v>
      </c>
      <c r="E1445" s="70" t="str">
        <f t="shared" si="145"/>
        <v>Others L3Other Level 3 qualifications (D*D*-PP, AL size 2)60145407</v>
      </c>
      <c r="F1445" s="70" t="s">
        <v>2744</v>
      </c>
      <c r="G1445" s="70" t="s">
        <v>3365</v>
      </c>
      <c r="H1445" s="184">
        <v>60145407</v>
      </c>
      <c r="I1445" s="70" t="s">
        <v>2601</v>
      </c>
      <c r="J1445" s="70" t="s">
        <v>4426</v>
      </c>
      <c r="K1445" s="71" t="str">
        <f t="shared" si="140"/>
        <v>BLANK</v>
      </c>
      <c r="L1445" s="71" t="str">
        <f t="shared" si="141"/>
        <v>BLANK</v>
      </c>
    </row>
    <row r="1446" spans="1:12" x14ac:dyDescent="0.75">
      <c r="A1446" s="70" t="str">
        <f>CONCATENATE('Search Tool'!$B$6,'Search Tool'!$F$6,H1446)</f>
        <v>EAL Level 3 advanced Diploma (Al size 1.25)60145419</v>
      </c>
      <c r="B1446" s="70" t="b">
        <f t="shared" si="142"/>
        <v>0</v>
      </c>
      <c r="C1446" s="70">
        <f t="shared" si="143"/>
        <v>0</v>
      </c>
      <c r="D1446" s="70" t="str">
        <f t="shared" si="144"/>
        <v>FALSE0</v>
      </c>
      <c r="E1446" s="70" t="str">
        <f t="shared" si="145"/>
        <v>Others L3Other Level 3 qualifications (D*D*-PP, AL size 2)60145419</v>
      </c>
      <c r="F1446" s="70" t="s">
        <v>2744</v>
      </c>
      <c r="G1446" s="70" t="s">
        <v>3365</v>
      </c>
      <c r="H1446" s="184">
        <v>60145419</v>
      </c>
      <c r="I1446" s="70" t="s">
        <v>2603</v>
      </c>
      <c r="J1446" s="70" t="s">
        <v>4427</v>
      </c>
      <c r="K1446" s="71" t="str">
        <f t="shared" si="140"/>
        <v>BLANK</v>
      </c>
      <c r="L1446" s="71" t="str">
        <f t="shared" si="141"/>
        <v>BLANK</v>
      </c>
    </row>
    <row r="1447" spans="1:12" x14ac:dyDescent="0.75">
      <c r="A1447" s="70" t="str">
        <f>CONCATENATE('Search Tool'!$B$6,'Search Tool'!$F$6,H1447)</f>
        <v>EAL Level 3 advanced Diploma (Al size 1.25)60145420</v>
      </c>
      <c r="B1447" s="70" t="b">
        <f t="shared" si="142"/>
        <v>0</v>
      </c>
      <c r="C1447" s="70">
        <f t="shared" si="143"/>
        <v>0</v>
      </c>
      <c r="D1447" s="70" t="str">
        <f t="shared" si="144"/>
        <v>FALSE0</v>
      </c>
      <c r="E1447" s="70" t="str">
        <f t="shared" si="145"/>
        <v>Others L3Other Level 3 qualifications (D*D*-PP, AL size 2)60145420</v>
      </c>
      <c r="F1447" s="70" t="s">
        <v>2744</v>
      </c>
      <c r="G1447" s="70" t="s">
        <v>3365</v>
      </c>
      <c r="H1447" s="184">
        <v>60145420</v>
      </c>
      <c r="I1447" s="70" t="s">
        <v>2604</v>
      </c>
      <c r="J1447" s="70" t="s">
        <v>4428</v>
      </c>
      <c r="K1447" s="71" t="str">
        <f t="shared" si="140"/>
        <v>BLANK</v>
      </c>
      <c r="L1447" s="71" t="str">
        <f t="shared" si="141"/>
        <v>BLANK</v>
      </c>
    </row>
    <row r="1448" spans="1:12" x14ac:dyDescent="0.75">
      <c r="A1448" s="70" t="str">
        <f>CONCATENATE('Search Tool'!$B$6,'Search Tool'!$F$6,H1448)</f>
        <v>EAL Level 3 advanced Diploma (Al size 1.25)60145432</v>
      </c>
      <c r="B1448" s="70" t="b">
        <f t="shared" si="142"/>
        <v>0</v>
      </c>
      <c r="C1448" s="70">
        <f t="shared" si="143"/>
        <v>0</v>
      </c>
      <c r="D1448" s="70" t="str">
        <f t="shared" si="144"/>
        <v>FALSE0</v>
      </c>
      <c r="E1448" s="70" t="str">
        <f t="shared" si="145"/>
        <v>Others L3Other Level 3 qualifications (D*D*-PP, AL size 2)60145432</v>
      </c>
      <c r="F1448" s="70" t="s">
        <v>2744</v>
      </c>
      <c r="G1448" s="70" t="s">
        <v>3365</v>
      </c>
      <c r="H1448" s="184">
        <v>60145432</v>
      </c>
      <c r="I1448" s="70" t="s">
        <v>2606</v>
      </c>
      <c r="J1448" s="70" t="s">
        <v>4429</v>
      </c>
      <c r="K1448" s="71" t="str">
        <f t="shared" si="140"/>
        <v>BLANK</v>
      </c>
      <c r="L1448" s="71" t="str">
        <f t="shared" si="141"/>
        <v>BLANK</v>
      </c>
    </row>
    <row r="1449" spans="1:12" x14ac:dyDescent="0.75">
      <c r="A1449" s="70" t="str">
        <f>CONCATENATE('Search Tool'!$B$6,'Search Tool'!$F$6,H1449)</f>
        <v>EAL Level 3 advanced Diploma (Al size 1.25)6013138X</v>
      </c>
      <c r="B1449" s="70" t="b">
        <f t="shared" si="142"/>
        <v>0</v>
      </c>
      <c r="C1449" s="70">
        <f t="shared" si="143"/>
        <v>0</v>
      </c>
      <c r="D1449" s="70" t="str">
        <f t="shared" si="144"/>
        <v>FALSE0</v>
      </c>
      <c r="E1449" s="70" t="str">
        <f t="shared" si="145"/>
        <v>Others L3Other Level 3 qualifications (D*D*D*-PPP)6013138X</v>
      </c>
      <c r="F1449" s="70" t="s">
        <v>2744</v>
      </c>
      <c r="G1449" s="70" t="s">
        <v>3373</v>
      </c>
      <c r="H1449" s="70" t="s">
        <v>2541</v>
      </c>
      <c r="I1449" s="70" t="s">
        <v>2542</v>
      </c>
      <c r="J1449" s="70" t="s">
        <v>4430</v>
      </c>
      <c r="K1449" s="71" t="str">
        <f t="shared" si="140"/>
        <v>BLANK</v>
      </c>
      <c r="L1449" s="71" t="str">
        <f t="shared" si="141"/>
        <v>BLANK</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E182"/>
  <sheetViews>
    <sheetView workbookViewId="0">
      <selection sqref="A1:B1"/>
    </sheetView>
  </sheetViews>
  <sheetFormatPr defaultColWidth="9.1328125" defaultRowHeight="14.75" x14ac:dyDescent="0.75"/>
  <cols>
    <col min="1" max="1" width="48.1328125" style="2" customWidth="1"/>
    <col min="2" max="2" width="31.1328125" style="2" bestFit="1" customWidth="1"/>
    <col min="3" max="3" width="11.26953125" style="96" bestFit="1" customWidth="1"/>
    <col min="4" max="4" width="12.40625" style="2" bestFit="1" customWidth="1"/>
    <col min="5" max="16384" width="9.1328125" style="2"/>
  </cols>
  <sheetData>
    <row r="1" spans="1:4" x14ac:dyDescent="0.75">
      <c r="A1" s="198" t="s">
        <v>2722</v>
      </c>
      <c r="B1" s="198"/>
      <c r="C1" s="94"/>
      <c r="D1" s="1"/>
    </row>
    <row r="3" spans="1:4" x14ac:dyDescent="0.75">
      <c r="A3" s="198" t="s">
        <v>2809</v>
      </c>
      <c r="B3" s="198"/>
    </row>
    <row r="5" spans="1:4" ht="26.75" x14ac:dyDescent="0.75">
      <c r="A5" s="7" t="s">
        <v>32</v>
      </c>
      <c r="B5" s="7" t="s">
        <v>33</v>
      </c>
      <c r="C5" s="95" t="s">
        <v>34</v>
      </c>
      <c r="D5" s="8" t="s">
        <v>2723</v>
      </c>
    </row>
    <row r="6" spans="1:4" x14ac:dyDescent="0.75">
      <c r="A6" s="61" t="s">
        <v>2737</v>
      </c>
      <c r="B6" s="120" t="s">
        <v>73</v>
      </c>
      <c r="C6" s="126">
        <v>32</v>
      </c>
      <c r="D6" s="123">
        <v>4</v>
      </c>
    </row>
    <row r="7" spans="1:4" x14ac:dyDescent="0.75">
      <c r="A7" s="62"/>
      <c r="B7" s="120" t="s">
        <v>60</v>
      </c>
      <c r="C7" s="126">
        <v>28</v>
      </c>
      <c r="D7" s="123">
        <v>4</v>
      </c>
    </row>
    <row r="8" spans="1:4" x14ac:dyDescent="0.75">
      <c r="A8" s="62"/>
      <c r="B8" s="120" t="s">
        <v>61</v>
      </c>
      <c r="C8" s="126">
        <v>24</v>
      </c>
      <c r="D8" s="123">
        <v>4</v>
      </c>
    </row>
    <row r="9" spans="1:4" x14ac:dyDescent="0.75">
      <c r="A9" s="62"/>
      <c r="B9" s="135" t="s">
        <v>74</v>
      </c>
      <c r="C9" s="136">
        <v>20</v>
      </c>
      <c r="D9" s="137">
        <v>4</v>
      </c>
    </row>
    <row r="10" spans="1:4" x14ac:dyDescent="0.75">
      <c r="A10" s="61" t="s">
        <v>2736</v>
      </c>
      <c r="B10" s="132" t="s">
        <v>73</v>
      </c>
      <c r="C10" s="133">
        <v>32</v>
      </c>
      <c r="D10" s="134">
        <v>4</v>
      </c>
    </row>
    <row r="11" spans="1:4" x14ac:dyDescent="0.75">
      <c r="B11" s="120" t="s">
        <v>60</v>
      </c>
      <c r="C11" s="126">
        <v>28</v>
      </c>
      <c r="D11" s="123">
        <v>4</v>
      </c>
    </row>
    <row r="12" spans="1:4" x14ac:dyDescent="0.75">
      <c r="B12" s="120" t="s">
        <v>61</v>
      </c>
      <c r="C12" s="126">
        <v>24</v>
      </c>
      <c r="D12" s="123">
        <v>4</v>
      </c>
    </row>
    <row r="13" spans="1:4" x14ac:dyDescent="0.75">
      <c r="A13" s="66"/>
      <c r="B13" s="121" t="s">
        <v>74</v>
      </c>
      <c r="C13" s="127">
        <v>20</v>
      </c>
      <c r="D13" s="124">
        <v>4</v>
      </c>
    </row>
    <row r="15" spans="1:4" x14ac:dyDescent="0.75">
      <c r="A15" s="198" t="s">
        <v>2808</v>
      </c>
      <c r="B15" s="198"/>
      <c r="C15" s="94"/>
      <c r="D15" s="1"/>
    </row>
    <row r="16" spans="1:4" x14ac:dyDescent="0.75">
      <c r="A16" s="1"/>
      <c r="B16" s="1"/>
      <c r="C16" s="94"/>
      <c r="D16" s="1"/>
    </row>
    <row r="17" spans="1:5" ht="26.75" x14ac:dyDescent="0.75">
      <c r="A17" s="7" t="s">
        <v>32</v>
      </c>
      <c r="B17" s="7" t="s">
        <v>33</v>
      </c>
      <c r="C17" s="95" t="s">
        <v>34</v>
      </c>
      <c r="D17" s="8" t="s">
        <v>35</v>
      </c>
      <c r="E17" s="30"/>
    </row>
    <row r="18" spans="1:5" x14ac:dyDescent="0.75">
      <c r="A18" s="58" t="s">
        <v>36</v>
      </c>
      <c r="B18" s="120" t="s">
        <v>37</v>
      </c>
      <c r="C18" s="126">
        <v>60</v>
      </c>
      <c r="D18" s="123">
        <v>1</v>
      </c>
    </row>
    <row r="19" spans="1:5" x14ac:dyDescent="0.75">
      <c r="A19" s="59" t="s">
        <v>38</v>
      </c>
      <c r="B19" s="120" t="s">
        <v>39</v>
      </c>
      <c r="C19" s="126">
        <v>50</v>
      </c>
      <c r="D19" s="123">
        <v>1</v>
      </c>
    </row>
    <row r="20" spans="1:5" x14ac:dyDescent="0.75">
      <c r="A20" s="60"/>
      <c r="B20" s="120" t="s">
        <v>40</v>
      </c>
      <c r="C20" s="126">
        <v>40</v>
      </c>
      <c r="D20" s="123">
        <v>1</v>
      </c>
    </row>
    <row r="21" spans="1:5" x14ac:dyDescent="0.75">
      <c r="A21" s="60"/>
      <c r="B21" s="120" t="s">
        <v>41</v>
      </c>
      <c r="C21" s="126">
        <v>30</v>
      </c>
      <c r="D21" s="123">
        <v>1</v>
      </c>
    </row>
    <row r="22" spans="1:5" x14ac:dyDescent="0.75">
      <c r="A22" s="60"/>
      <c r="B22" s="129" t="s">
        <v>42</v>
      </c>
      <c r="C22" s="130">
        <v>20</v>
      </c>
      <c r="D22" s="131">
        <v>1</v>
      </c>
    </row>
    <row r="23" spans="1:5" x14ac:dyDescent="0.75">
      <c r="A23" s="128"/>
      <c r="B23" s="135" t="s">
        <v>43</v>
      </c>
      <c r="C23" s="136">
        <v>10</v>
      </c>
      <c r="D23" s="137">
        <v>1</v>
      </c>
    </row>
    <row r="24" spans="1:5" x14ac:dyDescent="0.75">
      <c r="A24" s="61" t="s">
        <v>44</v>
      </c>
      <c r="B24" s="132" t="s">
        <v>45</v>
      </c>
      <c r="C24" s="133">
        <v>120</v>
      </c>
      <c r="D24" s="134">
        <v>2</v>
      </c>
    </row>
    <row r="25" spans="1:5" x14ac:dyDescent="0.75">
      <c r="A25" s="62"/>
      <c r="B25" s="120" t="s">
        <v>46</v>
      </c>
      <c r="C25" s="126">
        <v>110</v>
      </c>
      <c r="D25" s="123">
        <v>2</v>
      </c>
    </row>
    <row r="26" spans="1:5" x14ac:dyDescent="0.75">
      <c r="A26" s="62"/>
      <c r="B26" s="120" t="s">
        <v>47</v>
      </c>
      <c r="C26" s="126">
        <v>100</v>
      </c>
      <c r="D26" s="123">
        <v>2</v>
      </c>
    </row>
    <row r="27" spans="1:5" x14ac:dyDescent="0.75">
      <c r="A27" s="62"/>
      <c r="B27" s="120" t="s">
        <v>48</v>
      </c>
      <c r="C27" s="126">
        <v>90</v>
      </c>
      <c r="D27" s="123">
        <v>2</v>
      </c>
    </row>
    <row r="28" spans="1:5" x14ac:dyDescent="0.75">
      <c r="A28" s="62"/>
      <c r="B28" s="120" t="s">
        <v>49</v>
      </c>
      <c r="C28" s="126">
        <v>80</v>
      </c>
      <c r="D28" s="123">
        <v>2</v>
      </c>
    </row>
    <row r="29" spans="1:5" x14ac:dyDescent="0.75">
      <c r="A29" s="62"/>
      <c r="B29" s="120" t="s">
        <v>50</v>
      </c>
      <c r="C29" s="126">
        <v>70</v>
      </c>
      <c r="D29" s="123">
        <v>2</v>
      </c>
    </row>
    <row r="30" spans="1:5" x14ac:dyDescent="0.75">
      <c r="A30" s="62"/>
      <c r="B30" s="120" t="s">
        <v>51</v>
      </c>
      <c r="C30" s="126">
        <v>60</v>
      </c>
      <c r="D30" s="123">
        <v>2</v>
      </c>
    </row>
    <row r="31" spans="1:5" x14ac:dyDescent="0.75">
      <c r="A31" s="62"/>
      <c r="B31" s="120" t="s">
        <v>52</v>
      </c>
      <c r="C31" s="126">
        <v>50</v>
      </c>
      <c r="D31" s="123">
        <v>2</v>
      </c>
    </row>
    <row r="32" spans="1:5" x14ac:dyDescent="0.75">
      <c r="A32" s="62"/>
      <c r="B32" s="120" t="s">
        <v>53</v>
      </c>
      <c r="C32" s="126">
        <v>40</v>
      </c>
      <c r="D32" s="123">
        <v>2</v>
      </c>
    </row>
    <row r="33" spans="1:4" x14ac:dyDescent="0.75">
      <c r="A33" s="62"/>
      <c r="B33" s="120" t="s">
        <v>54</v>
      </c>
      <c r="C33" s="126">
        <v>30</v>
      </c>
      <c r="D33" s="123">
        <v>2</v>
      </c>
    </row>
    <row r="34" spans="1:4" x14ac:dyDescent="0.75">
      <c r="A34" s="63"/>
      <c r="B34" s="135" t="s">
        <v>55</v>
      </c>
      <c r="C34" s="136">
        <v>20</v>
      </c>
      <c r="D34" s="137">
        <v>2</v>
      </c>
    </row>
    <row r="35" spans="1:4" x14ac:dyDescent="0.75">
      <c r="A35" s="61" t="s">
        <v>56</v>
      </c>
      <c r="B35" s="132" t="s">
        <v>39</v>
      </c>
      <c r="C35" s="133">
        <v>25</v>
      </c>
      <c r="D35" s="134">
        <v>0.5</v>
      </c>
    </row>
    <row r="36" spans="1:4" x14ac:dyDescent="0.75">
      <c r="A36" s="64" t="s">
        <v>57</v>
      </c>
      <c r="B36" s="120" t="s">
        <v>40</v>
      </c>
      <c r="C36" s="126">
        <v>20</v>
      </c>
      <c r="D36" s="123">
        <v>0.5</v>
      </c>
    </row>
    <row r="37" spans="1:4" x14ac:dyDescent="0.75">
      <c r="A37" s="62"/>
      <c r="B37" s="120" t="s">
        <v>41</v>
      </c>
      <c r="C37" s="126">
        <v>15</v>
      </c>
      <c r="D37" s="123">
        <v>0.5</v>
      </c>
    </row>
    <row r="38" spans="1:4" x14ac:dyDescent="0.75">
      <c r="A38" s="62"/>
      <c r="B38" s="120" t="s">
        <v>42</v>
      </c>
      <c r="C38" s="126">
        <v>10</v>
      </c>
      <c r="D38" s="123">
        <v>0.5</v>
      </c>
    </row>
    <row r="39" spans="1:4" x14ac:dyDescent="0.75">
      <c r="A39" s="63"/>
      <c r="B39" s="135" t="s">
        <v>43</v>
      </c>
      <c r="C39" s="136">
        <v>5</v>
      </c>
      <c r="D39" s="137">
        <v>0.5</v>
      </c>
    </row>
    <row r="40" spans="1:4" x14ac:dyDescent="0.75">
      <c r="A40" s="61" t="s">
        <v>58</v>
      </c>
      <c r="B40" s="132" t="s">
        <v>47</v>
      </c>
      <c r="C40" s="133">
        <v>50</v>
      </c>
      <c r="D40" s="134">
        <v>1</v>
      </c>
    </row>
    <row r="41" spans="1:4" x14ac:dyDescent="0.75">
      <c r="A41" s="62"/>
      <c r="B41" s="120" t="s">
        <v>48</v>
      </c>
      <c r="C41" s="126">
        <v>45</v>
      </c>
      <c r="D41" s="123">
        <v>1</v>
      </c>
    </row>
    <row r="42" spans="1:4" x14ac:dyDescent="0.75">
      <c r="A42" s="62"/>
      <c r="B42" s="120" t="s">
        <v>49</v>
      </c>
      <c r="C42" s="126">
        <v>40</v>
      </c>
      <c r="D42" s="123">
        <v>1</v>
      </c>
    </row>
    <row r="43" spans="1:4" x14ac:dyDescent="0.75">
      <c r="A43" s="62"/>
      <c r="B43" s="120" t="s">
        <v>50</v>
      </c>
      <c r="C43" s="126">
        <v>35</v>
      </c>
      <c r="D43" s="123">
        <v>1</v>
      </c>
    </row>
    <row r="44" spans="1:4" x14ac:dyDescent="0.75">
      <c r="A44" s="62"/>
      <c r="B44" s="120" t="s">
        <v>51</v>
      </c>
      <c r="C44" s="126">
        <v>30</v>
      </c>
      <c r="D44" s="123">
        <v>1</v>
      </c>
    </row>
    <row r="45" spans="1:4" x14ac:dyDescent="0.75">
      <c r="A45" s="62"/>
      <c r="B45" s="120" t="s">
        <v>52</v>
      </c>
      <c r="C45" s="126">
        <v>25</v>
      </c>
      <c r="D45" s="123">
        <v>1</v>
      </c>
    </row>
    <row r="46" spans="1:4" x14ac:dyDescent="0.75">
      <c r="A46" s="62"/>
      <c r="B46" s="120" t="s">
        <v>53</v>
      </c>
      <c r="C46" s="126">
        <v>20</v>
      </c>
      <c r="D46" s="123">
        <v>1</v>
      </c>
    </row>
    <row r="47" spans="1:4" x14ac:dyDescent="0.75">
      <c r="A47" s="62"/>
      <c r="B47" s="120" t="s">
        <v>54</v>
      </c>
      <c r="C47" s="126">
        <v>15</v>
      </c>
      <c r="D47" s="123">
        <v>1</v>
      </c>
    </row>
    <row r="48" spans="1:4" x14ac:dyDescent="0.75">
      <c r="A48" s="63"/>
      <c r="B48" s="135" t="s">
        <v>55</v>
      </c>
      <c r="C48" s="136">
        <v>10</v>
      </c>
      <c r="D48" s="137">
        <v>1</v>
      </c>
    </row>
    <row r="49" spans="1:4" x14ac:dyDescent="0.75">
      <c r="A49" s="61" t="s">
        <v>59</v>
      </c>
      <c r="B49" s="132" t="s">
        <v>46</v>
      </c>
      <c r="C49" s="133">
        <v>85</v>
      </c>
      <c r="D49" s="134">
        <v>1.5</v>
      </c>
    </row>
    <row r="50" spans="1:4" x14ac:dyDescent="0.75">
      <c r="A50" s="62"/>
      <c r="B50" s="120" t="s">
        <v>47</v>
      </c>
      <c r="C50" s="126">
        <v>75</v>
      </c>
      <c r="D50" s="123">
        <v>1.5</v>
      </c>
    </row>
    <row r="51" spans="1:4" x14ac:dyDescent="0.75">
      <c r="A51" s="62"/>
      <c r="B51" s="120" t="s">
        <v>48</v>
      </c>
      <c r="C51" s="126">
        <v>67.5</v>
      </c>
      <c r="D51" s="123">
        <v>1.5</v>
      </c>
    </row>
    <row r="52" spans="1:4" x14ac:dyDescent="0.75">
      <c r="A52" s="62"/>
      <c r="B52" s="120" t="s">
        <v>49</v>
      </c>
      <c r="C52" s="126">
        <v>60</v>
      </c>
      <c r="D52" s="123">
        <v>1.5</v>
      </c>
    </row>
    <row r="53" spans="1:4" x14ac:dyDescent="0.75">
      <c r="A53" s="62"/>
      <c r="B53" s="120" t="s">
        <v>50</v>
      </c>
      <c r="C53" s="126">
        <v>52.5</v>
      </c>
      <c r="D53" s="123">
        <v>1.5</v>
      </c>
    </row>
    <row r="54" spans="1:4" x14ac:dyDescent="0.75">
      <c r="A54" s="62"/>
      <c r="B54" s="120" t="s">
        <v>51</v>
      </c>
      <c r="C54" s="126">
        <v>45</v>
      </c>
      <c r="D54" s="123">
        <v>1.5</v>
      </c>
    </row>
    <row r="55" spans="1:4" x14ac:dyDescent="0.75">
      <c r="A55" s="62"/>
      <c r="B55" s="120" t="s">
        <v>52</v>
      </c>
      <c r="C55" s="126">
        <v>37.5</v>
      </c>
      <c r="D55" s="123">
        <v>1.5</v>
      </c>
    </row>
    <row r="56" spans="1:4" x14ac:dyDescent="0.75">
      <c r="A56" s="62"/>
      <c r="B56" s="120" t="s">
        <v>53</v>
      </c>
      <c r="C56" s="126">
        <v>30</v>
      </c>
      <c r="D56" s="123">
        <v>1.5</v>
      </c>
    </row>
    <row r="57" spans="1:4" x14ac:dyDescent="0.75">
      <c r="A57" s="62"/>
      <c r="B57" s="120" t="s">
        <v>54</v>
      </c>
      <c r="C57" s="126">
        <v>22.5</v>
      </c>
      <c r="D57" s="123">
        <v>1.5</v>
      </c>
    </row>
    <row r="58" spans="1:4" x14ac:dyDescent="0.75">
      <c r="A58" s="63"/>
      <c r="B58" s="135" t="s">
        <v>55</v>
      </c>
      <c r="C58" s="136">
        <v>15</v>
      </c>
      <c r="D58" s="137">
        <v>1.5</v>
      </c>
    </row>
    <row r="59" spans="1:4" x14ac:dyDescent="0.75">
      <c r="A59" s="61" t="s">
        <v>13</v>
      </c>
      <c r="B59" s="132" t="s">
        <v>60</v>
      </c>
      <c r="C59" s="133">
        <v>9</v>
      </c>
      <c r="D59" s="134">
        <v>0</v>
      </c>
    </row>
    <row r="60" spans="1:4" x14ac:dyDescent="0.75">
      <c r="A60" s="63"/>
      <c r="B60" s="135" t="s">
        <v>61</v>
      </c>
      <c r="C60" s="136">
        <v>7.7</v>
      </c>
      <c r="D60" s="137">
        <v>0</v>
      </c>
    </row>
    <row r="61" spans="1:4" x14ac:dyDescent="0.75">
      <c r="A61" s="62" t="s">
        <v>62</v>
      </c>
      <c r="B61" s="132" t="s">
        <v>39</v>
      </c>
      <c r="C61" s="133">
        <v>25</v>
      </c>
      <c r="D61" s="134">
        <v>0.5</v>
      </c>
    </row>
    <row r="62" spans="1:4" x14ac:dyDescent="0.75">
      <c r="A62" s="62"/>
      <c r="B62" s="120" t="s">
        <v>40</v>
      </c>
      <c r="C62" s="126">
        <v>20</v>
      </c>
      <c r="D62" s="123">
        <v>0.5</v>
      </c>
    </row>
    <row r="63" spans="1:4" x14ac:dyDescent="0.75">
      <c r="A63" s="62"/>
      <c r="B63" s="120" t="s">
        <v>41</v>
      </c>
      <c r="C63" s="126">
        <v>15</v>
      </c>
      <c r="D63" s="123">
        <v>0.5</v>
      </c>
    </row>
    <row r="64" spans="1:4" x14ac:dyDescent="0.75">
      <c r="A64" s="62"/>
      <c r="B64" s="120" t="s">
        <v>42</v>
      </c>
      <c r="C64" s="126">
        <v>10</v>
      </c>
      <c r="D64" s="123">
        <v>0.5</v>
      </c>
    </row>
    <row r="65" spans="1:4" x14ac:dyDescent="0.75">
      <c r="A65" s="62"/>
      <c r="B65" s="135" t="s">
        <v>43</v>
      </c>
      <c r="C65" s="136">
        <v>5</v>
      </c>
      <c r="D65" s="137">
        <v>0.5</v>
      </c>
    </row>
    <row r="66" spans="1:4" x14ac:dyDescent="0.75">
      <c r="A66" s="61" t="s">
        <v>21</v>
      </c>
      <c r="B66" s="132" t="s">
        <v>37</v>
      </c>
      <c r="C66" s="133">
        <v>18</v>
      </c>
      <c r="D66" s="134">
        <v>0.3</v>
      </c>
    </row>
    <row r="67" spans="1:4" x14ac:dyDescent="0.75">
      <c r="A67" s="62"/>
      <c r="B67" s="120" t="s">
        <v>39</v>
      </c>
      <c r="C67" s="126">
        <v>15</v>
      </c>
      <c r="D67" s="123">
        <v>0.3</v>
      </c>
    </row>
    <row r="68" spans="1:4" x14ac:dyDescent="0.75">
      <c r="A68" s="62"/>
      <c r="B68" s="120" t="s">
        <v>40</v>
      </c>
      <c r="C68" s="126">
        <v>12</v>
      </c>
      <c r="D68" s="123">
        <v>0.3</v>
      </c>
    </row>
    <row r="69" spans="1:4" x14ac:dyDescent="0.75">
      <c r="A69" s="62"/>
      <c r="B69" s="120" t="s">
        <v>41</v>
      </c>
      <c r="C69" s="126">
        <v>9</v>
      </c>
      <c r="D69" s="123">
        <v>0.3</v>
      </c>
    </row>
    <row r="70" spans="1:4" x14ac:dyDescent="0.75">
      <c r="A70" s="62"/>
      <c r="B70" s="120" t="s">
        <v>42</v>
      </c>
      <c r="C70" s="126">
        <v>6</v>
      </c>
      <c r="D70" s="123">
        <v>0.3</v>
      </c>
    </row>
    <row r="71" spans="1:4" x14ac:dyDescent="0.75">
      <c r="A71" s="63"/>
      <c r="B71" s="135" t="s">
        <v>43</v>
      </c>
      <c r="C71" s="136">
        <v>3</v>
      </c>
      <c r="D71" s="137">
        <v>0.3</v>
      </c>
    </row>
    <row r="72" spans="1:4" x14ac:dyDescent="0.75">
      <c r="A72" s="61" t="s">
        <v>63</v>
      </c>
      <c r="B72" s="132" t="s">
        <v>39</v>
      </c>
      <c r="C72" s="133">
        <v>8.1999999999999993</v>
      </c>
      <c r="D72" s="134">
        <v>0.17</v>
      </c>
    </row>
    <row r="73" spans="1:4" x14ac:dyDescent="0.75">
      <c r="A73" s="62"/>
      <c r="B73" s="120" t="s">
        <v>40</v>
      </c>
      <c r="C73" s="126">
        <v>6.53</v>
      </c>
      <c r="D73" s="123">
        <v>0.17</v>
      </c>
    </row>
    <row r="74" spans="1:4" x14ac:dyDescent="0.75">
      <c r="A74" s="62"/>
      <c r="B74" s="120" t="s">
        <v>41</v>
      </c>
      <c r="C74" s="126">
        <v>4.87</v>
      </c>
      <c r="D74" s="123">
        <v>0.17</v>
      </c>
    </row>
    <row r="75" spans="1:4" x14ac:dyDescent="0.75">
      <c r="A75" s="62"/>
      <c r="B75" s="120" t="s">
        <v>42</v>
      </c>
      <c r="C75" s="126">
        <v>3.2</v>
      </c>
      <c r="D75" s="123">
        <v>0.17</v>
      </c>
    </row>
    <row r="76" spans="1:4" x14ac:dyDescent="0.75">
      <c r="A76" s="63"/>
      <c r="B76" s="135" t="s">
        <v>43</v>
      </c>
      <c r="C76" s="136">
        <v>1.53</v>
      </c>
      <c r="D76" s="137">
        <v>0.17</v>
      </c>
    </row>
    <row r="77" spans="1:4" x14ac:dyDescent="0.75">
      <c r="A77" s="61" t="s">
        <v>24</v>
      </c>
      <c r="B77" s="132">
        <v>45</v>
      </c>
      <c r="C77" s="133">
        <v>300</v>
      </c>
      <c r="D77" s="134">
        <v>5</v>
      </c>
    </row>
    <row r="78" spans="1:4" x14ac:dyDescent="0.75">
      <c r="A78" s="62"/>
      <c r="B78" s="120">
        <v>44</v>
      </c>
      <c r="C78" s="126">
        <v>290.5</v>
      </c>
      <c r="D78" s="123">
        <v>5</v>
      </c>
    </row>
    <row r="79" spans="1:4" x14ac:dyDescent="0.75">
      <c r="A79" s="62"/>
      <c r="B79" s="120">
        <v>43</v>
      </c>
      <c r="C79" s="126">
        <v>281</v>
      </c>
      <c r="D79" s="123">
        <v>5</v>
      </c>
    </row>
    <row r="80" spans="1:4" x14ac:dyDescent="0.75">
      <c r="A80" s="62"/>
      <c r="B80" s="120">
        <v>42</v>
      </c>
      <c r="C80" s="126">
        <v>271.5</v>
      </c>
      <c r="D80" s="123">
        <v>5</v>
      </c>
    </row>
    <row r="81" spans="1:4" x14ac:dyDescent="0.75">
      <c r="A81" s="62"/>
      <c r="B81" s="120">
        <v>41</v>
      </c>
      <c r="C81" s="126">
        <v>262</v>
      </c>
      <c r="D81" s="123">
        <v>5</v>
      </c>
    </row>
    <row r="82" spans="1:4" x14ac:dyDescent="0.75">
      <c r="A82" s="62"/>
      <c r="B82" s="120">
        <v>40</v>
      </c>
      <c r="C82" s="126">
        <v>252.5</v>
      </c>
      <c r="D82" s="123">
        <v>5</v>
      </c>
    </row>
    <row r="83" spans="1:4" x14ac:dyDescent="0.75">
      <c r="A83" s="62"/>
      <c r="B83" s="120">
        <v>39</v>
      </c>
      <c r="C83" s="126">
        <v>243</v>
      </c>
      <c r="D83" s="123">
        <v>5</v>
      </c>
    </row>
    <row r="84" spans="1:4" x14ac:dyDescent="0.75">
      <c r="A84" s="62"/>
      <c r="B84" s="120">
        <v>38</v>
      </c>
      <c r="C84" s="126">
        <v>233.5</v>
      </c>
      <c r="D84" s="123">
        <v>5</v>
      </c>
    </row>
    <row r="85" spans="1:4" x14ac:dyDescent="0.75">
      <c r="A85" s="62"/>
      <c r="B85" s="120">
        <v>37</v>
      </c>
      <c r="C85" s="126">
        <v>224</v>
      </c>
      <c r="D85" s="123">
        <v>5</v>
      </c>
    </row>
    <row r="86" spans="1:4" x14ac:dyDescent="0.75">
      <c r="A86" s="62"/>
      <c r="B86" s="120">
        <v>36</v>
      </c>
      <c r="C86" s="126">
        <v>214.5</v>
      </c>
      <c r="D86" s="123">
        <v>5</v>
      </c>
    </row>
    <row r="87" spans="1:4" x14ac:dyDescent="0.75">
      <c r="A87" s="62"/>
      <c r="B87" s="120">
        <v>35</v>
      </c>
      <c r="C87" s="126">
        <v>205</v>
      </c>
      <c r="D87" s="123">
        <v>5</v>
      </c>
    </row>
    <row r="88" spans="1:4" x14ac:dyDescent="0.75">
      <c r="A88" s="62"/>
      <c r="B88" s="120">
        <v>34</v>
      </c>
      <c r="C88" s="126">
        <v>195.5</v>
      </c>
      <c r="D88" s="123">
        <v>5</v>
      </c>
    </row>
    <row r="89" spans="1:4" x14ac:dyDescent="0.75">
      <c r="A89" s="62"/>
      <c r="B89" s="120">
        <v>33</v>
      </c>
      <c r="C89" s="126">
        <v>186</v>
      </c>
      <c r="D89" s="123">
        <v>5</v>
      </c>
    </row>
    <row r="90" spans="1:4" x14ac:dyDescent="0.75">
      <c r="A90" s="62"/>
      <c r="B90" s="120">
        <v>32</v>
      </c>
      <c r="C90" s="126">
        <v>176.5</v>
      </c>
      <c r="D90" s="123">
        <v>5</v>
      </c>
    </row>
    <row r="91" spans="1:4" x14ac:dyDescent="0.75">
      <c r="A91" s="62"/>
      <c r="B91" s="120">
        <v>31</v>
      </c>
      <c r="C91" s="126">
        <v>167</v>
      </c>
      <c r="D91" s="123">
        <v>5</v>
      </c>
    </row>
    <row r="92" spans="1:4" x14ac:dyDescent="0.75">
      <c r="A92" s="62"/>
      <c r="B92" s="120">
        <v>30</v>
      </c>
      <c r="C92" s="126">
        <v>157.5</v>
      </c>
      <c r="D92" s="123">
        <v>5</v>
      </c>
    </row>
    <row r="93" spans="1:4" x14ac:dyDescent="0.75">
      <c r="A93" s="62"/>
      <c r="B93" s="120">
        <v>29</v>
      </c>
      <c r="C93" s="126">
        <v>148</v>
      </c>
      <c r="D93" s="123">
        <v>5</v>
      </c>
    </row>
    <row r="94" spans="1:4" x14ac:dyDescent="0.75">
      <c r="A94" s="62"/>
      <c r="B94" s="120">
        <v>28</v>
      </c>
      <c r="C94" s="126">
        <v>138.5</v>
      </c>
      <c r="D94" s="123">
        <v>5</v>
      </c>
    </row>
    <row r="95" spans="1:4" x14ac:dyDescent="0.75">
      <c r="A95" s="62"/>
      <c r="B95" s="120">
        <v>27</v>
      </c>
      <c r="C95" s="126">
        <v>129</v>
      </c>
      <c r="D95" s="123">
        <v>5</v>
      </c>
    </row>
    <row r="96" spans="1:4" x14ac:dyDescent="0.75">
      <c r="A96" s="62"/>
      <c r="B96" s="120">
        <v>26</v>
      </c>
      <c r="C96" s="126">
        <v>119.5</v>
      </c>
      <c r="D96" s="123">
        <v>5</v>
      </c>
    </row>
    <row r="97" spans="1:4" x14ac:dyDescent="0.75">
      <c r="A97" s="62"/>
      <c r="B97" s="120">
        <v>25</v>
      </c>
      <c r="C97" s="126">
        <v>110</v>
      </c>
      <c r="D97" s="123">
        <v>5</v>
      </c>
    </row>
    <row r="98" spans="1:4" x14ac:dyDescent="0.75">
      <c r="A98" s="63"/>
      <c r="B98" s="135">
        <v>24</v>
      </c>
      <c r="C98" s="136">
        <v>100.5</v>
      </c>
      <c r="D98" s="137">
        <v>5</v>
      </c>
    </row>
    <row r="99" spans="1:4" x14ac:dyDescent="0.75">
      <c r="A99" s="65" t="s">
        <v>64</v>
      </c>
      <c r="B99" s="132" t="s">
        <v>65</v>
      </c>
      <c r="C99" s="133">
        <v>0</v>
      </c>
      <c r="D99" s="134">
        <v>0</v>
      </c>
    </row>
    <row r="100" spans="1:4" x14ac:dyDescent="0.75">
      <c r="A100" s="62" t="s">
        <v>66</v>
      </c>
      <c r="B100" s="135"/>
      <c r="C100" s="136"/>
      <c r="D100" s="137"/>
    </row>
    <row r="101" spans="1:4" x14ac:dyDescent="0.75">
      <c r="A101" s="61" t="s">
        <v>67</v>
      </c>
      <c r="B101" s="132">
        <v>7</v>
      </c>
      <c r="C101" s="133">
        <v>25</v>
      </c>
      <c r="D101" s="134">
        <v>0.5</v>
      </c>
    </row>
    <row r="102" spans="1:4" x14ac:dyDescent="0.75">
      <c r="A102" s="62"/>
      <c r="B102" s="120">
        <v>6</v>
      </c>
      <c r="C102" s="126">
        <v>20</v>
      </c>
      <c r="D102" s="123">
        <v>0.5</v>
      </c>
    </row>
    <row r="103" spans="1:4" x14ac:dyDescent="0.75">
      <c r="A103" s="62"/>
      <c r="B103" s="120">
        <v>5</v>
      </c>
      <c r="C103" s="126">
        <v>15</v>
      </c>
      <c r="D103" s="123">
        <v>0.5</v>
      </c>
    </row>
    <row r="104" spans="1:4" x14ac:dyDescent="0.75">
      <c r="A104" s="62"/>
      <c r="B104" s="120">
        <v>4</v>
      </c>
      <c r="C104" s="126">
        <v>10</v>
      </c>
      <c r="D104" s="123">
        <v>0.5</v>
      </c>
    </row>
    <row r="105" spans="1:4" x14ac:dyDescent="0.75">
      <c r="A105" s="63"/>
      <c r="B105" s="135">
        <v>3</v>
      </c>
      <c r="C105" s="136">
        <v>5</v>
      </c>
      <c r="D105" s="137">
        <v>0.5</v>
      </c>
    </row>
    <row r="106" spans="1:4" x14ac:dyDescent="0.75">
      <c r="A106" s="61" t="s">
        <v>68</v>
      </c>
      <c r="B106" s="132">
        <v>7</v>
      </c>
      <c r="C106" s="133">
        <v>60</v>
      </c>
      <c r="D106" s="134">
        <v>1</v>
      </c>
    </row>
    <row r="107" spans="1:4" x14ac:dyDescent="0.75">
      <c r="A107" s="62"/>
      <c r="B107" s="120">
        <v>6</v>
      </c>
      <c r="C107" s="126">
        <v>48</v>
      </c>
      <c r="D107" s="123">
        <v>1</v>
      </c>
    </row>
    <row r="108" spans="1:4" x14ac:dyDescent="0.75">
      <c r="A108" s="62"/>
      <c r="B108" s="120">
        <v>5</v>
      </c>
      <c r="C108" s="126">
        <v>36</v>
      </c>
      <c r="D108" s="123">
        <v>1</v>
      </c>
    </row>
    <row r="109" spans="1:4" x14ac:dyDescent="0.75">
      <c r="A109" s="62"/>
      <c r="B109" s="120">
        <v>4</v>
      </c>
      <c r="C109" s="126">
        <v>24</v>
      </c>
      <c r="D109" s="123">
        <v>1</v>
      </c>
    </row>
    <row r="110" spans="1:4" x14ac:dyDescent="0.75">
      <c r="A110" s="63"/>
      <c r="B110" s="135">
        <v>3</v>
      </c>
      <c r="C110" s="136">
        <v>12</v>
      </c>
      <c r="D110" s="137">
        <v>1</v>
      </c>
    </row>
    <row r="111" spans="1:4" x14ac:dyDescent="0.75">
      <c r="A111" s="61" t="s">
        <v>69</v>
      </c>
      <c r="B111" s="132" t="s">
        <v>39</v>
      </c>
      <c r="C111" s="133">
        <v>8</v>
      </c>
      <c r="D111" s="134">
        <v>0.2</v>
      </c>
    </row>
    <row r="112" spans="1:4" x14ac:dyDescent="0.75">
      <c r="A112" s="62"/>
      <c r="B112" s="120" t="s">
        <v>40</v>
      </c>
      <c r="C112" s="126">
        <v>6</v>
      </c>
      <c r="D112" s="123">
        <v>0.2</v>
      </c>
    </row>
    <row r="113" spans="1:4" x14ac:dyDescent="0.75">
      <c r="A113" s="62"/>
      <c r="B113" s="120" t="s">
        <v>41</v>
      </c>
      <c r="C113" s="126">
        <v>4</v>
      </c>
      <c r="D113" s="123">
        <v>0.2</v>
      </c>
    </row>
    <row r="114" spans="1:4" x14ac:dyDescent="0.75">
      <c r="A114" s="63"/>
      <c r="B114" s="135" t="s">
        <v>42</v>
      </c>
      <c r="C114" s="136">
        <v>2</v>
      </c>
      <c r="D114" s="137">
        <v>0.2</v>
      </c>
    </row>
    <row r="115" spans="1:4" x14ac:dyDescent="0.75">
      <c r="A115" s="61" t="s">
        <v>70</v>
      </c>
      <c r="B115" s="132" t="s">
        <v>39</v>
      </c>
      <c r="C115" s="133">
        <v>10</v>
      </c>
      <c r="D115" s="134">
        <v>0.2</v>
      </c>
    </row>
    <row r="116" spans="1:4" x14ac:dyDescent="0.75">
      <c r="A116" s="62"/>
      <c r="B116" s="120" t="s">
        <v>40</v>
      </c>
      <c r="C116" s="126">
        <v>8</v>
      </c>
      <c r="D116" s="123">
        <v>0.2</v>
      </c>
    </row>
    <row r="117" spans="1:4" x14ac:dyDescent="0.75">
      <c r="A117" s="62"/>
      <c r="B117" s="120" t="s">
        <v>41</v>
      </c>
      <c r="C117" s="126">
        <v>6</v>
      </c>
      <c r="D117" s="123">
        <v>0.2</v>
      </c>
    </row>
    <row r="118" spans="1:4" x14ac:dyDescent="0.75">
      <c r="A118" s="62"/>
      <c r="B118" s="120" t="s">
        <v>42</v>
      </c>
      <c r="C118" s="126">
        <v>4</v>
      </c>
      <c r="D118" s="123">
        <v>0.2</v>
      </c>
    </row>
    <row r="119" spans="1:4" x14ac:dyDescent="0.75">
      <c r="A119" s="63"/>
      <c r="B119" s="135" t="s">
        <v>43</v>
      </c>
      <c r="C119" s="136">
        <v>2</v>
      </c>
      <c r="D119" s="137">
        <v>0.2</v>
      </c>
    </row>
    <row r="120" spans="1:4" x14ac:dyDescent="0.75">
      <c r="A120" s="61" t="s">
        <v>71</v>
      </c>
      <c r="B120" s="132" t="s">
        <v>39</v>
      </c>
      <c r="C120" s="133">
        <v>12</v>
      </c>
      <c r="D120" s="134">
        <v>0.3</v>
      </c>
    </row>
    <row r="121" spans="1:4" x14ac:dyDescent="0.75">
      <c r="A121" s="62"/>
      <c r="B121" s="120" t="s">
        <v>40</v>
      </c>
      <c r="C121" s="126">
        <v>9</v>
      </c>
      <c r="D121" s="123">
        <v>0.3</v>
      </c>
    </row>
    <row r="122" spans="1:4" x14ac:dyDescent="0.75">
      <c r="A122" s="62"/>
      <c r="B122" s="120" t="s">
        <v>41</v>
      </c>
      <c r="C122" s="126">
        <v>6</v>
      </c>
      <c r="D122" s="123">
        <v>0.3</v>
      </c>
    </row>
    <row r="123" spans="1:4" x14ac:dyDescent="0.75">
      <c r="A123" s="63"/>
      <c r="B123" s="135" t="s">
        <v>42</v>
      </c>
      <c r="C123" s="136">
        <v>3</v>
      </c>
      <c r="D123" s="137">
        <v>0.3</v>
      </c>
    </row>
    <row r="124" spans="1:4" x14ac:dyDescent="0.75">
      <c r="A124" s="61" t="s">
        <v>72</v>
      </c>
      <c r="B124" s="132" t="s">
        <v>73</v>
      </c>
      <c r="C124" s="133">
        <v>25</v>
      </c>
      <c r="D124" s="134">
        <v>0.5</v>
      </c>
    </row>
    <row r="125" spans="1:4" x14ac:dyDescent="0.75">
      <c r="A125" s="62"/>
      <c r="B125" s="120" t="s">
        <v>60</v>
      </c>
      <c r="C125" s="126">
        <v>17.5</v>
      </c>
      <c r="D125" s="123">
        <v>0.5</v>
      </c>
    </row>
    <row r="126" spans="1:4" x14ac:dyDescent="0.75">
      <c r="A126" s="62"/>
      <c r="B126" s="120" t="s">
        <v>61</v>
      </c>
      <c r="C126" s="126">
        <v>12.5</v>
      </c>
      <c r="D126" s="123">
        <v>0.5</v>
      </c>
    </row>
    <row r="127" spans="1:4" x14ac:dyDescent="0.75">
      <c r="A127" s="63"/>
      <c r="B127" s="135" t="s">
        <v>74</v>
      </c>
      <c r="C127" s="136">
        <v>7.5</v>
      </c>
      <c r="D127" s="137">
        <v>0.5</v>
      </c>
    </row>
    <row r="128" spans="1:4" x14ac:dyDescent="0.75">
      <c r="A128" s="61" t="s">
        <v>75</v>
      </c>
      <c r="B128" s="132" t="s">
        <v>73</v>
      </c>
      <c r="C128" s="133">
        <v>50</v>
      </c>
      <c r="D128" s="134">
        <v>1</v>
      </c>
    </row>
    <row r="129" spans="1:4" x14ac:dyDescent="0.75">
      <c r="A129" s="62" t="s">
        <v>2739</v>
      </c>
      <c r="B129" s="120" t="s">
        <v>60</v>
      </c>
      <c r="C129" s="126">
        <v>35</v>
      </c>
      <c r="D129" s="123">
        <v>1</v>
      </c>
    </row>
    <row r="130" spans="1:4" x14ac:dyDescent="0.75">
      <c r="A130" s="62"/>
      <c r="B130" s="120" t="s">
        <v>61</v>
      </c>
      <c r="C130" s="126">
        <v>25</v>
      </c>
      <c r="D130" s="123">
        <v>1</v>
      </c>
    </row>
    <row r="131" spans="1:4" x14ac:dyDescent="0.75">
      <c r="A131" s="63"/>
      <c r="B131" s="135" t="s">
        <v>74</v>
      </c>
      <c r="C131" s="136">
        <v>15</v>
      </c>
      <c r="D131" s="137">
        <v>1</v>
      </c>
    </row>
    <row r="132" spans="1:4" x14ac:dyDescent="0.75">
      <c r="A132" s="59" t="s">
        <v>76</v>
      </c>
      <c r="B132" s="132" t="s">
        <v>77</v>
      </c>
      <c r="C132" s="133">
        <v>75</v>
      </c>
      <c r="D132" s="134">
        <v>1.5</v>
      </c>
    </row>
    <row r="133" spans="1:4" x14ac:dyDescent="0.75">
      <c r="A133" s="62" t="s">
        <v>2738</v>
      </c>
      <c r="B133" s="120" t="s">
        <v>78</v>
      </c>
      <c r="C133" s="126">
        <v>63.75</v>
      </c>
      <c r="D133" s="123">
        <v>1.5</v>
      </c>
    </row>
    <row r="134" spans="1:4" x14ac:dyDescent="0.75">
      <c r="A134" s="62"/>
      <c r="B134" s="120" t="s">
        <v>79</v>
      </c>
      <c r="C134" s="126">
        <v>52.5</v>
      </c>
      <c r="D134" s="123">
        <v>1.5</v>
      </c>
    </row>
    <row r="135" spans="1:4" x14ac:dyDescent="0.75">
      <c r="A135" s="62"/>
      <c r="B135" s="120" t="s">
        <v>80</v>
      </c>
      <c r="C135" s="126">
        <v>45</v>
      </c>
      <c r="D135" s="123">
        <v>1.5</v>
      </c>
    </row>
    <row r="136" spans="1:4" x14ac:dyDescent="0.75">
      <c r="A136" s="62"/>
      <c r="B136" s="120" t="s">
        <v>81</v>
      </c>
      <c r="C136" s="126">
        <v>37.5</v>
      </c>
      <c r="D136" s="123">
        <v>1.5</v>
      </c>
    </row>
    <row r="137" spans="1:4" x14ac:dyDescent="0.75">
      <c r="A137" s="62"/>
      <c r="B137" s="120" t="s">
        <v>82</v>
      </c>
      <c r="C137" s="126">
        <v>30</v>
      </c>
      <c r="D137" s="123">
        <v>1.5</v>
      </c>
    </row>
    <row r="138" spans="1:4" x14ac:dyDescent="0.75">
      <c r="A138" s="62"/>
      <c r="B138" s="135" t="s">
        <v>83</v>
      </c>
      <c r="C138" s="136">
        <v>22.5</v>
      </c>
      <c r="D138" s="137">
        <v>1.5</v>
      </c>
    </row>
    <row r="139" spans="1:4" x14ac:dyDescent="0.75">
      <c r="A139" s="61" t="s">
        <v>84</v>
      </c>
      <c r="B139" s="132" t="s">
        <v>77</v>
      </c>
      <c r="C139" s="133">
        <v>100</v>
      </c>
      <c r="D139" s="134">
        <v>2</v>
      </c>
    </row>
    <row r="140" spans="1:4" x14ac:dyDescent="0.75">
      <c r="A140" s="62"/>
      <c r="B140" s="120" t="s">
        <v>78</v>
      </c>
      <c r="C140" s="126">
        <v>85</v>
      </c>
      <c r="D140" s="123">
        <v>2</v>
      </c>
    </row>
    <row r="141" spans="1:4" x14ac:dyDescent="0.75">
      <c r="A141" s="62"/>
      <c r="B141" s="120" t="s">
        <v>79</v>
      </c>
      <c r="C141" s="126">
        <v>70</v>
      </c>
      <c r="D141" s="123">
        <v>2</v>
      </c>
    </row>
    <row r="142" spans="1:4" x14ac:dyDescent="0.75">
      <c r="A142" s="62"/>
      <c r="B142" s="120" t="s">
        <v>80</v>
      </c>
      <c r="C142" s="126">
        <v>60</v>
      </c>
      <c r="D142" s="123">
        <v>2</v>
      </c>
    </row>
    <row r="143" spans="1:4" x14ac:dyDescent="0.75">
      <c r="A143" s="62"/>
      <c r="B143" s="120" t="s">
        <v>81</v>
      </c>
      <c r="C143" s="126">
        <v>50</v>
      </c>
      <c r="D143" s="123">
        <v>2</v>
      </c>
    </row>
    <row r="144" spans="1:4" x14ac:dyDescent="0.75">
      <c r="A144" s="62"/>
      <c r="B144" s="120" t="s">
        <v>82</v>
      </c>
      <c r="C144" s="126">
        <v>40</v>
      </c>
      <c r="D144" s="123">
        <v>2</v>
      </c>
    </row>
    <row r="145" spans="1:4" x14ac:dyDescent="0.75">
      <c r="A145" s="63"/>
      <c r="B145" s="135" t="s">
        <v>83</v>
      </c>
      <c r="C145" s="136">
        <v>30</v>
      </c>
      <c r="D145" s="137">
        <v>2</v>
      </c>
    </row>
    <row r="146" spans="1:4" x14ac:dyDescent="0.75">
      <c r="A146" s="59" t="s">
        <v>85</v>
      </c>
      <c r="B146" s="132" t="s">
        <v>86</v>
      </c>
      <c r="C146" s="133">
        <v>150</v>
      </c>
      <c r="D146" s="134">
        <v>3</v>
      </c>
    </row>
    <row r="147" spans="1:4" x14ac:dyDescent="0.75">
      <c r="A147" s="62"/>
      <c r="B147" s="120" t="s">
        <v>87</v>
      </c>
      <c r="C147" s="126">
        <v>135</v>
      </c>
      <c r="D147" s="123">
        <v>3</v>
      </c>
    </row>
    <row r="148" spans="1:4" x14ac:dyDescent="0.75">
      <c r="A148" s="62"/>
      <c r="B148" s="120" t="s">
        <v>88</v>
      </c>
      <c r="C148" s="126">
        <v>120</v>
      </c>
      <c r="D148" s="123">
        <v>3</v>
      </c>
    </row>
    <row r="149" spans="1:4" x14ac:dyDescent="0.75">
      <c r="A149" s="62"/>
      <c r="B149" s="120" t="s">
        <v>89</v>
      </c>
      <c r="C149" s="126">
        <v>105</v>
      </c>
      <c r="D149" s="123">
        <v>3</v>
      </c>
    </row>
    <row r="150" spans="1:4" x14ac:dyDescent="0.75">
      <c r="A150" s="62"/>
      <c r="B150" s="120" t="s">
        <v>90</v>
      </c>
      <c r="C150" s="126">
        <v>95</v>
      </c>
      <c r="D150" s="123">
        <v>3</v>
      </c>
    </row>
    <row r="151" spans="1:4" x14ac:dyDescent="0.75">
      <c r="A151" s="62"/>
      <c r="B151" s="120" t="s">
        <v>91</v>
      </c>
      <c r="C151" s="126">
        <v>85</v>
      </c>
      <c r="D151" s="123">
        <v>3</v>
      </c>
    </row>
    <row r="152" spans="1:4" x14ac:dyDescent="0.75">
      <c r="A152" s="62"/>
      <c r="B152" s="120" t="s">
        <v>92</v>
      </c>
      <c r="C152" s="126">
        <v>75</v>
      </c>
      <c r="D152" s="123">
        <v>3</v>
      </c>
    </row>
    <row r="153" spans="1:4" x14ac:dyDescent="0.75">
      <c r="A153" s="62"/>
      <c r="B153" s="120" t="s">
        <v>93</v>
      </c>
      <c r="C153" s="126">
        <v>65</v>
      </c>
      <c r="D153" s="123">
        <v>3</v>
      </c>
    </row>
    <row r="154" spans="1:4" x14ac:dyDescent="0.75">
      <c r="A154" s="62"/>
      <c r="B154" s="120" t="s">
        <v>94</v>
      </c>
      <c r="C154" s="126">
        <v>55</v>
      </c>
      <c r="D154" s="123">
        <v>3</v>
      </c>
    </row>
    <row r="155" spans="1:4" x14ac:dyDescent="0.75">
      <c r="A155" s="62"/>
      <c r="B155" s="135" t="s">
        <v>95</v>
      </c>
      <c r="C155" s="136">
        <v>45</v>
      </c>
      <c r="D155" s="137">
        <v>3</v>
      </c>
    </row>
    <row r="156" spans="1:4" x14ac:dyDescent="0.75">
      <c r="A156" s="61" t="s">
        <v>96</v>
      </c>
      <c r="B156" s="132" t="s">
        <v>60</v>
      </c>
      <c r="C156" s="133">
        <v>0</v>
      </c>
      <c r="D156" s="134">
        <v>0</v>
      </c>
    </row>
    <row r="157" spans="1:4" x14ac:dyDescent="0.75">
      <c r="A157" s="62"/>
      <c r="B157" s="120" t="s">
        <v>61</v>
      </c>
      <c r="C157" s="126">
        <v>0</v>
      </c>
      <c r="D157" s="123">
        <v>0</v>
      </c>
    </row>
    <row r="158" spans="1:4" x14ac:dyDescent="0.75">
      <c r="A158" s="63"/>
      <c r="B158" s="135" t="s">
        <v>74</v>
      </c>
      <c r="C158" s="136">
        <v>0</v>
      </c>
      <c r="D158" s="137">
        <v>0</v>
      </c>
    </row>
    <row r="159" spans="1:4" x14ac:dyDescent="0.75">
      <c r="A159" s="59" t="s">
        <v>97</v>
      </c>
      <c r="B159" s="132" t="s">
        <v>98</v>
      </c>
      <c r="C159" s="133">
        <v>30</v>
      </c>
      <c r="D159" s="134">
        <v>0.5</v>
      </c>
    </row>
    <row r="160" spans="1:4" x14ac:dyDescent="0.75">
      <c r="A160" s="62"/>
      <c r="B160" s="120" t="s">
        <v>99</v>
      </c>
      <c r="C160" s="126">
        <v>27.08</v>
      </c>
      <c r="D160" s="123">
        <v>0.5</v>
      </c>
    </row>
    <row r="161" spans="1:4" x14ac:dyDescent="0.75">
      <c r="A161" s="62"/>
      <c r="B161" s="120" t="s">
        <v>100</v>
      </c>
      <c r="C161" s="126">
        <v>24.17</v>
      </c>
      <c r="D161" s="123">
        <v>0.5</v>
      </c>
    </row>
    <row r="162" spans="1:4" x14ac:dyDescent="0.75">
      <c r="A162" s="62"/>
      <c r="B162" s="120" t="s">
        <v>101</v>
      </c>
      <c r="C162" s="126">
        <v>21.25</v>
      </c>
      <c r="D162" s="123">
        <v>0.5</v>
      </c>
    </row>
    <row r="163" spans="1:4" x14ac:dyDescent="0.75">
      <c r="A163" s="62"/>
      <c r="B163" s="120" t="s">
        <v>102</v>
      </c>
      <c r="C163" s="126">
        <v>18.329999999999998</v>
      </c>
      <c r="D163" s="123">
        <v>0.5</v>
      </c>
    </row>
    <row r="164" spans="1:4" x14ac:dyDescent="0.75">
      <c r="A164" s="62"/>
      <c r="B164" s="120" t="s">
        <v>103</v>
      </c>
      <c r="C164" s="126">
        <v>15</v>
      </c>
      <c r="D164" s="123">
        <v>0.5</v>
      </c>
    </row>
    <row r="165" spans="1:4" x14ac:dyDescent="0.75">
      <c r="A165" s="62"/>
      <c r="B165" s="120" t="s">
        <v>104</v>
      </c>
      <c r="C165" s="126">
        <v>11.67</v>
      </c>
      <c r="D165" s="123">
        <v>0.5</v>
      </c>
    </row>
    <row r="166" spans="1:4" x14ac:dyDescent="0.75">
      <c r="A166" s="62"/>
      <c r="B166" s="120" t="s">
        <v>105</v>
      </c>
      <c r="C166" s="126">
        <v>8.33</v>
      </c>
      <c r="D166" s="123">
        <v>0.5</v>
      </c>
    </row>
    <row r="167" spans="1:4" x14ac:dyDescent="0.75">
      <c r="A167" s="62"/>
      <c r="B167" s="135" t="s">
        <v>106</v>
      </c>
      <c r="C167" s="136">
        <v>5</v>
      </c>
      <c r="D167" s="137">
        <v>0.5</v>
      </c>
    </row>
    <row r="168" spans="1:4" x14ac:dyDescent="0.75">
      <c r="A168" s="61" t="s">
        <v>107</v>
      </c>
      <c r="B168" s="132" t="s">
        <v>98</v>
      </c>
      <c r="C168" s="133">
        <v>60</v>
      </c>
      <c r="D168" s="134">
        <v>1</v>
      </c>
    </row>
    <row r="169" spans="1:4" x14ac:dyDescent="0.75">
      <c r="A169" s="62"/>
      <c r="B169" s="120" t="s">
        <v>99</v>
      </c>
      <c r="C169" s="126">
        <v>54.17</v>
      </c>
      <c r="D169" s="123">
        <v>1</v>
      </c>
    </row>
    <row r="170" spans="1:4" x14ac:dyDescent="0.75">
      <c r="A170" s="62"/>
      <c r="B170" s="120" t="s">
        <v>100</v>
      </c>
      <c r="C170" s="126">
        <v>48.33</v>
      </c>
      <c r="D170" s="123">
        <v>1</v>
      </c>
    </row>
    <row r="171" spans="1:4" x14ac:dyDescent="0.75">
      <c r="A171" s="62"/>
      <c r="B171" s="120" t="s">
        <v>101</v>
      </c>
      <c r="C171" s="126">
        <v>42.5</v>
      </c>
      <c r="D171" s="123">
        <v>1</v>
      </c>
    </row>
    <row r="172" spans="1:4" x14ac:dyDescent="0.75">
      <c r="A172" s="62"/>
      <c r="B172" s="120" t="s">
        <v>102</v>
      </c>
      <c r="C172" s="126">
        <v>36.67</v>
      </c>
      <c r="D172" s="123">
        <v>1</v>
      </c>
    </row>
    <row r="173" spans="1:4" x14ac:dyDescent="0.75">
      <c r="A173" s="62"/>
      <c r="B173" s="120" t="s">
        <v>103</v>
      </c>
      <c r="C173" s="126">
        <v>30</v>
      </c>
      <c r="D173" s="123">
        <v>1</v>
      </c>
    </row>
    <row r="174" spans="1:4" x14ac:dyDescent="0.75">
      <c r="A174" s="62"/>
      <c r="B174" s="120" t="s">
        <v>104</v>
      </c>
      <c r="C174" s="126">
        <v>23.33</v>
      </c>
      <c r="D174" s="123">
        <v>1</v>
      </c>
    </row>
    <row r="175" spans="1:4" x14ac:dyDescent="0.75">
      <c r="A175" s="62"/>
      <c r="B175" s="120" t="s">
        <v>105</v>
      </c>
      <c r="C175" s="126">
        <v>16.670000000000002</v>
      </c>
      <c r="D175" s="123">
        <v>1</v>
      </c>
    </row>
    <row r="176" spans="1:4" x14ac:dyDescent="0.75">
      <c r="A176" s="63"/>
      <c r="B176" s="135" t="s">
        <v>106</v>
      </c>
      <c r="C176" s="136">
        <v>10</v>
      </c>
      <c r="D176" s="137">
        <v>1</v>
      </c>
    </row>
    <row r="177" spans="1:4" x14ac:dyDescent="0.75">
      <c r="A177" s="61" t="s">
        <v>108</v>
      </c>
      <c r="B177" s="132" t="s">
        <v>37</v>
      </c>
      <c r="C177" s="133">
        <v>90</v>
      </c>
      <c r="D177" s="134">
        <v>1.5</v>
      </c>
    </row>
    <row r="178" spans="1:4" x14ac:dyDescent="0.75">
      <c r="A178" s="62"/>
      <c r="B178" s="120" t="s">
        <v>39</v>
      </c>
      <c r="C178" s="126">
        <v>75</v>
      </c>
      <c r="D178" s="123">
        <v>1.5</v>
      </c>
    </row>
    <row r="179" spans="1:4" x14ac:dyDescent="0.75">
      <c r="A179" s="62"/>
      <c r="B179" s="120" t="s">
        <v>40</v>
      </c>
      <c r="C179" s="126">
        <v>60</v>
      </c>
      <c r="D179" s="123">
        <v>1.5</v>
      </c>
    </row>
    <row r="180" spans="1:4" x14ac:dyDescent="0.75">
      <c r="A180" s="62"/>
      <c r="B180" s="120" t="s">
        <v>41</v>
      </c>
      <c r="C180" s="126">
        <v>45</v>
      </c>
      <c r="D180" s="123">
        <v>1.5</v>
      </c>
    </row>
    <row r="181" spans="1:4" x14ac:dyDescent="0.75">
      <c r="A181" s="62"/>
      <c r="B181" s="120" t="s">
        <v>42</v>
      </c>
      <c r="C181" s="126">
        <v>30</v>
      </c>
      <c r="D181" s="123">
        <v>1.5</v>
      </c>
    </row>
    <row r="182" spans="1:4" x14ac:dyDescent="0.75">
      <c r="A182" s="66"/>
      <c r="B182" s="121" t="s">
        <v>43</v>
      </c>
      <c r="C182" s="127">
        <v>15</v>
      </c>
      <c r="D182" s="124">
        <v>1.5</v>
      </c>
    </row>
  </sheetData>
  <mergeCells count="3">
    <mergeCell ref="A1:B1"/>
    <mergeCell ref="A15:B15"/>
    <mergeCell ref="A3:B3"/>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0"/>
  <sheetViews>
    <sheetView topLeftCell="B1" zoomScale="80" zoomScaleNormal="80" workbookViewId="0">
      <selection activeCell="B1" sqref="B1"/>
    </sheetView>
  </sheetViews>
  <sheetFormatPr defaultColWidth="9.1328125" defaultRowHeight="14.25" x14ac:dyDescent="0.65"/>
  <cols>
    <col min="1" max="1" width="9.1328125" style="74"/>
    <col min="2" max="2" width="21.40625" style="83" customWidth="1"/>
    <col min="3" max="3" width="134.26953125" style="74" bestFit="1" customWidth="1"/>
    <col min="4" max="5" width="2.40625" style="74" customWidth="1"/>
    <col min="6" max="6" width="34.7265625" style="74" bestFit="1" customWidth="1"/>
    <col min="7" max="7" width="15" style="74" customWidth="1"/>
    <col min="8" max="8" width="25" style="74" bestFit="1" customWidth="1"/>
    <col min="9" max="9" width="2.40625" style="74" customWidth="1"/>
    <col min="10" max="16384" width="9.1328125" style="74"/>
  </cols>
  <sheetData>
    <row r="1" spans="2:9" ht="14.5" x14ac:dyDescent="0.7">
      <c r="B1" s="146" t="s">
        <v>4466</v>
      </c>
      <c r="F1" s="208" t="str">
        <f>IFERROR(VLOOKUP(F6,'For Drop Downs'!$K$2:$L$9,2,FALSE),"")</f>
        <v/>
      </c>
      <c r="G1" s="208"/>
      <c r="H1" s="208"/>
    </row>
    <row r="2" spans="2:9" x14ac:dyDescent="0.65">
      <c r="F2" s="208"/>
      <c r="G2" s="208"/>
      <c r="H2" s="208"/>
    </row>
    <row r="3" spans="2:9" ht="14.5" x14ac:dyDescent="0.7">
      <c r="B3" s="87" t="s">
        <v>4323</v>
      </c>
      <c r="C3" s="87"/>
      <c r="D3" s="87"/>
      <c r="E3" s="87"/>
      <c r="F3" s="208"/>
      <c r="G3" s="208"/>
      <c r="H3" s="208"/>
    </row>
    <row r="4" spans="2:9" x14ac:dyDescent="0.65">
      <c r="B4" s="74"/>
    </row>
    <row r="5" spans="2:9" ht="14.5" x14ac:dyDescent="0.7">
      <c r="B5" s="210" t="s">
        <v>4324</v>
      </c>
      <c r="C5" s="210"/>
      <c r="D5" s="75"/>
      <c r="E5" s="75"/>
      <c r="F5" s="210" t="s">
        <v>4325</v>
      </c>
      <c r="G5" s="210"/>
      <c r="H5" s="210"/>
    </row>
    <row r="6" spans="2:9" ht="12.75" customHeight="1" x14ac:dyDescent="0.65">
      <c r="B6" s="211"/>
      <c r="C6" s="211"/>
      <c r="D6" s="108" t="str">
        <f>HYPERLINK("#"&amp;ADDRESS(ROW(),COLUMN()-1),CHAR(128))</f>
        <v>€</v>
      </c>
      <c r="E6" s="109"/>
      <c r="F6" s="211" t="s">
        <v>4438</v>
      </c>
      <c r="G6" s="211"/>
      <c r="H6" s="211"/>
      <c r="I6" s="108" t="str">
        <f>HYPERLINK("#"&amp;ADDRESS(ROW(),COLUMN()-1),CHAR(128))</f>
        <v>€</v>
      </c>
    </row>
    <row r="7" spans="2:9" x14ac:dyDescent="0.65">
      <c r="B7" s="74"/>
      <c r="D7" s="76"/>
      <c r="E7" s="77"/>
      <c r="F7" s="78"/>
    </row>
    <row r="8" spans="2:9" x14ac:dyDescent="0.65">
      <c r="B8" s="209" t="str">
        <f>IF(ISBLANK(B6),"Please choose a new option from the first list.",IF(B10="BLANK","Please choose a new option from the second list.",""))</f>
        <v>Please choose a new option from the first list.</v>
      </c>
      <c r="C8" s="209"/>
      <c r="D8" s="77"/>
      <c r="E8" s="77"/>
      <c r="F8" s="209"/>
      <c r="G8" s="209"/>
      <c r="H8" s="209"/>
    </row>
    <row r="9" spans="2:9" ht="14.25" customHeight="1" x14ac:dyDescent="0.65">
      <c r="B9" s="110" t="s">
        <v>109</v>
      </c>
      <c r="C9" s="110" t="s">
        <v>110</v>
      </c>
      <c r="F9" s="110" t="s">
        <v>33</v>
      </c>
      <c r="G9" s="110" t="s">
        <v>34</v>
      </c>
      <c r="H9" s="111" t="str">
        <f>IF('All Points All Tables'!P2="GCSE","GCSE Size Equivalence","A Level Size Equivalence")</f>
        <v>A Level Size Equivalence</v>
      </c>
    </row>
    <row r="10" spans="2:9" x14ac:dyDescent="0.65">
      <c r="B10" s="79" t="str">
        <f>VLOOKUP('Qual Table Lookup'!$J2,'Qual Table Lookup'!$J$2:$L$1449,2,FALSE)</f>
        <v>BLANK</v>
      </c>
      <c r="C10" s="80" t="str">
        <f>VLOOKUP('Qual Table Lookup'!$J2,'Qual Table Lookup'!$J$2:$L$1449,3,FALSE)</f>
        <v>BLANK</v>
      </c>
      <c r="D10" s="81"/>
      <c r="E10" s="81"/>
      <c r="F10" s="80" t="str">
        <f>VLOOKUP('All Points All Tables'!$L2,'All Points All Tables'!$L$2:$O$100,2,FALSE)</f>
        <v>BLANK</v>
      </c>
      <c r="G10" s="82" t="str">
        <f>VLOOKUP('All Points All Tables'!$L2,'All Points All Tables'!$L$2:$O$100,3,FALSE)</f>
        <v>BLANK</v>
      </c>
      <c r="H10" s="80" t="str">
        <f>VLOOKUP('All Points All Tables'!$L2,'All Points All Tables'!$L$2:$O$100,4,FALSE)</f>
        <v>BLANK</v>
      </c>
    </row>
    <row r="11" spans="2:9" x14ac:dyDescent="0.65">
      <c r="B11" s="79" t="str">
        <f>VLOOKUP('Qual Table Lookup'!$J3,'Qual Table Lookup'!$J$2:$L$862,2,FALSE)</f>
        <v>BLANK</v>
      </c>
      <c r="C11" s="80" t="str">
        <f>VLOOKUP('Qual Table Lookup'!$J3,'Qual Table Lookup'!$J$2:$L$862,3,FALSE)</f>
        <v>BLANK</v>
      </c>
      <c r="D11" s="81"/>
      <c r="E11" s="81"/>
      <c r="F11" s="80" t="str">
        <f>VLOOKUP('All Points All Tables'!$L3,'All Points All Tables'!$L$2:$O$100,2,FALSE)</f>
        <v>BLANK</v>
      </c>
      <c r="G11" s="82" t="str">
        <f>VLOOKUP('All Points All Tables'!$L3,'All Points All Tables'!$L$2:$O$100,3,FALSE)</f>
        <v>BLANK</v>
      </c>
      <c r="H11" s="80" t="str">
        <f>VLOOKUP('All Points All Tables'!$L3,'All Points All Tables'!$L$2:$O$100,4,FALSE)</f>
        <v>BLANK</v>
      </c>
    </row>
    <row r="12" spans="2:9" x14ac:dyDescent="0.65">
      <c r="B12" s="79" t="str">
        <f>VLOOKUP('Qual Table Lookup'!$J4,'Qual Table Lookup'!$J$2:$L$862,2,FALSE)</f>
        <v>BLANK</v>
      </c>
      <c r="C12" s="80" t="str">
        <f>VLOOKUP('Qual Table Lookup'!$J4,'Qual Table Lookup'!$J$2:$L$862,3,FALSE)</f>
        <v>BLANK</v>
      </c>
      <c r="D12" s="81"/>
      <c r="E12" s="81"/>
      <c r="F12" s="80" t="str">
        <f>VLOOKUP('All Points All Tables'!$L4,'All Points All Tables'!$L$2:$O$100,2,FALSE)</f>
        <v>BLANK</v>
      </c>
      <c r="G12" s="82" t="str">
        <f>VLOOKUP('All Points All Tables'!$L4,'All Points All Tables'!$L$2:$O$100,3,FALSE)</f>
        <v>BLANK</v>
      </c>
      <c r="H12" s="80" t="str">
        <f>VLOOKUP('All Points All Tables'!$L4,'All Points All Tables'!$L$2:$O$100,4,FALSE)</f>
        <v>BLANK</v>
      </c>
    </row>
    <row r="13" spans="2:9" x14ac:dyDescent="0.65">
      <c r="B13" s="79" t="str">
        <f>VLOOKUP('Qual Table Lookup'!$J5,'Qual Table Lookup'!$J$2:$L$862,2,FALSE)</f>
        <v>BLANK</v>
      </c>
      <c r="C13" s="80" t="str">
        <f>VLOOKUP('Qual Table Lookup'!$J5,'Qual Table Lookup'!$J$2:$L$862,3,FALSE)</f>
        <v>BLANK</v>
      </c>
      <c r="D13" s="81"/>
      <c r="E13" s="81"/>
      <c r="F13" s="80" t="str">
        <f>VLOOKUP('All Points All Tables'!$L5,'All Points All Tables'!$L$2:$O$100,2,FALSE)</f>
        <v>BLANK</v>
      </c>
      <c r="G13" s="82" t="str">
        <f>VLOOKUP('All Points All Tables'!$L5,'All Points All Tables'!$L$2:$O$100,3,FALSE)</f>
        <v>BLANK</v>
      </c>
      <c r="H13" s="80" t="str">
        <f>VLOOKUP('All Points All Tables'!$L5,'All Points All Tables'!$L$2:$O$100,4,FALSE)</f>
        <v>BLANK</v>
      </c>
    </row>
    <row r="14" spans="2:9" x14ac:dyDescent="0.65">
      <c r="B14" s="79" t="str">
        <f>VLOOKUP('Qual Table Lookup'!$J6,'Qual Table Lookup'!$J$2:$L$862,2,FALSE)</f>
        <v>BLANK</v>
      </c>
      <c r="C14" s="80" t="str">
        <f>VLOOKUP('Qual Table Lookup'!$J6,'Qual Table Lookup'!$J$2:$L$862,3,FALSE)</f>
        <v>BLANK</v>
      </c>
      <c r="D14" s="81"/>
      <c r="E14" s="81"/>
      <c r="F14" s="80" t="str">
        <f>VLOOKUP('All Points All Tables'!$L6,'All Points All Tables'!$L$2:$O$100,2,FALSE)</f>
        <v>BLANK</v>
      </c>
      <c r="G14" s="82" t="str">
        <f>VLOOKUP('All Points All Tables'!$L6,'All Points All Tables'!$L$2:$O$100,3,FALSE)</f>
        <v>BLANK</v>
      </c>
      <c r="H14" s="80" t="str">
        <f>VLOOKUP('All Points All Tables'!$L6,'All Points All Tables'!$L$2:$O$100,4,FALSE)</f>
        <v>BLANK</v>
      </c>
    </row>
    <row r="15" spans="2:9" x14ac:dyDescent="0.65">
      <c r="B15" s="79" t="str">
        <f>VLOOKUP('Qual Table Lookup'!$J7,'Qual Table Lookup'!$J$2:$L$862,2,FALSE)</f>
        <v>BLANK</v>
      </c>
      <c r="C15" s="80" t="str">
        <f>VLOOKUP('Qual Table Lookup'!$J7,'Qual Table Lookup'!$J$2:$L$862,3,FALSE)</f>
        <v>BLANK</v>
      </c>
      <c r="D15" s="81"/>
      <c r="E15" s="81"/>
      <c r="F15" s="80" t="str">
        <f>VLOOKUP('All Points All Tables'!$L7,'All Points All Tables'!$L$2:$O$100,2,FALSE)</f>
        <v>BLANK</v>
      </c>
      <c r="G15" s="82" t="str">
        <f>VLOOKUP('All Points All Tables'!$L7,'All Points All Tables'!$L$2:$O$100,3,FALSE)</f>
        <v>BLANK</v>
      </c>
      <c r="H15" s="80" t="str">
        <f>VLOOKUP('All Points All Tables'!$L7,'All Points All Tables'!$L$2:$O$100,4,FALSE)</f>
        <v>BLANK</v>
      </c>
    </row>
    <row r="16" spans="2:9" x14ac:dyDescent="0.65">
      <c r="B16" s="79" t="str">
        <f>VLOOKUP('Qual Table Lookup'!$J8,'Qual Table Lookup'!$J$2:$L$862,2,FALSE)</f>
        <v>BLANK</v>
      </c>
      <c r="C16" s="80" t="str">
        <f>VLOOKUP('Qual Table Lookup'!$J8,'Qual Table Lookup'!$J$2:$L$862,3,FALSE)</f>
        <v>BLANK</v>
      </c>
      <c r="D16" s="81"/>
      <c r="E16" s="81"/>
      <c r="F16" s="80" t="str">
        <f>VLOOKUP('All Points All Tables'!$L8,'All Points All Tables'!$L$2:$O$100,2,FALSE)</f>
        <v>BLANK</v>
      </c>
      <c r="G16" s="82" t="str">
        <f>VLOOKUP('All Points All Tables'!$L8,'All Points All Tables'!$L$2:$O$100,3,FALSE)</f>
        <v>BLANK</v>
      </c>
      <c r="H16" s="80" t="str">
        <f>VLOOKUP('All Points All Tables'!$L8,'All Points All Tables'!$L$2:$O$100,4,FALSE)</f>
        <v>BLANK</v>
      </c>
    </row>
    <row r="17" spans="2:8" x14ac:dyDescent="0.65">
      <c r="B17" s="79" t="str">
        <f>VLOOKUP('Qual Table Lookup'!$J9,'Qual Table Lookup'!$J$2:$L$862,2,FALSE)</f>
        <v>BLANK</v>
      </c>
      <c r="C17" s="80" t="str">
        <f>VLOOKUP('Qual Table Lookup'!$J9,'Qual Table Lookup'!$J$2:$L$862,3,FALSE)</f>
        <v>BLANK</v>
      </c>
      <c r="D17" s="81"/>
      <c r="E17" s="81"/>
      <c r="F17" s="80" t="str">
        <f>VLOOKUP('All Points All Tables'!$L9,'All Points All Tables'!$L$2:$O$100,2,FALSE)</f>
        <v>BLANK</v>
      </c>
      <c r="G17" s="82" t="str">
        <f>VLOOKUP('All Points All Tables'!$L9,'All Points All Tables'!$L$2:$O$100,3,FALSE)</f>
        <v>BLANK</v>
      </c>
      <c r="H17" s="80" t="str">
        <f>VLOOKUP('All Points All Tables'!$L9,'All Points All Tables'!$L$2:$O$100,4,FALSE)</f>
        <v>BLANK</v>
      </c>
    </row>
    <row r="18" spans="2:8" x14ac:dyDescent="0.65">
      <c r="B18" s="79" t="str">
        <f>VLOOKUP('Qual Table Lookup'!$J10,'Qual Table Lookup'!$J$2:$L$862,2,FALSE)</f>
        <v>BLANK</v>
      </c>
      <c r="C18" s="80" t="str">
        <f>VLOOKUP('Qual Table Lookup'!$J10,'Qual Table Lookup'!$J$2:$L$862,3,FALSE)</f>
        <v>BLANK</v>
      </c>
      <c r="D18" s="81"/>
      <c r="E18" s="81"/>
      <c r="F18" s="80" t="str">
        <f>VLOOKUP('All Points All Tables'!$L10,'All Points All Tables'!$L$2:$O$100,2,FALSE)</f>
        <v>BLANK</v>
      </c>
      <c r="G18" s="82" t="str">
        <f>VLOOKUP('All Points All Tables'!$L10,'All Points All Tables'!$L$2:$O$100,3,FALSE)</f>
        <v>BLANK</v>
      </c>
      <c r="H18" s="80" t="str">
        <f>VLOOKUP('All Points All Tables'!$L10,'All Points All Tables'!$L$2:$O$100,4,FALSE)</f>
        <v>BLANK</v>
      </c>
    </row>
    <row r="19" spans="2:8" x14ac:dyDescent="0.65">
      <c r="B19" s="79" t="str">
        <f>VLOOKUP('Qual Table Lookup'!$J11,'Qual Table Lookup'!$J$2:$L$862,2,FALSE)</f>
        <v>BLANK</v>
      </c>
      <c r="C19" s="80" t="str">
        <f>VLOOKUP('Qual Table Lookup'!$J11,'Qual Table Lookup'!$J$2:$L$862,3,FALSE)</f>
        <v>BLANK</v>
      </c>
      <c r="D19" s="81"/>
      <c r="E19" s="81"/>
      <c r="F19" s="80" t="str">
        <f>VLOOKUP('All Points All Tables'!$L11,'All Points All Tables'!$L$2:$O$100,2,FALSE)</f>
        <v>BLANK</v>
      </c>
      <c r="G19" s="82" t="str">
        <f>VLOOKUP('All Points All Tables'!$L11,'All Points All Tables'!$L$2:$O$100,3,FALSE)</f>
        <v>BLANK</v>
      </c>
      <c r="H19" s="80" t="str">
        <f>VLOOKUP('All Points All Tables'!$L11,'All Points All Tables'!$L$2:$O$100,4,FALSE)</f>
        <v>BLANK</v>
      </c>
    </row>
    <row r="20" spans="2:8" x14ac:dyDescent="0.65">
      <c r="B20" s="79" t="str">
        <f>VLOOKUP('Qual Table Lookup'!$J12,'Qual Table Lookup'!$J$2:$L$862,2,FALSE)</f>
        <v>BLANK</v>
      </c>
      <c r="C20" s="80" t="str">
        <f>VLOOKUP('Qual Table Lookup'!$J12,'Qual Table Lookup'!$J$2:$L$862,3,FALSE)</f>
        <v>BLANK</v>
      </c>
      <c r="D20" s="81"/>
      <c r="E20" s="81"/>
      <c r="F20" s="80" t="str">
        <f>VLOOKUP('All Points All Tables'!$L12,'All Points All Tables'!$L$2:$O$100,2,FALSE)</f>
        <v>BLANK</v>
      </c>
      <c r="G20" s="82" t="str">
        <f>VLOOKUP('All Points All Tables'!$L12,'All Points All Tables'!$L$2:$O$100,3,FALSE)</f>
        <v>BLANK</v>
      </c>
      <c r="H20" s="80" t="str">
        <f>VLOOKUP('All Points All Tables'!$L12,'All Points All Tables'!$L$2:$O$100,4,FALSE)</f>
        <v>BLANK</v>
      </c>
    </row>
    <row r="21" spans="2:8" x14ac:dyDescent="0.65">
      <c r="B21" s="79" t="str">
        <f>VLOOKUP('Qual Table Lookup'!$J13,'Qual Table Lookup'!$J$2:$L$862,2,FALSE)</f>
        <v>BLANK</v>
      </c>
      <c r="C21" s="80" t="str">
        <f>VLOOKUP('Qual Table Lookup'!$J13,'Qual Table Lookup'!$J$2:$L$862,3,FALSE)</f>
        <v>BLANK</v>
      </c>
      <c r="D21" s="81"/>
      <c r="E21" s="81"/>
      <c r="F21" s="80" t="str">
        <f>VLOOKUP('All Points All Tables'!$L13,'All Points All Tables'!$L$2:$O$100,2,FALSE)</f>
        <v>BLANK</v>
      </c>
      <c r="G21" s="82" t="str">
        <f>VLOOKUP('All Points All Tables'!$L13,'All Points All Tables'!$L$2:$O$100,3,FALSE)</f>
        <v>BLANK</v>
      </c>
      <c r="H21" s="80" t="str">
        <f>VLOOKUP('All Points All Tables'!$L13,'All Points All Tables'!$L$2:$O$100,4,FALSE)</f>
        <v>BLANK</v>
      </c>
    </row>
    <row r="22" spans="2:8" x14ac:dyDescent="0.65">
      <c r="B22" s="79" t="str">
        <f>VLOOKUP('Qual Table Lookup'!$J14,'Qual Table Lookup'!$J$2:$L$862,2,FALSE)</f>
        <v>BLANK</v>
      </c>
      <c r="C22" s="80" t="str">
        <f>VLOOKUP('Qual Table Lookup'!$J14,'Qual Table Lookup'!$J$2:$L$862,3,FALSE)</f>
        <v>BLANK</v>
      </c>
      <c r="D22" s="81"/>
      <c r="E22" s="81"/>
      <c r="F22" s="80" t="str">
        <f>VLOOKUP('All Points All Tables'!$L14,'All Points All Tables'!$L$2:$O$100,2,FALSE)</f>
        <v>BLANK</v>
      </c>
      <c r="G22" s="82" t="str">
        <f>VLOOKUP('All Points All Tables'!$L14,'All Points All Tables'!$L$2:$O$100,3,FALSE)</f>
        <v>BLANK</v>
      </c>
      <c r="H22" s="80" t="str">
        <f>VLOOKUP('All Points All Tables'!$L14,'All Points All Tables'!$L$2:$O$100,4,FALSE)</f>
        <v>BLANK</v>
      </c>
    </row>
    <row r="23" spans="2:8" x14ac:dyDescent="0.65">
      <c r="B23" s="79" t="str">
        <f>VLOOKUP('Qual Table Lookup'!$J15,'Qual Table Lookup'!$J$2:$L$862,2,FALSE)</f>
        <v>BLANK</v>
      </c>
      <c r="C23" s="80" t="str">
        <f>VLOOKUP('Qual Table Lookup'!$J15,'Qual Table Lookup'!$J$2:$L$862,3,FALSE)</f>
        <v>BLANK</v>
      </c>
      <c r="D23" s="81"/>
      <c r="E23" s="81"/>
      <c r="F23" s="80" t="str">
        <f>VLOOKUP('All Points All Tables'!$L15,'All Points All Tables'!$L$2:$O$100,2,FALSE)</f>
        <v>BLANK</v>
      </c>
      <c r="G23" s="82" t="str">
        <f>VLOOKUP('All Points All Tables'!$L15,'All Points All Tables'!$L$2:$O$100,3,FALSE)</f>
        <v>BLANK</v>
      </c>
      <c r="H23" s="80" t="str">
        <f>VLOOKUP('All Points All Tables'!$L15,'All Points All Tables'!$L$2:$O$100,4,FALSE)</f>
        <v>BLANK</v>
      </c>
    </row>
    <row r="24" spans="2:8" x14ac:dyDescent="0.65">
      <c r="B24" s="79" t="str">
        <f>VLOOKUP('Qual Table Lookup'!$J16,'Qual Table Lookup'!$J$2:$L$862,2,FALSE)</f>
        <v>BLANK</v>
      </c>
      <c r="C24" s="80" t="str">
        <f>VLOOKUP('Qual Table Lookup'!$J16,'Qual Table Lookup'!$J$2:$L$862,3,FALSE)</f>
        <v>BLANK</v>
      </c>
      <c r="D24" s="81"/>
      <c r="E24" s="81"/>
      <c r="F24" s="80" t="str">
        <f>VLOOKUP('All Points All Tables'!$L16,'All Points All Tables'!$L$2:$O$100,2,FALSE)</f>
        <v>BLANK</v>
      </c>
      <c r="G24" s="82" t="str">
        <f>VLOOKUP('All Points All Tables'!$L16,'All Points All Tables'!$L$2:$O$100,3,FALSE)</f>
        <v>BLANK</v>
      </c>
      <c r="H24" s="80" t="str">
        <f>VLOOKUP('All Points All Tables'!$L16,'All Points All Tables'!$L$2:$O$100,4,FALSE)</f>
        <v>BLANK</v>
      </c>
    </row>
    <row r="25" spans="2:8" x14ac:dyDescent="0.65">
      <c r="B25" s="79" t="str">
        <f>VLOOKUP('Qual Table Lookup'!$J17,'Qual Table Lookup'!$J$2:$L$862,2,FALSE)</f>
        <v>BLANK</v>
      </c>
      <c r="C25" s="80" t="str">
        <f>VLOOKUP('Qual Table Lookup'!$J17,'Qual Table Lookup'!$J$2:$L$862,3,FALSE)</f>
        <v>BLANK</v>
      </c>
      <c r="D25" s="81"/>
      <c r="E25" s="81"/>
      <c r="F25" s="80" t="str">
        <f>VLOOKUP('All Points All Tables'!$L17,'All Points All Tables'!$L$2:$O$100,2,FALSE)</f>
        <v>BLANK</v>
      </c>
      <c r="G25" s="82" t="str">
        <f>VLOOKUP('All Points All Tables'!$L17,'All Points All Tables'!$L$2:$O$100,3,FALSE)</f>
        <v>BLANK</v>
      </c>
      <c r="H25" s="80" t="str">
        <f>VLOOKUP('All Points All Tables'!$L17,'All Points All Tables'!$L$2:$O$100,4,FALSE)</f>
        <v>BLANK</v>
      </c>
    </row>
    <row r="26" spans="2:8" x14ac:dyDescent="0.65">
      <c r="B26" s="79" t="str">
        <f>VLOOKUP('Qual Table Lookup'!$J18,'Qual Table Lookup'!$J$2:$L$862,2,FALSE)</f>
        <v>BLANK</v>
      </c>
      <c r="C26" s="80" t="str">
        <f>VLOOKUP('Qual Table Lookup'!$J18,'Qual Table Lookup'!$J$2:$L$862,3,FALSE)</f>
        <v>BLANK</v>
      </c>
      <c r="D26" s="81"/>
      <c r="E26" s="81"/>
      <c r="F26" s="80" t="str">
        <f>VLOOKUP('All Points All Tables'!$L18,'All Points All Tables'!$L$2:$O$100,2,FALSE)</f>
        <v>BLANK</v>
      </c>
      <c r="G26" s="82" t="str">
        <f>VLOOKUP('All Points All Tables'!$L18,'All Points All Tables'!$L$2:$O$100,3,FALSE)</f>
        <v>BLANK</v>
      </c>
      <c r="H26" s="80" t="str">
        <f>VLOOKUP('All Points All Tables'!$L18,'All Points All Tables'!$L$2:$O$100,4,FALSE)</f>
        <v>BLANK</v>
      </c>
    </row>
    <row r="27" spans="2:8" x14ac:dyDescent="0.65">
      <c r="B27" s="79" t="str">
        <f>VLOOKUP('Qual Table Lookup'!$J19,'Qual Table Lookup'!$J$2:$L$862,2,FALSE)</f>
        <v>BLANK</v>
      </c>
      <c r="C27" s="80" t="str">
        <f>VLOOKUP('Qual Table Lookup'!$J19,'Qual Table Lookup'!$J$2:$L$862,3,FALSE)</f>
        <v>BLANK</v>
      </c>
      <c r="D27" s="81"/>
      <c r="E27" s="81"/>
      <c r="F27" s="80" t="str">
        <f>VLOOKUP('All Points All Tables'!$L19,'All Points All Tables'!$L$2:$O$100,2,FALSE)</f>
        <v>BLANK</v>
      </c>
      <c r="G27" s="82" t="str">
        <f>VLOOKUP('All Points All Tables'!$L19,'All Points All Tables'!$L$2:$O$100,3,FALSE)</f>
        <v>BLANK</v>
      </c>
      <c r="H27" s="80" t="str">
        <f>VLOOKUP('All Points All Tables'!$L19,'All Points All Tables'!$L$2:$O$100,4,FALSE)</f>
        <v>BLANK</v>
      </c>
    </row>
    <row r="28" spans="2:8" x14ac:dyDescent="0.65">
      <c r="B28" s="79" t="str">
        <f>VLOOKUP('Qual Table Lookup'!$J20,'Qual Table Lookup'!$J$2:$L$862,2,FALSE)</f>
        <v>BLANK</v>
      </c>
      <c r="C28" s="80" t="str">
        <f>VLOOKUP('Qual Table Lookup'!$J20,'Qual Table Lookup'!$J$2:$L$862,3,FALSE)</f>
        <v>BLANK</v>
      </c>
      <c r="D28" s="81"/>
      <c r="E28" s="81"/>
      <c r="F28" s="80" t="str">
        <f>VLOOKUP('All Points All Tables'!$L20,'All Points All Tables'!$L$2:$O$100,2,FALSE)</f>
        <v>BLANK</v>
      </c>
      <c r="G28" s="82" t="str">
        <f>VLOOKUP('All Points All Tables'!$L20,'All Points All Tables'!$L$2:$O$100,3,FALSE)</f>
        <v>BLANK</v>
      </c>
      <c r="H28" s="80" t="str">
        <f>VLOOKUP('All Points All Tables'!$L20,'All Points All Tables'!$L$2:$O$100,4,FALSE)</f>
        <v>BLANK</v>
      </c>
    </row>
    <row r="29" spans="2:8" x14ac:dyDescent="0.65">
      <c r="B29" s="79" t="str">
        <f>VLOOKUP('Qual Table Lookup'!$J21,'Qual Table Lookup'!$J$2:$L$862,2,FALSE)</f>
        <v>BLANK</v>
      </c>
      <c r="C29" s="80" t="str">
        <f>VLOOKUP('Qual Table Lookup'!$J21,'Qual Table Lookup'!$J$2:$L$862,3,FALSE)</f>
        <v>BLANK</v>
      </c>
      <c r="D29" s="81"/>
      <c r="E29" s="81"/>
      <c r="F29" s="80" t="str">
        <f>VLOOKUP('All Points All Tables'!$L21,'All Points All Tables'!$L$2:$O$100,2,FALSE)</f>
        <v>BLANK</v>
      </c>
      <c r="G29" s="82" t="str">
        <f>VLOOKUP('All Points All Tables'!$L21,'All Points All Tables'!$L$2:$O$100,3,FALSE)</f>
        <v>BLANK</v>
      </c>
      <c r="H29" s="80" t="str">
        <f>VLOOKUP('All Points All Tables'!$L21,'All Points All Tables'!$L$2:$O$100,4,FALSE)</f>
        <v>BLANK</v>
      </c>
    </row>
    <row r="30" spans="2:8" x14ac:dyDescent="0.65">
      <c r="B30" s="79" t="str">
        <f>VLOOKUP('Qual Table Lookup'!$J22,'Qual Table Lookup'!$J$2:$L$862,2,FALSE)</f>
        <v>BLANK</v>
      </c>
      <c r="C30" s="80" t="str">
        <f>VLOOKUP('Qual Table Lookup'!$J22,'Qual Table Lookup'!$J$2:$L$862,3,FALSE)</f>
        <v>BLANK</v>
      </c>
      <c r="D30" s="81"/>
      <c r="E30" s="81"/>
      <c r="F30" s="80" t="str">
        <f>VLOOKUP('All Points All Tables'!$L22,'All Points All Tables'!$L$2:$O$100,2,FALSE)</f>
        <v>BLANK</v>
      </c>
      <c r="G30" s="82" t="str">
        <f>VLOOKUP('All Points All Tables'!$L22,'All Points All Tables'!$L$2:$O$100,3,FALSE)</f>
        <v>BLANK</v>
      </c>
      <c r="H30" s="80" t="str">
        <f>VLOOKUP('All Points All Tables'!$L22,'All Points All Tables'!$L$2:$O$100,4,FALSE)</f>
        <v>BLANK</v>
      </c>
    </row>
    <row r="31" spans="2:8" x14ac:dyDescent="0.65">
      <c r="B31" s="79" t="str">
        <f>VLOOKUP('Qual Table Lookup'!$J23,'Qual Table Lookup'!$J$2:$L$862,2,FALSE)</f>
        <v>BLANK</v>
      </c>
      <c r="C31" s="80" t="str">
        <f>VLOOKUP('Qual Table Lookup'!$J23,'Qual Table Lookup'!$J$2:$L$862,3,FALSE)</f>
        <v>BLANK</v>
      </c>
      <c r="D31" s="81"/>
      <c r="E31" s="81"/>
      <c r="F31" s="80" t="str">
        <f>VLOOKUP('All Points All Tables'!$L23,'All Points All Tables'!$L$2:$O$100,2,FALSE)</f>
        <v>BLANK</v>
      </c>
      <c r="G31" s="82" t="str">
        <f>VLOOKUP('All Points All Tables'!$L23,'All Points All Tables'!$L$2:$O$100,3,FALSE)</f>
        <v>BLANK</v>
      </c>
      <c r="H31" s="80" t="str">
        <f>VLOOKUP('All Points All Tables'!$L23,'All Points All Tables'!$L$2:$O$100,4,FALSE)</f>
        <v>BLANK</v>
      </c>
    </row>
    <row r="32" spans="2:8" x14ac:dyDescent="0.65">
      <c r="B32" s="79" t="str">
        <f>VLOOKUP('Qual Table Lookup'!$J24,'Qual Table Lookup'!$J$2:$L$862,2,FALSE)</f>
        <v>BLANK</v>
      </c>
      <c r="C32" s="80" t="str">
        <f>VLOOKUP('Qual Table Lookup'!$J24,'Qual Table Lookup'!$J$2:$L$862,3,FALSE)</f>
        <v>BLANK</v>
      </c>
      <c r="D32" s="81"/>
      <c r="E32" s="81"/>
      <c r="F32" s="80" t="str">
        <f>VLOOKUP('All Points All Tables'!$L24,'All Points All Tables'!$L$2:$O$100,2,FALSE)</f>
        <v>BLANK</v>
      </c>
      <c r="G32" s="82" t="str">
        <f>VLOOKUP('All Points All Tables'!$L24,'All Points All Tables'!$L$2:$O$100,3,FALSE)</f>
        <v>BLANK</v>
      </c>
      <c r="H32" s="80" t="str">
        <f>VLOOKUP('All Points All Tables'!$L24,'All Points All Tables'!$L$2:$O$100,4,FALSE)</f>
        <v>BLANK</v>
      </c>
    </row>
    <row r="33" spans="2:8" x14ac:dyDescent="0.65">
      <c r="B33" s="79" t="str">
        <f>VLOOKUP('Qual Table Lookup'!$J25,'Qual Table Lookup'!$J$2:$L$862,2,FALSE)</f>
        <v>BLANK</v>
      </c>
      <c r="C33" s="80" t="str">
        <f>VLOOKUP('Qual Table Lookup'!$J25,'Qual Table Lookup'!$J$2:$L$862,3,FALSE)</f>
        <v>BLANK</v>
      </c>
      <c r="D33" s="81"/>
      <c r="E33" s="81"/>
      <c r="F33" s="81"/>
      <c r="G33" s="81"/>
      <c r="H33" s="81"/>
    </row>
    <row r="34" spans="2:8" x14ac:dyDescent="0.65">
      <c r="B34" s="79" t="str">
        <f>VLOOKUP('Qual Table Lookup'!$J26,'Qual Table Lookup'!$J$2:$L$862,2,FALSE)</f>
        <v>BLANK</v>
      </c>
      <c r="C34" s="80" t="str">
        <f>VLOOKUP('Qual Table Lookup'!$J26,'Qual Table Lookup'!$J$2:$L$862,3,FALSE)</f>
        <v>BLANK</v>
      </c>
      <c r="D34" s="81"/>
      <c r="E34" s="81"/>
      <c r="F34" s="81"/>
      <c r="G34" s="81"/>
      <c r="H34" s="81"/>
    </row>
    <row r="35" spans="2:8" x14ac:dyDescent="0.65">
      <c r="B35" s="79" t="str">
        <f>VLOOKUP('Qual Table Lookup'!$J27,'Qual Table Lookup'!$J$2:$L$862,2,FALSE)</f>
        <v>BLANK</v>
      </c>
      <c r="C35" s="80" t="str">
        <f>VLOOKUP('Qual Table Lookup'!$J27,'Qual Table Lookup'!$J$2:$L$862,3,FALSE)</f>
        <v>BLANK</v>
      </c>
      <c r="D35" s="81"/>
      <c r="E35" s="81"/>
      <c r="F35" s="81"/>
      <c r="G35" s="81"/>
      <c r="H35" s="81"/>
    </row>
    <row r="36" spans="2:8" x14ac:dyDescent="0.65">
      <c r="B36" s="79" t="str">
        <f>VLOOKUP('Qual Table Lookup'!$J28,'Qual Table Lookup'!$J$2:$L$862,2,FALSE)</f>
        <v>BLANK</v>
      </c>
      <c r="C36" s="80" t="str">
        <f>VLOOKUP('Qual Table Lookup'!$J28,'Qual Table Lookup'!$J$2:$L$862,3,FALSE)</f>
        <v>BLANK</v>
      </c>
      <c r="D36" s="81"/>
      <c r="E36" s="81"/>
      <c r="F36" s="81"/>
      <c r="G36" s="81"/>
      <c r="H36" s="81"/>
    </row>
    <row r="37" spans="2:8" x14ac:dyDescent="0.65">
      <c r="B37" s="79" t="str">
        <f>VLOOKUP('Qual Table Lookup'!$J29,'Qual Table Lookup'!$J$2:$L$862,2,FALSE)</f>
        <v>BLANK</v>
      </c>
      <c r="C37" s="80" t="str">
        <f>VLOOKUP('Qual Table Lookup'!$J29,'Qual Table Lookup'!$J$2:$L$862,3,FALSE)</f>
        <v>BLANK</v>
      </c>
      <c r="D37" s="81"/>
      <c r="E37" s="81"/>
      <c r="F37" s="81"/>
      <c r="G37" s="81"/>
      <c r="H37" s="81"/>
    </row>
    <row r="38" spans="2:8" x14ac:dyDescent="0.65">
      <c r="B38" s="79" t="str">
        <f>VLOOKUP('Qual Table Lookup'!$J30,'Qual Table Lookup'!$J$2:$L$862,2,FALSE)</f>
        <v>BLANK</v>
      </c>
      <c r="C38" s="80" t="str">
        <f>VLOOKUP('Qual Table Lookup'!$J30,'Qual Table Lookup'!$J$2:$L$862,3,FALSE)</f>
        <v>BLANK</v>
      </c>
      <c r="D38" s="81"/>
      <c r="E38" s="81"/>
      <c r="F38" s="81"/>
      <c r="G38" s="81"/>
      <c r="H38" s="81"/>
    </row>
    <row r="39" spans="2:8" x14ac:dyDescent="0.65">
      <c r="B39" s="79" t="str">
        <f>VLOOKUP('Qual Table Lookup'!$J31,'Qual Table Lookup'!$J$2:$L$862,2,FALSE)</f>
        <v>BLANK</v>
      </c>
      <c r="C39" s="80" t="str">
        <f>VLOOKUP('Qual Table Lookup'!$J31,'Qual Table Lookup'!$J$2:$L$862,3,FALSE)</f>
        <v>BLANK</v>
      </c>
      <c r="D39" s="81"/>
      <c r="E39" s="81"/>
      <c r="F39" s="81"/>
      <c r="G39" s="81"/>
      <c r="H39" s="81"/>
    </row>
    <row r="40" spans="2:8" x14ac:dyDescent="0.65">
      <c r="B40" s="79" t="str">
        <f>VLOOKUP('Qual Table Lookup'!$J32,'Qual Table Lookup'!$J$2:$L$862,2,FALSE)</f>
        <v>BLANK</v>
      </c>
      <c r="C40" s="80" t="str">
        <f>VLOOKUP('Qual Table Lookup'!$J32,'Qual Table Lookup'!$J$2:$L$862,3,FALSE)</f>
        <v>BLANK</v>
      </c>
      <c r="D40" s="81"/>
      <c r="E40" s="81"/>
      <c r="F40" s="81"/>
      <c r="G40" s="81"/>
      <c r="H40" s="81"/>
    </row>
    <row r="41" spans="2:8" x14ac:dyDescent="0.65">
      <c r="B41" s="79" t="str">
        <f>VLOOKUP('Qual Table Lookup'!$J33,'Qual Table Lookup'!$J$2:$L$862,2,FALSE)</f>
        <v>BLANK</v>
      </c>
      <c r="C41" s="80" t="str">
        <f>VLOOKUP('Qual Table Lookup'!$J33,'Qual Table Lookup'!$J$2:$L$862,3,FALSE)</f>
        <v>BLANK</v>
      </c>
      <c r="D41" s="81"/>
      <c r="E41" s="81"/>
      <c r="F41" s="81"/>
      <c r="G41" s="81"/>
      <c r="H41" s="81"/>
    </row>
    <row r="42" spans="2:8" x14ac:dyDescent="0.65">
      <c r="B42" s="79" t="str">
        <f>VLOOKUP('Qual Table Lookup'!$J34,'Qual Table Lookup'!$J$2:$L$862,2,FALSE)</f>
        <v>BLANK</v>
      </c>
      <c r="C42" s="80" t="str">
        <f>VLOOKUP('Qual Table Lookup'!$J34,'Qual Table Lookup'!$J$2:$L$862,3,FALSE)</f>
        <v>BLANK</v>
      </c>
      <c r="D42" s="81"/>
      <c r="E42" s="81"/>
      <c r="F42" s="81"/>
      <c r="G42" s="81"/>
      <c r="H42" s="81"/>
    </row>
    <row r="43" spans="2:8" x14ac:dyDescent="0.65">
      <c r="B43" s="79" t="str">
        <f>VLOOKUP('Qual Table Lookup'!$J35,'Qual Table Lookup'!$J$2:$L$862,2,FALSE)</f>
        <v>BLANK</v>
      </c>
      <c r="C43" s="80" t="str">
        <f>VLOOKUP('Qual Table Lookup'!$J35,'Qual Table Lookup'!$J$2:$L$862,3,FALSE)</f>
        <v>BLANK</v>
      </c>
      <c r="D43" s="81"/>
      <c r="E43" s="81"/>
      <c r="F43" s="81"/>
      <c r="G43" s="81"/>
      <c r="H43" s="81"/>
    </row>
    <row r="44" spans="2:8" x14ac:dyDescent="0.65">
      <c r="B44" s="79" t="str">
        <f>VLOOKUP('Qual Table Lookup'!$J36,'Qual Table Lookup'!$J$2:$L$862,2,FALSE)</f>
        <v>BLANK</v>
      </c>
      <c r="C44" s="80" t="str">
        <f>VLOOKUP('Qual Table Lookup'!$J36,'Qual Table Lookup'!$J$2:$L$862,3,FALSE)</f>
        <v>BLANK</v>
      </c>
      <c r="D44" s="81"/>
      <c r="E44" s="81"/>
      <c r="F44" s="81"/>
      <c r="G44" s="81"/>
      <c r="H44" s="81"/>
    </row>
    <row r="45" spans="2:8" x14ac:dyDescent="0.65">
      <c r="B45" s="79" t="str">
        <f>VLOOKUP('Qual Table Lookup'!$J37,'Qual Table Lookup'!$J$2:$L$862,2,FALSE)</f>
        <v>BLANK</v>
      </c>
      <c r="C45" s="80" t="str">
        <f>VLOOKUP('Qual Table Lookup'!$J37,'Qual Table Lookup'!$J$2:$L$862,3,FALSE)</f>
        <v>BLANK</v>
      </c>
      <c r="D45" s="81"/>
      <c r="E45" s="81"/>
      <c r="F45" s="81"/>
      <c r="G45" s="81"/>
      <c r="H45" s="81"/>
    </row>
    <row r="46" spans="2:8" x14ac:dyDescent="0.65">
      <c r="B46" s="79" t="str">
        <f>VLOOKUP('Qual Table Lookup'!$J38,'Qual Table Lookup'!$J$2:$L$862,2,FALSE)</f>
        <v>BLANK</v>
      </c>
      <c r="C46" s="80" t="str">
        <f>VLOOKUP('Qual Table Lookup'!$J38,'Qual Table Lookup'!$J$2:$L$862,3,FALSE)</f>
        <v>BLANK</v>
      </c>
      <c r="D46" s="81"/>
      <c r="E46" s="81"/>
      <c r="F46" s="81"/>
      <c r="G46" s="81"/>
      <c r="H46" s="81"/>
    </row>
    <row r="47" spans="2:8" x14ac:dyDescent="0.65">
      <c r="B47" s="79" t="str">
        <f>VLOOKUP('Qual Table Lookup'!$J39,'Qual Table Lookup'!$J$2:$L$862,2,FALSE)</f>
        <v>BLANK</v>
      </c>
      <c r="C47" s="80" t="str">
        <f>VLOOKUP('Qual Table Lookup'!$J39,'Qual Table Lookup'!$J$2:$L$862,3,FALSE)</f>
        <v>BLANK</v>
      </c>
      <c r="D47" s="81"/>
      <c r="E47" s="81"/>
      <c r="F47" s="81"/>
      <c r="G47" s="81"/>
      <c r="H47" s="81"/>
    </row>
    <row r="48" spans="2:8" x14ac:dyDescent="0.65">
      <c r="B48" s="79" t="str">
        <f>VLOOKUP('Qual Table Lookup'!$J40,'Qual Table Lookup'!$J$2:$L$862,2,FALSE)</f>
        <v>BLANK</v>
      </c>
      <c r="C48" s="80" t="str">
        <f>VLOOKUP('Qual Table Lookup'!$J40,'Qual Table Lookup'!$J$2:$L$862,3,FALSE)</f>
        <v>BLANK</v>
      </c>
      <c r="D48" s="81"/>
      <c r="E48" s="81"/>
      <c r="F48" s="81"/>
      <c r="G48" s="81"/>
      <c r="H48" s="81"/>
    </row>
    <row r="49" spans="2:8" x14ac:dyDescent="0.65">
      <c r="B49" s="79" t="str">
        <f>VLOOKUP('Qual Table Lookup'!$J41,'Qual Table Lookup'!$J$2:$L$862,2,FALSE)</f>
        <v>BLANK</v>
      </c>
      <c r="C49" s="80" t="str">
        <f>VLOOKUP('Qual Table Lookup'!$J41,'Qual Table Lookup'!$J$2:$L$862,3,FALSE)</f>
        <v>BLANK</v>
      </c>
      <c r="D49" s="81"/>
      <c r="E49" s="81"/>
      <c r="F49" s="81"/>
      <c r="G49" s="81"/>
      <c r="H49" s="81"/>
    </row>
    <row r="50" spans="2:8" x14ac:dyDescent="0.65">
      <c r="B50" s="79" t="str">
        <f>VLOOKUP('Qual Table Lookup'!$J42,'Qual Table Lookup'!$J$2:$L$862,2,FALSE)</f>
        <v>BLANK</v>
      </c>
      <c r="C50" s="80" t="str">
        <f>VLOOKUP('Qual Table Lookup'!$J42,'Qual Table Lookup'!$J$2:$L$862,3,FALSE)</f>
        <v>BLANK</v>
      </c>
      <c r="D50" s="81"/>
      <c r="E50" s="81"/>
      <c r="F50" s="81"/>
      <c r="G50" s="81"/>
      <c r="H50" s="81"/>
    </row>
    <row r="51" spans="2:8" x14ac:dyDescent="0.65">
      <c r="B51" s="79" t="str">
        <f>VLOOKUP('Qual Table Lookup'!$J43,'Qual Table Lookup'!$J$2:$L$862,2,FALSE)</f>
        <v>BLANK</v>
      </c>
      <c r="C51" s="80" t="str">
        <f>VLOOKUP('Qual Table Lookup'!$J43,'Qual Table Lookup'!$J$2:$L$862,3,FALSE)</f>
        <v>BLANK</v>
      </c>
      <c r="D51" s="81"/>
      <c r="E51" s="81"/>
      <c r="F51" s="81"/>
      <c r="G51" s="81"/>
      <c r="H51" s="81"/>
    </row>
    <row r="52" spans="2:8" x14ac:dyDescent="0.65">
      <c r="B52" s="79" t="str">
        <f>VLOOKUP('Qual Table Lookup'!$J44,'Qual Table Lookup'!$J$2:$L$862,2,FALSE)</f>
        <v>BLANK</v>
      </c>
      <c r="C52" s="80" t="str">
        <f>VLOOKUP('Qual Table Lookup'!$J44,'Qual Table Lookup'!$J$2:$L$862,3,FALSE)</f>
        <v>BLANK</v>
      </c>
      <c r="D52" s="81"/>
      <c r="E52" s="81"/>
      <c r="F52" s="81"/>
      <c r="G52" s="81"/>
      <c r="H52" s="81"/>
    </row>
    <row r="53" spans="2:8" x14ac:dyDescent="0.65">
      <c r="B53" s="79" t="str">
        <f>VLOOKUP('Qual Table Lookup'!$J45,'Qual Table Lookup'!$J$2:$L$862,2,FALSE)</f>
        <v>BLANK</v>
      </c>
      <c r="C53" s="80" t="str">
        <f>VLOOKUP('Qual Table Lookup'!$J45,'Qual Table Lookup'!$J$2:$L$862,3,FALSE)</f>
        <v>BLANK</v>
      </c>
      <c r="D53" s="81"/>
      <c r="E53" s="81"/>
      <c r="F53" s="81"/>
      <c r="G53" s="81"/>
      <c r="H53" s="81"/>
    </row>
    <row r="54" spans="2:8" x14ac:dyDescent="0.65">
      <c r="B54" s="79" t="str">
        <f>VLOOKUP('Qual Table Lookup'!$J46,'Qual Table Lookup'!$J$2:$L$862,2,FALSE)</f>
        <v>BLANK</v>
      </c>
      <c r="C54" s="80" t="str">
        <f>VLOOKUP('Qual Table Lookup'!$J46,'Qual Table Lookup'!$J$2:$L$862,3,FALSE)</f>
        <v>BLANK</v>
      </c>
      <c r="D54" s="81"/>
      <c r="E54" s="81"/>
      <c r="F54" s="81"/>
      <c r="G54" s="81"/>
      <c r="H54" s="81"/>
    </row>
    <row r="55" spans="2:8" x14ac:dyDescent="0.65">
      <c r="B55" s="79" t="str">
        <f>VLOOKUP('Qual Table Lookup'!$J47,'Qual Table Lookup'!$J$2:$L$862,2,FALSE)</f>
        <v>BLANK</v>
      </c>
      <c r="C55" s="80" t="str">
        <f>VLOOKUP('Qual Table Lookup'!$J47,'Qual Table Lookup'!$J$2:$L$862,3,FALSE)</f>
        <v>BLANK</v>
      </c>
      <c r="D55" s="81"/>
      <c r="E55" s="81"/>
      <c r="F55" s="81"/>
      <c r="G55" s="81"/>
      <c r="H55" s="81"/>
    </row>
    <row r="56" spans="2:8" x14ac:dyDescent="0.65">
      <c r="B56" s="79" t="str">
        <f>VLOOKUP('Qual Table Lookup'!$J48,'Qual Table Lookup'!$J$2:$L$862,2,FALSE)</f>
        <v>BLANK</v>
      </c>
      <c r="C56" s="80" t="str">
        <f>VLOOKUP('Qual Table Lookup'!$J48,'Qual Table Lookup'!$J$2:$L$862,3,FALSE)</f>
        <v>BLANK</v>
      </c>
      <c r="D56" s="81"/>
      <c r="E56" s="81"/>
      <c r="F56" s="81"/>
      <c r="G56" s="81"/>
      <c r="H56" s="81"/>
    </row>
    <row r="57" spans="2:8" x14ac:dyDescent="0.65">
      <c r="B57" s="79" t="str">
        <f>VLOOKUP('Qual Table Lookup'!$J49,'Qual Table Lookup'!$J$2:$L$862,2,FALSE)</f>
        <v>BLANK</v>
      </c>
      <c r="C57" s="80" t="str">
        <f>VLOOKUP('Qual Table Lookup'!$J49,'Qual Table Lookup'!$J$2:$L$862,3,FALSE)</f>
        <v>BLANK</v>
      </c>
      <c r="D57" s="81"/>
      <c r="E57" s="81"/>
      <c r="F57" s="81"/>
      <c r="G57" s="81"/>
      <c r="H57" s="81"/>
    </row>
    <row r="58" spans="2:8" x14ac:dyDescent="0.65">
      <c r="B58" s="79" t="str">
        <f>VLOOKUP('Qual Table Lookup'!$J50,'Qual Table Lookup'!$J$2:$L$862,2,FALSE)</f>
        <v>BLANK</v>
      </c>
      <c r="C58" s="80" t="str">
        <f>VLOOKUP('Qual Table Lookup'!$J50,'Qual Table Lookup'!$J$2:$L$862,3,FALSE)</f>
        <v>BLANK</v>
      </c>
      <c r="D58" s="81"/>
      <c r="E58" s="81"/>
      <c r="F58" s="81"/>
      <c r="G58" s="81"/>
      <c r="H58" s="81"/>
    </row>
    <row r="59" spans="2:8" x14ac:dyDescent="0.65">
      <c r="B59" s="79" t="str">
        <f>VLOOKUP('Qual Table Lookup'!$J51,'Qual Table Lookup'!$J$2:$L$862,2,FALSE)</f>
        <v>BLANK</v>
      </c>
      <c r="C59" s="80" t="str">
        <f>VLOOKUP('Qual Table Lookup'!$J51,'Qual Table Lookup'!$J$2:$L$862,3,FALSE)</f>
        <v>BLANK</v>
      </c>
      <c r="D59" s="81"/>
      <c r="E59" s="81"/>
      <c r="F59" s="81"/>
      <c r="G59" s="81"/>
      <c r="H59" s="81"/>
    </row>
    <row r="60" spans="2:8" x14ac:dyDescent="0.65">
      <c r="B60" s="79" t="str">
        <f>VLOOKUP('Qual Table Lookup'!$J52,'Qual Table Lookup'!$J$2:$L$862,2,FALSE)</f>
        <v>BLANK</v>
      </c>
      <c r="C60" s="80" t="str">
        <f>VLOOKUP('Qual Table Lookup'!$J52,'Qual Table Lookup'!$J$2:$L$862,3,FALSE)</f>
        <v>BLANK</v>
      </c>
      <c r="D60" s="81"/>
      <c r="E60" s="81"/>
      <c r="F60" s="81"/>
      <c r="G60" s="81"/>
      <c r="H60" s="81"/>
    </row>
    <row r="61" spans="2:8" x14ac:dyDescent="0.65">
      <c r="B61" s="79" t="str">
        <f>VLOOKUP('Qual Table Lookup'!$J53,'Qual Table Lookup'!$J$2:$L$862,2,FALSE)</f>
        <v>BLANK</v>
      </c>
      <c r="C61" s="80" t="str">
        <f>VLOOKUP('Qual Table Lookup'!$J53,'Qual Table Lookup'!$J$2:$L$862,3,FALSE)</f>
        <v>BLANK</v>
      </c>
      <c r="D61" s="81"/>
      <c r="E61" s="81"/>
      <c r="F61" s="81"/>
      <c r="G61" s="81"/>
      <c r="H61" s="81"/>
    </row>
    <row r="62" spans="2:8" x14ac:dyDescent="0.65">
      <c r="B62" s="79" t="str">
        <f>VLOOKUP('Qual Table Lookup'!$J54,'Qual Table Lookup'!$J$2:$L$862,2,FALSE)</f>
        <v>BLANK</v>
      </c>
      <c r="C62" s="80" t="str">
        <f>VLOOKUP('Qual Table Lookup'!$J54,'Qual Table Lookup'!$J$2:$L$862,3,FALSE)</f>
        <v>BLANK</v>
      </c>
      <c r="D62" s="81"/>
      <c r="E62" s="81"/>
      <c r="F62" s="81"/>
      <c r="G62" s="81"/>
      <c r="H62" s="81"/>
    </row>
    <row r="63" spans="2:8" x14ac:dyDescent="0.65">
      <c r="B63" s="79" t="str">
        <f>VLOOKUP('Qual Table Lookup'!$J55,'Qual Table Lookup'!$J$2:$L$862,2,FALSE)</f>
        <v>BLANK</v>
      </c>
      <c r="C63" s="80" t="str">
        <f>VLOOKUP('Qual Table Lookup'!$J55,'Qual Table Lookup'!$J$2:$L$862,3,FALSE)</f>
        <v>BLANK</v>
      </c>
      <c r="D63" s="81"/>
      <c r="E63" s="81"/>
      <c r="F63" s="81"/>
      <c r="G63" s="81"/>
      <c r="H63" s="81"/>
    </row>
    <row r="64" spans="2:8" x14ac:dyDescent="0.65">
      <c r="B64" s="79" t="str">
        <f>VLOOKUP('Qual Table Lookup'!$J56,'Qual Table Lookup'!$J$2:$L$862,2,FALSE)</f>
        <v>BLANK</v>
      </c>
      <c r="C64" s="80" t="str">
        <f>VLOOKUP('Qual Table Lookup'!$J56,'Qual Table Lookup'!$J$2:$L$862,3,FALSE)</f>
        <v>BLANK</v>
      </c>
      <c r="D64" s="81"/>
      <c r="E64" s="81"/>
      <c r="F64" s="81"/>
      <c r="G64" s="81"/>
      <c r="H64" s="81"/>
    </row>
    <row r="65" spans="2:8" x14ac:dyDescent="0.65">
      <c r="B65" s="79" t="str">
        <f>VLOOKUP('Qual Table Lookup'!$J57,'Qual Table Lookup'!$J$2:$L$862,2,FALSE)</f>
        <v>BLANK</v>
      </c>
      <c r="C65" s="80" t="str">
        <f>VLOOKUP('Qual Table Lookup'!$J57,'Qual Table Lookup'!$J$2:$L$862,3,FALSE)</f>
        <v>BLANK</v>
      </c>
      <c r="D65" s="81"/>
      <c r="E65" s="81"/>
      <c r="F65" s="81"/>
      <c r="G65" s="81"/>
      <c r="H65" s="81"/>
    </row>
    <row r="66" spans="2:8" x14ac:dyDescent="0.65">
      <c r="B66" s="79" t="str">
        <f>VLOOKUP('Qual Table Lookup'!$J58,'Qual Table Lookup'!$J$2:$L$862,2,FALSE)</f>
        <v>BLANK</v>
      </c>
      <c r="C66" s="80" t="str">
        <f>VLOOKUP('Qual Table Lookup'!$J58,'Qual Table Lookup'!$J$2:$L$862,3,FALSE)</f>
        <v>BLANK</v>
      </c>
      <c r="D66" s="81"/>
      <c r="E66" s="81"/>
      <c r="F66" s="81"/>
      <c r="G66" s="81"/>
      <c r="H66" s="81"/>
    </row>
    <row r="67" spans="2:8" x14ac:dyDescent="0.65">
      <c r="B67" s="79" t="str">
        <f>VLOOKUP('Qual Table Lookup'!$J59,'Qual Table Lookup'!$J$2:$L$862,2,FALSE)</f>
        <v>BLANK</v>
      </c>
      <c r="C67" s="80" t="str">
        <f>VLOOKUP('Qual Table Lookup'!$J59,'Qual Table Lookup'!$J$2:$L$862,3,FALSE)</f>
        <v>BLANK</v>
      </c>
      <c r="D67" s="81"/>
      <c r="E67" s="81"/>
      <c r="F67" s="81"/>
      <c r="G67" s="81"/>
      <c r="H67" s="81"/>
    </row>
    <row r="68" spans="2:8" x14ac:dyDescent="0.65">
      <c r="B68" s="79" t="str">
        <f>VLOOKUP('Qual Table Lookup'!$J60,'Qual Table Lookup'!$J$2:$L$862,2,FALSE)</f>
        <v>BLANK</v>
      </c>
      <c r="C68" s="80" t="str">
        <f>VLOOKUP('Qual Table Lookup'!$J60,'Qual Table Lookup'!$J$2:$L$862,3,FALSE)</f>
        <v>BLANK</v>
      </c>
      <c r="D68" s="81"/>
      <c r="E68" s="81"/>
      <c r="F68" s="81"/>
      <c r="G68" s="81"/>
      <c r="H68" s="81"/>
    </row>
    <row r="69" spans="2:8" x14ac:dyDescent="0.65">
      <c r="B69" s="79" t="str">
        <f>VLOOKUP('Qual Table Lookup'!$J61,'Qual Table Lookup'!$J$2:$L$862,2,FALSE)</f>
        <v>BLANK</v>
      </c>
      <c r="C69" s="80" t="str">
        <f>VLOOKUP('Qual Table Lookup'!$J61,'Qual Table Lookup'!$J$2:$L$862,3,FALSE)</f>
        <v>BLANK</v>
      </c>
      <c r="D69" s="81"/>
      <c r="E69" s="81"/>
      <c r="F69" s="81"/>
      <c r="G69" s="81"/>
      <c r="H69" s="81"/>
    </row>
    <row r="70" spans="2:8" x14ac:dyDescent="0.65">
      <c r="B70" s="79" t="str">
        <f>VLOOKUP('Qual Table Lookup'!$J62,'Qual Table Lookup'!$J$2:$L$862,2,FALSE)</f>
        <v>BLANK</v>
      </c>
      <c r="C70" s="80" t="str">
        <f>VLOOKUP('Qual Table Lookup'!$J62,'Qual Table Lookup'!$J$2:$L$862,3,FALSE)</f>
        <v>BLANK</v>
      </c>
      <c r="D70" s="81"/>
      <c r="E70" s="81"/>
      <c r="F70" s="81"/>
      <c r="G70" s="81"/>
      <c r="H70" s="81"/>
    </row>
    <row r="71" spans="2:8" x14ac:dyDescent="0.65">
      <c r="B71" s="79" t="str">
        <f>VLOOKUP('Qual Table Lookup'!$J63,'Qual Table Lookup'!$J$2:$L$862,2,FALSE)</f>
        <v>BLANK</v>
      </c>
      <c r="C71" s="80" t="str">
        <f>VLOOKUP('Qual Table Lookup'!$J63,'Qual Table Lookup'!$J$2:$L$862,3,FALSE)</f>
        <v>BLANK</v>
      </c>
      <c r="D71" s="81"/>
      <c r="E71" s="81"/>
      <c r="F71" s="81"/>
      <c r="G71" s="81"/>
      <c r="H71" s="81"/>
    </row>
    <row r="72" spans="2:8" x14ac:dyDescent="0.65">
      <c r="B72" s="79" t="str">
        <f>VLOOKUP('Qual Table Lookup'!$J64,'Qual Table Lookup'!$J$2:$L$862,2,FALSE)</f>
        <v>BLANK</v>
      </c>
      <c r="C72" s="80" t="str">
        <f>VLOOKUP('Qual Table Lookup'!$J64,'Qual Table Lookup'!$J$2:$L$862,3,FALSE)</f>
        <v>BLANK</v>
      </c>
      <c r="D72" s="81"/>
      <c r="E72" s="81"/>
      <c r="F72" s="81"/>
      <c r="G72" s="81"/>
      <c r="H72" s="81"/>
    </row>
    <row r="73" spans="2:8" x14ac:dyDescent="0.65">
      <c r="B73" s="79" t="str">
        <f>VLOOKUP('Qual Table Lookup'!$J65,'Qual Table Lookup'!$J$2:$L$862,2,FALSE)</f>
        <v>BLANK</v>
      </c>
      <c r="C73" s="80" t="str">
        <f>VLOOKUP('Qual Table Lookup'!$J65,'Qual Table Lookup'!$J$2:$L$862,3,FALSE)</f>
        <v>BLANK</v>
      </c>
      <c r="D73" s="81"/>
      <c r="E73" s="81"/>
      <c r="F73" s="81"/>
      <c r="G73" s="81"/>
      <c r="H73" s="81"/>
    </row>
    <row r="74" spans="2:8" x14ac:dyDescent="0.65">
      <c r="B74" s="79" t="str">
        <f>VLOOKUP('Qual Table Lookup'!$J66,'Qual Table Lookup'!$J$2:$L$862,2,FALSE)</f>
        <v>BLANK</v>
      </c>
      <c r="C74" s="80" t="str">
        <f>VLOOKUP('Qual Table Lookup'!$J66,'Qual Table Lookup'!$J$2:$L$862,3,FALSE)</f>
        <v>BLANK</v>
      </c>
      <c r="D74" s="81"/>
      <c r="E74" s="81"/>
      <c r="F74" s="81"/>
      <c r="G74" s="81"/>
      <c r="H74" s="81"/>
    </row>
    <row r="75" spans="2:8" x14ac:dyDescent="0.65">
      <c r="B75" s="79" t="str">
        <f>VLOOKUP('Qual Table Lookup'!$J67,'Qual Table Lookup'!$J$2:$L$862,2,FALSE)</f>
        <v>BLANK</v>
      </c>
      <c r="C75" s="80" t="str">
        <f>VLOOKUP('Qual Table Lookup'!$J67,'Qual Table Lookup'!$J$2:$L$862,3,FALSE)</f>
        <v>BLANK</v>
      </c>
      <c r="D75" s="81"/>
      <c r="E75" s="81"/>
      <c r="F75" s="81"/>
      <c r="G75" s="81"/>
      <c r="H75" s="81"/>
    </row>
    <row r="76" spans="2:8" x14ac:dyDescent="0.65">
      <c r="B76" s="79" t="str">
        <f>VLOOKUP('Qual Table Lookup'!$J68,'Qual Table Lookup'!$J$2:$L$862,2,FALSE)</f>
        <v>BLANK</v>
      </c>
      <c r="C76" s="80" t="str">
        <f>VLOOKUP('Qual Table Lookup'!$J68,'Qual Table Lookup'!$J$2:$L$862,3,FALSE)</f>
        <v>BLANK</v>
      </c>
      <c r="D76" s="81"/>
      <c r="E76" s="81"/>
      <c r="F76" s="81"/>
      <c r="G76" s="81"/>
      <c r="H76" s="81"/>
    </row>
    <row r="77" spans="2:8" x14ac:dyDescent="0.65">
      <c r="B77" s="79" t="str">
        <f>VLOOKUP('Qual Table Lookup'!$J69,'Qual Table Lookup'!$J$2:$L$862,2,FALSE)</f>
        <v>BLANK</v>
      </c>
      <c r="C77" s="80" t="str">
        <f>VLOOKUP('Qual Table Lookup'!$J69,'Qual Table Lookup'!$J$2:$L$862,3,FALSE)</f>
        <v>BLANK</v>
      </c>
      <c r="D77" s="81"/>
      <c r="E77" s="81"/>
      <c r="F77" s="81"/>
      <c r="G77" s="81"/>
      <c r="H77" s="81"/>
    </row>
    <row r="78" spans="2:8" x14ac:dyDescent="0.65">
      <c r="B78" s="79" t="str">
        <f>VLOOKUP('Qual Table Lookup'!$J70,'Qual Table Lookup'!$J$2:$L$862,2,FALSE)</f>
        <v>BLANK</v>
      </c>
      <c r="C78" s="80" t="str">
        <f>VLOOKUP('Qual Table Lookup'!$J70,'Qual Table Lookup'!$J$2:$L$862,3,FALSE)</f>
        <v>BLANK</v>
      </c>
      <c r="D78" s="81"/>
      <c r="E78" s="81"/>
      <c r="F78" s="81"/>
      <c r="G78" s="81"/>
      <c r="H78" s="81"/>
    </row>
    <row r="79" spans="2:8" x14ac:dyDescent="0.65">
      <c r="B79" s="79" t="str">
        <f>VLOOKUP('Qual Table Lookup'!$J71,'Qual Table Lookup'!$J$2:$L$862,2,FALSE)</f>
        <v>BLANK</v>
      </c>
      <c r="C79" s="80" t="str">
        <f>VLOOKUP('Qual Table Lookup'!$J71,'Qual Table Lookup'!$J$2:$L$862,3,FALSE)</f>
        <v>BLANK</v>
      </c>
      <c r="D79" s="81"/>
      <c r="E79" s="81"/>
      <c r="F79" s="81"/>
      <c r="G79" s="81"/>
      <c r="H79" s="81"/>
    </row>
    <row r="80" spans="2:8" x14ac:dyDescent="0.65">
      <c r="B80" s="79" t="str">
        <f>VLOOKUP('Qual Table Lookup'!$J72,'Qual Table Lookup'!$J$2:$L$862,2,FALSE)</f>
        <v>BLANK</v>
      </c>
      <c r="C80" s="80" t="str">
        <f>VLOOKUP('Qual Table Lookup'!$J72,'Qual Table Lookup'!$J$2:$L$862,3,FALSE)</f>
        <v>BLANK</v>
      </c>
      <c r="D80" s="81"/>
      <c r="E80" s="81"/>
      <c r="F80" s="81"/>
      <c r="G80" s="81"/>
      <c r="H80" s="81"/>
    </row>
    <row r="81" spans="2:8" x14ac:dyDescent="0.65">
      <c r="B81" s="79" t="str">
        <f>VLOOKUP('Qual Table Lookup'!$J73,'Qual Table Lookup'!$J$2:$L$862,2,FALSE)</f>
        <v>BLANK</v>
      </c>
      <c r="C81" s="80" t="str">
        <f>VLOOKUP('Qual Table Lookup'!$J73,'Qual Table Lookup'!$J$2:$L$862,3,FALSE)</f>
        <v>BLANK</v>
      </c>
      <c r="D81" s="81"/>
      <c r="E81" s="81"/>
      <c r="F81" s="81"/>
      <c r="G81" s="81"/>
      <c r="H81" s="81"/>
    </row>
    <row r="82" spans="2:8" x14ac:dyDescent="0.65">
      <c r="B82" s="79" t="str">
        <f>VLOOKUP('Qual Table Lookup'!$J74,'Qual Table Lookup'!$J$2:$L$862,2,FALSE)</f>
        <v>BLANK</v>
      </c>
      <c r="C82" s="80" t="str">
        <f>VLOOKUP('Qual Table Lookup'!$J74,'Qual Table Lookup'!$J$2:$L$862,3,FALSE)</f>
        <v>BLANK</v>
      </c>
      <c r="D82" s="81"/>
      <c r="E82" s="81"/>
      <c r="F82" s="81"/>
      <c r="G82" s="81"/>
      <c r="H82" s="81"/>
    </row>
    <row r="83" spans="2:8" x14ac:dyDescent="0.65">
      <c r="B83" s="79" t="str">
        <f>VLOOKUP('Qual Table Lookup'!$J75,'Qual Table Lookup'!$J$2:$L$862,2,FALSE)</f>
        <v>BLANK</v>
      </c>
      <c r="C83" s="80" t="str">
        <f>VLOOKUP('Qual Table Lookup'!$J75,'Qual Table Lookup'!$J$2:$L$862,3,FALSE)</f>
        <v>BLANK</v>
      </c>
      <c r="D83" s="81"/>
      <c r="E83" s="81"/>
      <c r="F83" s="81"/>
      <c r="G83" s="81"/>
      <c r="H83" s="81"/>
    </row>
    <row r="84" spans="2:8" x14ac:dyDescent="0.65">
      <c r="B84" s="79" t="str">
        <f>VLOOKUP('Qual Table Lookup'!$J76,'Qual Table Lookup'!$J$2:$L$862,2,FALSE)</f>
        <v>BLANK</v>
      </c>
      <c r="C84" s="80" t="str">
        <f>VLOOKUP('Qual Table Lookup'!$J76,'Qual Table Lookup'!$J$2:$L$862,3,FALSE)</f>
        <v>BLANK</v>
      </c>
      <c r="D84" s="81"/>
      <c r="E84" s="81"/>
      <c r="F84" s="81"/>
      <c r="G84" s="81"/>
      <c r="H84" s="81"/>
    </row>
    <row r="85" spans="2:8" x14ac:dyDescent="0.65">
      <c r="B85" s="79" t="str">
        <f>VLOOKUP('Qual Table Lookup'!$J77,'Qual Table Lookup'!$J$2:$L$862,2,FALSE)</f>
        <v>BLANK</v>
      </c>
      <c r="C85" s="80" t="str">
        <f>VLOOKUP('Qual Table Lookup'!$J77,'Qual Table Lookup'!$J$2:$L$862,3,FALSE)</f>
        <v>BLANK</v>
      </c>
      <c r="D85" s="81"/>
      <c r="E85" s="81"/>
      <c r="F85" s="81"/>
      <c r="G85" s="81"/>
      <c r="H85" s="81"/>
    </row>
    <row r="86" spans="2:8" x14ac:dyDescent="0.65">
      <c r="B86" s="79" t="str">
        <f>VLOOKUP('Qual Table Lookup'!$J78,'Qual Table Lookup'!$J$2:$L$862,2,FALSE)</f>
        <v>BLANK</v>
      </c>
      <c r="C86" s="80" t="str">
        <f>VLOOKUP('Qual Table Lookup'!$J78,'Qual Table Lookup'!$J$2:$L$862,3,FALSE)</f>
        <v>BLANK</v>
      </c>
      <c r="D86" s="81"/>
      <c r="E86" s="81"/>
      <c r="F86" s="81"/>
      <c r="G86" s="81"/>
      <c r="H86" s="81"/>
    </row>
    <row r="87" spans="2:8" x14ac:dyDescent="0.65">
      <c r="B87" s="79" t="str">
        <f>VLOOKUP('Qual Table Lookup'!$J79,'Qual Table Lookup'!$J$2:$L$862,2,FALSE)</f>
        <v>BLANK</v>
      </c>
      <c r="C87" s="80" t="str">
        <f>VLOOKUP('Qual Table Lookup'!$J79,'Qual Table Lookup'!$J$2:$L$862,3,FALSE)</f>
        <v>BLANK</v>
      </c>
      <c r="D87" s="81"/>
      <c r="E87" s="81"/>
      <c r="F87" s="81"/>
      <c r="G87" s="81"/>
      <c r="H87" s="81"/>
    </row>
    <row r="88" spans="2:8" x14ac:dyDescent="0.65">
      <c r="B88" s="79" t="str">
        <f>VLOOKUP('Qual Table Lookup'!$J80,'Qual Table Lookup'!$J$2:$L$862,2,FALSE)</f>
        <v>BLANK</v>
      </c>
      <c r="C88" s="80" t="str">
        <f>VLOOKUP('Qual Table Lookup'!$J80,'Qual Table Lookup'!$J$2:$L$862,3,FALSE)</f>
        <v>BLANK</v>
      </c>
      <c r="D88" s="81"/>
      <c r="E88" s="81"/>
      <c r="F88" s="81"/>
      <c r="G88" s="81"/>
      <c r="H88" s="81"/>
    </row>
    <row r="89" spans="2:8" x14ac:dyDescent="0.65">
      <c r="B89" s="79" t="str">
        <f>VLOOKUP('Qual Table Lookup'!$J81,'Qual Table Lookup'!$J$2:$L$862,2,FALSE)</f>
        <v>BLANK</v>
      </c>
      <c r="C89" s="80" t="str">
        <f>VLOOKUP('Qual Table Lookup'!$J81,'Qual Table Lookup'!$J$2:$L$862,3,FALSE)</f>
        <v>BLANK</v>
      </c>
      <c r="D89" s="81"/>
      <c r="E89" s="81"/>
      <c r="F89" s="81"/>
      <c r="G89" s="81"/>
      <c r="H89" s="81"/>
    </row>
    <row r="90" spans="2:8" x14ac:dyDescent="0.65">
      <c r="B90" s="79" t="str">
        <f>VLOOKUP('Qual Table Lookup'!$J82,'Qual Table Lookup'!$J$2:$L$862,2,FALSE)</f>
        <v>BLANK</v>
      </c>
      <c r="C90" s="80" t="str">
        <f>VLOOKUP('Qual Table Lookup'!$J82,'Qual Table Lookup'!$J$2:$L$862,3,FALSE)</f>
        <v>BLANK</v>
      </c>
      <c r="D90" s="81"/>
      <c r="E90" s="81"/>
      <c r="F90" s="81"/>
      <c r="G90" s="81"/>
      <c r="H90" s="81"/>
    </row>
    <row r="91" spans="2:8" x14ac:dyDescent="0.65">
      <c r="B91" s="79" t="str">
        <f>VLOOKUP('Qual Table Lookup'!$J83,'Qual Table Lookup'!$J$2:$L$862,2,FALSE)</f>
        <v>BLANK</v>
      </c>
      <c r="C91" s="80" t="str">
        <f>VLOOKUP('Qual Table Lookup'!$J83,'Qual Table Lookup'!$J$2:$L$862,3,FALSE)</f>
        <v>BLANK</v>
      </c>
      <c r="D91" s="81"/>
      <c r="E91" s="81"/>
      <c r="F91" s="81"/>
      <c r="G91" s="81"/>
      <c r="H91" s="81"/>
    </row>
    <row r="92" spans="2:8" x14ac:dyDescent="0.65">
      <c r="B92" s="79" t="str">
        <f>VLOOKUP('Qual Table Lookup'!$J84,'Qual Table Lookup'!$J$2:$L$862,2,FALSE)</f>
        <v>BLANK</v>
      </c>
      <c r="C92" s="80" t="str">
        <f>VLOOKUP('Qual Table Lookup'!$J84,'Qual Table Lookup'!$J$2:$L$862,3,FALSE)</f>
        <v>BLANK</v>
      </c>
      <c r="D92" s="81"/>
      <c r="E92" s="81"/>
      <c r="F92" s="81"/>
      <c r="G92" s="81"/>
      <c r="H92" s="81"/>
    </row>
    <row r="93" spans="2:8" x14ac:dyDescent="0.65">
      <c r="B93" s="79" t="str">
        <f>VLOOKUP('Qual Table Lookup'!$J85,'Qual Table Lookup'!$J$2:$L$862,2,FALSE)</f>
        <v>BLANK</v>
      </c>
      <c r="C93" s="80" t="str">
        <f>VLOOKUP('Qual Table Lookup'!$J85,'Qual Table Lookup'!$J$2:$L$862,3,FALSE)</f>
        <v>BLANK</v>
      </c>
      <c r="D93" s="81"/>
      <c r="E93" s="81"/>
      <c r="F93" s="81"/>
      <c r="G93" s="81"/>
      <c r="H93" s="81"/>
    </row>
    <row r="94" spans="2:8" x14ac:dyDescent="0.65">
      <c r="B94" s="79" t="str">
        <f>VLOOKUP('Qual Table Lookup'!$J86,'Qual Table Lookup'!$J$2:$L$862,2,FALSE)</f>
        <v>BLANK</v>
      </c>
      <c r="C94" s="80" t="str">
        <f>VLOOKUP('Qual Table Lookup'!$J86,'Qual Table Lookup'!$J$2:$L$862,3,FALSE)</f>
        <v>BLANK</v>
      </c>
      <c r="D94" s="81"/>
      <c r="E94" s="81"/>
      <c r="F94" s="81"/>
      <c r="G94" s="81"/>
      <c r="H94" s="81"/>
    </row>
    <row r="95" spans="2:8" x14ac:dyDescent="0.65">
      <c r="B95" s="79" t="str">
        <f>VLOOKUP('Qual Table Lookup'!$J87,'Qual Table Lookup'!$J$2:$L$862,2,FALSE)</f>
        <v>BLANK</v>
      </c>
      <c r="C95" s="80" t="str">
        <f>VLOOKUP('Qual Table Lookup'!$J87,'Qual Table Lookup'!$J$2:$L$862,3,FALSE)</f>
        <v>BLANK</v>
      </c>
      <c r="D95" s="81"/>
      <c r="E95" s="81"/>
      <c r="F95" s="81"/>
      <c r="G95" s="81"/>
      <c r="H95" s="81"/>
    </row>
    <row r="96" spans="2:8" x14ac:dyDescent="0.65">
      <c r="B96" s="79" t="str">
        <f>VLOOKUP('Qual Table Lookup'!$J88,'Qual Table Lookup'!$J$2:$L$862,2,FALSE)</f>
        <v>BLANK</v>
      </c>
      <c r="C96" s="80" t="str">
        <f>VLOOKUP('Qual Table Lookup'!$J88,'Qual Table Lookup'!$J$2:$L$862,3,FALSE)</f>
        <v>BLANK</v>
      </c>
      <c r="D96" s="81"/>
      <c r="E96" s="81"/>
      <c r="F96" s="81"/>
      <c r="G96" s="81"/>
      <c r="H96" s="81"/>
    </row>
    <row r="97" spans="2:8" x14ac:dyDescent="0.65">
      <c r="B97" s="79" t="str">
        <f>VLOOKUP('Qual Table Lookup'!$J89,'Qual Table Lookup'!$J$2:$L$862,2,FALSE)</f>
        <v>BLANK</v>
      </c>
      <c r="C97" s="80" t="str">
        <f>VLOOKUP('Qual Table Lookup'!$J89,'Qual Table Lookup'!$J$2:$L$862,3,FALSE)</f>
        <v>BLANK</v>
      </c>
      <c r="D97" s="81"/>
      <c r="E97" s="81"/>
      <c r="F97" s="81"/>
      <c r="G97" s="81"/>
      <c r="H97" s="81"/>
    </row>
    <row r="98" spans="2:8" x14ac:dyDescent="0.65">
      <c r="B98" s="79" t="str">
        <f>VLOOKUP('Qual Table Lookup'!$J90,'Qual Table Lookup'!$J$2:$L$862,2,FALSE)</f>
        <v>BLANK</v>
      </c>
      <c r="C98" s="80" t="str">
        <f>VLOOKUP('Qual Table Lookup'!$J90,'Qual Table Lookup'!$J$2:$L$862,3,FALSE)</f>
        <v>BLANK</v>
      </c>
      <c r="D98" s="81"/>
      <c r="E98" s="81"/>
      <c r="F98" s="81"/>
      <c r="G98" s="81"/>
      <c r="H98" s="81"/>
    </row>
    <row r="99" spans="2:8" x14ac:dyDescent="0.65">
      <c r="B99" s="79" t="str">
        <f>VLOOKUP('Qual Table Lookup'!$J91,'Qual Table Lookup'!$J$2:$L$862,2,FALSE)</f>
        <v>BLANK</v>
      </c>
      <c r="C99" s="80" t="str">
        <f>VLOOKUP('Qual Table Lookup'!$J91,'Qual Table Lookup'!$J$2:$L$862,3,FALSE)</f>
        <v>BLANK</v>
      </c>
      <c r="D99" s="81"/>
      <c r="E99" s="81"/>
      <c r="F99" s="81"/>
      <c r="G99" s="81"/>
      <c r="H99" s="81"/>
    </row>
    <row r="100" spans="2:8" x14ac:dyDescent="0.65">
      <c r="B100" s="79" t="str">
        <f>VLOOKUP('Qual Table Lookup'!$J92,'Qual Table Lookup'!$J$2:$L$862,2,FALSE)</f>
        <v>BLANK</v>
      </c>
      <c r="C100" s="80" t="str">
        <f>VLOOKUP('Qual Table Lookup'!$J92,'Qual Table Lookup'!$J$2:$L$862,3,FALSE)</f>
        <v>BLANK</v>
      </c>
      <c r="D100" s="81"/>
      <c r="E100" s="81"/>
      <c r="F100" s="81"/>
      <c r="G100" s="81"/>
      <c r="H100" s="81"/>
    </row>
    <row r="101" spans="2:8" x14ac:dyDescent="0.65">
      <c r="B101" s="79" t="str">
        <f>VLOOKUP('Qual Table Lookup'!$J93,'Qual Table Lookup'!$J$2:$L$862,2,FALSE)</f>
        <v>BLANK</v>
      </c>
      <c r="C101" s="80" t="str">
        <f>VLOOKUP('Qual Table Lookup'!$J93,'Qual Table Lookup'!$J$2:$L$862,3,FALSE)</f>
        <v>BLANK</v>
      </c>
      <c r="D101" s="81"/>
      <c r="E101" s="81"/>
      <c r="F101" s="81"/>
      <c r="G101" s="81"/>
      <c r="H101" s="81"/>
    </row>
    <row r="102" spans="2:8" x14ac:dyDescent="0.65">
      <c r="B102" s="79" t="str">
        <f>VLOOKUP('Qual Table Lookup'!$J94,'Qual Table Lookup'!$J$2:$L$862,2,FALSE)</f>
        <v>BLANK</v>
      </c>
      <c r="C102" s="80" t="str">
        <f>VLOOKUP('Qual Table Lookup'!$J94,'Qual Table Lookup'!$J$2:$L$862,3,FALSE)</f>
        <v>BLANK</v>
      </c>
      <c r="D102" s="81"/>
      <c r="E102" s="81"/>
      <c r="F102" s="81"/>
      <c r="G102" s="81"/>
      <c r="H102" s="81"/>
    </row>
    <row r="103" spans="2:8" x14ac:dyDescent="0.65">
      <c r="B103" s="79" t="str">
        <f>VLOOKUP('Qual Table Lookup'!$J95,'Qual Table Lookup'!$J$2:$L$862,2,FALSE)</f>
        <v>BLANK</v>
      </c>
      <c r="C103" s="80" t="str">
        <f>VLOOKUP('Qual Table Lookup'!$J95,'Qual Table Lookup'!$J$2:$L$862,3,FALSE)</f>
        <v>BLANK</v>
      </c>
      <c r="D103" s="81"/>
      <c r="E103" s="81"/>
      <c r="F103" s="81"/>
      <c r="G103" s="81"/>
      <c r="H103" s="81"/>
    </row>
    <row r="104" spans="2:8" x14ac:dyDescent="0.65">
      <c r="B104" s="79" t="str">
        <f>VLOOKUP('Qual Table Lookup'!$J96,'Qual Table Lookup'!$J$2:$L$862,2,FALSE)</f>
        <v>BLANK</v>
      </c>
      <c r="C104" s="80" t="str">
        <f>VLOOKUP('Qual Table Lookup'!$J96,'Qual Table Lookup'!$J$2:$L$862,3,FALSE)</f>
        <v>BLANK</v>
      </c>
      <c r="D104" s="81"/>
      <c r="E104" s="81"/>
      <c r="F104" s="81"/>
      <c r="G104" s="81"/>
      <c r="H104" s="81"/>
    </row>
    <row r="105" spans="2:8" x14ac:dyDescent="0.65">
      <c r="B105" s="79" t="str">
        <f>VLOOKUP('Qual Table Lookup'!$J97,'Qual Table Lookup'!$J$2:$L$862,2,FALSE)</f>
        <v>BLANK</v>
      </c>
      <c r="C105" s="80" t="str">
        <f>VLOOKUP('Qual Table Lookup'!$J97,'Qual Table Lookup'!$J$2:$L$862,3,FALSE)</f>
        <v>BLANK</v>
      </c>
      <c r="D105" s="81"/>
      <c r="E105" s="81"/>
      <c r="F105" s="81"/>
      <c r="G105" s="81"/>
      <c r="H105" s="81"/>
    </row>
    <row r="106" spans="2:8" x14ac:dyDescent="0.65">
      <c r="B106" s="79" t="str">
        <f>VLOOKUP('Qual Table Lookup'!$J98,'Qual Table Lookup'!$J$2:$L$862,2,FALSE)</f>
        <v>BLANK</v>
      </c>
      <c r="C106" s="80" t="str">
        <f>VLOOKUP('Qual Table Lookup'!$J98,'Qual Table Lookup'!$J$2:$L$862,3,FALSE)</f>
        <v>BLANK</v>
      </c>
      <c r="D106" s="81"/>
      <c r="E106" s="81"/>
      <c r="F106" s="81"/>
      <c r="G106" s="81"/>
      <c r="H106" s="81"/>
    </row>
    <row r="107" spans="2:8" x14ac:dyDescent="0.65">
      <c r="B107" s="79" t="str">
        <f>VLOOKUP('Qual Table Lookup'!$J99,'Qual Table Lookup'!$J$2:$L$862,2,FALSE)</f>
        <v>BLANK</v>
      </c>
      <c r="C107" s="80" t="str">
        <f>VLOOKUP('Qual Table Lookup'!$J99,'Qual Table Lookup'!$J$2:$L$862,3,FALSE)</f>
        <v>BLANK</v>
      </c>
      <c r="D107" s="81"/>
      <c r="E107" s="81"/>
      <c r="F107" s="81"/>
      <c r="G107" s="81"/>
      <c r="H107" s="81"/>
    </row>
    <row r="108" spans="2:8" x14ac:dyDescent="0.65">
      <c r="B108" s="79" t="str">
        <f>VLOOKUP('Qual Table Lookup'!$J100,'Qual Table Lookup'!$J$2:$L$862,2,FALSE)</f>
        <v>BLANK</v>
      </c>
      <c r="C108" s="80" t="str">
        <f>VLOOKUP('Qual Table Lookup'!$J100,'Qual Table Lookup'!$J$2:$L$862,3,FALSE)</f>
        <v>BLANK</v>
      </c>
      <c r="D108" s="81"/>
      <c r="E108" s="81"/>
      <c r="F108" s="81"/>
      <c r="G108" s="81"/>
      <c r="H108" s="81"/>
    </row>
    <row r="109" spans="2:8" x14ac:dyDescent="0.65">
      <c r="B109" s="79" t="str">
        <f>VLOOKUP('Qual Table Lookup'!$J101,'Qual Table Lookup'!$J$2:$L$862,2,FALSE)</f>
        <v>BLANK</v>
      </c>
      <c r="C109" s="80" t="str">
        <f>VLOOKUP('Qual Table Lookup'!$J101,'Qual Table Lookup'!$J$2:$L$862,3,FALSE)</f>
        <v>BLANK</v>
      </c>
      <c r="D109" s="81"/>
      <c r="E109" s="81"/>
      <c r="F109" s="81"/>
      <c r="G109" s="81"/>
      <c r="H109" s="81"/>
    </row>
    <row r="110" spans="2:8" x14ac:dyDescent="0.65">
      <c r="B110" s="79" t="str">
        <f>VLOOKUP('Qual Table Lookup'!$J102,'Qual Table Lookup'!$J$2:$L$862,2,FALSE)</f>
        <v>BLANK</v>
      </c>
      <c r="C110" s="80" t="str">
        <f>VLOOKUP('Qual Table Lookup'!$J102,'Qual Table Lookup'!$J$2:$L$862,3,FALSE)</f>
        <v>BLANK</v>
      </c>
      <c r="D110" s="81"/>
      <c r="E110" s="81"/>
      <c r="F110" s="81"/>
      <c r="G110" s="81"/>
      <c r="H110" s="81"/>
    </row>
    <row r="111" spans="2:8" x14ac:dyDescent="0.65">
      <c r="B111" s="79" t="str">
        <f>VLOOKUP('Qual Table Lookup'!$J103,'Qual Table Lookup'!$J$2:$L$862,2,FALSE)</f>
        <v>BLANK</v>
      </c>
      <c r="C111" s="80" t="str">
        <f>VLOOKUP('Qual Table Lookup'!$J103,'Qual Table Lookup'!$J$2:$L$862,3,FALSE)</f>
        <v>BLANK</v>
      </c>
      <c r="D111" s="81"/>
      <c r="E111" s="81"/>
      <c r="F111" s="81"/>
      <c r="G111" s="81"/>
      <c r="H111" s="81"/>
    </row>
    <row r="112" spans="2:8" x14ac:dyDescent="0.65">
      <c r="B112" s="79" t="str">
        <f>VLOOKUP('Qual Table Lookup'!$J104,'Qual Table Lookup'!$J$2:$L$862,2,FALSE)</f>
        <v>BLANK</v>
      </c>
      <c r="C112" s="80" t="str">
        <f>VLOOKUP('Qual Table Lookup'!$J104,'Qual Table Lookup'!$J$2:$L$862,3,FALSE)</f>
        <v>BLANK</v>
      </c>
      <c r="D112" s="81"/>
      <c r="E112" s="81"/>
      <c r="F112" s="81"/>
      <c r="G112" s="81"/>
      <c r="H112" s="81"/>
    </row>
    <row r="113" spans="2:8" x14ac:dyDescent="0.65">
      <c r="B113" s="79" t="str">
        <f>VLOOKUP('Qual Table Lookup'!$J105,'Qual Table Lookup'!$J$2:$L$862,2,FALSE)</f>
        <v>BLANK</v>
      </c>
      <c r="C113" s="80" t="str">
        <f>VLOOKUP('Qual Table Lookup'!$J105,'Qual Table Lookup'!$J$2:$L$862,3,FALSE)</f>
        <v>BLANK</v>
      </c>
      <c r="D113" s="81"/>
      <c r="E113" s="81"/>
      <c r="F113" s="81"/>
      <c r="G113" s="81"/>
      <c r="H113" s="81"/>
    </row>
    <row r="114" spans="2:8" x14ac:dyDescent="0.65">
      <c r="B114" s="79" t="str">
        <f>VLOOKUP('Qual Table Lookup'!$J106,'Qual Table Lookup'!$J$2:$L$862,2,FALSE)</f>
        <v>BLANK</v>
      </c>
      <c r="C114" s="80" t="str">
        <f>VLOOKUP('Qual Table Lookup'!$J106,'Qual Table Lookup'!$J$2:$L$862,3,FALSE)</f>
        <v>BLANK</v>
      </c>
      <c r="D114" s="81"/>
      <c r="E114" s="81"/>
      <c r="F114" s="81"/>
      <c r="G114" s="81"/>
      <c r="H114" s="81"/>
    </row>
    <row r="115" spans="2:8" x14ac:dyDescent="0.65">
      <c r="B115" s="79" t="str">
        <f>VLOOKUP('Qual Table Lookup'!$J107,'Qual Table Lookup'!$J$2:$L$862,2,FALSE)</f>
        <v>BLANK</v>
      </c>
      <c r="C115" s="80" t="str">
        <f>VLOOKUP('Qual Table Lookup'!$J107,'Qual Table Lookup'!$J$2:$L$862,3,FALSE)</f>
        <v>BLANK</v>
      </c>
      <c r="D115" s="81"/>
      <c r="E115" s="81"/>
      <c r="F115" s="81"/>
      <c r="G115" s="81"/>
      <c r="H115" s="81"/>
    </row>
    <row r="116" spans="2:8" x14ac:dyDescent="0.65">
      <c r="B116" s="79" t="str">
        <f>VLOOKUP('Qual Table Lookup'!$J108,'Qual Table Lookup'!$J$2:$L$862,2,FALSE)</f>
        <v>BLANK</v>
      </c>
      <c r="C116" s="80" t="str">
        <f>VLOOKUP('Qual Table Lookup'!$J108,'Qual Table Lookup'!$J$2:$L$862,3,FALSE)</f>
        <v>BLANK</v>
      </c>
      <c r="D116" s="81"/>
      <c r="E116" s="81"/>
      <c r="F116" s="81"/>
      <c r="G116" s="81"/>
      <c r="H116" s="81"/>
    </row>
    <row r="117" spans="2:8" x14ac:dyDescent="0.65">
      <c r="B117" s="79" t="str">
        <f>VLOOKUP('Qual Table Lookup'!$J109,'Qual Table Lookup'!$J$2:$L$862,2,FALSE)</f>
        <v>BLANK</v>
      </c>
      <c r="C117" s="80" t="str">
        <f>VLOOKUP('Qual Table Lookup'!$J109,'Qual Table Lookup'!$J$2:$L$862,3,FALSE)</f>
        <v>BLANK</v>
      </c>
      <c r="D117" s="81"/>
      <c r="E117" s="81"/>
      <c r="F117" s="81"/>
      <c r="G117" s="81"/>
      <c r="H117" s="81"/>
    </row>
    <row r="118" spans="2:8" x14ac:dyDescent="0.65">
      <c r="B118" s="79" t="str">
        <f>VLOOKUP('Qual Table Lookup'!$J110,'Qual Table Lookup'!$J$2:$L$862,2,FALSE)</f>
        <v>BLANK</v>
      </c>
      <c r="C118" s="80" t="str">
        <f>VLOOKUP('Qual Table Lookup'!$J110,'Qual Table Lookup'!$J$2:$L$862,3,FALSE)</f>
        <v>BLANK</v>
      </c>
      <c r="D118" s="81"/>
      <c r="E118" s="81"/>
      <c r="F118" s="81"/>
      <c r="G118" s="81"/>
      <c r="H118" s="81"/>
    </row>
    <row r="119" spans="2:8" x14ac:dyDescent="0.65">
      <c r="B119" s="79" t="str">
        <f>VLOOKUP('Qual Table Lookup'!$J111,'Qual Table Lookup'!$J$2:$L$862,2,FALSE)</f>
        <v>BLANK</v>
      </c>
      <c r="C119" s="80" t="str">
        <f>VLOOKUP('Qual Table Lookup'!$J111,'Qual Table Lookup'!$J$2:$L$862,3,FALSE)</f>
        <v>BLANK</v>
      </c>
      <c r="D119" s="81"/>
      <c r="E119" s="81"/>
      <c r="F119" s="81"/>
      <c r="G119" s="81"/>
      <c r="H119" s="81"/>
    </row>
    <row r="120" spans="2:8" x14ac:dyDescent="0.65">
      <c r="B120" s="79" t="str">
        <f>VLOOKUP('Qual Table Lookup'!$J112,'Qual Table Lookup'!$J$2:$L$862,2,FALSE)</f>
        <v>BLANK</v>
      </c>
      <c r="C120" s="80" t="str">
        <f>VLOOKUP('Qual Table Lookup'!$J112,'Qual Table Lookup'!$J$2:$L$862,3,FALSE)</f>
        <v>BLANK</v>
      </c>
      <c r="D120" s="81"/>
      <c r="E120" s="81"/>
      <c r="F120" s="81"/>
      <c r="G120" s="81"/>
      <c r="H120" s="81"/>
    </row>
    <row r="121" spans="2:8" x14ac:dyDescent="0.65">
      <c r="B121" s="79" t="str">
        <f>VLOOKUP('Qual Table Lookup'!$J113,'Qual Table Lookup'!$J$2:$L$862,2,FALSE)</f>
        <v>BLANK</v>
      </c>
      <c r="C121" s="80" t="str">
        <f>VLOOKUP('Qual Table Lookup'!$J113,'Qual Table Lookup'!$J$2:$L$862,3,FALSE)</f>
        <v>BLANK</v>
      </c>
      <c r="D121" s="81"/>
      <c r="E121" s="81"/>
      <c r="F121" s="81"/>
      <c r="G121" s="81"/>
      <c r="H121" s="81"/>
    </row>
    <row r="122" spans="2:8" x14ac:dyDescent="0.65">
      <c r="B122" s="79" t="str">
        <f>VLOOKUP('Qual Table Lookup'!$J114,'Qual Table Lookup'!$J$2:$L$862,2,FALSE)</f>
        <v>BLANK</v>
      </c>
      <c r="C122" s="80" t="str">
        <f>VLOOKUP('Qual Table Lookup'!$J114,'Qual Table Lookup'!$J$2:$L$862,3,FALSE)</f>
        <v>BLANK</v>
      </c>
      <c r="D122" s="81"/>
      <c r="E122" s="81"/>
      <c r="F122" s="81"/>
      <c r="G122" s="81"/>
      <c r="H122" s="81"/>
    </row>
    <row r="123" spans="2:8" x14ac:dyDescent="0.65">
      <c r="B123" s="79" t="str">
        <f>VLOOKUP('Qual Table Lookup'!$J115,'Qual Table Lookup'!$J$2:$L$862,2,FALSE)</f>
        <v>BLANK</v>
      </c>
      <c r="C123" s="80" t="str">
        <f>VLOOKUP('Qual Table Lookup'!$J115,'Qual Table Lookup'!$J$2:$L$862,3,FALSE)</f>
        <v>BLANK</v>
      </c>
      <c r="D123" s="81"/>
      <c r="E123" s="81"/>
      <c r="F123" s="81"/>
      <c r="G123" s="81"/>
      <c r="H123" s="81"/>
    </row>
    <row r="124" spans="2:8" x14ac:dyDescent="0.65">
      <c r="B124" s="79" t="str">
        <f>VLOOKUP('Qual Table Lookup'!$J116,'Qual Table Lookup'!$J$2:$L$862,2,FALSE)</f>
        <v>BLANK</v>
      </c>
      <c r="C124" s="80" t="str">
        <f>VLOOKUP('Qual Table Lookup'!$J116,'Qual Table Lookup'!$J$2:$L$862,3,FALSE)</f>
        <v>BLANK</v>
      </c>
      <c r="D124" s="81"/>
      <c r="E124" s="81"/>
      <c r="F124" s="81"/>
      <c r="G124" s="81"/>
      <c r="H124" s="81"/>
    </row>
    <row r="125" spans="2:8" x14ac:dyDescent="0.65">
      <c r="B125" s="79" t="str">
        <f>VLOOKUP('Qual Table Lookup'!$J117,'Qual Table Lookup'!$J$2:$L$862,2,FALSE)</f>
        <v>BLANK</v>
      </c>
      <c r="C125" s="80" t="str">
        <f>VLOOKUP('Qual Table Lookup'!$J117,'Qual Table Lookup'!$J$2:$L$862,3,FALSE)</f>
        <v>BLANK</v>
      </c>
      <c r="D125" s="81"/>
      <c r="E125" s="81"/>
      <c r="F125" s="81"/>
      <c r="G125" s="81"/>
      <c r="H125" s="81"/>
    </row>
    <row r="126" spans="2:8" x14ac:dyDescent="0.65">
      <c r="B126" s="79" t="str">
        <f>VLOOKUP('Qual Table Lookup'!$J118,'Qual Table Lookup'!$J$2:$L$862,2,FALSE)</f>
        <v>BLANK</v>
      </c>
      <c r="C126" s="80" t="str">
        <f>VLOOKUP('Qual Table Lookup'!$J118,'Qual Table Lookup'!$J$2:$L$862,3,FALSE)</f>
        <v>BLANK</v>
      </c>
      <c r="D126" s="81"/>
      <c r="E126" s="81"/>
      <c r="F126" s="81"/>
      <c r="G126" s="81"/>
      <c r="H126" s="81"/>
    </row>
    <row r="127" spans="2:8" x14ac:dyDescent="0.65">
      <c r="B127" s="79" t="str">
        <f>VLOOKUP('Qual Table Lookup'!$J119,'Qual Table Lookup'!$J$2:$L$862,2,FALSE)</f>
        <v>BLANK</v>
      </c>
      <c r="C127" s="80" t="str">
        <f>VLOOKUP('Qual Table Lookup'!$J119,'Qual Table Lookup'!$J$2:$L$862,3,FALSE)</f>
        <v>BLANK</v>
      </c>
      <c r="D127" s="81"/>
      <c r="E127" s="81"/>
      <c r="F127" s="81"/>
      <c r="G127" s="81"/>
      <c r="H127" s="81"/>
    </row>
    <row r="128" spans="2:8" x14ac:dyDescent="0.65">
      <c r="B128" s="79" t="str">
        <f>VLOOKUP('Qual Table Lookup'!$J120,'Qual Table Lookup'!$J$2:$L$862,2,FALSE)</f>
        <v>BLANK</v>
      </c>
      <c r="C128" s="80" t="str">
        <f>VLOOKUP('Qual Table Lookup'!$J120,'Qual Table Lookup'!$J$2:$L$862,3,FALSE)</f>
        <v>BLANK</v>
      </c>
      <c r="D128" s="81"/>
      <c r="E128" s="81"/>
      <c r="F128" s="81"/>
      <c r="G128" s="81"/>
      <c r="H128" s="81"/>
    </row>
    <row r="129" spans="2:8" x14ac:dyDescent="0.65">
      <c r="B129" s="79" t="str">
        <f>VLOOKUP('Qual Table Lookup'!$J121,'Qual Table Lookup'!$J$2:$L$862,2,FALSE)</f>
        <v>BLANK</v>
      </c>
      <c r="C129" s="80" t="str">
        <f>VLOOKUP('Qual Table Lookup'!$J121,'Qual Table Lookup'!$J$2:$L$862,3,FALSE)</f>
        <v>BLANK</v>
      </c>
      <c r="D129" s="81"/>
      <c r="E129" s="81"/>
      <c r="F129" s="81"/>
      <c r="G129" s="81"/>
      <c r="H129" s="81"/>
    </row>
    <row r="130" spans="2:8" x14ac:dyDescent="0.65">
      <c r="B130" s="79" t="str">
        <f>VLOOKUP('Qual Table Lookup'!$J122,'Qual Table Lookup'!$J$2:$L$862,2,FALSE)</f>
        <v>BLANK</v>
      </c>
      <c r="C130" s="80" t="str">
        <f>VLOOKUP('Qual Table Lookup'!$J122,'Qual Table Lookup'!$J$2:$L$862,3,FALSE)</f>
        <v>BLANK</v>
      </c>
      <c r="D130" s="81"/>
      <c r="E130" s="81"/>
      <c r="F130" s="81"/>
      <c r="G130" s="81"/>
      <c r="H130" s="81"/>
    </row>
    <row r="131" spans="2:8" x14ac:dyDescent="0.65">
      <c r="B131" s="79" t="str">
        <f>VLOOKUP('Qual Table Lookup'!$J123,'Qual Table Lookup'!$J$2:$L$862,2,FALSE)</f>
        <v>BLANK</v>
      </c>
      <c r="C131" s="80" t="str">
        <f>VLOOKUP('Qual Table Lookup'!$J123,'Qual Table Lookup'!$J$2:$L$862,3,FALSE)</f>
        <v>BLANK</v>
      </c>
      <c r="D131" s="81"/>
      <c r="E131" s="81"/>
      <c r="F131" s="81"/>
      <c r="G131" s="81"/>
      <c r="H131" s="81"/>
    </row>
    <row r="132" spans="2:8" x14ac:dyDescent="0.65">
      <c r="B132" s="79" t="str">
        <f>VLOOKUP('Qual Table Lookup'!$J124,'Qual Table Lookup'!$J$2:$L$862,2,FALSE)</f>
        <v>BLANK</v>
      </c>
      <c r="C132" s="80" t="str">
        <f>VLOOKUP('Qual Table Lookup'!$J124,'Qual Table Lookup'!$J$2:$L$862,3,FALSE)</f>
        <v>BLANK</v>
      </c>
      <c r="D132" s="81"/>
      <c r="E132" s="81"/>
      <c r="F132" s="81"/>
      <c r="G132" s="81"/>
      <c r="H132" s="81"/>
    </row>
    <row r="133" spans="2:8" x14ac:dyDescent="0.65">
      <c r="B133" s="79" t="str">
        <f>VLOOKUP('Qual Table Lookup'!$J125,'Qual Table Lookup'!$J$2:$L$862,2,FALSE)</f>
        <v>BLANK</v>
      </c>
      <c r="C133" s="80" t="str">
        <f>VLOOKUP('Qual Table Lookup'!$J125,'Qual Table Lookup'!$J$2:$L$862,3,FALSE)</f>
        <v>BLANK</v>
      </c>
      <c r="D133" s="81"/>
      <c r="E133" s="81"/>
      <c r="F133" s="81"/>
      <c r="G133" s="81"/>
      <c r="H133" s="81"/>
    </row>
    <row r="134" spans="2:8" x14ac:dyDescent="0.65">
      <c r="B134" s="79" t="str">
        <f>VLOOKUP('Qual Table Lookup'!$J126,'Qual Table Lookup'!$J$2:$L$862,2,FALSE)</f>
        <v>BLANK</v>
      </c>
      <c r="C134" s="80" t="str">
        <f>VLOOKUP('Qual Table Lookup'!$J126,'Qual Table Lookup'!$J$2:$L$862,3,FALSE)</f>
        <v>BLANK</v>
      </c>
      <c r="D134" s="81"/>
      <c r="E134" s="81"/>
      <c r="F134" s="81"/>
      <c r="G134" s="81"/>
      <c r="H134" s="81"/>
    </row>
    <row r="135" spans="2:8" x14ac:dyDescent="0.65">
      <c r="B135" s="79" t="str">
        <f>VLOOKUP('Qual Table Lookup'!$J127,'Qual Table Lookup'!$J$2:$L$862,2,FALSE)</f>
        <v>BLANK</v>
      </c>
      <c r="C135" s="80" t="str">
        <f>VLOOKUP('Qual Table Lookup'!$J127,'Qual Table Lookup'!$J$2:$L$862,3,FALSE)</f>
        <v>BLANK</v>
      </c>
      <c r="D135" s="81"/>
      <c r="E135" s="81"/>
      <c r="F135" s="81"/>
      <c r="G135" s="81"/>
      <c r="H135" s="81"/>
    </row>
    <row r="136" spans="2:8" x14ac:dyDescent="0.65">
      <c r="B136" s="79" t="str">
        <f>VLOOKUP('Qual Table Lookup'!$J128,'Qual Table Lookup'!$J$2:$L$862,2,FALSE)</f>
        <v>BLANK</v>
      </c>
      <c r="C136" s="80" t="str">
        <f>VLOOKUP('Qual Table Lookup'!$J128,'Qual Table Lookup'!$J$2:$L$862,3,FALSE)</f>
        <v>BLANK</v>
      </c>
      <c r="D136" s="81"/>
      <c r="E136" s="81"/>
      <c r="F136" s="81"/>
      <c r="G136" s="81"/>
      <c r="H136" s="81"/>
    </row>
    <row r="137" spans="2:8" x14ac:dyDescent="0.65">
      <c r="B137" s="79" t="str">
        <f>VLOOKUP('Qual Table Lookup'!$J129,'Qual Table Lookup'!$J$2:$L$862,2,FALSE)</f>
        <v>BLANK</v>
      </c>
      <c r="C137" s="80" t="str">
        <f>VLOOKUP('Qual Table Lookup'!$J129,'Qual Table Lookup'!$J$2:$L$862,3,FALSE)</f>
        <v>BLANK</v>
      </c>
      <c r="D137" s="81"/>
      <c r="E137" s="81"/>
      <c r="F137" s="81"/>
      <c r="G137" s="81"/>
      <c r="H137" s="81"/>
    </row>
    <row r="138" spans="2:8" x14ac:dyDescent="0.65">
      <c r="B138" s="79" t="str">
        <f>VLOOKUP('Qual Table Lookup'!$J130,'Qual Table Lookup'!$J$2:$L$862,2,FALSE)</f>
        <v>BLANK</v>
      </c>
      <c r="C138" s="80" t="str">
        <f>VLOOKUP('Qual Table Lookup'!$J130,'Qual Table Lookup'!$J$2:$L$862,3,FALSE)</f>
        <v>BLANK</v>
      </c>
      <c r="D138" s="81"/>
      <c r="E138" s="81"/>
      <c r="F138" s="81"/>
      <c r="G138" s="81"/>
      <c r="H138" s="81"/>
    </row>
    <row r="139" spans="2:8" x14ac:dyDescent="0.65">
      <c r="B139" s="79" t="str">
        <f>VLOOKUP('Qual Table Lookup'!$J131,'Qual Table Lookup'!$J$2:$L$862,2,FALSE)</f>
        <v>BLANK</v>
      </c>
      <c r="C139" s="80" t="str">
        <f>VLOOKUP('Qual Table Lookup'!$J131,'Qual Table Lookup'!$J$2:$L$862,3,FALSE)</f>
        <v>BLANK</v>
      </c>
      <c r="D139" s="81"/>
      <c r="E139" s="81"/>
      <c r="F139" s="81"/>
      <c r="G139" s="81"/>
      <c r="H139" s="81"/>
    </row>
    <row r="140" spans="2:8" x14ac:dyDescent="0.65">
      <c r="B140" s="79" t="str">
        <f>VLOOKUP('Qual Table Lookup'!$J132,'Qual Table Lookup'!$J$2:$L$862,2,FALSE)</f>
        <v>BLANK</v>
      </c>
      <c r="C140" s="80" t="str">
        <f>VLOOKUP('Qual Table Lookup'!$J132,'Qual Table Lookup'!$J$2:$L$862,3,FALSE)</f>
        <v>BLANK</v>
      </c>
      <c r="D140" s="81"/>
      <c r="E140" s="81"/>
      <c r="F140" s="81"/>
      <c r="G140" s="81"/>
      <c r="H140" s="81"/>
    </row>
    <row r="141" spans="2:8" x14ac:dyDescent="0.65">
      <c r="B141" s="79" t="str">
        <f>VLOOKUP('Qual Table Lookup'!$J133,'Qual Table Lookup'!$J$2:$L$862,2,FALSE)</f>
        <v>BLANK</v>
      </c>
      <c r="C141" s="80" t="str">
        <f>VLOOKUP('Qual Table Lookup'!$J133,'Qual Table Lookup'!$J$2:$L$862,3,FALSE)</f>
        <v>BLANK</v>
      </c>
      <c r="D141" s="81"/>
      <c r="E141" s="81"/>
      <c r="F141" s="81"/>
      <c r="G141" s="81"/>
      <c r="H141" s="81"/>
    </row>
    <row r="142" spans="2:8" x14ac:dyDescent="0.65">
      <c r="B142" s="79" t="str">
        <f>VLOOKUP('Qual Table Lookup'!$J134,'Qual Table Lookup'!$J$2:$L$862,2,FALSE)</f>
        <v>BLANK</v>
      </c>
      <c r="C142" s="80" t="str">
        <f>VLOOKUP('Qual Table Lookup'!$J134,'Qual Table Lookup'!$J$2:$L$862,3,FALSE)</f>
        <v>BLANK</v>
      </c>
      <c r="D142" s="81"/>
      <c r="E142" s="81"/>
      <c r="F142" s="81"/>
      <c r="G142" s="81"/>
      <c r="H142" s="81"/>
    </row>
    <row r="143" spans="2:8" x14ac:dyDescent="0.65">
      <c r="B143" s="79" t="str">
        <f>VLOOKUP('Qual Table Lookup'!$J135,'Qual Table Lookup'!$J$2:$L$862,2,FALSE)</f>
        <v>BLANK</v>
      </c>
      <c r="C143" s="80" t="str">
        <f>VLOOKUP('Qual Table Lookup'!$J135,'Qual Table Lookup'!$J$2:$L$862,3,FALSE)</f>
        <v>BLANK</v>
      </c>
      <c r="D143" s="81"/>
      <c r="E143" s="81"/>
      <c r="F143" s="81"/>
      <c r="G143" s="81"/>
      <c r="H143" s="81"/>
    </row>
    <row r="144" spans="2:8" x14ac:dyDescent="0.65">
      <c r="B144" s="79" t="str">
        <f>VLOOKUP('Qual Table Lookup'!$J136,'Qual Table Lookup'!$J$2:$L$862,2,FALSE)</f>
        <v>BLANK</v>
      </c>
      <c r="C144" s="80" t="str">
        <f>VLOOKUP('Qual Table Lookup'!$J136,'Qual Table Lookup'!$J$2:$L$862,3,FALSE)</f>
        <v>BLANK</v>
      </c>
      <c r="D144" s="81"/>
      <c r="E144" s="81"/>
      <c r="F144" s="81"/>
      <c r="G144" s="81"/>
      <c r="H144" s="81"/>
    </row>
    <row r="145" spans="2:8" x14ac:dyDescent="0.65">
      <c r="B145" s="79" t="str">
        <f>VLOOKUP('Qual Table Lookup'!$J137,'Qual Table Lookup'!$J$2:$L$862,2,FALSE)</f>
        <v>BLANK</v>
      </c>
      <c r="C145" s="80" t="str">
        <f>VLOOKUP('Qual Table Lookup'!$J137,'Qual Table Lookup'!$J$2:$L$862,3,FALSE)</f>
        <v>BLANK</v>
      </c>
      <c r="D145" s="81"/>
      <c r="E145" s="81"/>
      <c r="F145" s="81"/>
      <c r="G145" s="81"/>
      <c r="H145" s="81"/>
    </row>
    <row r="146" spans="2:8" x14ac:dyDescent="0.65">
      <c r="B146" s="79" t="str">
        <f>VLOOKUP('Qual Table Lookup'!$J138,'Qual Table Lookup'!$J$2:$L$862,2,FALSE)</f>
        <v>BLANK</v>
      </c>
      <c r="C146" s="80" t="str">
        <f>VLOOKUP('Qual Table Lookup'!$J138,'Qual Table Lookup'!$J$2:$L$862,3,FALSE)</f>
        <v>BLANK</v>
      </c>
      <c r="D146" s="81"/>
      <c r="E146" s="81"/>
      <c r="F146" s="81"/>
      <c r="G146" s="81"/>
      <c r="H146" s="81"/>
    </row>
    <row r="147" spans="2:8" x14ac:dyDescent="0.65">
      <c r="B147" s="79" t="str">
        <f>VLOOKUP('Qual Table Lookup'!$J139,'Qual Table Lookup'!$J$2:$L$862,2,FALSE)</f>
        <v>BLANK</v>
      </c>
      <c r="C147" s="80" t="str">
        <f>VLOOKUP('Qual Table Lookup'!$J139,'Qual Table Lookup'!$J$2:$L$862,3,FALSE)</f>
        <v>BLANK</v>
      </c>
      <c r="D147" s="81"/>
      <c r="E147" s="81"/>
      <c r="F147" s="81"/>
      <c r="G147" s="81"/>
      <c r="H147" s="81"/>
    </row>
    <row r="148" spans="2:8" x14ac:dyDescent="0.65">
      <c r="B148" s="79" t="str">
        <f>VLOOKUP('Qual Table Lookup'!$J140,'Qual Table Lookup'!$J$2:$L$862,2,FALSE)</f>
        <v>BLANK</v>
      </c>
      <c r="C148" s="80" t="str">
        <f>VLOOKUP('Qual Table Lookup'!$J140,'Qual Table Lookup'!$J$2:$L$862,3,FALSE)</f>
        <v>BLANK</v>
      </c>
      <c r="D148" s="81"/>
      <c r="E148" s="81"/>
      <c r="F148" s="81"/>
      <c r="G148" s="81"/>
      <c r="H148" s="81"/>
    </row>
    <row r="149" spans="2:8" x14ac:dyDescent="0.65">
      <c r="B149" s="79" t="str">
        <f>VLOOKUP('Qual Table Lookup'!$J141,'Qual Table Lookup'!$J$2:$L$862,2,FALSE)</f>
        <v>BLANK</v>
      </c>
      <c r="C149" s="80" t="str">
        <f>VLOOKUP('Qual Table Lookup'!$J141,'Qual Table Lookup'!$J$2:$L$862,3,FALSE)</f>
        <v>BLANK</v>
      </c>
      <c r="D149" s="81"/>
      <c r="E149" s="81"/>
      <c r="F149" s="81"/>
      <c r="G149" s="81"/>
      <c r="H149" s="81"/>
    </row>
    <row r="150" spans="2:8" x14ac:dyDescent="0.65">
      <c r="B150" s="79" t="str">
        <f>VLOOKUP('Qual Table Lookup'!$J142,'Qual Table Lookup'!$J$2:$L$862,2,FALSE)</f>
        <v>BLANK</v>
      </c>
      <c r="C150" s="80" t="str">
        <f>VLOOKUP('Qual Table Lookup'!$J142,'Qual Table Lookup'!$J$2:$L$862,3,FALSE)</f>
        <v>BLANK</v>
      </c>
      <c r="D150" s="81"/>
      <c r="E150" s="81"/>
      <c r="F150" s="81"/>
      <c r="G150" s="81"/>
      <c r="H150" s="81"/>
    </row>
    <row r="151" spans="2:8" x14ac:dyDescent="0.65">
      <c r="B151" s="79" t="str">
        <f>VLOOKUP('Qual Table Lookup'!$J143,'Qual Table Lookup'!$J$2:$L$862,2,FALSE)</f>
        <v>BLANK</v>
      </c>
      <c r="C151" s="80" t="str">
        <f>VLOOKUP('Qual Table Lookup'!$J143,'Qual Table Lookup'!$J$2:$L$862,3,FALSE)</f>
        <v>BLANK</v>
      </c>
      <c r="D151" s="81"/>
      <c r="E151" s="81"/>
      <c r="F151" s="81"/>
      <c r="G151" s="81"/>
      <c r="H151" s="81"/>
    </row>
    <row r="152" spans="2:8" x14ac:dyDescent="0.65">
      <c r="B152" s="79" t="str">
        <f>VLOOKUP('Qual Table Lookup'!$J144,'Qual Table Lookup'!$J$2:$L$862,2,FALSE)</f>
        <v>BLANK</v>
      </c>
      <c r="C152" s="80" t="str">
        <f>VLOOKUP('Qual Table Lookup'!$J144,'Qual Table Lookup'!$J$2:$L$862,3,FALSE)</f>
        <v>BLANK</v>
      </c>
      <c r="D152" s="81"/>
      <c r="E152" s="81"/>
      <c r="F152" s="81"/>
      <c r="G152" s="81"/>
      <c r="H152" s="81"/>
    </row>
    <row r="153" spans="2:8" x14ac:dyDescent="0.65">
      <c r="B153" s="79" t="str">
        <f>VLOOKUP('Qual Table Lookup'!$J145,'Qual Table Lookup'!$J$2:$L$862,2,FALSE)</f>
        <v>BLANK</v>
      </c>
      <c r="C153" s="80" t="str">
        <f>VLOOKUP('Qual Table Lookup'!$J145,'Qual Table Lookup'!$J$2:$L$862,3,FALSE)</f>
        <v>BLANK</v>
      </c>
      <c r="D153" s="81"/>
      <c r="E153" s="81"/>
      <c r="F153" s="81"/>
      <c r="G153" s="81"/>
      <c r="H153" s="81"/>
    </row>
    <row r="154" spans="2:8" x14ac:dyDescent="0.65">
      <c r="B154" s="79" t="str">
        <f>VLOOKUP('Qual Table Lookup'!$J146,'Qual Table Lookup'!$J$2:$L$862,2,FALSE)</f>
        <v>BLANK</v>
      </c>
      <c r="C154" s="80" t="str">
        <f>VLOOKUP('Qual Table Lookup'!$J146,'Qual Table Lookup'!$J$2:$L$862,3,FALSE)</f>
        <v>BLANK</v>
      </c>
      <c r="D154" s="81"/>
      <c r="E154" s="81"/>
      <c r="F154" s="81"/>
      <c r="G154" s="81"/>
      <c r="H154" s="81"/>
    </row>
    <row r="155" spans="2:8" x14ac:dyDescent="0.65">
      <c r="B155" s="79" t="str">
        <f>VLOOKUP('Qual Table Lookup'!$J147,'Qual Table Lookup'!$J$2:$L$862,2,FALSE)</f>
        <v>BLANK</v>
      </c>
      <c r="C155" s="80" t="str">
        <f>VLOOKUP('Qual Table Lookup'!$J147,'Qual Table Lookup'!$J$2:$L$862,3,FALSE)</f>
        <v>BLANK</v>
      </c>
      <c r="D155" s="81"/>
      <c r="E155" s="81"/>
      <c r="F155" s="81"/>
      <c r="G155" s="81"/>
      <c r="H155" s="81"/>
    </row>
    <row r="156" spans="2:8" x14ac:dyDescent="0.65">
      <c r="B156" s="79" t="str">
        <f>VLOOKUP('Qual Table Lookup'!$J148,'Qual Table Lookup'!$J$2:$L$862,2,FALSE)</f>
        <v>BLANK</v>
      </c>
      <c r="C156" s="80" t="str">
        <f>VLOOKUP('Qual Table Lookup'!$J148,'Qual Table Lookup'!$J$2:$L$862,3,FALSE)</f>
        <v>BLANK</v>
      </c>
      <c r="D156" s="81"/>
      <c r="E156" s="81"/>
      <c r="F156" s="81"/>
      <c r="G156" s="81"/>
      <c r="H156" s="81"/>
    </row>
    <row r="157" spans="2:8" x14ac:dyDescent="0.65">
      <c r="B157" s="79" t="str">
        <f>VLOOKUP('Qual Table Lookup'!$J149,'Qual Table Lookup'!$J$2:$L$862,2,FALSE)</f>
        <v>BLANK</v>
      </c>
      <c r="C157" s="80" t="str">
        <f>VLOOKUP('Qual Table Lookup'!$J149,'Qual Table Lookup'!$J$2:$L$862,3,FALSE)</f>
        <v>BLANK</v>
      </c>
      <c r="D157" s="81"/>
      <c r="E157" s="81"/>
      <c r="F157" s="81"/>
      <c r="G157" s="81"/>
      <c r="H157" s="81"/>
    </row>
    <row r="158" spans="2:8" x14ac:dyDescent="0.65">
      <c r="B158" s="79" t="str">
        <f>VLOOKUP('Qual Table Lookup'!$J150,'Qual Table Lookup'!$J$2:$L$862,2,FALSE)</f>
        <v>BLANK</v>
      </c>
      <c r="C158" s="80" t="str">
        <f>VLOOKUP('Qual Table Lookup'!$J150,'Qual Table Lookup'!$J$2:$L$862,3,FALSE)</f>
        <v>BLANK</v>
      </c>
      <c r="D158" s="81"/>
      <c r="E158" s="81"/>
      <c r="F158" s="81"/>
      <c r="G158" s="81"/>
      <c r="H158" s="81"/>
    </row>
    <row r="159" spans="2:8" x14ac:dyDescent="0.65">
      <c r="B159" s="79" t="str">
        <f>VLOOKUP('Qual Table Lookup'!$J151,'Qual Table Lookup'!$J$2:$L$862,2,FALSE)</f>
        <v>BLANK</v>
      </c>
      <c r="C159" s="80" t="str">
        <f>VLOOKUP('Qual Table Lookup'!$J151,'Qual Table Lookup'!$J$2:$L$862,3,FALSE)</f>
        <v>BLANK</v>
      </c>
      <c r="D159" s="81"/>
      <c r="E159" s="81"/>
      <c r="F159" s="81"/>
      <c r="G159" s="81"/>
      <c r="H159" s="81"/>
    </row>
    <row r="160" spans="2:8" x14ac:dyDescent="0.65">
      <c r="B160" s="79" t="str">
        <f>VLOOKUP('Qual Table Lookup'!$J152,'Qual Table Lookup'!$J$2:$L$862,2,FALSE)</f>
        <v>BLANK</v>
      </c>
      <c r="C160" s="80" t="str">
        <f>VLOOKUP('Qual Table Lookup'!$J152,'Qual Table Lookup'!$J$2:$L$862,3,FALSE)</f>
        <v>BLANK</v>
      </c>
      <c r="D160" s="81"/>
      <c r="E160" s="81"/>
      <c r="F160" s="81"/>
      <c r="G160" s="81"/>
      <c r="H160" s="81"/>
    </row>
    <row r="161" spans="2:8" x14ac:dyDescent="0.65">
      <c r="B161" s="79" t="str">
        <f>VLOOKUP('Qual Table Lookup'!$J153,'Qual Table Lookup'!$J$2:$L$862,2,FALSE)</f>
        <v>BLANK</v>
      </c>
      <c r="C161" s="80" t="str">
        <f>VLOOKUP('Qual Table Lookup'!$J153,'Qual Table Lookup'!$J$2:$L$862,3,FALSE)</f>
        <v>BLANK</v>
      </c>
      <c r="D161" s="81"/>
      <c r="E161" s="81"/>
      <c r="F161" s="81"/>
      <c r="G161" s="81"/>
      <c r="H161" s="81"/>
    </row>
    <row r="162" spans="2:8" x14ac:dyDescent="0.65">
      <c r="B162" s="79" t="str">
        <f>VLOOKUP('Qual Table Lookup'!$J154,'Qual Table Lookup'!$J$2:$L$862,2,FALSE)</f>
        <v>BLANK</v>
      </c>
      <c r="C162" s="80" t="str">
        <f>VLOOKUP('Qual Table Lookup'!$J154,'Qual Table Lookup'!$J$2:$L$862,3,FALSE)</f>
        <v>BLANK</v>
      </c>
      <c r="D162" s="81"/>
      <c r="E162" s="81"/>
      <c r="F162" s="81"/>
      <c r="G162" s="81"/>
      <c r="H162" s="81"/>
    </row>
    <row r="163" spans="2:8" x14ac:dyDescent="0.65">
      <c r="B163" s="79" t="str">
        <f>VLOOKUP('Qual Table Lookup'!$J155,'Qual Table Lookup'!$J$2:$L$862,2,FALSE)</f>
        <v>BLANK</v>
      </c>
      <c r="C163" s="80" t="str">
        <f>VLOOKUP('Qual Table Lookup'!$J155,'Qual Table Lookup'!$J$2:$L$862,3,FALSE)</f>
        <v>BLANK</v>
      </c>
      <c r="D163" s="81"/>
      <c r="E163" s="81"/>
      <c r="F163" s="81"/>
      <c r="G163" s="81"/>
      <c r="H163" s="81"/>
    </row>
    <row r="164" spans="2:8" x14ac:dyDescent="0.65">
      <c r="B164" s="79" t="str">
        <f>VLOOKUP('Qual Table Lookup'!$J156,'Qual Table Lookup'!$J$2:$L$862,2,FALSE)</f>
        <v>BLANK</v>
      </c>
      <c r="C164" s="80" t="str">
        <f>VLOOKUP('Qual Table Lookup'!$J156,'Qual Table Lookup'!$J$2:$L$862,3,FALSE)</f>
        <v>BLANK</v>
      </c>
      <c r="D164" s="81"/>
      <c r="E164" s="81"/>
      <c r="F164" s="81"/>
      <c r="G164" s="81"/>
      <c r="H164" s="81"/>
    </row>
    <row r="165" spans="2:8" x14ac:dyDescent="0.65">
      <c r="B165" s="79" t="str">
        <f>VLOOKUP('Qual Table Lookup'!$J157,'Qual Table Lookup'!$J$2:$L$862,2,FALSE)</f>
        <v>BLANK</v>
      </c>
      <c r="C165" s="80" t="str">
        <f>VLOOKUP('Qual Table Lookup'!$J157,'Qual Table Lookup'!$J$2:$L$862,3,FALSE)</f>
        <v>BLANK</v>
      </c>
      <c r="D165" s="81"/>
      <c r="E165" s="81"/>
      <c r="F165" s="81"/>
      <c r="G165" s="81"/>
      <c r="H165" s="81"/>
    </row>
    <row r="166" spans="2:8" x14ac:dyDescent="0.65">
      <c r="B166" s="79" t="str">
        <f>VLOOKUP('Qual Table Lookup'!$J158,'Qual Table Lookup'!$J$2:$L$862,2,FALSE)</f>
        <v>BLANK</v>
      </c>
      <c r="C166" s="80" t="str">
        <f>VLOOKUP('Qual Table Lookup'!$J158,'Qual Table Lookup'!$J$2:$L$862,3,FALSE)</f>
        <v>BLANK</v>
      </c>
      <c r="D166" s="81"/>
      <c r="E166" s="81"/>
      <c r="F166" s="81"/>
      <c r="G166" s="81"/>
      <c r="H166" s="81"/>
    </row>
    <row r="167" spans="2:8" x14ac:dyDescent="0.65">
      <c r="B167" s="79" t="str">
        <f>VLOOKUP('Qual Table Lookup'!$J159,'Qual Table Lookup'!$J$2:$L$862,2,FALSE)</f>
        <v>BLANK</v>
      </c>
      <c r="C167" s="80" t="str">
        <f>VLOOKUP('Qual Table Lookup'!$J159,'Qual Table Lookup'!$J$2:$L$862,3,FALSE)</f>
        <v>BLANK</v>
      </c>
      <c r="D167" s="81"/>
      <c r="E167" s="81"/>
      <c r="F167" s="81"/>
      <c r="G167" s="81"/>
      <c r="H167" s="81"/>
    </row>
    <row r="168" spans="2:8" x14ac:dyDescent="0.65">
      <c r="B168" s="79" t="str">
        <f>VLOOKUP('Qual Table Lookup'!$J160,'Qual Table Lookup'!$J$2:$L$862,2,FALSE)</f>
        <v>BLANK</v>
      </c>
      <c r="C168" s="80" t="str">
        <f>VLOOKUP('Qual Table Lookup'!$J160,'Qual Table Lookup'!$J$2:$L$862,3,FALSE)</f>
        <v>BLANK</v>
      </c>
      <c r="D168" s="81"/>
      <c r="E168" s="81"/>
      <c r="F168" s="81"/>
      <c r="G168" s="81"/>
      <c r="H168" s="81"/>
    </row>
    <row r="169" spans="2:8" x14ac:dyDescent="0.65">
      <c r="B169" s="79" t="str">
        <f>VLOOKUP('Qual Table Lookup'!$J161,'Qual Table Lookup'!$J$2:$L$862,2,FALSE)</f>
        <v>BLANK</v>
      </c>
      <c r="C169" s="80" t="str">
        <f>VLOOKUP('Qual Table Lookup'!$J161,'Qual Table Lookup'!$J$2:$L$862,3,FALSE)</f>
        <v>BLANK</v>
      </c>
      <c r="D169" s="81"/>
      <c r="E169" s="81"/>
      <c r="F169" s="81"/>
      <c r="G169" s="81"/>
      <c r="H169" s="81"/>
    </row>
    <row r="170" spans="2:8" x14ac:dyDescent="0.65">
      <c r="B170" s="79" t="str">
        <f>VLOOKUP('Qual Table Lookup'!$J162,'Qual Table Lookup'!$J$2:$L$862,2,FALSE)</f>
        <v>BLANK</v>
      </c>
      <c r="C170" s="80" t="str">
        <f>VLOOKUP('Qual Table Lookup'!$J162,'Qual Table Lookup'!$J$2:$L$862,3,FALSE)</f>
        <v>BLANK</v>
      </c>
      <c r="D170" s="81"/>
      <c r="E170" s="81"/>
      <c r="F170" s="81"/>
      <c r="G170" s="81"/>
      <c r="H170" s="81"/>
    </row>
    <row r="171" spans="2:8" x14ac:dyDescent="0.65">
      <c r="B171" s="79" t="str">
        <f>VLOOKUP('Qual Table Lookup'!$J163,'Qual Table Lookup'!$J$2:$L$862,2,FALSE)</f>
        <v>BLANK</v>
      </c>
      <c r="C171" s="80" t="str">
        <f>VLOOKUP('Qual Table Lookup'!$J163,'Qual Table Lookup'!$J$2:$L$862,3,FALSE)</f>
        <v>BLANK</v>
      </c>
      <c r="D171" s="81"/>
      <c r="E171" s="81"/>
      <c r="F171" s="81"/>
      <c r="G171" s="81"/>
      <c r="H171" s="81"/>
    </row>
    <row r="172" spans="2:8" x14ac:dyDescent="0.65">
      <c r="B172" s="79" t="str">
        <f>VLOOKUP('Qual Table Lookup'!$J164,'Qual Table Lookup'!$J$2:$L$862,2,FALSE)</f>
        <v>BLANK</v>
      </c>
      <c r="C172" s="80" t="str">
        <f>VLOOKUP('Qual Table Lookup'!$J164,'Qual Table Lookup'!$J$2:$L$862,3,FALSE)</f>
        <v>BLANK</v>
      </c>
      <c r="D172" s="81"/>
      <c r="E172" s="81"/>
      <c r="F172" s="81"/>
      <c r="G172" s="81"/>
      <c r="H172" s="81"/>
    </row>
    <row r="173" spans="2:8" x14ac:dyDescent="0.65">
      <c r="B173" s="79" t="str">
        <f>VLOOKUP('Qual Table Lookup'!$J165,'Qual Table Lookup'!$J$2:$L$862,2,FALSE)</f>
        <v>BLANK</v>
      </c>
      <c r="C173" s="80" t="str">
        <f>VLOOKUP('Qual Table Lookup'!$J165,'Qual Table Lookup'!$J$2:$L$862,3,FALSE)</f>
        <v>BLANK</v>
      </c>
      <c r="D173" s="81"/>
      <c r="E173" s="81"/>
      <c r="F173" s="81"/>
      <c r="G173" s="81"/>
      <c r="H173" s="81"/>
    </row>
    <row r="174" spans="2:8" x14ac:dyDescent="0.65">
      <c r="B174" s="79" t="str">
        <f>VLOOKUP('Qual Table Lookup'!$J166,'Qual Table Lookup'!$J$2:$L$862,2,FALSE)</f>
        <v>BLANK</v>
      </c>
      <c r="C174" s="80" t="str">
        <f>VLOOKUP('Qual Table Lookup'!$J166,'Qual Table Lookup'!$J$2:$L$862,3,FALSE)</f>
        <v>BLANK</v>
      </c>
      <c r="D174" s="81"/>
      <c r="E174" s="81"/>
      <c r="F174" s="81"/>
      <c r="G174" s="81"/>
      <c r="H174" s="81"/>
    </row>
    <row r="175" spans="2:8" x14ac:dyDescent="0.65">
      <c r="B175" s="79" t="str">
        <f>VLOOKUP('Qual Table Lookup'!$J167,'Qual Table Lookup'!$J$2:$L$862,2,FALSE)</f>
        <v>BLANK</v>
      </c>
      <c r="C175" s="80" t="str">
        <f>VLOOKUP('Qual Table Lookup'!$J167,'Qual Table Lookup'!$J$2:$L$862,3,FALSE)</f>
        <v>BLANK</v>
      </c>
      <c r="D175" s="81"/>
      <c r="E175" s="81"/>
      <c r="F175" s="81"/>
      <c r="G175" s="81"/>
      <c r="H175" s="81"/>
    </row>
    <row r="176" spans="2:8" x14ac:dyDescent="0.65">
      <c r="B176" s="79" t="str">
        <f>VLOOKUP('Qual Table Lookup'!$J168,'Qual Table Lookup'!$J$2:$L$862,2,FALSE)</f>
        <v>BLANK</v>
      </c>
      <c r="C176" s="80" t="str">
        <f>VLOOKUP('Qual Table Lookup'!$J168,'Qual Table Lookup'!$J$2:$L$862,3,FALSE)</f>
        <v>BLANK</v>
      </c>
      <c r="D176" s="81"/>
      <c r="E176" s="81"/>
      <c r="F176" s="81"/>
      <c r="G176" s="81"/>
      <c r="H176" s="81"/>
    </row>
    <row r="177" spans="2:8" x14ac:dyDescent="0.65">
      <c r="B177" s="79" t="str">
        <f>VLOOKUP('Qual Table Lookup'!$J169,'Qual Table Lookup'!$J$2:$L$862,2,FALSE)</f>
        <v>BLANK</v>
      </c>
      <c r="C177" s="80" t="str">
        <f>VLOOKUP('Qual Table Lookup'!$J169,'Qual Table Lookup'!$J$2:$L$862,3,FALSE)</f>
        <v>BLANK</v>
      </c>
      <c r="D177" s="81"/>
      <c r="E177" s="81"/>
      <c r="F177" s="81"/>
      <c r="G177" s="81"/>
      <c r="H177" s="81"/>
    </row>
    <row r="178" spans="2:8" x14ac:dyDescent="0.65">
      <c r="B178" s="79" t="str">
        <f>VLOOKUP('Qual Table Lookup'!$J170,'Qual Table Lookup'!$J$2:$L$862,2,FALSE)</f>
        <v>BLANK</v>
      </c>
      <c r="C178" s="80" t="str">
        <f>VLOOKUP('Qual Table Lookup'!$J170,'Qual Table Lookup'!$J$2:$L$862,3,FALSE)</f>
        <v>BLANK</v>
      </c>
      <c r="D178" s="81"/>
      <c r="E178" s="81"/>
      <c r="F178" s="81"/>
      <c r="G178" s="81"/>
      <c r="H178" s="81"/>
    </row>
    <row r="179" spans="2:8" x14ac:dyDescent="0.65">
      <c r="B179" s="79" t="str">
        <f>VLOOKUP('Qual Table Lookup'!$J171,'Qual Table Lookup'!$J$2:$L$862,2,FALSE)</f>
        <v>BLANK</v>
      </c>
      <c r="C179" s="80" t="str">
        <f>VLOOKUP('Qual Table Lookup'!$J171,'Qual Table Lookup'!$J$2:$L$862,3,FALSE)</f>
        <v>BLANK</v>
      </c>
      <c r="D179" s="81"/>
      <c r="E179" s="81"/>
      <c r="F179" s="81"/>
      <c r="G179" s="81"/>
      <c r="H179" s="81"/>
    </row>
    <row r="180" spans="2:8" x14ac:dyDescent="0.65">
      <c r="B180" s="79" t="str">
        <f>VLOOKUP('Qual Table Lookup'!$J172,'Qual Table Lookup'!$J$2:$L$862,2,FALSE)</f>
        <v>BLANK</v>
      </c>
      <c r="C180" s="80" t="str">
        <f>VLOOKUP('Qual Table Lookup'!$J172,'Qual Table Lookup'!$J$2:$L$862,3,FALSE)</f>
        <v>BLANK</v>
      </c>
      <c r="D180" s="81"/>
      <c r="E180" s="81"/>
      <c r="F180" s="81"/>
      <c r="G180" s="81"/>
      <c r="H180" s="81"/>
    </row>
    <row r="181" spans="2:8" x14ac:dyDescent="0.65">
      <c r="B181" s="79" t="str">
        <f>VLOOKUP('Qual Table Lookup'!$J173,'Qual Table Lookup'!$J$2:$L$862,2,FALSE)</f>
        <v>BLANK</v>
      </c>
      <c r="C181" s="80" t="str">
        <f>VLOOKUP('Qual Table Lookup'!$J173,'Qual Table Lookup'!$J$2:$L$862,3,FALSE)</f>
        <v>BLANK</v>
      </c>
      <c r="D181" s="81"/>
      <c r="E181" s="81"/>
      <c r="F181" s="81"/>
      <c r="G181" s="81"/>
      <c r="H181" s="81"/>
    </row>
    <row r="182" spans="2:8" x14ac:dyDescent="0.65">
      <c r="B182" s="79" t="str">
        <f>VLOOKUP('Qual Table Lookup'!$J174,'Qual Table Lookup'!$J$2:$L$862,2,FALSE)</f>
        <v>BLANK</v>
      </c>
      <c r="C182" s="80" t="str">
        <f>VLOOKUP('Qual Table Lookup'!$J174,'Qual Table Lookup'!$J$2:$L$862,3,FALSE)</f>
        <v>BLANK</v>
      </c>
      <c r="D182" s="81"/>
      <c r="E182" s="81"/>
      <c r="F182" s="81"/>
      <c r="G182" s="81"/>
      <c r="H182" s="81"/>
    </row>
    <row r="183" spans="2:8" x14ac:dyDescent="0.65">
      <c r="B183" s="79" t="str">
        <f>VLOOKUP('Qual Table Lookup'!$J175,'Qual Table Lookup'!$J$2:$L$862,2,FALSE)</f>
        <v>BLANK</v>
      </c>
      <c r="C183" s="80" t="str">
        <f>VLOOKUP('Qual Table Lookup'!$J175,'Qual Table Lookup'!$J$2:$L$862,3,FALSE)</f>
        <v>BLANK</v>
      </c>
      <c r="D183" s="81"/>
      <c r="E183" s="81"/>
      <c r="F183" s="81"/>
      <c r="G183" s="81"/>
      <c r="H183" s="81"/>
    </row>
    <row r="184" spans="2:8" x14ac:dyDescent="0.65">
      <c r="B184" s="79" t="str">
        <f>VLOOKUP('Qual Table Lookup'!$J176,'Qual Table Lookup'!$J$2:$L$862,2,FALSE)</f>
        <v>BLANK</v>
      </c>
      <c r="C184" s="80" t="str">
        <f>VLOOKUP('Qual Table Lookup'!$J176,'Qual Table Lookup'!$J$2:$L$862,3,FALSE)</f>
        <v>BLANK</v>
      </c>
      <c r="D184" s="81"/>
      <c r="E184" s="81"/>
      <c r="F184" s="81"/>
      <c r="G184" s="81"/>
      <c r="H184" s="81"/>
    </row>
    <row r="185" spans="2:8" x14ac:dyDescent="0.65">
      <c r="B185" s="79" t="str">
        <f>VLOOKUP('Qual Table Lookup'!$J177,'Qual Table Lookup'!$J$2:$L$862,2,FALSE)</f>
        <v>BLANK</v>
      </c>
      <c r="C185" s="80" t="str">
        <f>VLOOKUP('Qual Table Lookup'!$J177,'Qual Table Lookup'!$J$2:$L$862,3,FALSE)</f>
        <v>BLANK</v>
      </c>
      <c r="D185" s="81"/>
      <c r="E185" s="81"/>
      <c r="F185" s="81"/>
      <c r="G185" s="81"/>
      <c r="H185" s="81"/>
    </row>
    <row r="186" spans="2:8" x14ac:dyDescent="0.65">
      <c r="B186" s="79" t="str">
        <f>VLOOKUP('Qual Table Lookup'!$J178,'Qual Table Lookup'!$J$2:$L$862,2,FALSE)</f>
        <v>BLANK</v>
      </c>
      <c r="C186" s="80" t="str">
        <f>VLOOKUP('Qual Table Lookup'!$J178,'Qual Table Lookup'!$J$2:$L$862,3,FALSE)</f>
        <v>BLANK</v>
      </c>
      <c r="D186" s="81"/>
      <c r="E186" s="81"/>
      <c r="F186" s="81"/>
      <c r="G186" s="81"/>
      <c r="H186" s="81"/>
    </row>
    <row r="187" spans="2:8" x14ac:dyDescent="0.65">
      <c r="B187" s="79" t="str">
        <f>VLOOKUP('Qual Table Lookup'!$J179,'Qual Table Lookup'!$J$2:$L$862,2,FALSE)</f>
        <v>BLANK</v>
      </c>
      <c r="C187" s="80" t="str">
        <f>VLOOKUP('Qual Table Lookup'!$J179,'Qual Table Lookup'!$J$2:$L$862,3,FALSE)</f>
        <v>BLANK</v>
      </c>
      <c r="D187" s="81"/>
      <c r="E187" s="81"/>
      <c r="F187" s="81"/>
      <c r="G187" s="81"/>
      <c r="H187" s="81"/>
    </row>
    <row r="188" spans="2:8" x14ac:dyDescent="0.65">
      <c r="B188" s="79" t="str">
        <f>VLOOKUP('Qual Table Lookup'!$J180,'Qual Table Lookup'!$J$2:$L$862,2,FALSE)</f>
        <v>BLANK</v>
      </c>
      <c r="C188" s="80" t="str">
        <f>VLOOKUP('Qual Table Lookup'!$J180,'Qual Table Lookup'!$J$2:$L$862,3,FALSE)</f>
        <v>BLANK</v>
      </c>
      <c r="D188" s="81"/>
      <c r="E188" s="81"/>
      <c r="F188" s="81"/>
      <c r="G188" s="81"/>
      <c r="H188" s="81"/>
    </row>
    <row r="189" spans="2:8" x14ac:dyDescent="0.65">
      <c r="B189" s="79" t="str">
        <f>VLOOKUP('Qual Table Lookup'!$J181,'Qual Table Lookup'!$J$2:$L$862,2,FALSE)</f>
        <v>BLANK</v>
      </c>
      <c r="C189" s="80" t="str">
        <f>VLOOKUP('Qual Table Lookup'!$J181,'Qual Table Lookup'!$J$2:$L$862,3,FALSE)</f>
        <v>BLANK</v>
      </c>
      <c r="D189" s="81"/>
      <c r="E189" s="81"/>
      <c r="F189" s="81"/>
      <c r="G189" s="81"/>
      <c r="H189" s="81"/>
    </row>
    <row r="190" spans="2:8" x14ac:dyDescent="0.65">
      <c r="B190" s="79" t="str">
        <f>VLOOKUP('Qual Table Lookup'!$J182,'Qual Table Lookup'!$J$2:$L$862,2,FALSE)</f>
        <v>BLANK</v>
      </c>
      <c r="C190" s="80" t="str">
        <f>VLOOKUP('Qual Table Lookup'!$J182,'Qual Table Lookup'!$J$2:$L$862,3,FALSE)</f>
        <v>BLANK</v>
      </c>
      <c r="D190" s="81"/>
      <c r="E190" s="81"/>
      <c r="F190" s="81"/>
      <c r="G190" s="81"/>
      <c r="H190" s="81"/>
    </row>
    <row r="191" spans="2:8" x14ac:dyDescent="0.65">
      <c r="B191" s="79" t="str">
        <f>VLOOKUP('Qual Table Lookup'!$J183,'Qual Table Lookup'!$J$2:$L$862,2,FALSE)</f>
        <v>BLANK</v>
      </c>
      <c r="C191" s="80" t="str">
        <f>VLOOKUP('Qual Table Lookup'!$J183,'Qual Table Lookup'!$J$2:$L$862,3,FALSE)</f>
        <v>BLANK</v>
      </c>
      <c r="D191" s="81"/>
      <c r="E191" s="81"/>
      <c r="F191" s="81"/>
      <c r="G191" s="81"/>
      <c r="H191" s="81"/>
    </row>
    <row r="192" spans="2:8" x14ac:dyDescent="0.65">
      <c r="B192" s="79" t="str">
        <f>VLOOKUP('Qual Table Lookup'!$J184,'Qual Table Lookup'!$J$2:$L$862,2,FALSE)</f>
        <v>BLANK</v>
      </c>
      <c r="C192" s="80" t="str">
        <f>VLOOKUP('Qual Table Lookup'!$J184,'Qual Table Lookup'!$J$2:$L$862,3,FALSE)</f>
        <v>BLANK</v>
      </c>
      <c r="D192" s="81"/>
      <c r="E192" s="81"/>
      <c r="F192" s="81"/>
      <c r="G192" s="81"/>
      <c r="H192" s="81"/>
    </row>
    <row r="193" spans="2:8" x14ac:dyDescent="0.65">
      <c r="B193" s="79" t="str">
        <f>VLOOKUP('Qual Table Lookup'!$J185,'Qual Table Lookup'!$J$2:$L$862,2,FALSE)</f>
        <v>BLANK</v>
      </c>
      <c r="C193" s="80" t="str">
        <f>VLOOKUP('Qual Table Lookup'!$J185,'Qual Table Lookup'!$J$2:$L$862,3,FALSE)</f>
        <v>BLANK</v>
      </c>
      <c r="D193" s="81"/>
      <c r="E193" s="81"/>
      <c r="F193" s="81"/>
      <c r="G193" s="81"/>
      <c r="H193" s="81"/>
    </row>
    <row r="194" spans="2:8" x14ac:dyDescent="0.65">
      <c r="B194" s="79" t="str">
        <f>VLOOKUP('Qual Table Lookup'!$J186,'Qual Table Lookup'!$J$2:$L$862,2,FALSE)</f>
        <v>BLANK</v>
      </c>
      <c r="C194" s="80" t="str">
        <f>VLOOKUP('Qual Table Lookup'!$J186,'Qual Table Lookup'!$J$2:$L$862,3,FALSE)</f>
        <v>BLANK</v>
      </c>
      <c r="D194" s="81"/>
      <c r="E194" s="81"/>
      <c r="F194" s="81"/>
      <c r="G194" s="81"/>
      <c r="H194" s="81"/>
    </row>
    <row r="195" spans="2:8" x14ac:dyDescent="0.65">
      <c r="B195" s="79" t="str">
        <f>VLOOKUP('Qual Table Lookup'!$J187,'Qual Table Lookup'!$J$2:$L$862,2,FALSE)</f>
        <v>BLANK</v>
      </c>
      <c r="C195" s="80" t="str">
        <f>VLOOKUP('Qual Table Lookup'!$J187,'Qual Table Lookup'!$J$2:$L$862,3,FALSE)</f>
        <v>BLANK</v>
      </c>
      <c r="D195" s="81"/>
      <c r="E195" s="81"/>
      <c r="F195" s="81"/>
      <c r="G195" s="81"/>
      <c r="H195" s="81"/>
    </row>
    <row r="196" spans="2:8" x14ac:dyDescent="0.65">
      <c r="B196" s="79" t="str">
        <f>VLOOKUP('Qual Table Lookup'!$J188,'Qual Table Lookup'!$J$2:$L$862,2,FALSE)</f>
        <v>BLANK</v>
      </c>
      <c r="C196" s="80" t="str">
        <f>VLOOKUP('Qual Table Lookup'!$J188,'Qual Table Lookup'!$J$2:$L$862,3,FALSE)</f>
        <v>BLANK</v>
      </c>
      <c r="D196" s="81"/>
      <c r="E196" s="81"/>
      <c r="F196" s="81"/>
      <c r="G196" s="81"/>
      <c r="H196" s="81"/>
    </row>
    <row r="197" spans="2:8" x14ac:dyDescent="0.65">
      <c r="B197" s="79" t="str">
        <f>VLOOKUP('Qual Table Lookup'!$J189,'Qual Table Lookup'!$J$2:$L$862,2,FALSE)</f>
        <v>BLANK</v>
      </c>
      <c r="C197" s="80" t="str">
        <f>VLOOKUP('Qual Table Lookup'!$J189,'Qual Table Lookup'!$J$2:$L$862,3,FALSE)</f>
        <v>BLANK</v>
      </c>
      <c r="D197" s="81"/>
      <c r="E197" s="81"/>
      <c r="F197" s="81"/>
      <c r="G197" s="81"/>
      <c r="H197" s="81"/>
    </row>
    <row r="198" spans="2:8" x14ac:dyDescent="0.65">
      <c r="B198" s="79" t="str">
        <f>VLOOKUP('Qual Table Lookup'!$J190,'Qual Table Lookup'!$J$2:$L$862,2,FALSE)</f>
        <v>BLANK</v>
      </c>
      <c r="C198" s="80" t="str">
        <f>VLOOKUP('Qual Table Lookup'!$J190,'Qual Table Lookup'!$J$2:$L$862,3,FALSE)</f>
        <v>BLANK</v>
      </c>
      <c r="D198" s="81"/>
      <c r="E198" s="81"/>
      <c r="F198" s="81"/>
      <c r="G198" s="81"/>
      <c r="H198" s="81"/>
    </row>
    <row r="199" spans="2:8" x14ac:dyDescent="0.65">
      <c r="B199" s="79" t="str">
        <f>VLOOKUP('Qual Table Lookup'!$J191,'Qual Table Lookup'!$J$2:$L$862,2,FALSE)</f>
        <v>BLANK</v>
      </c>
      <c r="C199" s="80" t="str">
        <f>VLOOKUP('Qual Table Lookup'!$J191,'Qual Table Lookup'!$J$2:$L$862,3,FALSE)</f>
        <v>BLANK</v>
      </c>
      <c r="D199" s="81"/>
      <c r="E199" s="81"/>
      <c r="F199" s="81"/>
      <c r="G199" s="81"/>
      <c r="H199" s="81"/>
    </row>
    <row r="200" spans="2:8" x14ac:dyDescent="0.65">
      <c r="B200" s="79" t="str">
        <f>VLOOKUP('Qual Table Lookup'!$J192,'Qual Table Lookup'!$J$2:$L$862,2,FALSE)</f>
        <v>BLANK</v>
      </c>
      <c r="C200" s="80" t="str">
        <f>VLOOKUP('Qual Table Lookup'!$J192,'Qual Table Lookup'!$J$2:$L$862,3,FALSE)</f>
        <v>BLANK</v>
      </c>
      <c r="D200" s="81"/>
      <c r="E200" s="81"/>
      <c r="F200" s="81"/>
      <c r="G200" s="81"/>
      <c r="H200" s="81"/>
    </row>
    <row r="201" spans="2:8" x14ac:dyDescent="0.65">
      <c r="B201" s="79" t="str">
        <f>VLOOKUP('Qual Table Lookup'!$J193,'Qual Table Lookup'!$J$2:$L$862,2,FALSE)</f>
        <v>BLANK</v>
      </c>
      <c r="C201" s="80" t="str">
        <f>VLOOKUP('Qual Table Lookup'!$J193,'Qual Table Lookup'!$J$2:$L$862,3,FALSE)</f>
        <v>BLANK</v>
      </c>
      <c r="D201" s="81"/>
      <c r="E201" s="81"/>
      <c r="F201" s="81"/>
      <c r="G201" s="81"/>
      <c r="H201" s="81"/>
    </row>
    <row r="202" spans="2:8" x14ac:dyDescent="0.65">
      <c r="B202" s="79" t="str">
        <f>VLOOKUP('Qual Table Lookup'!$J194,'Qual Table Lookup'!$J$2:$L$862,2,FALSE)</f>
        <v>BLANK</v>
      </c>
      <c r="C202" s="80" t="str">
        <f>VLOOKUP('Qual Table Lookup'!$J194,'Qual Table Lookup'!$J$2:$L$862,3,FALSE)</f>
        <v>BLANK</v>
      </c>
      <c r="D202" s="81"/>
      <c r="E202" s="81"/>
      <c r="F202" s="81"/>
      <c r="G202" s="81"/>
      <c r="H202" s="81"/>
    </row>
    <row r="203" spans="2:8" x14ac:dyDescent="0.65">
      <c r="B203" s="79" t="str">
        <f>VLOOKUP('Qual Table Lookup'!$J195,'Qual Table Lookup'!$J$2:$L$862,2,FALSE)</f>
        <v>BLANK</v>
      </c>
      <c r="C203" s="80" t="str">
        <f>VLOOKUP('Qual Table Lookup'!$J195,'Qual Table Lookup'!$J$2:$L$862,3,FALSE)</f>
        <v>BLANK</v>
      </c>
      <c r="D203" s="81"/>
      <c r="E203" s="81"/>
      <c r="F203" s="81"/>
      <c r="G203" s="81"/>
      <c r="H203" s="81"/>
    </row>
    <row r="204" spans="2:8" x14ac:dyDescent="0.65">
      <c r="B204" s="79" t="str">
        <f>VLOOKUP('Qual Table Lookup'!$J196,'Qual Table Lookup'!$J$2:$L$862,2,FALSE)</f>
        <v>BLANK</v>
      </c>
      <c r="C204" s="80" t="str">
        <f>VLOOKUP('Qual Table Lookup'!$J196,'Qual Table Lookup'!$J$2:$L$862,3,FALSE)</f>
        <v>BLANK</v>
      </c>
      <c r="D204" s="81"/>
      <c r="E204" s="81"/>
      <c r="F204" s="81"/>
      <c r="G204" s="81"/>
      <c r="H204" s="81"/>
    </row>
    <row r="205" spans="2:8" x14ac:dyDescent="0.65">
      <c r="B205" s="79" t="str">
        <f>VLOOKUP('Qual Table Lookup'!$J197,'Qual Table Lookup'!$J$2:$L$862,2,FALSE)</f>
        <v>BLANK</v>
      </c>
      <c r="C205" s="80" t="str">
        <f>VLOOKUP('Qual Table Lookup'!$J197,'Qual Table Lookup'!$J$2:$L$862,3,FALSE)</f>
        <v>BLANK</v>
      </c>
      <c r="D205" s="81"/>
      <c r="E205" s="81"/>
      <c r="F205" s="81"/>
      <c r="G205" s="81"/>
      <c r="H205" s="81"/>
    </row>
    <row r="206" spans="2:8" x14ac:dyDescent="0.65">
      <c r="B206" s="79" t="str">
        <f>VLOOKUP('Qual Table Lookup'!$J198,'Qual Table Lookup'!$J$2:$L$862,2,FALSE)</f>
        <v>BLANK</v>
      </c>
      <c r="C206" s="80" t="str">
        <f>VLOOKUP('Qual Table Lookup'!$J198,'Qual Table Lookup'!$J$2:$L$862,3,FALSE)</f>
        <v>BLANK</v>
      </c>
      <c r="D206" s="81"/>
      <c r="E206" s="81"/>
      <c r="F206" s="81"/>
      <c r="G206" s="81"/>
      <c r="H206" s="81"/>
    </row>
    <row r="207" spans="2:8" x14ac:dyDescent="0.65">
      <c r="B207" s="79" t="str">
        <f>VLOOKUP('Qual Table Lookup'!$J199,'Qual Table Lookup'!$J$2:$L$862,2,FALSE)</f>
        <v>BLANK</v>
      </c>
      <c r="C207" s="80" t="str">
        <f>VLOOKUP('Qual Table Lookup'!$J199,'Qual Table Lookup'!$J$2:$L$862,3,FALSE)</f>
        <v>BLANK</v>
      </c>
      <c r="D207" s="81"/>
      <c r="E207" s="81"/>
      <c r="F207" s="81"/>
      <c r="G207" s="81"/>
      <c r="H207" s="81"/>
    </row>
    <row r="208" spans="2:8" x14ac:dyDescent="0.65">
      <c r="B208" s="79" t="str">
        <f>VLOOKUP('Qual Table Lookup'!$J200,'Qual Table Lookup'!$J$2:$L$862,2,FALSE)</f>
        <v>BLANK</v>
      </c>
      <c r="C208" s="80" t="str">
        <f>VLOOKUP('Qual Table Lookup'!$J200,'Qual Table Lookup'!$J$2:$L$862,3,FALSE)</f>
        <v>BLANK</v>
      </c>
      <c r="D208" s="81"/>
      <c r="E208" s="81"/>
      <c r="F208" s="81"/>
      <c r="G208" s="81"/>
      <c r="H208" s="81"/>
    </row>
    <row r="209" spans="2:8" x14ac:dyDescent="0.65">
      <c r="B209" s="79" t="str">
        <f>VLOOKUP('Qual Table Lookup'!$J201,'Qual Table Lookup'!$J$2:$L$862,2,FALSE)</f>
        <v>BLANK</v>
      </c>
      <c r="C209" s="80" t="str">
        <f>VLOOKUP('Qual Table Lookup'!$J201,'Qual Table Lookup'!$J$2:$L$862,3,FALSE)</f>
        <v>BLANK</v>
      </c>
      <c r="D209" s="81"/>
      <c r="E209" s="81"/>
      <c r="F209" s="81"/>
      <c r="G209" s="81"/>
      <c r="H209" s="81"/>
    </row>
    <row r="210" spans="2:8" x14ac:dyDescent="0.65">
      <c r="B210" s="79" t="str">
        <f>VLOOKUP('Qual Table Lookup'!$J202,'Qual Table Lookup'!$J$2:$L$862,2,FALSE)</f>
        <v>BLANK</v>
      </c>
      <c r="C210" s="80" t="str">
        <f>VLOOKUP('Qual Table Lookup'!$J202,'Qual Table Lookup'!$J$2:$L$862,3,FALSE)</f>
        <v>BLANK</v>
      </c>
      <c r="D210" s="81"/>
      <c r="E210" s="81"/>
      <c r="F210" s="81"/>
      <c r="G210" s="81"/>
      <c r="H210" s="81"/>
    </row>
    <row r="211" spans="2:8" x14ac:dyDescent="0.65">
      <c r="B211" s="79" t="str">
        <f>VLOOKUP('Qual Table Lookup'!$J203,'Qual Table Lookup'!$J$2:$L$862,2,FALSE)</f>
        <v>BLANK</v>
      </c>
      <c r="C211" s="80" t="str">
        <f>VLOOKUP('Qual Table Lookup'!$J203,'Qual Table Lookup'!$J$2:$L$862,3,FALSE)</f>
        <v>BLANK</v>
      </c>
      <c r="D211" s="81"/>
      <c r="E211" s="81"/>
      <c r="F211" s="81"/>
      <c r="G211" s="81"/>
      <c r="H211" s="81"/>
    </row>
    <row r="212" spans="2:8" x14ac:dyDescent="0.65">
      <c r="B212" s="79" t="str">
        <f>VLOOKUP('Qual Table Lookup'!$J204,'Qual Table Lookup'!$J$2:$L$862,2,FALSE)</f>
        <v>BLANK</v>
      </c>
      <c r="C212" s="80" t="str">
        <f>VLOOKUP('Qual Table Lookup'!$J204,'Qual Table Lookup'!$J$2:$L$862,3,FALSE)</f>
        <v>BLANK</v>
      </c>
      <c r="D212" s="81"/>
      <c r="E212" s="81"/>
      <c r="F212" s="81"/>
      <c r="G212" s="81"/>
      <c r="H212" s="81"/>
    </row>
    <row r="213" spans="2:8" x14ac:dyDescent="0.65">
      <c r="B213" s="79" t="str">
        <f>VLOOKUP('Qual Table Lookup'!$J205,'Qual Table Lookup'!$J$2:$L$862,2,FALSE)</f>
        <v>BLANK</v>
      </c>
      <c r="C213" s="80" t="str">
        <f>VLOOKUP('Qual Table Lookup'!$J205,'Qual Table Lookup'!$J$2:$L$862,3,FALSE)</f>
        <v>BLANK</v>
      </c>
      <c r="D213" s="81"/>
      <c r="E213" s="81"/>
      <c r="F213" s="81"/>
      <c r="G213" s="81"/>
      <c r="H213" s="81"/>
    </row>
    <row r="214" spans="2:8" x14ac:dyDescent="0.65">
      <c r="B214" s="79" t="str">
        <f>VLOOKUP('Qual Table Lookup'!$J206,'Qual Table Lookup'!$J$2:$L$862,2,FALSE)</f>
        <v>BLANK</v>
      </c>
      <c r="C214" s="80" t="str">
        <f>VLOOKUP('Qual Table Lookup'!$J206,'Qual Table Lookup'!$J$2:$L$862,3,FALSE)</f>
        <v>BLANK</v>
      </c>
      <c r="D214" s="81"/>
      <c r="E214" s="81"/>
      <c r="F214" s="81"/>
      <c r="G214" s="81"/>
      <c r="H214" s="81"/>
    </row>
    <row r="215" spans="2:8" x14ac:dyDescent="0.65">
      <c r="B215" s="79" t="str">
        <f>VLOOKUP('Qual Table Lookup'!$J207,'Qual Table Lookup'!$J$2:$L$862,2,FALSE)</f>
        <v>BLANK</v>
      </c>
      <c r="C215" s="80" t="str">
        <f>VLOOKUP('Qual Table Lookup'!$J207,'Qual Table Lookup'!$J$2:$L$862,3,FALSE)</f>
        <v>BLANK</v>
      </c>
      <c r="D215" s="81"/>
      <c r="E215" s="81"/>
      <c r="F215" s="81"/>
      <c r="G215" s="81"/>
      <c r="H215" s="81"/>
    </row>
    <row r="216" spans="2:8" x14ac:dyDescent="0.65">
      <c r="B216" s="79" t="str">
        <f>VLOOKUP('Qual Table Lookup'!$J208,'Qual Table Lookup'!$J$2:$L$862,2,FALSE)</f>
        <v>BLANK</v>
      </c>
      <c r="C216" s="80" t="str">
        <f>VLOOKUP('Qual Table Lookup'!$J208,'Qual Table Lookup'!$J$2:$L$862,3,FALSE)</f>
        <v>BLANK</v>
      </c>
      <c r="D216" s="81"/>
      <c r="E216" s="81"/>
      <c r="F216" s="81"/>
      <c r="G216" s="81"/>
      <c r="H216" s="81"/>
    </row>
    <row r="217" spans="2:8" x14ac:dyDescent="0.65">
      <c r="B217" s="79" t="str">
        <f>VLOOKUP('Qual Table Lookup'!$J209,'Qual Table Lookup'!$J$2:$L$862,2,FALSE)</f>
        <v>BLANK</v>
      </c>
      <c r="C217" s="80" t="str">
        <f>VLOOKUP('Qual Table Lookup'!$J209,'Qual Table Lookup'!$J$2:$L$862,3,FALSE)</f>
        <v>BLANK</v>
      </c>
      <c r="D217" s="81"/>
      <c r="E217" s="81"/>
      <c r="F217" s="81"/>
      <c r="G217" s="81"/>
      <c r="H217" s="81"/>
    </row>
    <row r="218" spans="2:8" x14ac:dyDescent="0.65">
      <c r="B218" s="79" t="str">
        <f>VLOOKUP('Qual Table Lookup'!$J210,'Qual Table Lookup'!$J$2:$L$862,2,FALSE)</f>
        <v>BLANK</v>
      </c>
      <c r="C218" s="80" t="str">
        <f>VLOOKUP('Qual Table Lookup'!$J210,'Qual Table Lookup'!$J$2:$L$862,3,FALSE)</f>
        <v>BLANK</v>
      </c>
      <c r="D218" s="81"/>
      <c r="E218" s="81"/>
      <c r="F218" s="81"/>
      <c r="G218" s="81"/>
      <c r="H218" s="81"/>
    </row>
    <row r="219" spans="2:8" x14ac:dyDescent="0.65">
      <c r="B219" s="79" t="str">
        <f>VLOOKUP('Qual Table Lookup'!$J211,'Qual Table Lookup'!$J$2:$L$862,2,FALSE)</f>
        <v>BLANK</v>
      </c>
      <c r="C219" s="80" t="str">
        <f>VLOOKUP('Qual Table Lookup'!$J211,'Qual Table Lookup'!$J$2:$L$862,3,FALSE)</f>
        <v>BLANK</v>
      </c>
      <c r="D219" s="81"/>
      <c r="E219" s="81"/>
      <c r="F219" s="81"/>
      <c r="G219" s="81"/>
      <c r="H219" s="81"/>
    </row>
    <row r="220" spans="2:8" x14ac:dyDescent="0.65">
      <c r="B220" s="79" t="str">
        <f>VLOOKUP('Qual Table Lookup'!$J212,'Qual Table Lookup'!$J$2:$L$862,2,FALSE)</f>
        <v>BLANK</v>
      </c>
      <c r="C220" s="80" t="str">
        <f>VLOOKUP('Qual Table Lookup'!$J212,'Qual Table Lookup'!$J$2:$L$862,3,FALSE)</f>
        <v>BLANK</v>
      </c>
      <c r="D220" s="81"/>
      <c r="E220" s="81"/>
      <c r="F220" s="81"/>
      <c r="G220" s="81"/>
      <c r="H220" s="81"/>
    </row>
    <row r="221" spans="2:8" x14ac:dyDescent="0.65">
      <c r="B221" s="79" t="str">
        <f>VLOOKUP('Qual Table Lookup'!$J213,'Qual Table Lookup'!$J$2:$L$862,2,FALSE)</f>
        <v>BLANK</v>
      </c>
      <c r="C221" s="80" t="str">
        <f>VLOOKUP('Qual Table Lookup'!$J213,'Qual Table Lookup'!$J$2:$L$862,3,FALSE)</f>
        <v>BLANK</v>
      </c>
      <c r="D221" s="81"/>
      <c r="E221" s="81"/>
      <c r="F221" s="81"/>
      <c r="G221" s="81"/>
      <c r="H221" s="81"/>
    </row>
    <row r="222" spans="2:8" x14ac:dyDescent="0.65">
      <c r="B222" s="79" t="str">
        <f>VLOOKUP('Qual Table Lookup'!$J214,'Qual Table Lookup'!$J$2:$L$862,2,FALSE)</f>
        <v>BLANK</v>
      </c>
      <c r="C222" s="80" t="str">
        <f>VLOOKUP('Qual Table Lookup'!$J214,'Qual Table Lookup'!$J$2:$L$862,3,FALSE)</f>
        <v>BLANK</v>
      </c>
      <c r="D222" s="81"/>
      <c r="E222" s="81"/>
      <c r="F222" s="81"/>
      <c r="G222" s="81"/>
      <c r="H222" s="81"/>
    </row>
    <row r="223" spans="2:8" x14ac:dyDescent="0.65">
      <c r="B223" s="79" t="str">
        <f>VLOOKUP('Qual Table Lookup'!$J215,'Qual Table Lookup'!$J$2:$L$862,2,FALSE)</f>
        <v>BLANK</v>
      </c>
      <c r="C223" s="80" t="str">
        <f>VLOOKUP('Qual Table Lookup'!$J215,'Qual Table Lookup'!$J$2:$L$862,3,FALSE)</f>
        <v>BLANK</v>
      </c>
      <c r="D223" s="81"/>
      <c r="E223" s="81"/>
      <c r="F223" s="81"/>
      <c r="G223" s="81"/>
      <c r="H223" s="81"/>
    </row>
    <row r="224" spans="2:8" x14ac:dyDescent="0.65">
      <c r="B224" s="79" t="str">
        <f>VLOOKUP('Qual Table Lookup'!$J216,'Qual Table Lookup'!$J$2:$L$862,2,FALSE)</f>
        <v>BLANK</v>
      </c>
      <c r="C224" s="80" t="str">
        <f>VLOOKUP('Qual Table Lookup'!$J216,'Qual Table Lookup'!$J$2:$L$862,3,FALSE)</f>
        <v>BLANK</v>
      </c>
      <c r="D224" s="81"/>
      <c r="E224" s="81"/>
      <c r="F224" s="81"/>
      <c r="G224" s="81"/>
      <c r="H224" s="81"/>
    </row>
    <row r="225" spans="2:8" x14ac:dyDescent="0.65">
      <c r="B225" s="79" t="str">
        <f>VLOOKUP('Qual Table Lookup'!$J217,'Qual Table Lookup'!$J$2:$L$862,2,FALSE)</f>
        <v>BLANK</v>
      </c>
      <c r="C225" s="80" t="str">
        <f>VLOOKUP('Qual Table Lookup'!$J217,'Qual Table Lookup'!$J$2:$L$862,3,FALSE)</f>
        <v>BLANK</v>
      </c>
      <c r="D225" s="81"/>
      <c r="E225" s="81"/>
      <c r="F225" s="81"/>
      <c r="G225" s="81"/>
      <c r="H225" s="81"/>
    </row>
    <row r="226" spans="2:8" x14ac:dyDescent="0.65">
      <c r="B226" s="79" t="str">
        <f>VLOOKUP('Qual Table Lookup'!$J218,'Qual Table Lookup'!$J$2:$L$862,2,FALSE)</f>
        <v>BLANK</v>
      </c>
      <c r="C226" s="80" t="str">
        <f>VLOOKUP('Qual Table Lookup'!$J218,'Qual Table Lookup'!$J$2:$L$862,3,FALSE)</f>
        <v>BLANK</v>
      </c>
      <c r="D226" s="81"/>
      <c r="E226" s="81"/>
      <c r="F226" s="81"/>
      <c r="G226" s="81"/>
      <c r="H226" s="81"/>
    </row>
    <row r="227" spans="2:8" x14ac:dyDescent="0.65">
      <c r="B227" s="79" t="str">
        <f>VLOOKUP('Qual Table Lookup'!$J219,'Qual Table Lookup'!$J$2:$L$862,2,FALSE)</f>
        <v>BLANK</v>
      </c>
      <c r="C227" s="80" t="str">
        <f>VLOOKUP('Qual Table Lookup'!$J219,'Qual Table Lookup'!$J$2:$L$862,3,FALSE)</f>
        <v>BLANK</v>
      </c>
      <c r="D227" s="81"/>
      <c r="E227" s="81"/>
      <c r="F227" s="81"/>
      <c r="G227" s="81"/>
      <c r="H227" s="81"/>
    </row>
    <row r="228" spans="2:8" x14ac:dyDescent="0.65">
      <c r="B228" s="79" t="str">
        <f>VLOOKUP('Qual Table Lookup'!$J220,'Qual Table Lookup'!$J$2:$L$862,2,FALSE)</f>
        <v>BLANK</v>
      </c>
      <c r="C228" s="80" t="str">
        <f>VLOOKUP('Qual Table Lookup'!$J220,'Qual Table Lookup'!$J$2:$L$862,3,FALSE)</f>
        <v>BLANK</v>
      </c>
      <c r="D228" s="81"/>
      <c r="E228" s="81"/>
      <c r="F228" s="81"/>
      <c r="G228" s="81"/>
      <c r="H228" s="81"/>
    </row>
    <row r="229" spans="2:8" x14ac:dyDescent="0.65">
      <c r="B229" s="79" t="str">
        <f>VLOOKUP('Qual Table Lookup'!$J221,'Qual Table Lookup'!$J$2:$L$862,2,FALSE)</f>
        <v>BLANK</v>
      </c>
      <c r="C229" s="80" t="str">
        <f>VLOOKUP('Qual Table Lookup'!$J221,'Qual Table Lookup'!$J$2:$L$862,3,FALSE)</f>
        <v>BLANK</v>
      </c>
      <c r="D229" s="81"/>
      <c r="E229" s="81"/>
      <c r="F229" s="81"/>
      <c r="G229" s="81"/>
      <c r="H229" s="81"/>
    </row>
    <row r="230" spans="2:8" x14ac:dyDescent="0.65">
      <c r="B230" s="79" t="str">
        <f>VLOOKUP('Qual Table Lookup'!$J222,'Qual Table Lookup'!$J$2:$L$862,2,FALSE)</f>
        <v>BLANK</v>
      </c>
      <c r="C230" s="80" t="str">
        <f>VLOOKUP('Qual Table Lookup'!$J222,'Qual Table Lookup'!$J$2:$L$862,3,FALSE)</f>
        <v>BLANK</v>
      </c>
      <c r="D230" s="81"/>
      <c r="E230" s="81"/>
      <c r="F230" s="81"/>
      <c r="G230" s="81"/>
      <c r="H230" s="81"/>
    </row>
    <row r="231" spans="2:8" x14ac:dyDescent="0.65">
      <c r="B231" s="79" t="str">
        <f>VLOOKUP('Qual Table Lookup'!$J223,'Qual Table Lookup'!$J$2:$L$862,2,FALSE)</f>
        <v>BLANK</v>
      </c>
      <c r="C231" s="80" t="str">
        <f>VLOOKUP('Qual Table Lookup'!$J223,'Qual Table Lookup'!$J$2:$L$862,3,FALSE)</f>
        <v>BLANK</v>
      </c>
      <c r="D231" s="81"/>
      <c r="E231" s="81"/>
      <c r="F231" s="81"/>
      <c r="G231" s="81"/>
      <c r="H231" s="81"/>
    </row>
    <row r="232" spans="2:8" x14ac:dyDescent="0.65">
      <c r="B232" s="79" t="str">
        <f>VLOOKUP('Qual Table Lookup'!$J224,'Qual Table Lookup'!$J$2:$L$862,2,FALSE)</f>
        <v>BLANK</v>
      </c>
      <c r="C232" s="80" t="str">
        <f>VLOOKUP('Qual Table Lookup'!$J224,'Qual Table Lookup'!$J$2:$L$862,3,FALSE)</f>
        <v>BLANK</v>
      </c>
      <c r="D232" s="81"/>
      <c r="E232" s="81"/>
      <c r="F232" s="81"/>
      <c r="G232" s="81"/>
      <c r="H232" s="81"/>
    </row>
    <row r="233" spans="2:8" x14ac:dyDescent="0.65">
      <c r="B233" s="79" t="str">
        <f>VLOOKUP('Qual Table Lookup'!$J225,'Qual Table Lookup'!$J$2:$L$862,2,FALSE)</f>
        <v>BLANK</v>
      </c>
      <c r="C233" s="80" t="str">
        <f>VLOOKUP('Qual Table Lookup'!$J225,'Qual Table Lookup'!$J$2:$L$862,3,FALSE)</f>
        <v>BLANK</v>
      </c>
      <c r="D233" s="81"/>
      <c r="E233" s="81"/>
      <c r="F233" s="81"/>
      <c r="G233" s="81"/>
      <c r="H233" s="81"/>
    </row>
    <row r="234" spans="2:8" x14ac:dyDescent="0.65">
      <c r="B234" s="79" t="str">
        <f>VLOOKUP('Qual Table Lookup'!$J226,'Qual Table Lookup'!$J$2:$L$862,2,FALSE)</f>
        <v>BLANK</v>
      </c>
      <c r="C234" s="80" t="str">
        <f>VLOOKUP('Qual Table Lookup'!$J226,'Qual Table Lookup'!$J$2:$L$862,3,FALSE)</f>
        <v>BLANK</v>
      </c>
      <c r="D234" s="81"/>
      <c r="E234" s="81"/>
      <c r="F234" s="81"/>
      <c r="G234" s="81"/>
      <c r="H234" s="81"/>
    </row>
    <row r="235" spans="2:8" x14ac:dyDescent="0.65">
      <c r="B235" s="79" t="str">
        <f>VLOOKUP('Qual Table Lookup'!$J227,'Qual Table Lookup'!$J$2:$L$862,2,FALSE)</f>
        <v>BLANK</v>
      </c>
      <c r="C235" s="80" t="str">
        <f>VLOOKUP('Qual Table Lookup'!$J227,'Qual Table Lookup'!$J$2:$L$862,3,FALSE)</f>
        <v>BLANK</v>
      </c>
      <c r="D235" s="81"/>
      <c r="E235" s="81"/>
      <c r="F235" s="81"/>
      <c r="G235" s="81"/>
      <c r="H235" s="81"/>
    </row>
    <row r="236" spans="2:8" x14ac:dyDescent="0.65">
      <c r="B236" s="79" t="str">
        <f>VLOOKUP('Qual Table Lookup'!$J228,'Qual Table Lookup'!$J$2:$L$862,2,FALSE)</f>
        <v>BLANK</v>
      </c>
      <c r="C236" s="80" t="str">
        <f>VLOOKUP('Qual Table Lookup'!$J228,'Qual Table Lookup'!$J$2:$L$862,3,FALSE)</f>
        <v>BLANK</v>
      </c>
      <c r="D236" s="81"/>
      <c r="E236" s="81"/>
      <c r="F236" s="81"/>
      <c r="G236" s="81"/>
      <c r="H236" s="81"/>
    </row>
    <row r="237" spans="2:8" x14ac:dyDescent="0.65">
      <c r="B237" s="79" t="str">
        <f>VLOOKUP('Qual Table Lookup'!$J229,'Qual Table Lookup'!$J$2:$L$862,2,FALSE)</f>
        <v>BLANK</v>
      </c>
      <c r="C237" s="80" t="str">
        <f>VLOOKUP('Qual Table Lookup'!$J229,'Qual Table Lookup'!$J$2:$L$862,3,FALSE)</f>
        <v>BLANK</v>
      </c>
      <c r="D237" s="81"/>
      <c r="E237" s="81"/>
      <c r="F237" s="81"/>
      <c r="G237" s="81"/>
      <c r="H237" s="81"/>
    </row>
    <row r="238" spans="2:8" x14ac:dyDescent="0.65">
      <c r="B238" s="79" t="str">
        <f>VLOOKUP('Qual Table Lookup'!$J230,'Qual Table Lookup'!$J$2:$L$862,2,FALSE)</f>
        <v>BLANK</v>
      </c>
      <c r="C238" s="80" t="str">
        <f>VLOOKUP('Qual Table Lookup'!$J230,'Qual Table Lookup'!$J$2:$L$862,3,FALSE)</f>
        <v>BLANK</v>
      </c>
      <c r="D238" s="81"/>
      <c r="E238" s="81"/>
      <c r="F238" s="81"/>
      <c r="G238" s="81"/>
      <c r="H238" s="81"/>
    </row>
    <row r="239" spans="2:8" x14ac:dyDescent="0.65">
      <c r="B239" s="79" t="str">
        <f>VLOOKUP('Qual Table Lookup'!$J231,'Qual Table Lookup'!$J$2:$L$862,2,FALSE)</f>
        <v>BLANK</v>
      </c>
      <c r="C239" s="80" t="str">
        <f>VLOOKUP('Qual Table Lookup'!$J231,'Qual Table Lookup'!$J$2:$L$862,3,FALSE)</f>
        <v>BLANK</v>
      </c>
      <c r="D239" s="81"/>
      <c r="E239" s="81"/>
      <c r="F239" s="81"/>
      <c r="G239" s="81"/>
      <c r="H239" s="81"/>
    </row>
    <row r="240" spans="2:8" x14ac:dyDescent="0.65">
      <c r="B240" s="79" t="str">
        <f>VLOOKUP('Qual Table Lookup'!$J232,'Qual Table Lookup'!$J$2:$L$862,2,FALSE)</f>
        <v>BLANK</v>
      </c>
      <c r="C240" s="80" t="str">
        <f>VLOOKUP('Qual Table Lookup'!$J232,'Qual Table Lookup'!$J$2:$L$862,3,FALSE)</f>
        <v>BLANK</v>
      </c>
      <c r="D240" s="81"/>
      <c r="E240" s="81"/>
      <c r="F240" s="81"/>
      <c r="G240" s="81"/>
      <c r="H240" s="81"/>
    </row>
    <row r="241" spans="2:8" x14ac:dyDescent="0.65">
      <c r="B241" s="79" t="str">
        <f>VLOOKUP('Qual Table Lookup'!$J233,'Qual Table Lookup'!$J$2:$L$862,2,FALSE)</f>
        <v>BLANK</v>
      </c>
      <c r="C241" s="80" t="str">
        <f>VLOOKUP('Qual Table Lookup'!$J233,'Qual Table Lookup'!$J$2:$L$862,3,FALSE)</f>
        <v>BLANK</v>
      </c>
      <c r="D241" s="81"/>
      <c r="E241" s="81"/>
      <c r="F241" s="81"/>
      <c r="G241" s="81"/>
      <c r="H241" s="81"/>
    </row>
    <row r="242" spans="2:8" x14ac:dyDescent="0.65">
      <c r="B242" s="79" t="str">
        <f>VLOOKUP('Qual Table Lookup'!$J234,'Qual Table Lookup'!$J$2:$L$862,2,FALSE)</f>
        <v>BLANK</v>
      </c>
      <c r="C242" s="80" t="str">
        <f>VLOOKUP('Qual Table Lookup'!$J234,'Qual Table Lookup'!$J$2:$L$862,3,FALSE)</f>
        <v>BLANK</v>
      </c>
      <c r="D242" s="81"/>
      <c r="E242" s="81"/>
      <c r="F242" s="81"/>
      <c r="G242" s="81"/>
      <c r="H242" s="81"/>
    </row>
    <row r="243" spans="2:8" x14ac:dyDescent="0.65">
      <c r="B243" s="79" t="str">
        <f>VLOOKUP('Qual Table Lookup'!$J235,'Qual Table Lookup'!$J$2:$L$862,2,FALSE)</f>
        <v>BLANK</v>
      </c>
      <c r="C243" s="80" t="str">
        <f>VLOOKUP('Qual Table Lookup'!$J235,'Qual Table Lookup'!$J$2:$L$862,3,FALSE)</f>
        <v>BLANK</v>
      </c>
      <c r="D243" s="81"/>
      <c r="E243" s="81"/>
      <c r="F243" s="81"/>
      <c r="G243" s="81"/>
      <c r="H243" s="81"/>
    </row>
    <row r="244" spans="2:8" x14ac:dyDescent="0.65">
      <c r="B244" s="79" t="str">
        <f>VLOOKUP('Qual Table Lookup'!$J236,'Qual Table Lookup'!$J$2:$L$862,2,FALSE)</f>
        <v>BLANK</v>
      </c>
      <c r="C244" s="80" t="str">
        <f>VLOOKUP('Qual Table Lookup'!$J236,'Qual Table Lookup'!$J$2:$L$862,3,FALSE)</f>
        <v>BLANK</v>
      </c>
      <c r="D244" s="81"/>
      <c r="E244" s="81"/>
      <c r="F244" s="81"/>
      <c r="G244" s="81"/>
      <c r="H244" s="81"/>
    </row>
    <row r="245" spans="2:8" x14ac:dyDescent="0.65">
      <c r="B245" s="79" t="str">
        <f>VLOOKUP('Qual Table Lookup'!$J237,'Qual Table Lookup'!$J$2:$L$862,2,FALSE)</f>
        <v>BLANK</v>
      </c>
      <c r="C245" s="80" t="str">
        <f>VLOOKUP('Qual Table Lookup'!$J237,'Qual Table Lookup'!$J$2:$L$862,3,FALSE)</f>
        <v>BLANK</v>
      </c>
      <c r="D245" s="81"/>
      <c r="E245" s="81"/>
      <c r="F245" s="81"/>
      <c r="G245" s="81"/>
      <c r="H245" s="81"/>
    </row>
    <row r="246" spans="2:8" x14ac:dyDescent="0.65">
      <c r="B246" s="79" t="str">
        <f>VLOOKUP('Qual Table Lookup'!$J238,'Qual Table Lookup'!$J$2:$L$862,2,FALSE)</f>
        <v>BLANK</v>
      </c>
      <c r="C246" s="80" t="str">
        <f>VLOOKUP('Qual Table Lookup'!$J238,'Qual Table Lookup'!$J$2:$L$862,3,FALSE)</f>
        <v>BLANK</v>
      </c>
      <c r="D246" s="81"/>
      <c r="E246" s="81"/>
      <c r="F246" s="81"/>
      <c r="G246" s="81"/>
      <c r="H246" s="81"/>
    </row>
    <row r="247" spans="2:8" x14ac:dyDescent="0.65">
      <c r="B247" s="79" t="str">
        <f>VLOOKUP('Qual Table Lookup'!$J239,'Qual Table Lookup'!$J$2:$L$862,2,FALSE)</f>
        <v>BLANK</v>
      </c>
      <c r="C247" s="80" t="str">
        <f>VLOOKUP('Qual Table Lookup'!$J239,'Qual Table Lookup'!$J$2:$L$862,3,FALSE)</f>
        <v>BLANK</v>
      </c>
      <c r="D247" s="81"/>
      <c r="E247" s="81"/>
      <c r="F247" s="81"/>
      <c r="G247" s="81"/>
      <c r="H247" s="81"/>
    </row>
    <row r="248" spans="2:8" x14ac:dyDescent="0.65">
      <c r="B248" s="79" t="str">
        <f>VLOOKUP('Qual Table Lookup'!$J240,'Qual Table Lookup'!$J$2:$L$862,2,FALSE)</f>
        <v>BLANK</v>
      </c>
      <c r="C248" s="80" t="str">
        <f>VLOOKUP('Qual Table Lookup'!$J240,'Qual Table Lookup'!$J$2:$L$862,3,FALSE)</f>
        <v>BLANK</v>
      </c>
      <c r="D248" s="81"/>
      <c r="E248" s="81"/>
      <c r="F248" s="81"/>
      <c r="G248" s="81"/>
      <c r="H248" s="81"/>
    </row>
    <row r="249" spans="2:8" x14ac:dyDescent="0.65">
      <c r="B249" s="79" t="str">
        <f>VLOOKUP('Qual Table Lookup'!$J241,'Qual Table Lookup'!$J$2:$L$862,2,FALSE)</f>
        <v>BLANK</v>
      </c>
      <c r="C249" s="80" t="str">
        <f>VLOOKUP('Qual Table Lookup'!$J241,'Qual Table Lookup'!$J$2:$L$862,3,FALSE)</f>
        <v>BLANK</v>
      </c>
      <c r="D249" s="81"/>
      <c r="E249" s="81"/>
      <c r="F249" s="81"/>
      <c r="G249" s="81"/>
      <c r="H249" s="81"/>
    </row>
    <row r="250" spans="2:8" x14ac:dyDescent="0.65">
      <c r="B250" s="79" t="str">
        <f>VLOOKUP('Qual Table Lookup'!$J242,'Qual Table Lookup'!$J$2:$L$862,2,FALSE)</f>
        <v>BLANK</v>
      </c>
      <c r="C250" s="80" t="str">
        <f>VLOOKUP('Qual Table Lookup'!$J242,'Qual Table Lookup'!$J$2:$L$862,3,FALSE)</f>
        <v>BLANK</v>
      </c>
      <c r="D250" s="81"/>
      <c r="E250" s="81"/>
      <c r="F250" s="81"/>
      <c r="G250" s="81"/>
      <c r="H250" s="81"/>
    </row>
    <row r="251" spans="2:8" x14ac:dyDescent="0.65">
      <c r="B251" s="79" t="str">
        <f>VLOOKUP('Qual Table Lookup'!$J243,'Qual Table Lookup'!$J$2:$L$862,2,FALSE)</f>
        <v>BLANK</v>
      </c>
      <c r="C251" s="80" t="str">
        <f>VLOOKUP('Qual Table Lookup'!$J243,'Qual Table Lookup'!$J$2:$L$862,3,FALSE)</f>
        <v>BLANK</v>
      </c>
      <c r="D251" s="81"/>
      <c r="E251" s="81"/>
      <c r="F251" s="81"/>
      <c r="G251" s="81"/>
      <c r="H251" s="81"/>
    </row>
    <row r="252" spans="2:8" x14ac:dyDescent="0.65">
      <c r="B252" s="79" t="str">
        <f>VLOOKUP('Qual Table Lookup'!$J244,'Qual Table Lookup'!$J$2:$L$862,2,FALSE)</f>
        <v>BLANK</v>
      </c>
      <c r="C252" s="80" t="str">
        <f>VLOOKUP('Qual Table Lookup'!$J244,'Qual Table Lookup'!$J$2:$L$862,3,FALSE)</f>
        <v>BLANK</v>
      </c>
      <c r="D252" s="81"/>
      <c r="E252" s="81"/>
      <c r="F252" s="81"/>
      <c r="G252" s="81"/>
      <c r="H252" s="81"/>
    </row>
    <row r="253" spans="2:8" x14ac:dyDescent="0.65">
      <c r="B253" s="79" t="str">
        <f>VLOOKUP('Qual Table Lookup'!$J245,'Qual Table Lookup'!$J$2:$L$862,2,FALSE)</f>
        <v>BLANK</v>
      </c>
      <c r="C253" s="80" t="str">
        <f>VLOOKUP('Qual Table Lookup'!$J245,'Qual Table Lookup'!$J$2:$L$862,3,FALSE)</f>
        <v>BLANK</v>
      </c>
      <c r="D253" s="81"/>
      <c r="E253" s="81"/>
      <c r="F253" s="81"/>
      <c r="G253" s="81"/>
      <c r="H253" s="81"/>
    </row>
    <row r="254" spans="2:8" x14ac:dyDescent="0.65">
      <c r="B254" s="79" t="str">
        <f>VLOOKUP('Qual Table Lookup'!$J246,'Qual Table Lookup'!$J$2:$L$862,2,FALSE)</f>
        <v>BLANK</v>
      </c>
      <c r="C254" s="80" t="str">
        <f>VLOOKUP('Qual Table Lookup'!$J246,'Qual Table Lookup'!$J$2:$L$862,3,FALSE)</f>
        <v>BLANK</v>
      </c>
      <c r="D254" s="81"/>
      <c r="E254" s="81"/>
      <c r="F254" s="81"/>
      <c r="G254" s="81"/>
      <c r="H254" s="81"/>
    </row>
    <row r="255" spans="2:8" x14ac:dyDescent="0.65">
      <c r="B255" s="79" t="str">
        <f>VLOOKUP('Qual Table Lookup'!$J247,'Qual Table Lookup'!$J$2:$L$862,2,FALSE)</f>
        <v>BLANK</v>
      </c>
      <c r="C255" s="80" t="str">
        <f>VLOOKUP('Qual Table Lookup'!$J247,'Qual Table Lookup'!$J$2:$L$862,3,FALSE)</f>
        <v>BLANK</v>
      </c>
      <c r="D255" s="81"/>
      <c r="E255" s="81"/>
      <c r="F255" s="81"/>
      <c r="G255" s="81"/>
      <c r="H255" s="81"/>
    </row>
    <row r="256" spans="2:8" x14ac:dyDescent="0.65">
      <c r="B256" s="79" t="str">
        <f>VLOOKUP('Qual Table Lookup'!$J248,'Qual Table Lookup'!$J$2:$L$862,2,FALSE)</f>
        <v>BLANK</v>
      </c>
      <c r="C256" s="80" t="str">
        <f>VLOOKUP('Qual Table Lookup'!$J248,'Qual Table Lookup'!$J$2:$L$862,3,FALSE)</f>
        <v>BLANK</v>
      </c>
      <c r="D256" s="81"/>
      <c r="E256" s="81"/>
      <c r="F256" s="81"/>
      <c r="G256" s="81"/>
      <c r="H256" s="81"/>
    </row>
    <row r="257" spans="2:8" x14ac:dyDescent="0.65">
      <c r="B257" s="79" t="str">
        <f>VLOOKUP('Qual Table Lookup'!$J249,'Qual Table Lookup'!$J$2:$L$862,2,FALSE)</f>
        <v>BLANK</v>
      </c>
      <c r="C257" s="80" t="str">
        <f>VLOOKUP('Qual Table Lookup'!$J249,'Qual Table Lookup'!$J$2:$L$862,3,FALSE)</f>
        <v>BLANK</v>
      </c>
      <c r="D257" s="81"/>
      <c r="E257" s="81"/>
      <c r="F257" s="81"/>
      <c r="G257" s="81"/>
      <c r="H257" s="81"/>
    </row>
    <row r="258" spans="2:8" x14ac:dyDescent="0.65">
      <c r="B258" s="79" t="str">
        <f>VLOOKUP('Qual Table Lookup'!$J250,'Qual Table Lookup'!$J$2:$L$862,2,FALSE)</f>
        <v>BLANK</v>
      </c>
      <c r="C258" s="80" t="str">
        <f>VLOOKUP('Qual Table Lookup'!$J250,'Qual Table Lookup'!$J$2:$L$862,3,FALSE)</f>
        <v>BLANK</v>
      </c>
      <c r="D258" s="81"/>
      <c r="E258" s="81"/>
      <c r="F258" s="81"/>
      <c r="G258" s="81"/>
      <c r="H258" s="81"/>
    </row>
    <row r="259" spans="2:8" x14ac:dyDescent="0.65">
      <c r="B259" s="79" t="str">
        <f>VLOOKUP('Qual Table Lookup'!$J251,'Qual Table Lookup'!$J$2:$L$862,2,FALSE)</f>
        <v>BLANK</v>
      </c>
      <c r="C259" s="80" t="str">
        <f>VLOOKUP('Qual Table Lookup'!$J251,'Qual Table Lookup'!$J$2:$L$862,3,FALSE)</f>
        <v>BLANK</v>
      </c>
      <c r="D259" s="81"/>
      <c r="E259" s="81"/>
      <c r="F259" s="81"/>
      <c r="G259" s="81"/>
      <c r="H259" s="81"/>
    </row>
    <row r="260" spans="2:8" x14ac:dyDescent="0.65">
      <c r="B260" s="79" t="str">
        <f>VLOOKUP('Qual Table Lookup'!$J252,'Qual Table Lookup'!$J$2:$L$862,2,FALSE)</f>
        <v>BLANK</v>
      </c>
      <c r="C260" s="80" t="str">
        <f>VLOOKUP('Qual Table Lookup'!$J252,'Qual Table Lookup'!$J$2:$L$862,3,FALSE)</f>
        <v>BLANK</v>
      </c>
      <c r="D260" s="81"/>
      <c r="E260" s="81"/>
      <c r="F260" s="81"/>
      <c r="G260" s="81"/>
      <c r="H260" s="81"/>
    </row>
    <row r="261" spans="2:8" x14ac:dyDescent="0.65">
      <c r="B261" s="79" t="str">
        <f>VLOOKUP('Qual Table Lookup'!$J253,'Qual Table Lookup'!$J$2:$L$862,2,FALSE)</f>
        <v>BLANK</v>
      </c>
      <c r="C261" s="80" t="str">
        <f>VLOOKUP('Qual Table Lookup'!$J253,'Qual Table Lookup'!$J$2:$L$862,3,FALSE)</f>
        <v>BLANK</v>
      </c>
      <c r="D261" s="81"/>
      <c r="E261" s="81"/>
      <c r="F261" s="81"/>
      <c r="G261" s="81"/>
      <c r="H261" s="81"/>
    </row>
    <row r="262" spans="2:8" x14ac:dyDescent="0.65">
      <c r="B262" s="79" t="str">
        <f>VLOOKUP('Qual Table Lookup'!$J254,'Qual Table Lookup'!$J$2:$L$862,2,FALSE)</f>
        <v>BLANK</v>
      </c>
      <c r="C262" s="80" t="str">
        <f>VLOOKUP('Qual Table Lookup'!$J254,'Qual Table Lookup'!$J$2:$L$862,3,FALSE)</f>
        <v>BLANK</v>
      </c>
      <c r="D262" s="81"/>
      <c r="E262" s="81"/>
      <c r="F262" s="81"/>
      <c r="G262" s="81"/>
      <c r="H262" s="81"/>
    </row>
    <row r="263" spans="2:8" x14ac:dyDescent="0.65">
      <c r="B263" s="79" t="str">
        <f>VLOOKUP('Qual Table Lookup'!$J255,'Qual Table Lookup'!$J$2:$L$862,2,FALSE)</f>
        <v>BLANK</v>
      </c>
      <c r="C263" s="80" t="str">
        <f>VLOOKUP('Qual Table Lookup'!$J255,'Qual Table Lookup'!$J$2:$L$862,3,FALSE)</f>
        <v>BLANK</v>
      </c>
      <c r="D263" s="81"/>
      <c r="E263" s="81"/>
      <c r="F263" s="81"/>
      <c r="G263" s="81"/>
      <c r="H263" s="81"/>
    </row>
    <row r="264" spans="2:8" x14ac:dyDescent="0.65">
      <c r="B264" s="79" t="str">
        <f>VLOOKUP('Qual Table Lookup'!$J256,'Qual Table Lookup'!$J$2:$L$862,2,FALSE)</f>
        <v>BLANK</v>
      </c>
      <c r="C264" s="80" t="str">
        <f>VLOOKUP('Qual Table Lookup'!$J256,'Qual Table Lookup'!$J$2:$L$862,3,FALSE)</f>
        <v>BLANK</v>
      </c>
      <c r="D264" s="81"/>
      <c r="E264" s="81"/>
      <c r="F264" s="81"/>
      <c r="G264" s="81"/>
      <c r="H264" s="81"/>
    </row>
    <row r="265" spans="2:8" x14ac:dyDescent="0.65">
      <c r="B265" s="79" t="str">
        <f>VLOOKUP('Qual Table Lookup'!$J257,'Qual Table Lookup'!$J$2:$L$862,2,FALSE)</f>
        <v>BLANK</v>
      </c>
      <c r="C265" s="80" t="str">
        <f>VLOOKUP('Qual Table Lookup'!$J257,'Qual Table Lookup'!$J$2:$L$862,3,FALSE)</f>
        <v>BLANK</v>
      </c>
      <c r="D265" s="81"/>
      <c r="E265" s="81"/>
      <c r="F265" s="81"/>
      <c r="G265" s="81"/>
      <c r="H265" s="81"/>
    </row>
    <row r="266" spans="2:8" x14ac:dyDescent="0.65">
      <c r="B266" s="79" t="str">
        <f>VLOOKUP('Qual Table Lookup'!$J258,'Qual Table Lookup'!$J$2:$L$862,2,FALSE)</f>
        <v>BLANK</v>
      </c>
      <c r="C266" s="80" t="str">
        <f>VLOOKUP('Qual Table Lookup'!$J258,'Qual Table Lookup'!$J$2:$L$862,3,FALSE)</f>
        <v>BLANK</v>
      </c>
      <c r="D266" s="81"/>
      <c r="E266" s="81"/>
      <c r="F266" s="81"/>
      <c r="G266" s="81"/>
      <c r="H266" s="81"/>
    </row>
    <row r="267" spans="2:8" x14ac:dyDescent="0.65">
      <c r="B267" s="79" t="str">
        <f>VLOOKUP('Qual Table Lookup'!$J259,'Qual Table Lookup'!$J$2:$L$862,2,FALSE)</f>
        <v>BLANK</v>
      </c>
      <c r="C267" s="80" t="str">
        <f>VLOOKUP('Qual Table Lookup'!$J259,'Qual Table Lookup'!$J$2:$L$862,3,FALSE)</f>
        <v>BLANK</v>
      </c>
      <c r="D267" s="81"/>
      <c r="E267" s="81"/>
      <c r="F267" s="81"/>
      <c r="G267" s="81"/>
      <c r="H267" s="81"/>
    </row>
    <row r="268" spans="2:8" x14ac:dyDescent="0.65">
      <c r="B268" s="79" t="str">
        <f>VLOOKUP('Qual Table Lookup'!$J260,'Qual Table Lookup'!$J$2:$L$862,2,FALSE)</f>
        <v>BLANK</v>
      </c>
      <c r="C268" s="80" t="str">
        <f>VLOOKUP('Qual Table Lookup'!$J260,'Qual Table Lookup'!$J$2:$L$862,3,FALSE)</f>
        <v>BLANK</v>
      </c>
      <c r="D268" s="81"/>
      <c r="E268" s="81"/>
      <c r="F268" s="81"/>
      <c r="G268" s="81"/>
      <c r="H268" s="81"/>
    </row>
    <row r="269" spans="2:8" x14ac:dyDescent="0.65">
      <c r="B269" s="79" t="str">
        <f>VLOOKUP('Qual Table Lookup'!$J261,'Qual Table Lookup'!$J$2:$L$862,2,FALSE)</f>
        <v>BLANK</v>
      </c>
      <c r="C269" s="80" t="str">
        <f>VLOOKUP('Qual Table Lookup'!$J261,'Qual Table Lookup'!$J$2:$L$862,3,FALSE)</f>
        <v>BLANK</v>
      </c>
      <c r="D269" s="81"/>
      <c r="E269" s="81"/>
      <c r="F269" s="81"/>
      <c r="G269" s="81"/>
      <c r="H269" s="81"/>
    </row>
    <row r="270" spans="2:8" x14ac:dyDescent="0.65">
      <c r="B270" s="79" t="str">
        <f>VLOOKUP('Qual Table Lookup'!$J262,'Qual Table Lookup'!$J$2:$L$862,2,FALSE)</f>
        <v>BLANK</v>
      </c>
      <c r="C270" s="80" t="str">
        <f>VLOOKUP('Qual Table Lookup'!$J262,'Qual Table Lookup'!$J$2:$L$862,3,FALSE)</f>
        <v>BLANK</v>
      </c>
      <c r="D270" s="81"/>
      <c r="E270" s="81"/>
      <c r="F270" s="81"/>
      <c r="G270" s="81"/>
      <c r="H270" s="81"/>
    </row>
    <row r="271" spans="2:8" x14ac:dyDescent="0.65">
      <c r="B271" s="79" t="str">
        <f>VLOOKUP('Qual Table Lookup'!$J263,'Qual Table Lookup'!$J$2:$L$862,2,FALSE)</f>
        <v>BLANK</v>
      </c>
      <c r="C271" s="80" t="str">
        <f>VLOOKUP('Qual Table Lookup'!$J263,'Qual Table Lookup'!$J$2:$L$862,3,FALSE)</f>
        <v>BLANK</v>
      </c>
      <c r="D271" s="81"/>
      <c r="E271" s="81"/>
      <c r="F271" s="81"/>
      <c r="G271" s="81"/>
      <c r="H271" s="81"/>
    </row>
    <row r="272" spans="2:8" x14ac:dyDescent="0.65">
      <c r="B272" s="79" t="str">
        <f>VLOOKUP('Qual Table Lookup'!$J264,'Qual Table Lookup'!$J$2:$L$862,2,FALSE)</f>
        <v>BLANK</v>
      </c>
      <c r="C272" s="80" t="str">
        <f>VLOOKUP('Qual Table Lookup'!$J264,'Qual Table Lookup'!$J$2:$L$862,3,FALSE)</f>
        <v>BLANK</v>
      </c>
      <c r="D272" s="81"/>
      <c r="E272" s="81"/>
      <c r="F272" s="81"/>
      <c r="G272" s="81"/>
      <c r="H272" s="81"/>
    </row>
    <row r="273" spans="2:8" x14ac:dyDescent="0.65">
      <c r="B273" s="79" t="str">
        <f>VLOOKUP('Qual Table Lookup'!$J265,'Qual Table Lookup'!$J$2:$L$862,2,FALSE)</f>
        <v>BLANK</v>
      </c>
      <c r="C273" s="80" t="str">
        <f>VLOOKUP('Qual Table Lookup'!$J265,'Qual Table Lookup'!$J$2:$L$862,3,FALSE)</f>
        <v>BLANK</v>
      </c>
      <c r="D273" s="81"/>
      <c r="E273" s="81"/>
      <c r="F273" s="81"/>
      <c r="G273" s="81"/>
      <c r="H273" s="81"/>
    </row>
    <row r="274" spans="2:8" x14ac:dyDescent="0.65">
      <c r="B274" s="79" t="str">
        <f>VLOOKUP('Qual Table Lookup'!$J266,'Qual Table Lookup'!$J$2:$L$862,2,FALSE)</f>
        <v>BLANK</v>
      </c>
      <c r="C274" s="80" t="str">
        <f>VLOOKUP('Qual Table Lookup'!$J266,'Qual Table Lookup'!$J$2:$L$862,3,FALSE)</f>
        <v>BLANK</v>
      </c>
      <c r="D274" s="81"/>
      <c r="E274" s="81"/>
      <c r="F274" s="81"/>
      <c r="G274" s="81"/>
      <c r="H274" s="81"/>
    </row>
    <row r="275" spans="2:8" x14ac:dyDescent="0.65">
      <c r="B275" s="79" t="str">
        <f>VLOOKUP('Qual Table Lookup'!$J267,'Qual Table Lookup'!$J$2:$L$862,2,FALSE)</f>
        <v>BLANK</v>
      </c>
      <c r="C275" s="80" t="str">
        <f>VLOOKUP('Qual Table Lookup'!$J267,'Qual Table Lookup'!$J$2:$L$862,3,FALSE)</f>
        <v>BLANK</v>
      </c>
      <c r="D275" s="81"/>
      <c r="E275" s="81"/>
      <c r="F275" s="81"/>
      <c r="G275" s="81"/>
      <c r="H275" s="81"/>
    </row>
    <row r="276" spans="2:8" x14ac:dyDescent="0.65">
      <c r="B276" s="79" t="str">
        <f>VLOOKUP('Qual Table Lookup'!$J268,'Qual Table Lookup'!$J$2:$L$862,2,FALSE)</f>
        <v>BLANK</v>
      </c>
      <c r="C276" s="80" t="str">
        <f>VLOOKUP('Qual Table Lookup'!$J268,'Qual Table Lookup'!$J$2:$L$862,3,FALSE)</f>
        <v>BLANK</v>
      </c>
      <c r="D276" s="81"/>
      <c r="E276" s="81"/>
      <c r="F276" s="81"/>
      <c r="G276" s="81"/>
      <c r="H276" s="81"/>
    </row>
    <row r="277" spans="2:8" x14ac:dyDescent="0.65">
      <c r="B277" s="79" t="str">
        <f>VLOOKUP('Qual Table Lookup'!$J269,'Qual Table Lookup'!$J$2:$L$862,2,FALSE)</f>
        <v>BLANK</v>
      </c>
      <c r="C277" s="80" t="str">
        <f>VLOOKUP('Qual Table Lookup'!$J269,'Qual Table Lookup'!$J$2:$L$862,3,FALSE)</f>
        <v>BLANK</v>
      </c>
      <c r="D277" s="81"/>
      <c r="E277" s="81"/>
      <c r="F277" s="81"/>
      <c r="G277" s="81"/>
      <c r="H277" s="81"/>
    </row>
    <row r="278" spans="2:8" x14ac:dyDescent="0.65">
      <c r="B278" s="79" t="str">
        <f>VLOOKUP('Qual Table Lookup'!$J270,'Qual Table Lookup'!$J$2:$L$862,2,FALSE)</f>
        <v>BLANK</v>
      </c>
      <c r="C278" s="80" t="str">
        <f>VLOOKUP('Qual Table Lookup'!$J270,'Qual Table Lookup'!$J$2:$L$862,3,FALSE)</f>
        <v>BLANK</v>
      </c>
      <c r="D278" s="81"/>
      <c r="E278" s="81"/>
      <c r="F278" s="81"/>
      <c r="G278" s="81"/>
      <c r="H278" s="81"/>
    </row>
    <row r="279" spans="2:8" x14ac:dyDescent="0.65">
      <c r="B279" s="79" t="str">
        <f>VLOOKUP('Qual Table Lookup'!$J271,'Qual Table Lookup'!$J$2:$L$862,2,FALSE)</f>
        <v>BLANK</v>
      </c>
      <c r="C279" s="80" t="str">
        <f>VLOOKUP('Qual Table Lookup'!$J271,'Qual Table Lookup'!$J$2:$L$862,3,FALSE)</f>
        <v>BLANK</v>
      </c>
      <c r="D279" s="81"/>
      <c r="E279" s="81"/>
      <c r="F279" s="81"/>
      <c r="G279" s="81"/>
      <c r="H279" s="81"/>
    </row>
    <row r="280" spans="2:8" x14ac:dyDescent="0.65">
      <c r="B280" s="79" t="str">
        <f>VLOOKUP('Qual Table Lookup'!$J272,'Qual Table Lookup'!$J$2:$L$862,2,FALSE)</f>
        <v>BLANK</v>
      </c>
      <c r="C280" s="80" t="str">
        <f>VLOOKUP('Qual Table Lookup'!$J272,'Qual Table Lookup'!$J$2:$L$862,3,FALSE)</f>
        <v>BLANK</v>
      </c>
      <c r="D280" s="81"/>
      <c r="E280" s="81"/>
      <c r="F280" s="81"/>
      <c r="G280" s="81"/>
      <c r="H280" s="81"/>
    </row>
    <row r="281" spans="2:8" x14ac:dyDescent="0.65">
      <c r="B281" s="79" t="str">
        <f>VLOOKUP('Qual Table Lookup'!$J273,'Qual Table Lookup'!$J$2:$L$862,2,FALSE)</f>
        <v>BLANK</v>
      </c>
      <c r="C281" s="80" t="str">
        <f>VLOOKUP('Qual Table Lookup'!$J273,'Qual Table Lookup'!$J$2:$L$862,3,FALSE)</f>
        <v>BLANK</v>
      </c>
      <c r="D281" s="81"/>
      <c r="E281" s="81"/>
      <c r="F281" s="81"/>
      <c r="G281" s="81"/>
      <c r="H281" s="81"/>
    </row>
    <row r="282" spans="2:8" x14ac:dyDescent="0.65">
      <c r="B282" s="79" t="str">
        <f>VLOOKUP('Qual Table Lookup'!$J274,'Qual Table Lookup'!$J$2:$L$862,2,FALSE)</f>
        <v>BLANK</v>
      </c>
      <c r="C282" s="80" t="str">
        <f>VLOOKUP('Qual Table Lookup'!$J274,'Qual Table Lookup'!$J$2:$L$862,3,FALSE)</f>
        <v>BLANK</v>
      </c>
      <c r="D282" s="81"/>
      <c r="E282" s="81"/>
      <c r="F282" s="81"/>
      <c r="G282" s="81"/>
      <c r="H282" s="81"/>
    </row>
    <row r="283" spans="2:8" x14ac:dyDescent="0.65">
      <c r="B283" s="79" t="str">
        <f>VLOOKUP('Qual Table Lookup'!$J275,'Qual Table Lookup'!$J$2:$L$862,2,FALSE)</f>
        <v>BLANK</v>
      </c>
      <c r="C283" s="80" t="str">
        <f>VLOOKUP('Qual Table Lookup'!$J275,'Qual Table Lookup'!$J$2:$L$862,3,FALSE)</f>
        <v>BLANK</v>
      </c>
      <c r="D283" s="81"/>
      <c r="E283" s="81"/>
      <c r="F283" s="81"/>
      <c r="G283" s="81"/>
      <c r="H283" s="81"/>
    </row>
    <row r="284" spans="2:8" x14ac:dyDescent="0.65">
      <c r="B284" s="79" t="str">
        <f>VLOOKUP('Qual Table Lookup'!$J276,'Qual Table Lookup'!$J$2:$L$862,2,FALSE)</f>
        <v>BLANK</v>
      </c>
      <c r="C284" s="80" t="str">
        <f>VLOOKUP('Qual Table Lookup'!$J276,'Qual Table Lookup'!$J$2:$L$862,3,FALSE)</f>
        <v>BLANK</v>
      </c>
      <c r="D284" s="81"/>
      <c r="E284" s="81"/>
      <c r="F284" s="81"/>
      <c r="G284" s="81"/>
      <c r="H284" s="81"/>
    </row>
    <row r="285" spans="2:8" x14ac:dyDescent="0.65">
      <c r="B285" s="79" t="str">
        <f>VLOOKUP('Qual Table Lookup'!$J277,'Qual Table Lookup'!$J$2:$L$862,2,FALSE)</f>
        <v>BLANK</v>
      </c>
      <c r="C285" s="80" t="str">
        <f>VLOOKUP('Qual Table Lookup'!$J277,'Qual Table Lookup'!$J$2:$L$862,3,FALSE)</f>
        <v>BLANK</v>
      </c>
      <c r="D285" s="81"/>
      <c r="E285" s="81"/>
      <c r="F285" s="81"/>
      <c r="G285" s="81"/>
      <c r="H285" s="81"/>
    </row>
    <row r="286" spans="2:8" x14ac:dyDescent="0.65">
      <c r="B286" s="79" t="str">
        <f>VLOOKUP('Qual Table Lookup'!$J278,'Qual Table Lookup'!$J$2:$L$862,2,FALSE)</f>
        <v>BLANK</v>
      </c>
      <c r="C286" s="80" t="str">
        <f>VLOOKUP('Qual Table Lookup'!$J278,'Qual Table Lookup'!$J$2:$L$862,3,FALSE)</f>
        <v>BLANK</v>
      </c>
      <c r="D286" s="81"/>
      <c r="E286" s="81"/>
      <c r="F286" s="81"/>
      <c r="G286" s="81"/>
      <c r="H286" s="81"/>
    </row>
    <row r="287" spans="2:8" x14ac:dyDescent="0.65">
      <c r="B287" s="79" t="str">
        <f>VLOOKUP('Qual Table Lookup'!$J279,'Qual Table Lookup'!$J$2:$L$862,2,FALSE)</f>
        <v>BLANK</v>
      </c>
      <c r="C287" s="80" t="str">
        <f>VLOOKUP('Qual Table Lookup'!$J279,'Qual Table Lookup'!$J$2:$L$862,3,FALSE)</f>
        <v>BLANK</v>
      </c>
      <c r="D287" s="81"/>
      <c r="E287" s="81"/>
      <c r="F287" s="81"/>
      <c r="G287" s="81"/>
      <c r="H287" s="81"/>
    </row>
    <row r="288" spans="2:8" x14ac:dyDescent="0.65">
      <c r="B288" s="79" t="str">
        <f>VLOOKUP('Qual Table Lookup'!$J280,'Qual Table Lookup'!$J$2:$L$862,2,FALSE)</f>
        <v>BLANK</v>
      </c>
      <c r="C288" s="80" t="str">
        <f>VLOOKUP('Qual Table Lookup'!$J280,'Qual Table Lookup'!$J$2:$L$862,3,FALSE)</f>
        <v>BLANK</v>
      </c>
      <c r="D288" s="81"/>
      <c r="E288" s="81"/>
      <c r="F288" s="81"/>
      <c r="G288" s="81"/>
      <c r="H288" s="81"/>
    </row>
    <row r="289" spans="2:8" x14ac:dyDescent="0.65">
      <c r="B289" s="79" t="str">
        <f>VLOOKUP('Qual Table Lookup'!$J281,'Qual Table Lookup'!$J$2:$L$862,2,FALSE)</f>
        <v>BLANK</v>
      </c>
      <c r="C289" s="80" t="str">
        <f>VLOOKUP('Qual Table Lookup'!$J281,'Qual Table Lookup'!$J$2:$L$862,3,FALSE)</f>
        <v>BLANK</v>
      </c>
      <c r="D289" s="81"/>
      <c r="E289" s="81"/>
      <c r="F289" s="81"/>
      <c r="G289" s="81"/>
      <c r="H289" s="81"/>
    </row>
    <row r="290" spans="2:8" x14ac:dyDescent="0.65">
      <c r="B290" s="79" t="str">
        <f>VLOOKUP('Qual Table Lookup'!$J282,'Qual Table Lookup'!$J$2:$L$862,2,FALSE)</f>
        <v>BLANK</v>
      </c>
      <c r="C290" s="80" t="str">
        <f>VLOOKUP('Qual Table Lookup'!$J282,'Qual Table Lookup'!$J$2:$L$862,3,FALSE)</f>
        <v>BLANK</v>
      </c>
      <c r="D290" s="81"/>
      <c r="E290" s="81"/>
      <c r="F290" s="81"/>
      <c r="G290" s="81"/>
      <c r="H290" s="81"/>
    </row>
    <row r="291" spans="2:8" x14ac:dyDescent="0.65">
      <c r="B291" s="79" t="str">
        <f>VLOOKUP('Qual Table Lookup'!$J283,'Qual Table Lookup'!$J$2:$L$862,2,FALSE)</f>
        <v>BLANK</v>
      </c>
      <c r="C291" s="80" t="str">
        <f>VLOOKUP('Qual Table Lookup'!$J283,'Qual Table Lookup'!$J$2:$L$862,3,FALSE)</f>
        <v>BLANK</v>
      </c>
      <c r="D291" s="81"/>
      <c r="E291" s="81"/>
      <c r="F291" s="81"/>
      <c r="G291" s="81"/>
      <c r="H291" s="81"/>
    </row>
    <row r="292" spans="2:8" x14ac:dyDescent="0.65">
      <c r="B292" s="79" t="str">
        <f>VLOOKUP('Qual Table Lookup'!$J284,'Qual Table Lookup'!$J$2:$L$862,2,FALSE)</f>
        <v>BLANK</v>
      </c>
      <c r="C292" s="80" t="str">
        <f>VLOOKUP('Qual Table Lookup'!$J284,'Qual Table Lookup'!$J$2:$L$862,3,FALSE)</f>
        <v>BLANK</v>
      </c>
      <c r="D292" s="81"/>
      <c r="E292" s="81"/>
      <c r="F292" s="81"/>
      <c r="G292" s="81"/>
      <c r="H292" s="81"/>
    </row>
    <row r="293" spans="2:8" x14ac:dyDescent="0.65">
      <c r="B293" s="79" t="str">
        <f>VLOOKUP('Qual Table Lookup'!$J285,'Qual Table Lookup'!$J$2:$L$862,2,FALSE)</f>
        <v>BLANK</v>
      </c>
      <c r="C293" s="80" t="str">
        <f>VLOOKUP('Qual Table Lookup'!$J285,'Qual Table Lookup'!$J$2:$L$862,3,FALSE)</f>
        <v>BLANK</v>
      </c>
      <c r="D293" s="81"/>
      <c r="E293" s="81"/>
      <c r="F293" s="81"/>
      <c r="G293" s="81"/>
      <c r="H293" s="81"/>
    </row>
    <row r="294" spans="2:8" x14ac:dyDescent="0.65">
      <c r="B294" s="79" t="str">
        <f>VLOOKUP('Qual Table Lookup'!$J286,'Qual Table Lookup'!$J$2:$L$862,2,FALSE)</f>
        <v>BLANK</v>
      </c>
      <c r="C294" s="80" t="str">
        <f>VLOOKUP('Qual Table Lookup'!$J286,'Qual Table Lookup'!$J$2:$L$862,3,FALSE)</f>
        <v>BLANK</v>
      </c>
      <c r="D294" s="81"/>
      <c r="E294" s="81"/>
      <c r="F294" s="81"/>
      <c r="G294" s="81"/>
      <c r="H294" s="81"/>
    </row>
    <row r="295" spans="2:8" x14ac:dyDescent="0.65">
      <c r="B295" s="79" t="str">
        <f>VLOOKUP('Qual Table Lookup'!$J287,'Qual Table Lookup'!$J$2:$L$862,2,FALSE)</f>
        <v>BLANK</v>
      </c>
      <c r="C295" s="80" t="str">
        <f>VLOOKUP('Qual Table Lookup'!$J287,'Qual Table Lookup'!$J$2:$L$862,3,FALSE)</f>
        <v>BLANK</v>
      </c>
      <c r="D295" s="81"/>
      <c r="E295" s="81"/>
      <c r="F295" s="81"/>
      <c r="G295" s="81"/>
      <c r="H295" s="81"/>
    </row>
    <row r="296" spans="2:8" x14ac:dyDescent="0.65">
      <c r="B296" s="79" t="str">
        <f>VLOOKUP('Qual Table Lookup'!$J288,'Qual Table Lookup'!$J$2:$L$862,2,FALSE)</f>
        <v>BLANK</v>
      </c>
      <c r="C296" s="80" t="str">
        <f>VLOOKUP('Qual Table Lookup'!$J288,'Qual Table Lookup'!$J$2:$L$862,3,FALSE)</f>
        <v>BLANK</v>
      </c>
      <c r="D296" s="81"/>
      <c r="E296" s="81"/>
      <c r="F296" s="81"/>
      <c r="G296" s="81"/>
      <c r="H296" s="81"/>
    </row>
    <row r="297" spans="2:8" x14ac:dyDescent="0.65">
      <c r="B297" s="79" t="str">
        <f>VLOOKUP('Qual Table Lookup'!$J289,'Qual Table Lookup'!$J$2:$L$862,2,FALSE)</f>
        <v>BLANK</v>
      </c>
      <c r="C297" s="80" t="str">
        <f>VLOOKUP('Qual Table Lookup'!$J289,'Qual Table Lookup'!$J$2:$L$862,3,FALSE)</f>
        <v>BLANK</v>
      </c>
      <c r="D297" s="81"/>
      <c r="E297" s="81"/>
      <c r="F297" s="81"/>
      <c r="G297" s="81"/>
      <c r="H297" s="81"/>
    </row>
    <row r="298" spans="2:8" x14ac:dyDescent="0.65">
      <c r="B298" s="79" t="str">
        <f>VLOOKUP('Qual Table Lookup'!$J290,'Qual Table Lookup'!$J$2:$L$862,2,FALSE)</f>
        <v>BLANK</v>
      </c>
      <c r="C298" s="80" t="str">
        <f>VLOOKUP('Qual Table Lookup'!$J290,'Qual Table Lookup'!$J$2:$L$862,3,FALSE)</f>
        <v>BLANK</v>
      </c>
      <c r="D298" s="81"/>
      <c r="E298" s="81"/>
      <c r="F298" s="81"/>
      <c r="G298" s="81"/>
      <c r="H298" s="81"/>
    </row>
    <row r="299" spans="2:8" x14ac:dyDescent="0.65">
      <c r="B299" s="79" t="str">
        <f>VLOOKUP('Qual Table Lookup'!$J291,'Qual Table Lookup'!$J$2:$L$862,2,FALSE)</f>
        <v>BLANK</v>
      </c>
      <c r="C299" s="80" t="str">
        <f>VLOOKUP('Qual Table Lookup'!$J291,'Qual Table Lookup'!$J$2:$L$862,3,FALSE)</f>
        <v>BLANK</v>
      </c>
      <c r="D299" s="81"/>
      <c r="E299" s="81"/>
      <c r="F299" s="81"/>
      <c r="G299" s="81"/>
      <c r="H299" s="81"/>
    </row>
    <row r="300" spans="2:8" x14ac:dyDescent="0.65">
      <c r="B300" s="79" t="str">
        <f>VLOOKUP('Qual Table Lookup'!$J292,'Qual Table Lookup'!$J$2:$L$862,2,FALSE)</f>
        <v>BLANK</v>
      </c>
      <c r="C300" s="80" t="str">
        <f>VLOOKUP('Qual Table Lookup'!$J292,'Qual Table Lookup'!$J$2:$L$862,3,FALSE)</f>
        <v>BLANK</v>
      </c>
      <c r="D300" s="81"/>
      <c r="E300" s="81"/>
      <c r="F300" s="81"/>
      <c r="G300" s="81"/>
      <c r="H300" s="81"/>
    </row>
    <row r="301" spans="2:8" x14ac:dyDescent="0.65">
      <c r="B301" s="79" t="str">
        <f>VLOOKUP('Qual Table Lookup'!$J293,'Qual Table Lookup'!$J$2:$L$862,2,FALSE)</f>
        <v>BLANK</v>
      </c>
      <c r="C301" s="80" t="str">
        <f>VLOOKUP('Qual Table Lookup'!$J293,'Qual Table Lookup'!$J$2:$L$862,3,FALSE)</f>
        <v>BLANK</v>
      </c>
      <c r="D301" s="81"/>
      <c r="E301" s="81"/>
      <c r="F301" s="81"/>
      <c r="G301" s="81"/>
      <c r="H301" s="81"/>
    </row>
    <row r="302" spans="2:8" x14ac:dyDescent="0.65">
      <c r="B302" s="79" t="str">
        <f>VLOOKUP('Qual Table Lookup'!$J294,'Qual Table Lookup'!$J$2:$L$862,2,FALSE)</f>
        <v>BLANK</v>
      </c>
      <c r="C302" s="80" t="str">
        <f>VLOOKUP('Qual Table Lookup'!$J294,'Qual Table Lookup'!$J$2:$L$862,3,FALSE)</f>
        <v>BLANK</v>
      </c>
      <c r="D302" s="81"/>
      <c r="E302" s="81"/>
      <c r="F302" s="81"/>
      <c r="G302" s="81"/>
      <c r="H302" s="81"/>
    </row>
    <row r="303" spans="2:8" x14ac:dyDescent="0.65">
      <c r="B303" s="79" t="str">
        <f>VLOOKUP('Qual Table Lookup'!$J295,'Qual Table Lookup'!$J$2:$L$862,2,FALSE)</f>
        <v>BLANK</v>
      </c>
      <c r="C303" s="80" t="str">
        <f>VLOOKUP('Qual Table Lookup'!$J295,'Qual Table Lookup'!$J$2:$L$862,3,FALSE)</f>
        <v>BLANK</v>
      </c>
      <c r="D303" s="81"/>
      <c r="E303" s="81"/>
      <c r="F303" s="81"/>
      <c r="G303" s="81"/>
      <c r="H303" s="81"/>
    </row>
    <row r="304" spans="2:8" x14ac:dyDescent="0.65">
      <c r="B304" s="79" t="str">
        <f>VLOOKUP('Qual Table Lookup'!$J296,'Qual Table Lookup'!$J$2:$L$862,2,FALSE)</f>
        <v>BLANK</v>
      </c>
      <c r="C304" s="80" t="str">
        <f>VLOOKUP('Qual Table Lookup'!$J296,'Qual Table Lookup'!$J$2:$L$862,3,FALSE)</f>
        <v>BLANK</v>
      </c>
    </row>
    <row r="305" spans="2:3" x14ac:dyDescent="0.65">
      <c r="B305" s="79" t="str">
        <f>VLOOKUP('Qual Table Lookup'!$J297,'Qual Table Lookup'!$J$2:$L$862,2,FALSE)</f>
        <v>BLANK</v>
      </c>
      <c r="C305" s="80" t="str">
        <f>VLOOKUP('Qual Table Lookup'!$J297,'Qual Table Lookup'!$J$2:$L$862,3,FALSE)</f>
        <v>BLANK</v>
      </c>
    </row>
    <row r="306" spans="2:3" x14ac:dyDescent="0.65">
      <c r="B306" s="79" t="str">
        <f>VLOOKUP('Qual Table Lookup'!$J298,'Qual Table Lookup'!$J$2:$L$862,2,FALSE)</f>
        <v>BLANK</v>
      </c>
      <c r="C306" s="80" t="str">
        <f>VLOOKUP('Qual Table Lookup'!$J298,'Qual Table Lookup'!$J$2:$L$862,3,FALSE)</f>
        <v>BLANK</v>
      </c>
    </row>
    <row r="307" spans="2:3" x14ac:dyDescent="0.65">
      <c r="B307" s="79" t="str">
        <f>VLOOKUP('Qual Table Lookup'!$J299,'Qual Table Lookup'!$J$2:$L$862,2,FALSE)</f>
        <v>BLANK</v>
      </c>
      <c r="C307" s="80" t="str">
        <f>VLOOKUP('Qual Table Lookup'!$J299,'Qual Table Lookup'!$J$2:$L$862,3,FALSE)</f>
        <v>BLANK</v>
      </c>
    </row>
    <row r="308" spans="2:3" x14ac:dyDescent="0.65">
      <c r="B308" s="79" t="str">
        <f>VLOOKUP('Qual Table Lookup'!$J300,'Qual Table Lookup'!$J$2:$L$862,2,FALSE)</f>
        <v>BLANK</v>
      </c>
      <c r="C308" s="80" t="str">
        <f>VLOOKUP('Qual Table Lookup'!$J300,'Qual Table Lookup'!$J$2:$L$862,3,FALSE)</f>
        <v>BLANK</v>
      </c>
    </row>
    <row r="309" spans="2:3" x14ac:dyDescent="0.65">
      <c r="B309" s="79" t="str">
        <f>VLOOKUP('Qual Table Lookup'!$J301,'Qual Table Lookup'!$J$2:$L$862,2,FALSE)</f>
        <v>BLANK</v>
      </c>
      <c r="C309" s="80" t="str">
        <f>VLOOKUP('Qual Table Lookup'!$J301,'Qual Table Lookup'!$J$2:$L$862,3,FALSE)</f>
        <v>BLANK</v>
      </c>
    </row>
    <row r="310" spans="2:3" x14ac:dyDescent="0.65">
      <c r="B310" s="79" t="str">
        <f>VLOOKUP('Qual Table Lookup'!$J302,'Qual Table Lookup'!$J$2:$L$862,2,FALSE)</f>
        <v>BLANK</v>
      </c>
      <c r="C310" s="80" t="str">
        <f>VLOOKUP('Qual Table Lookup'!$J302,'Qual Table Lookup'!$J$2:$L$862,3,FALSE)</f>
        <v>BLANK</v>
      </c>
    </row>
    <row r="311" spans="2:3" x14ac:dyDescent="0.65">
      <c r="B311" s="79" t="str">
        <f>VLOOKUP('Qual Table Lookup'!$J303,'Qual Table Lookup'!$J$2:$L$862,2,FALSE)</f>
        <v>BLANK</v>
      </c>
      <c r="C311" s="80" t="str">
        <f>VLOOKUP('Qual Table Lookup'!$J303,'Qual Table Lookup'!$J$2:$L$862,3,FALSE)</f>
        <v>BLANK</v>
      </c>
    </row>
    <row r="312" spans="2:3" x14ac:dyDescent="0.65">
      <c r="B312" s="79" t="str">
        <f>VLOOKUP('Qual Table Lookup'!$J304,'Qual Table Lookup'!$J$2:$L$862,2,FALSE)</f>
        <v>BLANK</v>
      </c>
      <c r="C312" s="80" t="str">
        <f>VLOOKUP('Qual Table Lookup'!$J304,'Qual Table Lookup'!$J$2:$L$862,3,FALSE)</f>
        <v>BLANK</v>
      </c>
    </row>
    <row r="313" spans="2:3" x14ac:dyDescent="0.65">
      <c r="B313" s="79" t="str">
        <f>VLOOKUP('Qual Table Lookup'!$J305,'Qual Table Lookup'!$J$2:$L$862,2,FALSE)</f>
        <v>BLANK</v>
      </c>
      <c r="C313" s="80" t="str">
        <f>VLOOKUP('Qual Table Lookup'!$J305,'Qual Table Lookup'!$J$2:$L$862,3,FALSE)</f>
        <v>BLANK</v>
      </c>
    </row>
    <row r="314" spans="2:3" x14ac:dyDescent="0.65">
      <c r="B314" s="79" t="str">
        <f>VLOOKUP('Qual Table Lookup'!$J306,'Qual Table Lookup'!$J$2:$L$862,2,FALSE)</f>
        <v>BLANK</v>
      </c>
      <c r="C314" s="80" t="str">
        <f>VLOOKUP('Qual Table Lookup'!$J306,'Qual Table Lookup'!$J$2:$L$862,3,FALSE)</f>
        <v>BLANK</v>
      </c>
    </row>
    <row r="315" spans="2:3" x14ac:dyDescent="0.65">
      <c r="B315" s="79" t="str">
        <f>VLOOKUP('Qual Table Lookup'!$J307,'Qual Table Lookup'!$J$2:$L$862,2,FALSE)</f>
        <v>BLANK</v>
      </c>
      <c r="C315" s="80" t="str">
        <f>VLOOKUP('Qual Table Lookup'!$J307,'Qual Table Lookup'!$J$2:$L$862,3,FALSE)</f>
        <v>BLANK</v>
      </c>
    </row>
    <row r="316" spans="2:3" x14ac:dyDescent="0.65">
      <c r="B316" s="79" t="str">
        <f>VLOOKUP('Qual Table Lookup'!$J308,'Qual Table Lookup'!$J$2:$L$862,2,FALSE)</f>
        <v>BLANK</v>
      </c>
      <c r="C316" s="80" t="str">
        <f>VLOOKUP('Qual Table Lookup'!$J308,'Qual Table Lookup'!$J$2:$L$862,3,FALSE)</f>
        <v>BLANK</v>
      </c>
    </row>
    <row r="317" spans="2:3" x14ac:dyDescent="0.65">
      <c r="B317" s="79" t="str">
        <f>VLOOKUP('Qual Table Lookup'!$J309,'Qual Table Lookup'!$J$2:$L$862,2,FALSE)</f>
        <v>BLANK</v>
      </c>
      <c r="C317" s="80" t="str">
        <f>VLOOKUP('Qual Table Lookup'!$J309,'Qual Table Lookup'!$J$2:$L$862,3,FALSE)</f>
        <v>BLANK</v>
      </c>
    </row>
    <row r="318" spans="2:3" x14ac:dyDescent="0.65">
      <c r="B318" s="79" t="str">
        <f>VLOOKUP('Qual Table Lookup'!$J310,'Qual Table Lookup'!$J$2:$L$862,2,FALSE)</f>
        <v>BLANK</v>
      </c>
      <c r="C318" s="80" t="str">
        <f>VLOOKUP('Qual Table Lookup'!$J310,'Qual Table Lookup'!$J$2:$L$862,3,FALSE)</f>
        <v>BLANK</v>
      </c>
    </row>
    <row r="319" spans="2:3" x14ac:dyDescent="0.65">
      <c r="B319" s="79" t="str">
        <f>VLOOKUP('Qual Table Lookup'!$J311,'Qual Table Lookup'!$J$2:$L$862,2,FALSE)</f>
        <v>BLANK</v>
      </c>
      <c r="C319" s="80" t="str">
        <f>VLOOKUP('Qual Table Lookup'!$J311,'Qual Table Lookup'!$J$2:$L$862,3,FALSE)</f>
        <v>BLANK</v>
      </c>
    </row>
    <row r="320" spans="2:3" x14ac:dyDescent="0.65">
      <c r="B320" s="79" t="str">
        <f>VLOOKUP('Qual Table Lookup'!$J312,'Qual Table Lookup'!$J$2:$L$862,2,FALSE)</f>
        <v>BLANK</v>
      </c>
      <c r="C320" s="80" t="str">
        <f>VLOOKUP('Qual Table Lookup'!$J312,'Qual Table Lookup'!$J$2:$L$862,3,FALSE)</f>
        <v>BLANK</v>
      </c>
    </row>
    <row r="321" spans="2:3" x14ac:dyDescent="0.65">
      <c r="B321" s="79" t="str">
        <f>VLOOKUP('Qual Table Lookup'!$J313,'Qual Table Lookup'!$J$2:$L$862,2,FALSE)</f>
        <v>BLANK</v>
      </c>
      <c r="C321" s="80" t="str">
        <f>VLOOKUP('Qual Table Lookup'!$J313,'Qual Table Lookup'!$J$2:$L$862,3,FALSE)</f>
        <v>BLANK</v>
      </c>
    </row>
    <row r="322" spans="2:3" x14ac:dyDescent="0.65">
      <c r="B322" s="79" t="str">
        <f>VLOOKUP('Qual Table Lookup'!$J314,'Qual Table Lookup'!$J$2:$L$862,2,FALSE)</f>
        <v>BLANK</v>
      </c>
      <c r="C322" s="80" t="str">
        <f>VLOOKUP('Qual Table Lookup'!$J314,'Qual Table Lookup'!$J$2:$L$862,3,FALSE)</f>
        <v>BLANK</v>
      </c>
    </row>
    <row r="323" spans="2:3" x14ac:dyDescent="0.65">
      <c r="B323" s="79" t="str">
        <f>VLOOKUP('Qual Table Lookup'!$J315,'Qual Table Lookup'!$J$2:$L$862,2,FALSE)</f>
        <v>BLANK</v>
      </c>
      <c r="C323" s="80" t="str">
        <f>VLOOKUP('Qual Table Lookup'!$J315,'Qual Table Lookup'!$J$2:$L$862,3,FALSE)</f>
        <v>BLANK</v>
      </c>
    </row>
    <row r="324" spans="2:3" x14ac:dyDescent="0.65">
      <c r="B324" s="79" t="str">
        <f>VLOOKUP('Qual Table Lookup'!$J316,'Qual Table Lookup'!$J$2:$L$862,2,FALSE)</f>
        <v>BLANK</v>
      </c>
      <c r="C324" s="80" t="str">
        <f>VLOOKUP('Qual Table Lookup'!$J316,'Qual Table Lookup'!$J$2:$L$862,3,FALSE)</f>
        <v>BLANK</v>
      </c>
    </row>
    <row r="325" spans="2:3" x14ac:dyDescent="0.65">
      <c r="B325" s="79" t="str">
        <f>VLOOKUP('Qual Table Lookup'!$J317,'Qual Table Lookup'!$J$2:$L$862,2,FALSE)</f>
        <v>BLANK</v>
      </c>
      <c r="C325" s="80" t="str">
        <f>VLOOKUP('Qual Table Lookup'!$J317,'Qual Table Lookup'!$J$2:$L$862,3,FALSE)</f>
        <v>BLANK</v>
      </c>
    </row>
    <row r="326" spans="2:3" x14ac:dyDescent="0.65">
      <c r="B326" s="79" t="str">
        <f>VLOOKUP('Qual Table Lookup'!$J318,'Qual Table Lookup'!$J$2:$L$862,2,FALSE)</f>
        <v>BLANK</v>
      </c>
      <c r="C326" s="80" t="str">
        <f>VLOOKUP('Qual Table Lookup'!$J318,'Qual Table Lookup'!$J$2:$L$862,3,FALSE)</f>
        <v>BLANK</v>
      </c>
    </row>
    <row r="327" spans="2:3" x14ac:dyDescent="0.65">
      <c r="B327" s="79" t="str">
        <f>VLOOKUP('Qual Table Lookup'!$J319,'Qual Table Lookup'!$J$2:$L$862,2,FALSE)</f>
        <v>BLANK</v>
      </c>
      <c r="C327" s="80" t="str">
        <f>VLOOKUP('Qual Table Lookup'!$J319,'Qual Table Lookup'!$J$2:$L$862,3,FALSE)</f>
        <v>BLANK</v>
      </c>
    </row>
    <row r="328" spans="2:3" x14ac:dyDescent="0.65">
      <c r="B328" s="79" t="str">
        <f>VLOOKUP('Qual Table Lookup'!$J320,'Qual Table Lookup'!$J$2:$L$862,2,FALSE)</f>
        <v>BLANK</v>
      </c>
      <c r="C328" s="80" t="str">
        <f>VLOOKUP('Qual Table Lookup'!$J320,'Qual Table Lookup'!$J$2:$L$862,3,FALSE)</f>
        <v>BLANK</v>
      </c>
    </row>
    <row r="329" spans="2:3" x14ac:dyDescent="0.65">
      <c r="B329" s="79" t="str">
        <f>VLOOKUP('Qual Table Lookup'!$J321,'Qual Table Lookup'!$J$2:$L$862,2,FALSE)</f>
        <v>BLANK</v>
      </c>
      <c r="C329" s="80" t="str">
        <f>VLOOKUP('Qual Table Lookup'!$J321,'Qual Table Lookup'!$J$2:$L$862,3,FALSE)</f>
        <v>BLANK</v>
      </c>
    </row>
    <row r="330" spans="2:3" x14ac:dyDescent="0.65">
      <c r="B330" s="79" t="str">
        <f>VLOOKUP('Qual Table Lookup'!$J322,'Qual Table Lookup'!$J$2:$L$862,2,FALSE)</f>
        <v>BLANK</v>
      </c>
      <c r="C330" s="80" t="str">
        <f>VLOOKUP('Qual Table Lookup'!$J322,'Qual Table Lookup'!$J$2:$L$862,3,FALSE)</f>
        <v>BLANK</v>
      </c>
    </row>
    <row r="331" spans="2:3" x14ac:dyDescent="0.65">
      <c r="B331" s="79" t="str">
        <f>VLOOKUP('Qual Table Lookup'!$J323,'Qual Table Lookup'!$J$2:$L$862,2,FALSE)</f>
        <v>BLANK</v>
      </c>
      <c r="C331" s="80" t="str">
        <f>VLOOKUP('Qual Table Lookup'!$J323,'Qual Table Lookup'!$J$2:$L$862,3,FALSE)</f>
        <v>BLANK</v>
      </c>
    </row>
    <row r="332" spans="2:3" x14ac:dyDescent="0.65">
      <c r="B332" s="79" t="str">
        <f>VLOOKUP('Qual Table Lookup'!$J324,'Qual Table Lookup'!$J$2:$L$862,2,FALSE)</f>
        <v>BLANK</v>
      </c>
      <c r="C332" s="80" t="str">
        <f>VLOOKUP('Qual Table Lookup'!$J324,'Qual Table Lookup'!$J$2:$L$862,3,FALSE)</f>
        <v>BLANK</v>
      </c>
    </row>
    <row r="333" spans="2:3" x14ac:dyDescent="0.65">
      <c r="B333" s="79" t="str">
        <f>VLOOKUP('Qual Table Lookup'!$J325,'Qual Table Lookup'!$J$2:$L$862,2,FALSE)</f>
        <v>BLANK</v>
      </c>
      <c r="C333" s="80" t="str">
        <f>VLOOKUP('Qual Table Lookup'!$J325,'Qual Table Lookup'!$J$2:$L$862,3,FALSE)</f>
        <v>BLANK</v>
      </c>
    </row>
    <row r="334" spans="2:3" x14ac:dyDescent="0.65">
      <c r="B334" s="79" t="str">
        <f>VLOOKUP('Qual Table Lookup'!$J326,'Qual Table Lookup'!$J$2:$L$862,2,FALSE)</f>
        <v>BLANK</v>
      </c>
      <c r="C334" s="80" t="str">
        <f>VLOOKUP('Qual Table Lookup'!$J326,'Qual Table Lookup'!$J$2:$L$862,3,FALSE)</f>
        <v>BLANK</v>
      </c>
    </row>
    <row r="335" spans="2:3" x14ac:dyDescent="0.65">
      <c r="B335" s="79" t="str">
        <f>VLOOKUP('Qual Table Lookup'!$J327,'Qual Table Lookup'!$J$2:$L$862,2,FALSE)</f>
        <v>BLANK</v>
      </c>
      <c r="C335" s="80" t="str">
        <f>VLOOKUP('Qual Table Lookup'!$J327,'Qual Table Lookup'!$J$2:$L$862,3,FALSE)</f>
        <v>BLANK</v>
      </c>
    </row>
    <row r="336" spans="2:3" x14ac:dyDescent="0.65">
      <c r="B336" s="79" t="str">
        <f>VLOOKUP('Qual Table Lookup'!$J328,'Qual Table Lookup'!$J$2:$L$862,2,FALSE)</f>
        <v>BLANK</v>
      </c>
      <c r="C336" s="80" t="str">
        <f>VLOOKUP('Qual Table Lookup'!$J328,'Qual Table Lookup'!$J$2:$L$862,3,FALSE)</f>
        <v>BLANK</v>
      </c>
    </row>
    <row r="337" spans="2:3" x14ac:dyDescent="0.65">
      <c r="B337" s="79" t="str">
        <f>VLOOKUP('Qual Table Lookup'!$J329,'Qual Table Lookup'!$J$2:$L$862,2,FALSE)</f>
        <v>BLANK</v>
      </c>
      <c r="C337" s="80" t="str">
        <f>VLOOKUP('Qual Table Lookup'!$J329,'Qual Table Lookup'!$J$2:$L$862,3,FALSE)</f>
        <v>BLANK</v>
      </c>
    </row>
    <row r="338" spans="2:3" x14ac:dyDescent="0.65">
      <c r="B338" s="79" t="str">
        <f>VLOOKUP('Qual Table Lookup'!$J330,'Qual Table Lookup'!$J$2:$L$862,2,FALSE)</f>
        <v>BLANK</v>
      </c>
      <c r="C338" s="80" t="str">
        <f>VLOOKUP('Qual Table Lookup'!$J330,'Qual Table Lookup'!$J$2:$L$862,3,FALSE)</f>
        <v>BLANK</v>
      </c>
    </row>
    <row r="339" spans="2:3" x14ac:dyDescent="0.65">
      <c r="B339" s="79" t="str">
        <f>VLOOKUP('Qual Table Lookup'!$J331,'Qual Table Lookup'!$J$2:$L$862,2,FALSE)</f>
        <v>BLANK</v>
      </c>
      <c r="C339" s="80" t="str">
        <f>VLOOKUP('Qual Table Lookup'!$J331,'Qual Table Lookup'!$J$2:$L$862,3,FALSE)</f>
        <v>BLANK</v>
      </c>
    </row>
    <row r="340" spans="2:3" x14ac:dyDescent="0.65">
      <c r="B340" s="79" t="str">
        <f>VLOOKUP('Qual Table Lookup'!$J348,'Qual Table Lookup'!$J$2:$L$862,2,FALSE)</f>
        <v>BLANK</v>
      </c>
      <c r="C340" s="80" t="str">
        <f>VLOOKUP('Qual Table Lookup'!$J348,'Qual Table Lookup'!$J$2:$L$862,3,FALSE)</f>
        <v>BLANK</v>
      </c>
    </row>
    <row r="341" spans="2:3" x14ac:dyDescent="0.65">
      <c r="B341" s="79" t="str">
        <f>VLOOKUP('Qual Table Lookup'!$J349,'Qual Table Lookup'!$J$2:$L$862,2,FALSE)</f>
        <v>BLANK</v>
      </c>
      <c r="C341" s="80" t="str">
        <f>VLOOKUP('Qual Table Lookup'!$J349,'Qual Table Lookup'!$J$2:$L$862,3,FALSE)</f>
        <v>BLANK</v>
      </c>
    </row>
    <row r="342" spans="2:3" x14ac:dyDescent="0.65">
      <c r="B342" s="79" t="str">
        <f>VLOOKUP('Qual Table Lookup'!$J350,'Qual Table Lookup'!$J$2:$L$862,2,FALSE)</f>
        <v>BLANK</v>
      </c>
      <c r="C342" s="80" t="str">
        <f>VLOOKUP('Qual Table Lookup'!$J350,'Qual Table Lookup'!$J$2:$L$862,3,FALSE)</f>
        <v>BLANK</v>
      </c>
    </row>
    <row r="343" spans="2:3" x14ac:dyDescent="0.65">
      <c r="B343" s="79" t="str">
        <f>VLOOKUP('Qual Table Lookup'!$J351,'Qual Table Lookup'!$J$2:$L$862,2,FALSE)</f>
        <v>BLANK</v>
      </c>
      <c r="C343" s="80" t="str">
        <f>VLOOKUP('Qual Table Lookup'!$J351,'Qual Table Lookup'!$J$2:$L$862,3,FALSE)</f>
        <v>BLANK</v>
      </c>
    </row>
    <row r="344" spans="2:3" x14ac:dyDescent="0.65">
      <c r="B344" s="79" t="str">
        <f>VLOOKUP('Qual Table Lookup'!$J352,'Qual Table Lookup'!$J$2:$L$862,2,FALSE)</f>
        <v>BLANK</v>
      </c>
      <c r="C344" s="80" t="str">
        <f>VLOOKUP('Qual Table Lookup'!$J352,'Qual Table Lookup'!$J$2:$L$862,3,FALSE)</f>
        <v>BLANK</v>
      </c>
    </row>
    <row r="345" spans="2:3" x14ac:dyDescent="0.65">
      <c r="B345" s="79" t="str">
        <f>VLOOKUP('Qual Table Lookup'!$J353,'Qual Table Lookup'!$J$2:$L$862,2,FALSE)</f>
        <v>BLANK</v>
      </c>
      <c r="C345" s="80" t="str">
        <f>VLOOKUP('Qual Table Lookup'!$J353,'Qual Table Lookup'!$J$2:$L$862,3,FALSE)</f>
        <v>BLANK</v>
      </c>
    </row>
    <row r="346" spans="2:3" x14ac:dyDescent="0.65">
      <c r="B346" s="79" t="str">
        <f>VLOOKUP('Qual Table Lookup'!$J354,'Qual Table Lookup'!$J$2:$L$862,2,FALSE)</f>
        <v>BLANK</v>
      </c>
      <c r="C346" s="80" t="str">
        <f>VLOOKUP('Qual Table Lookup'!$J354,'Qual Table Lookup'!$J$2:$L$862,3,FALSE)</f>
        <v>BLANK</v>
      </c>
    </row>
    <row r="347" spans="2:3" x14ac:dyDescent="0.65">
      <c r="B347" s="79" t="str">
        <f>VLOOKUP('Qual Table Lookup'!$J355,'Qual Table Lookup'!$J$2:$L$862,2,FALSE)</f>
        <v>BLANK</v>
      </c>
      <c r="C347" s="80" t="str">
        <f>VLOOKUP('Qual Table Lookup'!$J355,'Qual Table Lookup'!$J$2:$L$862,3,FALSE)</f>
        <v>BLANK</v>
      </c>
    </row>
    <row r="348" spans="2:3" x14ac:dyDescent="0.65">
      <c r="B348" s="79" t="str">
        <f>VLOOKUP('Qual Table Lookup'!$J356,'Qual Table Lookup'!$J$2:$L$862,2,FALSE)</f>
        <v>BLANK</v>
      </c>
      <c r="C348" s="80" t="str">
        <f>VLOOKUP('Qual Table Lookup'!$J356,'Qual Table Lookup'!$J$2:$L$862,3,FALSE)</f>
        <v>BLANK</v>
      </c>
    </row>
    <row r="349" spans="2:3" x14ac:dyDescent="0.65">
      <c r="B349" s="79" t="str">
        <f>VLOOKUP('Qual Table Lookup'!$J357,'Qual Table Lookup'!$J$2:$L$862,2,FALSE)</f>
        <v>BLANK</v>
      </c>
      <c r="C349" s="80" t="str">
        <f>VLOOKUP('Qual Table Lookup'!$J357,'Qual Table Lookup'!$J$2:$L$862,3,FALSE)</f>
        <v>BLANK</v>
      </c>
    </row>
    <row r="350" spans="2:3" x14ac:dyDescent="0.65">
      <c r="B350" s="79" t="str">
        <f>VLOOKUP('Qual Table Lookup'!$J358,'Qual Table Lookup'!$J$2:$L$862,2,FALSE)</f>
        <v>BLANK</v>
      </c>
      <c r="C350" s="80" t="str">
        <f>VLOOKUP('Qual Table Lookup'!$J358,'Qual Table Lookup'!$J$2:$L$862,3,FALSE)</f>
        <v>BLANK</v>
      </c>
    </row>
  </sheetData>
  <mergeCells count="7">
    <mergeCell ref="F1:H3"/>
    <mergeCell ref="B8:C8"/>
    <mergeCell ref="F8:H8"/>
    <mergeCell ref="B5:C5"/>
    <mergeCell ref="F5:H5"/>
    <mergeCell ref="B6:C6"/>
    <mergeCell ref="F6:H6"/>
  </mergeCells>
  <conditionalFormatting sqref="F10:H32">
    <cfRule type="expression" dxfId="14" priority="4">
      <formula>AND(NOT(F10="BLANK"),NOT(F11="BLANK"))</formula>
    </cfRule>
    <cfRule type="expression" dxfId="13" priority="18">
      <formula>AND(NOT(F10="BLANK"),F11="BLANK")</formula>
    </cfRule>
    <cfRule type="expression" dxfId="12" priority="21">
      <formula>F10="BLANK"</formula>
    </cfRule>
  </conditionalFormatting>
  <conditionalFormatting sqref="F9:H9">
    <cfRule type="expression" dxfId="11" priority="20">
      <formula>$F$10="BLANK"</formula>
    </cfRule>
  </conditionalFormatting>
  <conditionalFormatting sqref="F10:F32">
    <cfRule type="expression" dxfId="10" priority="19">
      <formula>NOT(F10="BLANK")</formula>
    </cfRule>
  </conditionalFormatting>
  <conditionalFormatting sqref="B8:C8">
    <cfRule type="expression" dxfId="9" priority="17">
      <formula>$F$10="BLANK"</formula>
    </cfRule>
  </conditionalFormatting>
  <conditionalFormatting sqref="B9:C9">
    <cfRule type="expression" dxfId="8" priority="16">
      <formula>$B$10="BLANK"</formula>
    </cfRule>
  </conditionalFormatting>
  <conditionalFormatting sqref="F6:H6">
    <cfRule type="expression" dxfId="7" priority="6">
      <formula>$F$10="BLANK"</formula>
    </cfRule>
  </conditionalFormatting>
  <conditionalFormatting sqref="H10:H32">
    <cfRule type="expression" dxfId="6" priority="5">
      <formula>NOT(H10="BLANK")</formula>
    </cfRule>
  </conditionalFormatting>
  <conditionalFormatting sqref="C10:C350">
    <cfRule type="expression" dxfId="5" priority="3">
      <formula>NOT(C10="BLANK")</formula>
    </cfRule>
  </conditionalFormatting>
  <conditionalFormatting sqref="B10:C350">
    <cfRule type="expression" dxfId="4" priority="2">
      <formula>AND(NOT(B10="BLANK"),NOT(B11="BLANK"))</formula>
    </cfRule>
    <cfRule type="expression" dxfId="3" priority="7">
      <formula>AND(NOT(B10="BLANK"),B11="BLANK")</formula>
    </cfRule>
    <cfRule type="expression" dxfId="2" priority="9">
      <formula>B10="BLANK"</formula>
    </cfRule>
  </conditionalFormatting>
  <conditionalFormatting sqref="B10:B350">
    <cfRule type="expression" dxfId="1" priority="8">
      <formula>NOT(B10="BLANK")</formula>
    </cfRule>
  </conditionalFormatting>
  <dataValidations count="2">
    <dataValidation type="list" allowBlank="1" showInputMessage="1" showErrorMessage="1" sqref="F6">
      <formula1>Drop_Down_2</formula1>
    </dataValidation>
    <dataValidation type="list" allowBlank="1" showInputMessage="1" showErrorMessage="1" sqref="B6:C6">
      <formula1>Drop_Down_1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E303ACDC-8459-4F88-A2DE-D9DFE1BBDB82}">
            <xm:f>IFERROR(VLOOKUP($B10,'For Drop Downs'!$O:$O,1,FALSE),"")=$B10</xm:f>
            <x14:dxf>
              <font>
                <b/>
                <i val="0"/>
              </font>
            </x14:dxf>
          </x14:cfRule>
          <xm:sqref>B10:C350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F354"/>
  <sheetViews>
    <sheetView workbookViewId="0">
      <selection sqref="A1:B1"/>
    </sheetView>
  </sheetViews>
  <sheetFormatPr defaultColWidth="9.1328125" defaultRowHeight="14.75" x14ac:dyDescent="0.75"/>
  <cols>
    <col min="1" max="1" width="12.58984375" style="2" customWidth="1"/>
    <col min="2" max="2" width="97.7265625" style="2" customWidth="1"/>
    <col min="3" max="3" width="9.1328125" style="2" customWidth="1"/>
    <col min="4" max="4" width="12.26953125" style="2" customWidth="1"/>
    <col min="5" max="5" width="11.40625" style="2" customWidth="1"/>
    <col min="6" max="6" width="12.40625" style="2" bestFit="1" customWidth="1"/>
    <col min="7" max="16384" width="9.1328125" style="2"/>
  </cols>
  <sheetData>
    <row r="1" spans="1:6" x14ac:dyDescent="0.75">
      <c r="A1" s="198" t="s">
        <v>2722</v>
      </c>
      <c r="B1" s="198"/>
      <c r="C1" s="1"/>
      <c r="D1" s="1"/>
      <c r="E1" s="1"/>
      <c r="F1" s="1"/>
    </row>
    <row r="2" spans="1:6" x14ac:dyDescent="0.75">
      <c r="A2" s="3" t="s">
        <v>36</v>
      </c>
      <c r="B2" s="1"/>
      <c r="C2" s="1"/>
      <c r="D2" s="1"/>
      <c r="E2" s="1"/>
      <c r="F2" s="1"/>
    </row>
    <row r="3" spans="1:6" x14ac:dyDescent="0.75">
      <c r="A3" s="4"/>
      <c r="B3" s="1"/>
      <c r="C3" s="1"/>
      <c r="D3" s="1"/>
      <c r="E3" s="1"/>
      <c r="F3" s="1"/>
    </row>
    <row r="4" spans="1:6" ht="26.25" customHeight="1" x14ac:dyDescent="0.75">
      <c r="A4" s="113" t="s">
        <v>109</v>
      </c>
      <c r="B4" s="114" t="s">
        <v>110</v>
      </c>
      <c r="C4" s="1"/>
      <c r="D4" s="7" t="s">
        <v>33</v>
      </c>
      <c r="E4" s="7" t="s">
        <v>34</v>
      </c>
      <c r="F4" s="8" t="s">
        <v>35</v>
      </c>
    </row>
    <row r="5" spans="1:6" x14ac:dyDescent="0.75">
      <c r="A5" s="115" t="s">
        <v>111</v>
      </c>
      <c r="B5" s="116" t="s">
        <v>112</v>
      </c>
      <c r="C5" s="1"/>
      <c r="D5" s="119" t="s">
        <v>37</v>
      </c>
      <c r="E5" s="125">
        <v>60</v>
      </c>
      <c r="F5" s="122">
        <v>1</v>
      </c>
    </row>
    <row r="6" spans="1:6" x14ac:dyDescent="0.75">
      <c r="A6" s="115" t="s">
        <v>113</v>
      </c>
      <c r="B6" s="116" t="s">
        <v>114</v>
      </c>
      <c r="C6" s="1"/>
      <c r="D6" s="120" t="s">
        <v>39</v>
      </c>
      <c r="E6" s="126">
        <v>50</v>
      </c>
      <c r="F6" s="123">
        <v>1</v>
      </c>
    </row>
    <row r="7" spans="1:6" x14ac:dyDescent="0.75">
      <c r="A7" s="115" t="s">
        <v>115</v>
      </c>
      <c r="B7" s="116" t="s">
        <v>116</v>
      </c>
      <c r="C7" s="1"/>
      <c r="D7" s="120" t="s">
        <v>40</v>
      </c>
      <c r="E7" s="126">
        <v>40</v>
      </c>
      <c r="F7" s="123">
        <v>1</v>
      </c>
    </row>
    <row r="8" spans="1:6" x14ac:dyDescent="0.75">
      <c r="A8" s="115" t="s">
        <v>117</v>
      </c>
      <c r="B8" s="116" t="s">
        <v>118</v>
      </c>
      <c r="C8" s="1"/>
      <c r="D8" s="120" t="s">
        <v>41</v>
      </c>
      <c r="E8" s="126">
        <v>30</v>
      </c>
      <c r="F8" s="123">
        <v>1</v>
      </c>
    </row>
    <row r="9" spans="1:6" x14ac:dyDescent="0.75">
      <c r="A9" s="115" t="s">
        <v>119</v>
      </c>
      <c r="B9" s="116" t="s">
        <v>120</v>
      </c>
      <c r="C9" s="1"/>
      <c r="D9" s="120" t="s">
        <v>42</v>
      </c>
      <c r="E9" s="126">
        <v>20</v>
      </c>
      <c r="F9" s="123">
        <v>1</v>
      </c>
    </row>
    <row r="10" spans="1:6" x14ac:dyDescent="0.75">
      <c r="A10" s="115" t="s">
        <v>121</v>
      </c>
      <c r="B10" s="116" t="s">
        <v>122</v>
      </c>
      <c r="C10" s="1"/>
      <c r="D10" s="121" t="s">
        <v>43</v>
      </c>
      <c r="E10" s="127">
        <v>10</v>
      </c>
      <c r="F10" s="124">
        <v>1</v>
      </c>
    </row>
    <row r="11" spans="1:6" x14ac:dyDescent="0.75">
      <c r="A11" s="115" t="s">
        <v>123</v>
      </c>
      <c r="B11" s="116" t="s">
        <v>124</v>
      </c>
      <c r="C11" s="1"/>
      <c r="D11" s="1"/>
      <c r="E11" s="1"/>
      <c r="F11" s="1"/>
    </row>
    <row r="12" spans="1:6" x14ac:dyDescent="0.75">
      <c r="A12" s="115" t="s">
        <v>125</v>
      </c>
      <c r="B12" s="116" t="s">
        <v>126</v>
      </c>
      <c r="C12" s="1"/>
      <c r="D12" s="67"/>
      <c r="E12" s="1"/>
      <c r="F12" s="1"/>
    </row>
    <row r="13" spans="1:6" x14ac:dyDescent="0.75">
      <c r="A13" s="115" t="s">
        <v>127</v>
      </c>
      <c r="B13" s="116" t="s">
        <v>128</v>
      </c>
      <c r="C13" s="1"/>
      <c r="D13" s="1"/>
      <c r="E13" s="1"/>
      <c r="F13" s="1"/>
    </row>
    <row r="14" spans="1:6" x14ac:dyDescent="0.75">
      <c r="A14" s="115" t="s">
        <v>129</v>
      </c>
      <c r="B14" s="116" t="s">
        <v>130</v>
      </c>
      <c r="C14" s="1"/>
      <c r="D14" s="1"/>
      <c r="E14" s="1"/>
      <c r="F14" s="1"/>
    </row>
    <row r="15" spans="1:6" x14ac:dyDescent="0.75">
      <c r="A15" s="115" t="s">
        <v>131</v>
      </c>
      <c r="B15" s="116" t="s">
        <v>132</v>
      </c>
      <c r="C15" s="1"/>
      <c r="D15" s="1"/>
      <c r="E15" s="1"/>
      <c r="F15" s="1"/>
    </row>
    <row r="16" spans="1:6" x14ac:dyDescent="0.75">
      <c r="A16" s="115" t="s">
        <v>133</v>
      </c>
      <c r="B16" s="116" t="s">
        <v>134</v>
      </c>
      <c r="C16" s="1"/>
      <c r="D16" s="1"/>
      <c r="E16" s="1"/>
      <c r="F16" s="1"/>
    </row>
    <row r="17" spans="1:6" x14ac:dyDescent="0.75">
      <c r="A17" s="115" t="s">
        <v>135</v>
      </c>
      <c r="B17" s="116" t="s">
        <v>136</v>
      </c>
      <c r="C17" s="1"/>
      <c r="D17" s="1"/>
      <c r="E17" s="1"/>
      <c r="F17" s="1"/>
    </row>
    <row r="18" spans="1:6" x14ac:dyDescent="0.75">
      <c r="A18" s="115" t="s">
        <v>137</v>
      </c>
      <c r="B18" s="116" t="s">
        <v>138</v>
      </c>
      <c r="C18" s="1"/>
      <c r="D18" s="1"/>
      <c r="E18" s="1"/>
      <c r="F18" s="1"/>
    </row>
    <row r="19" spans="1:6" ht="15" customHeight="1" x14ac:dyDescent="0.75">
      <c r="A19" s="115" t="s">
        <v>139</v>
      </c>
      <c r="B19" s="116" t="s">
        <v>140</v>
      </c>
      <c r="C19" s="1"/>
      <c r="D19" s="1"/>
      <c r="E19" s="1"/>
      <c r="F19" s="1"/>
    </row>
    <row r="20" spans="1:6" x14ac:dyDescent="0.75">
      <c r="A20" s="115" t="s">
        <v>141</v>
      </c>
      <c r="B20" s="116" t="s">
        <v>142</v>
      </c>
      <c r="C20" s="1"/>
      <c r="D20" s="1"/>
      <c r="E20" s="1"/>
      <c r="F20" s="1"/>
    </row>
    <row r="21" spans="1:6" x14ac:dyDescent="0.75">
      <c r="A21" s="115" t="s">
        <v>143</v>
      </c>
      <c r="B21" s="116" t="s">
        <v>144</v>
      </c>
      <c r="C21" s="1"/>
      <c r="D21" s="1"/>
      <c r="E21" s="1"/>
      <c r="F21" s="1"/>
    </row>
    <row r="22" spans="1:6" x14ac:dyDescent="0.75">
      <c r="A22" s="115" t="s">
        <v>145</v>
      </c>
      <c r="B22" s="116" t="s">
        <v>146</v>
      </c>
      <c r="C22" s="1"/>
      <c r="D22" s="1"/>
      <c r="E22" s="1"/>
      <c r="F22" s="1"/>
    </row>
    <row r="23" spans="1:6" x14ac:dyDescent="0.75">
      <c r="A23" s="115" t="s">
        <v>147</v>
      </c>
      <c r="B23" s="116" t="s">
        <v>148</v>
      </c>
      <c r="C23" s="1"/>
      <c r="D23" s="1"/>
      <c r="E23" s="1"/>
      <c r="F23" s="1"/>
    </row>
    <row r="24" spans="1:6" x14ac:dyDescent="0.75">
      <c r="A24" s="115" t="s">
        <v>149</v>
      </c>
      <c r="B24" s="116" t="s">
        <v>150</v>
      </c>
      <c r="C24" s="1"/>
      <c r="D24" s="1"/>
      <c r="E24" s="1"/>
      <c r="F24" s="1"/>
    </row>
    <row r="25" spans="1:6" x14ac:dyDescent="0.75">
      <c r="A25" s="115" t="s">
        <v>151</v>
      </c>
      <c r="B25" s="116" t="s">
        <v>152</v>
      </c>
      <c r="C25" s="1"/>
      <c r="D25" s="1"/>
      <c r="E25" s="1"/>
      <c r="F25" s="1"/>
    </row>
    <row r="26" spans="1:6" x14ac:dyDescent="0.75">
      <c r="A26" s="115" t="s">
        <v>153</v>
      </c>
      <c r="B26" s="116" t="s">
        <v>154</v>
      </c>
      <c r="C26" s="1"/>
      <c r="D26" s="1"/>
      <c r="E26" s="1"/>
      <c r="F26" s="1"/>
    </row>
    <row r="27" spans="1:6" x14ac:dyDescent="0.75">
      <c r="A27" s="115" t="s">
        <v>155</v>
      </c>
      <c r="B27" s="116" t="s">
        <v>156</v>
      </c>
      <c r="C27" s="1"/>
      <c r="D27" s="1"/>
      <c r="E27" s="1"/>
      <c r="F27" s="1"/>
    </row>
    <row r="28" spans="1:6" x14ac:dyDescent="0.75">
      <c r="A28" s="115" t="s">
        <v>157</v>
      </c>
      <c r="B28" s="116" t="s">
        <v>158</v>
      </c>
      <c r="C28" s="1"/>
      <c r="D28" s="1"/>
      <c r="E28" s="1"/>
      <c r="F28" s="1"/>
    </row>
    <row r="29" spans="1:6" x14ac:dyDescent="0.75">
      <c r="A29" s="115" t="s">
        <v>159</v>
      </c>
      <c r="B29" s="116" t="s">
        <v>160</v>
      </c>
      <c r="C29" s="1"/>
      <c r="D29" s="1"/>
      <c r="E29" s="1"/>
      <c r="F29" s="1"/>
    </row>
    <row r="30" spans="1:6" x14ac:dyDescent="0.75">
      <c r="A30" s="115" t="s">
        <v>161</v>
      </c>
      <c r="B30" s="116" t="s">
        <v>162</v>
      </c>
      <c r="C30" s="1"/>
      <c r="D30" s="1"/>
      <c r="E30" s="1"/>
      <c r="F30" s="1"/>
    </row>
    <row r="31" spans="1:6" x14ac:dyDescent="0.75">
      <c r="A31" s="117" t="s">
        <v>163</v>
      </c>
      <c r="B31" s="118" t="s">
        <v>164</v>
      </c>
      <c r="C31" s="1"/>
      <c r="D31" s="1"/>
      <c r="E31" s="1"/>
      <c r="F31" s="1"/>
    </row>
    <row r="32" spans="1:6" x14ac:dyDescent="0.75">
      <c r="A32" s="92"/>
      <c r="B32" s="1"/>
      <c r="C32" s="1"/>
      <c r="D32" s="1"/>
      <c r="E32" s="1"/>
      <c r="F32" s="1"/>
    </row>
    <row r="33" spans="1:6" x14ac:dyDescent="0.75">
      <c r="A33" s="3" t="s">
        <v>38</v>
      </c>
      <c r="B33" s="1"/>
      <c r="C33" s="1"/>
      <c r="D33" s="1"/>
      <c r="E33" s="1"/>
      <c r="F33" s="1"/>
    </row>
    <row r="34" spans="1:6" x14ac:dyDescent="0.75">
      <c r="A34" s="3"/>
      <c r="B34" s="1"/>
      <c r="C34" s="1"/>
      <c r="D34" s="1"/>
      <c r="E34" s="1"/>
      <c r="F34" s="1"/>
    </row>
    <row r="35" spans="1:6" ht="39" customHeight="1" x14ac:dyDescent="0.75">
      <c r="A35" s="5" t="s">
        <v>109</v>
      </c>
      <c r="B35" s="6" t="s">
        <v>110</v>
      </c>
      <c r="C35" s="1"/>
      <c r="D35" s="7" t="s">
        <v>33</v>
      </c>
      <c r="E35" s="7" t="s">
        <v>34</v>
      </c>
      <c r="F35" s="8" t="s">
        <v>35</v>
      </c>
    </row>
    <row r="36" spans="1:6" x14ac:dyDescent="0.75">
      <c r="A36" s="115" t="s">
        <v>165</v>
      </c>
      <c r="B36" s="116" t="s">
        <v>166</v>
      </c>
      <c r="C36" s="1"/>
      <c r="D36" s="119" t="s">
        <v>37</v>
      </c>
      <c r="E36" s="125">
        <v>60</v>
      </c>
      <c r="F36" s="122">
        <v>1</v>
      </c>
    </row>
    <row r="37" spans="1:6" x14ac:dyDescent="0.75">
      <c r="A37" s="115" t="s">
        <v>167</v>
      </c>
      <c r="B37" s="116" t="s">
        <v>168</v>
      </c>
      <c r="C37" s="1"/>
      <c r="D37" s="120" t="s">
        <v>39</v>
      </c>
      <c r="E37" s="126">
        <v>50</v>
      </c>
      <c r="F37" s="123">
        <v>1</v>
      </c>
    </row>
    <row r="38" spans="1:6" x14ac:dyDescent="0.75">
      <c r="A38" s="115" t="s">
        <v>169</v>
      </c>
      <c r="B38" s="116" t="s">
        <v>170</v>
      </c>
      <c r="C38" s="1"/>
      <c r="D38" s="120" t="s">
        <v>40</v>
      </c>
      <c r="E38" s="126">
        <v>40</v>
      </c>
      <c r="F38" s="123">
        <v>1</v>
      </c>
    </row>
    <row r="39" spans="1:6" x14ac:dyDescent="0.75">
      <c r="A39" s="115" t="s">
        <v>171</v>
      </c>
      <c r="B39" s="116" t="s">
        <v>172</v>
      </c>
      <c r="C39" s="1"/>
      <c r="D39" s="120" t="s">
        <v>41</v>
      </c>
      <c r="E39" s="126">
        <v>30</v>
      </c>
      <c r="F39" s="123">
        <v>1</v>
      </c>
    </row>
    <row r="40" spans="1:6" x14ac:dyDescent="0.75">
      <c r="A40" s="115" t="s">
        <v>173</v>
      </c>
      <c r="B40" s="116" t="s">
        <v>174</v>
      </c>
      <c r="C40" s="1"/>
      <c r="D40" s="120" t="s">
        <v>42</v>
      </c>
      <c r="E40" s="126">
        <v>20</v>
      </c>
      <c r="F40" s="123">
        <v>1</v>
      </c>
    </row>
    <row r="41" spans="1:6" x14ac:dyDescent="0.75">
      <c r="A41" s="115" t="s">
        <v>175</v>
      </c>
      <c r="B41" s="116" t="s">
        <v>176</v>
      </c>
      <c r="C41" s="1"/>
      <c r="D41" s="121" t="s">
        <v>43</v>
      </c>
      <c r="E41" s="127">
        <v>10</v>
      </c>
      <c r="F41" s="124">
        <v>1</v>
      </c>
    </row>
    <row r="42" spans="1:6" x14ac:dyDescent="0.75">
      <c r="A42" s="115" t="s">
        <v>177</v>
      </c>
      <c r="B42" s="116" t="s">
        <v>178</v>
      </c>
      <c r="C42" s="1"/>
      <c r="D42" s="1"/>
      <c r="E42" s="1"/>
      <c r="F42" s="1"/>
    </row>
    <row r="43" spans="1:6" x14ac:dyDescent="0.75">
      <c r="A43" s="115" t="s">
        <v>179</v>
      </c>
      <c r="B43" s="116" t="s">
        <v>180</v>
      </c>
      <c r="C43" s="1"/>
      <c r="D43" s="67"/>
      <c r="E43" s="1"/>
      <c r="F43" s="1"/>
    </row>
    <row r="44" spans="1:6" x14ac:dyDescent="0.75">
      <c r="A44" s="115" t="s">
        <v>181</v>
      </c>
      <c r="B44" s="116" t="s">
        <v>182</v>
      </c>
      <c r="C44" s="1"/>
      <c r="D44" s="1"/>
      <c r="E44" s="1"/>
      <c r="F44" s="1"/>
    </row>
    <row r="45" spans="1:6" x14ac:dyDescent="0.75">
      <c r="A45" s="115" t="s">
        <v>183</v>
      </c>
      <c r="B45" s="116" t="s">
        <v>184</v>
      </c>
      <c r="C45" s="1"/>
      <c r="D45" s="1"/>
      <c r="E45" s="1"/>
      <c r="F45" s="1"/>
    </row>
    <row r="46" spans="1:6" x14ac:dyDescent="0.75">
      <c r="A46" s="115" t="s">
        <v>185</v>
      </c>
      <c r="B46" s="116" t="s">
        <v>186</v>
      </c>
      <c r="C46" s="1"/>
      <c r="D46" s="1"/>
      <c r="E46" s="1"/>
      <c r="F46" s="1"/>
    </row>
    <row r="47" spans="1:6" x14ac:dyDescent="0.75">
      <c r="A47" s="115" t="s">
        <v>187</v>
      </c>
      <c r="B47" s="116" t="s">
        <v>188</v>
      </c>
      <c r="C47" s="1"/>
      <c r="D47" s="1"/>
      <c r="E47" s="1"/>
      <c r="F47" s="1"/>
    </row>
    <row r="48" spans="1:6" x14ac:dyDescent="0.75">
      <c r="A48" s="115" t="s">
        <v>189</v>
      </c>
      <c r="B48" s="116" t="s">
        <v>190</v>
      </c>
      <c r="C48" s="1"/>
      <c r="D48" s="1"/>
      <c r="E48" s="1"/>
      <c r="F48" s="1"/>
    </row>
    <row r="49" spans="1:6" x14ac:dyDescent="0.75">
      <c r="A49" s="115" t="s">
        <v>191</v>
      </c>
      <c r="B49" s="116" t="s">
        <v>192</v>
      </c>
      <c r="C49" s="1"/>
      <c r="D49" s="1"/>
      <c r="E49" s="1"/>
      <c r="F49" s="1"/>
    </row>
    <row r="50" spans="1:6" x14ac:dyDescent="0.75">
      <c r="A50" s="115" t="s">
        <v>193</v>
      </c>
      <c r="B50" s="116" t="s">
        <v>194</v>
      </c>
      <c r="C50" s="1"/>
      <c r="D50" s="1"/>
      <c r="E50" s="1"/>
      <c r="F50" s="1"/>
    </row>
    <row r="51" spans="1:6" x14ac:dyDescent="0.75">
      <c r="A51" s="115" t="s">
        <v>195</v>
      </c>
      <c r="B51" s="116" t="s">
        <v>196</v>
      </c>
      <c r="C51" s="1"/>
      <c r="D51" s="1"/>
      <c r="E51" s="1"/>
      <c r="F51" s="1"/>
    </row>
    <row r="52" spans="1:6" x14ac:dyDescent="0.75">
      <c r="A52" s="115" t="s">
        <v>197</v>
      </c>
      <c r="B52" s="116" t="s">
        <v>198</v>
      </c>
      <c r="C52" s="1"/>
      <c r="D52" s="1"/>
      <c r="E52" s="1"/>
      <c r="F52" s="1"/>
    </row>
    <row r="53" spans="1:6" x14ac:dyDescent="0.75">
      <c r="A53" s="115" t="s">
        <v>199</v>
      </c>
      <c r="B53" s="116" t="s">
        <v>200</v>
      </c>
      <c r="C53" s="1"/>
      <c r="D53" s="1"/>
      <c r="E53" s="1"/>
      <c r="F53" s="1"/>
    </row>
    <row r="54" spans="1:6" x14ac:dyDescent="0.75">
      <c r="A54" s="115" t="s">
        <v>201</v>
      </c>
      <c r="B54" s="116" t="s">
        <v>202</v>
      </c>
      <c r="C54" s="1"/>
      <c r="D54" s="1"/>
      <c r="E54" s="1"/>
      <c r="F54" s="1"/>
    </row>
    <row r="55" spans="1:6" x14ac:dyDescent="0.75">
      <c r="A55" s="115" t="s">
        <v>203</v>
      </c>
      <c r="B55" s="116" t="s">
        <v>204</v>
      </c>
      <c r="C55" s="1"/>
      <c r="D55" s="1"/>
      <c r="E55" s="1"/>
      <c r="F55" s="1"/>
    </row>
    <row r="56" spans="1:6" x14ac:dyDescent="0.75">
      <c r="A56" s="115" t="s">
        <v>205</v>
      </c>
      <c r="B56" s="116" t="s">
        <v>206</v>
      </c>
      <c r="C56" s="1"/>
      <c r="D56" s="1"/>
      <c r="E56" s="1"/>
      <c r="F56" s="1"/>
    </row>
    <row r="57" spans="1:6" x14ac:dyDescent="0.75">
      <c r="A57" s="115" t="s">
        <v>207</v>
      </c>
      <c r="B57" s="116" t="s">
        <v>208</v>
      </c>
      <c r="C57" s="1"/>
      <c r="D57" s="1"/>
      <c r="E57" s="1"/>
      <c r="F57" s="1"/>
    </row>
    <row r="58" spans="1:6" x14ac:dyDescent="0.75">
      <c r="A58" s="115" t="s">
        <v>209</v>
      </c>
      <c r="B58" s="116" t="s">
        <v>210</v>
      </c>
      <c r="C58" s="1"/>
      <c r="D58" s="1"/>
      <c r="E58" s="1"/>
      <c r="F58" s="1"/>
    </row>
    <row r="59" spans="1:6" x14ac:dyDescent="0.75">
      <c r="A59" s="115" t="s">
        <v>211</v>
      </c>
      <c r="B59" s="116" t="s">
        <v>212</v>
      </c>
      <c r="C59" s="1"/>
      <c r="D59" s="1"/>
      <c r="E59" s="1"/>
      <c r="F59" s="1"/>
    </row>
    <row r="60" spans="1:6" x14ac:dyDescent="0.75">
      <c r="A60" s="115" t="s">
        <v>213</v>
      </c>
      <c r="B60" s="116" t="s">
        <v>214</v>
      </c>
      <c r="C60" s="1"/>
      <c r="D60" s="1"/>
      <c r="E60" s="1"/>
      <c r="F60" s="1"/>
    </row>
    <row r="61" spans="1:6" x14ac:dyDescent="0.75">
      <c r="A61" s="115" t="s">
        <v>215</v>
      </c>
      <c r="B61" s="116" t="s">
        <v>216</v>
      </c>
      <c r="C61" s="1"/>
      <c r="D61" s="1"/>
      <c r="E61" s="1"/>
      <c r="F61" s="1"/>
    </row>
    <row r="62" spans="1:6" x14ac:dyDescent="0.75">
      <c r="A62" s="115" t="s">
        <v>217</v>
      </c>
      <c r="B62" s="116" t="s">
        <v>218</v>
      </c>
      <c r="C62" s="1"/>
      <c r="D62" s="1"/>
      <c r="E62" s="1"/>
      <c r="F62" s="1"/>
    </row>
    <row r="63" spans="1:6" x14ac:dyDescent="0.75">
      <c r="A63" s="115" t="s">
        <v>219</v>
      </c>
      <c r="B63" s="116" t="s">
        <v>220</v>
      </c>
      <c r="C63" s="1"/>
      <c r="D63" s="1"/>
      <c r="E63" s="1"/>
      <c r="F63" s="1"/>
    </row>
    <row r="64" spans="1:6" x14ac:dyDescent="0.75">
      <c r="A64" s="115" t="s">
        <v>221</v>
      </c>
      <c r="B64" s="116" t="s">
        <v>222</v>
      </c>
      <c r="C64" s="1"/>
      <c r="D64" s="1"/>
      <c r="E64" s="1"/>
      <c r="F64" s="1"/>
    </row>
    <row r="65" spans="1:6" x14ac:dyDescent="0.75">
      <c r="A65" s="115" t="s">
        <v>223</v>
      </c>
      <c r="B65" s="116" t="s">
        <v>224</v>
      </c>
      <c r="C65" s="1"/>
      <c r="D65" s="1"/>
      <c r="E65" s="1"/>
      <c r="F65" s="1"/>
    </row>
    <row r="66" spans="1:6" x14ac:dyDescent="0.75">
      <c r="A66" s="115" t="s">
        <v>225</v>
      </c>
      <c r="B66" s="116" t="s">
        <v>226</v>
      </c>
      <c r="C66" s="1"/>
      <c r="D66" s="1"/>
      <c r="E66" s="1"/>
      <c r="F66" s="1"/>
    </row>
    <row r="67" spans="1:6" x14ac:dyDescent="0.75">
      <c r="A67" s="115" t="s">
        <v>227</v>
      </c>
      <c r="B67" s="116" t="s">
        <v>228</v>
      </c>
      <c r="C67" s="1"/>
      <c r="D67" s="1"/>
      <c r="E67" s="1"/>
      <c r="F67" s="1"/>
    </row>
    <row r="68" spans="1:6" x14ac:dyDescent="0.75">
      <c r="A68" s="115" t="s">
        <v>229</v>
      </c>
      <c r="B68" s="116" t="s">
        <v>230</v>
      </c>
      <c r="C68" s="1"/>
      <c r="D68" s="1"/>
      <c r="E68" s="1"/>
      <c r="F68" s="1"/>
    </row>
    <row r="69" spans="1:6" x14ac:dyDescent="0.75">
      <c r="A69" s="115" t="s">
        <v>231</v>
      </c>
      <c r="B69" s="116" t="s">
        <v>232</v>
      </c>
      <c r="C69" s="1"/>
      <c r="D69" s="1"/>
      <c r="E69" s="1"/>
      <c r="F69" s="1"/>
    </row>
    <row r="70" spans="1:6" x14ac:dyDescent="0.75">
      <c r="A70" s="115" t="s">
        <v>233</v>
      </c>
      <c r="B70" s="116" t="s">
        <v>234</v>
      </c>
      <c r="C70" s="1"/>
      <c r="D70" s="1"/>
      <c r="E70" s="1"/>
      <c r="F70" s="1"/>
    </row>
    <row r="71" spans="1:6" x14ac:dyDescent="0.75">
      <c r="A71" s="115" t="s">
        <v>235</v>
      </c>
      <c r="B71" s="116" t="s">
        <v>236</v>
      </c>
      <c r="C71" s="1"/>
      <c r="D71" s="1"/>
      <c r="E71" s="1"/>
      <c r="F71" s="1"/>
    </row>
    <row r="72" spans="1:6" x14ac:dyDescent="0.75">
      <c r="A72" s="115" t="s">
        <v>237</v>
      </c>
      <c r="B72" s="116" t="s">
        <v>238</v>
      </c>
      <c r="C72" s="1"/>
      <c r="D72" s="1"/>
      <c r="E72" s="1"/>
      <c r="F72" s="1"/>
    </row>
    <row r="73" spans="1:6" x14ac:dyDescent="0.75">
      <c r="A73" s="115" t="s">
        <v>239</v>
      </c>
      <c r="B73" s="116" t="s">
        <v>240</v>
      </c>
      <c r="C73" s="1"/>
      <c r="D73" s="1"/>
      <c r="E73" s="1"/>
      <c r="F73" s="1"/>
    </row>
    <row r="74" spans="1:6" x14ac:dyDescent="0.75">
      <c r="A74" s="115" t="s">
        <v>241</v>
      </c>
      <c r="B74" s="116" t="s">
        <v>242</v>
      </c>
      <c r="C74" s="1"/>
      <c r="D74" s="1"/>
      <c r="E74" s="1"/>
      <c r="F74" s="1"/>
    </row>
    <row r="75" spans="1:6" x14ac:dyDescent="0.75">
      <c r="A75" s="115" t="s">
        <v>243</v>
      </c>
      <c r="B75" s="116" t="s">
        <v>244</v>
      </c>
      <c r="C75" s="1"/>
      <c r="D75" s="1"/>
      <c r="E75" s="1"/>
      <c r="F75" s="1"/>
    </row>
    <row r="76" spans="1:6" x14ac:dyDescent="0.75">
      <c r="A76" s="115" t="s">
        <v>245</v>
      </c>
      <c r="B76" s="116" t="s">
        <v>246</v>
      </c>
      <c r="C76" s="1"/>
      <c r="D76" s="1"/>
      <c r="E76" s="1"/>
      <c r="F76" s="1"/>
    </row>
    <row r="77" spans="1:6" x14ac:dyDescent="0.75">
      <c r="A77" s="115" t="s">
        <v>247</v>
      </c>
      <c r="B77" s="116" t="s">
        <v>248</v>
      </c>
      <c r="C77" s="1"/>
      <c r="D77" s="1"/>
      <c r="E77" s="1"/>
      <c r="F77" s="1"/>
    </row>
    <row r="78" spans="1:6" x14ac:dyDescent="0.75">
      <c r="A78" s="115" t="s">
        <v>249</v>
      </c>
      <c r="B78" s="116" t="s">
        <v>250</v>
      </c>
      <c r="C78" s="1"/>
      <c r="D78" s="1"/>
      <c r="E78" s="1"/>
      <c r="F78" s="1"/>
    </row>
    <row r="79" spans="1:6" x14ac:dyDescent="0.75">
      <c r="A79" s="115" t="s">
        <v>251</v>
      </c>
      <c r="B79" s="116" t="s">
        <v>252</v>
      </c>
      <c r="C79" s="1"/>
      <c r="D79" s="1"/>
      <c r="E79" s="1"/>
      <c r="F79" s="1"/>
    </row>
    <row r="80" spans="1:6" x14ac:dyDescent="0.75">
      <c r="A80" s="115" t="s">
        <v>253</v>
      </c>
      <c r="B80" s="116" t="s">
        <v>254</v>
      </c>
      <c r="C80" s="1"/>
      <c r="D80" s="1"/>
      <c r="E80" s="1"/>
      <c r="F80" s="1"/>
    </row>
    <row r="81" spans="1:6" x14ac:dyDescent="0.75">
      <c r="A81" s="115" t="s">
        <v>255</v>
      </c>
      <c r="B81" s="116" t="s">
        <v>256</v>
      </c>
      <c r="C81" s="1"/>
      <c r="D81" s="1"/>
      <c r="E81" s="1"/>
      <c r="F81" s="1"/>
    </row>
    <row r="82" spans="1:6" x14ac:dyDescent="0.75">
      <c r="A82" s="115" t="s">
        <v>257</v>
      </c>
      <c r="B82" s="116" t="s">
        <v>258</v>
      </c>
      <c r="C82" s="1"/>
      <c r="D82" s="1"/>
      <c r="E82" s="1"/>
      <c r="F82" s="1"/>
    </row>
    <row r="83" spans="1:6" x14ac:dyDescent="0.75">
      <c r="A83" s="115" t="s">
        <v>259</v>
      </c>
      <c r="B83" s="116" t="s">
        <v>260</v>
      </c>
      <c r="C83" s="1"/>
      <c r="D83" s="1"/>
      <c r="E83" s="1"/>
      <c r="F83" s="1"/>
    </row>
    <row r="84" spans="1:6" x14ac:dyDescent="0.75">
      <c r="A84" s="115" t="s">
        <v>261</v>
      </c>
      <c r="B84" s="116" t="s">
        <v>262</v>
      </c>
      <c r="C84" s="1"/>
      <c r="D84" s="1"/>
      <c r="E84" s="1"/>
      <c r="F84" s="1"/>
    </row>
    <row r="85" spans="1:6" x14ac:dyDescent="0.75">
      <c r="A85" s="115" t="s">
        <v>263</v>
      </c>
      <c r="B85" s="116" t="s">
        <v>264</v>
      </c>
      <c r="C85" s="1"/>
      <c r="D85" s="1"/>
      <c r="E85" s="1"/>
      <c r="F85" s="1"/>
    </row>
    <row r="86" spans="1:6" x14ac:dyDescent="0.75">
      <c r="A86" s="115" t="s">
        <v>265</v>
      </c>
      <c r="B86" s="116" t="s">
        <v>266</v>
      </c>
      <c r="C86" s="1"/>
      <c r="D86" s="1"/>
      <c r="E86" s="1"/>
      <c r="F86" s="1"/>
    </row>
    <row r="87" spans="1:6" x14ac:dyDescent="0.75">
      <c r="A87" s="115" t="s">
        <v>267</v>
      </c>
      <c r="B87" s="116" t="s">
        <v>268</v>
      </c>
      <c r="C87" s="1"/>
      <c r="D87" s="1"/>
      <c r="E87" s="1"/>
      <c r="F87" s="1"/>
    </row>
    <row r="88" spans="1:6" x14ac:dyDescent="0.75">
      <c r="A88" s="115" t="s">
        <v>269</v>
      </c>
      <c r="B88" s="116" t="s">
        <v>270</v>
      </c>
      <c r="C88" s="1"/>
      <c r="D88" s="1"/>
      <c r="E88" s="1"/>
      <c r="F88" s="1"/>
    </row>
    <row r="89" spans="1:6" x14ac:dyDescent="0.75">
      <c r="A89" s="115" t="s">
        <v>271</v>
      </c>
      <c r="B89" s="116" t="s">
        <v>272</v>
      </c>
      <c r="C89" s="1"/>
      <c r="D89" s="1"/>
      <c r="E89" s="1"/>
      <c r="F89" s="1"/>
    </row>
    <row r="90" spans="1:6" x14ac:dyDescent="0.75">
      <c r="A90" s="115" t="s">
        <v>273</v>
      </c>
      <c r="B90" s="116" t="s">
        <v>274</v>
      </c>
      <c r="C90" s="1"/>
      <c r="D90" s="1"/>
      <c r="E90" s="1"/>
      <c r="F90" s="1"/>
    </row>
    <row r="91" spans="1:6" x14ac:dyDescent="0.75">
      <c r="A91" s="115" t="s">
        <v>275</v>
      </c>
      <c r="B91" s="116" t="s">
        <v>276</v>
      </c>
      <c r="C91" s="1"/>
      <c r="D91" s="1"/>
      <c r="E91" s="1"/>
      <c r="F91" s="1"/>
    </row>
    <row r="92" spans="1:6" x14ac:dyDescent="0.75">
      <c r="A92" s="115" t="s">
        <v>277</v>
      </c>
      <c r="B92" s="116" t="s">
        <v>278</v>
      </c>
      <c r="C92" s="1"/>
      <c r="D92" s="1"/>
      <c r="E92" s="1"/>
      <c r="F92" s="1"/>
    </row>
    <row r="93" spans="1:6" x14ac:dyDescent="0.75">
      <c r="A93" s="115" t="s">
        <v>279</v>
      </c>
      <c r="B93" s="116" t="s">
        <v>280</v>
      </c>
      <c r="C93" s="1"/>
      <c r="D93" s="1"/>
      <c r="E93" s="1"/>
      <c r="F93" s="1"/>
    </row>
    <row r="94" spans="1:6" x14ac:dyDescent="0.75">
      <c r="A94" s="115" t="s">
        <v>281</v>
      </c>
      <c r="B94" s="116" t="s">
        <v>282</v>
      </c>
      <c r="C94" s="1"/>
      <c r="D94" s="1"/>
      <c r="E94" s="1"/>
      <c r="F94" s="1"/>
    </row>
    <row r="95" spans="1:6" x14ac:dyDescent="0.75">
      <c r="A95" s="115" t="s">
        <v>283</v>
      </c>
      <c r="B95" s="116" t="s">
        <v>284</v>
      </c>
      <c r="C95" s="1"/>
      <c r="D95" s="1"/>
      <c r="E95" s="1"/>
      <c r="F95" s="1"/>
    </row>
    <row r="96" spans="1:6" x14ac:dyDescent="0.75">
      <c r="A96" s="115" t="s">
        <v>285</v>
      </c>
      <c r="B96" s="116" t="s">
        <v>286</v>
      </c>
      <c r="C96" s="1"/>
      <c r="D96" s="1"/>
      <c r="E96" s="1"/>
      <c r="F96" s="1"/>
    </row>
    <row r="97" spans="1:6" x14ac:dyDescent="0.75">
      <c r="A97" s="115" t="s">
        <v>287</v>
      </c>
      <c r="B97" s="116" t="s">
        <v>288</v>
      </c>
      <c r="C97" s="1"/>
      <c r="D97" s="1"/>
      <c r="E97" s="1"/>
      <c r="F97" s="1"/>
    </row>
    <row r="98" spans="1:6" x14ac:dyDescent="0.75">
      <c r="A98" s="115" t="s">
        <v>289</v>
      </c>
      <c r="B98" s="116" t="s">
        <v>290</v>
      </c>
      <c r="C98" s="1"/>
      <c r="D98" s="1"/>
      <c r="E98" s="1"/>
      <c r="F98" s="1"/>
    </row>
    <row r="99" spans="1:6" x14ac:dyDescent="0.75">
      <c r="A99" s="115" t="s">
        <v>291</v>
      </c>
      <c r="B99" s="116" t="s">
        <v>292</v>
      </c>
      <c r="C99" s="1"/>
      <c r="D99" s="1"/>
      <c r="E99" s="1"/>
      <c r="F99" s="1"/>
    </row>
    <row r="100" spans="1:6" x14ac:dyDescent="0.75">
      <c r="A100" s="115" t="s">
        <v>293</v>
      </c>
      <c r="B100" s="116" t="s">
        <v>294</v>
      </c>
      <c r="C100" s="1"/>
      <c r="D100" s="1"/>
      <c r="E100" s="1"/>
      <c r="F100" s="1"/>
    </row>
    <row r="101" spans="1:6" x14ac:dyDescent="0.75">
      <c r="A101" s="115" t="s">
        <v>295</v>
      </c>
      <c r="B101" s="116" t="s">
        <v>296</v>
      </c>
      <c r="C101" s="1"/>
      <c r="D101" s="1"/>
      <c r="E101" s="1"/>
      <c r="F101" s="1"/>
    </row>
    <row r="102" spans="1:6" x14ac:dyDescent="0.75">
      <c r="A102" s="115" t="s">
        <v>297</v>
      </c>
      <c r="B102" s="116" t="s">
        <v>298</v>
      </c>
      <c r="C102" s="1"/>
      <c r="D102" s="1"/>
      <c r="E102" s="1"/>
      <c r="F102" s="1"/>
    </row>
    <row r="103" spans="1:6" x14ac:dyDescent="0.75">
      <c r="A103" s="115" t="s">
        <v>299</v>
      </c>
      <c r="B103" s="116" t="s">
        <v>300</v>
      </c>
      <c r="C103" s="1"/>
      <c r="D103" s="1"/>
      <c r="E103" s="1"/>
      <c r="F103" s="1"/>
    </row>
    <row r="104" spans="1:6" x14ac:dyDescent="0.75">
      <c r="A104" s="115" t="s">
        <v>301</v>
      </c>
      <c r="B104" s="116" t="s">
        <v>302</v>
      </c>
      <c r="C104" s="1"/>
      <c r="D104" s="1"/>
      <c r="E104" s="1"/>
      <c r="F104" s="1"/>
    </row>
    <row r="105" spans="1:6" x14ac:dyDescent="0.75">
      <c r="A105" s="115" t="s">
        <v>303</v>
      </c>
      <c r="B105" s="116" t="s">
        <v>304</v>
      </c>
      <c r="C105" s="1"/>
      <c r="D105" s="1"/>
      <c r="E105" s="1"/>
      <c r="F105" s="1"/>
    </row>
    <row r="106" spans="1:6" x14ac:dyDescent="0.75">
      <c r="A106" s="115" t="s">
        <v>305</v>
      </c>
      <c r="B106" s="116" t="s">
        <v>306</v>
      </c>
      <c r="C106" s="1"/>
      <c r="D106" s="1"/>
      <c r="E106" s="1"/>
      <c r="F106" s="1"/>
    </row>
    <row r="107" spans="1:6" x14ac:dyDescent="0.75">
      <c r="A107" s="115" t="s">
        <v>307</v>
      </c>
      <c r="B107" s="116" t="s">
        <v>308</v>
      </c>
      <c r="C107" s="1"/>
      <c r="D107" s="1"/>
      <c r="E107" s="1"/>
      <c r="F107" s="1"/>
    </row>
    <row r="108" spans="1:6" x14ac:dyDescent="0.75">
      <c r="A108" s="115" t="s">
        <v>309</v>
      </c>
      <c r="B108" s="116" t="s">
        <v>310</v>
      </c>
      <c r="C108" s="1"/>
      <c r="D108" s="1"/>
      <c r="E108" s="1"/>
      <c r="F108" s="1"/>
    </row>
    <row r="109" spans="1:6" x14ac:dyDescent="0.75">
      <c r="A109" s="115" t="s">
        <v>311</v>
      </c>
      <c r="B109" s="116" t="s">
        <v>312</v>
      </c>
      <c r="C109" s="1"/>
      <c r="D109" s="1"/>
      <c r="E109" s="1"/>
      <c r="F109" s="1"/>
    </row>
    <row r="110" spans="1:6" x14ac:dyDescent="0.75">
      <c r="A110" s="115" t="s">
        <v>313</v>
      </c>
      <c r="B110" s="116" t="s">
        <v>314</v>
      </c>
      <c r="C110" s="1"/>
      <c r="D110" s="1"/>
      <c r="E110" s="1"/>
      <c r="F110" s="1"/>
    </row>
    <row r="111" spans="1:6" x14ac:dyDescent="0.75">
      <c r="A111" s="115" t="s">
        <v>315</v>
      </c>
      <c r="B111" s="116" t="s">
        <v>316</v>
      </c>
      <c r="C111" s="1"/>
      <c r="D111" s="1"/>
      <c r="E111" s="1"/>
      <c r="F111" s="1"/>
    </row>
    <row r="112" spans="1:6" x14ac:dyDescent="0.75">
      <c r="A112" s="115" t="s">
        <v>317</v>
      </c>
      <c r="B112" s="116" t="s">
        <v>318</v>
      </c>
      <c r="C112" s="1"/>
      <c r="D112" s="1"/>
      <c r="E112" s="1"/>
      <c r="F112" s="1"/>
    </row>
    <row r="113" spans="1:6" x14ac:dyDescent="0.75">
      <c r="A113" s="115" t="s">
        <v>319</v>
      </c>
      <c r="B113" s="116" t="s">
        <v>320</v>
      </c>
      <c r="C113" s="1"/>
      <c r="D113" s="1"/>
      <c r="E113" s="1"/>
      <c r="F113" s="1"/>
    </row>
    <row r="114" spans="1:6" x14ac:dyDescent="0.75">
      <c r="A114" s="115" t="s">
        <v>321</v>
      </c>
      <c r="B114" s="116" t="s">
        <v>322</v>
      </c>
      <c r="C114" s="1"/>
      <c r="D114" s="1"/>
      <c r="E114" s="1"/>
      <c r="F114" s="1"/>
    </row>
    <row r="115" spans="1:6" x14ac:dyDescent="0.75">
      <c r="A115" s="115" t="s">
        <v>323</v>
      </c>
      <c r="B115" s="116" t="s">
        <v>324</v>
      </c>
      <c r="C115" s="1"/>
      <c r="D115" s="1"/>
      <c r="E115" s="1"/>
      <c r="F115" s="1"/>
    </row>
    <row r="116" spans="1:6" x14ac:dyDescent="0.75">
      <c r="A116" s="115" t="s">
        <v>325</v>
      </c>
      <c r="B116" s="116" t="s">
        <v>326</v>
      </c>
      <c r="C116" s="1"/>
      <c r="D116" s="1"/>
      <c r="E116" s="1"/>
      <c r="F116" s="1"/>
    </row>
    <row r="117" spans="1:6" x14ac:dyDescent="0.75">
      <c r="A117" s="115" t="s">
        <v>327</v>
      </c>
      <c r="B117" s="116" t="s">
        <v>328</v>
      </c>
      <c r="C117" s="1"/>
      <c r="D117" s="1"/>
      <c r="E117" s="1"/>
      <c r="F117" s="1"/>
    </row>
    <row r="118" spans="1:6" x14ac:dyDescent="0.75">
      <c r="A118" s="115" t="s">
        <v>329</v>
      </c>
      <c r="B118" s="116" t="s">
        <v>330</v>
      </c>
      <c r="C118" s="1"/>
      <c r="D118" s="1"/>
      <c r="E118" s="1"/>
      <c r="F118" s="1"/>
    </row>
    <row r="119" spans="1:6" x14ac:dyDescent="0.75">
      <c r="A119" s="115" t="s">
        <v>331</v>
      </c>
      <c r="B119" s="116" t="s">
        <v>332</v>
      </c>
      <c r="C119" s="1"/>
      <c r="D119" s="1"/>
      <c r="E119" s="1"/>
      <c r="F119" s="1"/>
    </row>
    <row r="120" spans="1:6" x14ac:dyDescent="0.75">
      <c r="A120" s="115" t="s">
        <v>333</v>
      </c>
      <c r="B120" s="116" t="s">
        <v>334</v>
      </c>
      <c r="C120" s="1"/>
      <c r="D120" s="1"/>
      <c r="E120" s="1"/>
      <c r="F120" s="1"/>
    </row>
    <row r="121" spans="1:6" x14ac:dyDescent="0.75">
      <c r="A121" s="115" t="s">
        <v>335</v>
      </c>
      <c r="B121" s="116" t="s">
        <v>336</v>
      </c>
      <c r="C121" s="1"/>
      <c r="D121" s="1"/>
      <c r="E121" s="1"/>
      <c r="F121" s="1"/>
    </row>
    <row r="122" spans="1:6" x14ac:dyDescent="0.75">
      <c r="A122" s="115" t="s">
        <v>337</v>
      </c>
      <c r="B122" s="116" t="s">
        <v>338</v>
      </c>
      <c r="C122" s="1"/>
      <c r="D122" s="1"/>
      <c r="E122" s="1"/>
      <c r="F122" s="1"/>
    </row>
    <row r="123" spans="1:6" x14ac:dyDescent="0.75">
      <c r="A123" s="115" t="s">
        <v>339</v>
      </c>
      <c r="B123" s="116" t="s">
        <v>340</v>
      </c>
      <c r="C123" s="1"/>
      <c r="D123" s="1"/>
      <c r="E123" s="1"/>
      <c r="F123" s="1"/>
    </row>
    <row r="124" spans="1:6" x14ac:dyDescent="0.75">
      <c r="A124" s="115" t="s">
        <v>341</v>
      </c>
      <c r="B124" s="116" t="s">
        <v>342</v>
      </c>
      <c r="C124" s="1"/>
      <c r="D124" s="1"/>
      <c r="E124" s="1"/>
      <c r="F124" s="1"/>
    </row>
    <row r="125" spans="1:6" x14ac:dyDescent="0.75">
      <c r="A125" s="115" t="s">
        <v>343</v>
      </c>
      <c r="B125" s="116" t="s">
        <v>344</v>
      </c>
      <c r="C125" s="1"/>
      <c r="D125" s="1"/>
      <c r="E125" s="1"/>
      <c r="F125" s="1"/>
    </row>
    <row r="126" spans="1:6" x14ac:dyDescent="0.75">
      <c r="A126" s="115" t="s">
        <v>345</v>
      </c>
      <c r="B126" s="116" t="s">
        <v>346</v>
      </c>
      <c r="C126" s="1"/>
      <c r="D126" s="1"/>
      <c r="E126" s="1"/>
      <c r="F126" s="1"/>
    </row>
    <row r="127" spans="1:6" x14ac:dyDescent="0.75">
      <c r="A127" s="115" t="s">
        <v>347</v>
      </c>
      <c r="B127" s="116" t="s">
        <v>348</v>
      </c>
      <c r="C127" s="1"/>
      <c r="D127" s="1"/>
      <c r="E127" s="1"/>
      <c r="F127" s="1"/>
    </row>
    <row r="128" spans="1:6" x14ac:dyDescent="0.75">
      <c r="A128" s="115" t="s">
        <v>349</v>
      </c>
      <c r="B128" s="116" t="s">
        <v>350</v>
      </c>
      <c r="C128" s="1"/>
      <c r="D128" s="1"/>
      <c r="E128" s="1"/>
      <c r="F128" s="1"/>
    </row>
    <row r="129" spans="1:6" x14ac:dyDescent="0.75">
      <c r="A129" s="115" t="s">
        <v>351</v>
      </c>
      <c r="B129" s="116" t="s">
        <v>352</v>
      </c>
      <c r="C129" s="1"/>
      <c r="D129" s="1"/>
      <c r="E129" s="1"/>
      <c r="F129" s="1"/>
    </row>
    <row r="130" spans="1:6" x14ac:dyDescent="0.75">
      <c r="A130" s="115" t="s">
        <v>353</v>
      </c>
      <c r="B130" s="116" t="s">
        <v>354</v>
      </c>
      <c r="C130" s="1"/>
      <c r="D130" s="1"/>
      <c r="E130" s="1"/>
      <c r="F130" s="1"/>
    </row>
    <row r="131" spans="1:6" x14ac:dyDescent="0.75">
      <c r="A131" s="115" t="s">
        <v>355</v>
      </c>
      <c r="B131" s="116" t="s">
        <v>356</v>
      </c>
      <c r="C131" s="1"/>
      <c r="D131" s="1"/>
      <c r="E131" s="1"/>
      <c r="F131" s="1"/>
    </row>
    <row r="132" spans="1:6" x14ac:dyDescent="0.75">
      <c r="A132" s="115" t="s">
        <v>357</v>
      </c>
      <c r="B132" s="116" t="s">
        <v>358</v>
      </c>
      <c r="C132" s="1"/>
      <c r="D132" s="1"/>
      <c r="E132" s="1"/>
      <c r="F132" s="1"/>
    </row>
    <row r="133" spans="1:6" x14ac:dyDescent="0.75">
      <c r="A133" s="115" t="s">
        <v>359</v>
      </c>
      <c r="B133" s="116" t="s">
        <v>360</v>
      </c>
      <c r="C133" s="1"/>
      <c r="D133" s="1"/>
      <c r="E133" s="1"/>
      <c r="F133" s="1"/>
    </row>
    <row r="134" spans="1:6" x14ac:dyDescent="0.75">
      <c r="A134" s="115" t="s">
        <v>361</v>
      </c>
      <c r="B134" s="116" t="s">
        <v>362</v>
      </c>
      <c r="C134" s="1"/>
      <c r="D134" s="1"/>
      <c r="E134" s="1"/>
      <c r="F134" s="1"/>
    </row>
    <row r="135" spans="1:6" x14ac:dyDescent="0.75">
      <c r="A135" s="115" t="s">
        <v>363</v>
      </c>
      <c r="B135" s="116" t="s">
        <v>364</v>
      </c>
      <c r="C135" s="1"/>
      <c r="D135" s="1"/>
      <c r="E135" s="1"/>
      <c r="F135" s="1"/>
    </row>
    <row r="136" spans="1:6" x14ac:dyDescent="0.75">
      <c r="A136" s="115" t="s">
        <v>365</v>
      </c>
      <c r="B136" s="116" t="s">
        <v>366</v>
      </c>
      <c r="C136" s="1"/>
      <c r="D136" s="1"/>
      <c r="E136" s="1"/>
      <c r="F136" s="1"/>
    </row>
    <row r="137" spans="1:6" x14ac:dyDescent="0.75">
      <c r="A137" s="115" t="s">
        <v>367</v>
      </c>
      <c r="B137" s="116" t="s">
        <v>368</v>
      </c>
      <c r="C137" s="1"/>
      <c r="D137" s="1"/>
      <c r="E137" s="1"/>
      <c r="F137" s="1"/>
    </row>
    <row r="138" spans="1:6" x14ac:dyDescent="0.75">
      <c r="A138" s="115" t="s">
        <v>369</v>
      </c>
      <c r="B138" s="116" t="s">
        <v>370</v>
      </c>
      <c r="C138" s="1"/>
      <c r="D138" s="1"/>
      <c r="E138" s="1"/>
      <c r="F138" s="1"/>
    </row>
    <row r="139" spans="1:6" x14ac:dyDescent="0.75">
      <c r="A139" s="115" t="s">
        <v>371</v>
      </c>
      <c r="B139" s="116" t="s">
        <v>372</v>
      </c>
      <c r="C139" s="1"/>
      <c r="D139" s="1"/>
      <c r="E139" s="1"/>
      <c r="F139" s="1"/>
    </row>
    <row r="140" spans="1:6" x14ac:dyDescent="0.75">
      <c r="A140" s="115" t="s">
        <v>373</v>
      </c>
      <c r="B140" s="116" t="s">
        <v>374</v>
      </c>
      <c r="C140" s="1"/>
      <c r="D140" s="1"/>
      <c r="E140" s="1"/>
      <c r="F140" s="1"/>
    </row>
    <row r="141" spans="1:6" x14ac:dyDescent="0.75">
      <c r="A141" s="115" t="s">
        <v>375</v>
      </c>
      <c r="B141" s="116" t="s">
        <v>376</v>
      </c>
      <c r="C141" s="1"/>
      <c r="D141" s="1"/>
      <c r="E141" s="1"/>
      <c r="F141" s="1"/>
    </row>
    <row r="142" spans="1:6" x14ac:dyDescent="0.75">
      <c r="A142" s="115" t="s">
        <v>377</v>
      </c>
      <c r="B142" s="116" t="s">
        <v>378</v>
      </c>
      <c r="C142" s="1"/>
      <c r="D142" s="1"/>
      <c r="E142" s="1"/>
      <c r="F142" s="1"/>
    </row>
    <row r="143" spans="1:6" x14ac:dyDescent="0.75">
      <c r="A143" s="115" t="s">
        <v>379</v>
      </c>
      <c r="B143" s="116" t="s">
        <v>380</v>
      </c>
      <c r="C143" s="1"/>
      <c r="D143" s="1"/>
      <c r="E143" s="1"/>
      <c r="F143" s="1"/>
    </row>
    <row r="144" spans="1:6" x14ac:dyDescent="0.75">
      <c r="A144" s="115" t="s">
        <v>381</v>
      </c>
      <c r="B144" s="116" t="s">
        <v>382</v>
      </c>
      <c r="C144" s="1"/>
      <c r="D144" s="1"/>
      <c r="E144" s="1"/>
      <c r="F144" s="1"/>
    </row>
    <row r="145" spans="1:6" x14ac:dyDescent="0.75">
      <c r="A145" s="115" t="s">
        <v>383</v>
      </c>
      <c r="B145" s="116" t="s">
        <v>384</v>
      </c>
      <c r="C145" s="1"/>
      <c r="D145" s="1"/>
      <c r="E145" s="1"/>
      <c r="F145" s="1"/>
    </row>
    <row r="146" spans="1:6" x14ac:dyDescent="0.75">
      <c r="A146" s="115" t="s">
        <v>385</v>
      </c>
      <c r="B146" s="116" t="s">
        <v>386</v>
      </c>
      <c r="C146" s="1"/>
      <c r="D146" s="1"/>
      <c r="E146" s="1"/>
      <c r="F146" s="1"/>
    </row>
    <row r="147" spans="1:6" x14ac:dyDescent="0.75">
      <c r="A147" s="115" t="s">
        <v>387</v>
      </c>
      <c r="B147" s="116" t="s">
        <v>388</v>
      </c>
      <c r="C147" s="1"/>
      <c r="D147" s="1"/>
      <c r="E147" s="1"/>
      <c r="F147" s="1"/>
    </row>
    <row r="148" spans="1:6" x14ac:dyDescent="0.75">
      <c r="A148" s="115" t="s">
        <v>389</v>
      </c>
      <c r="B148" s="116" t="s">
        <v>390</v>
      </c>
      <c r="C148" s="1"/>
      <c r="D148" s="1"/>
      <c r="E148" s="1"/>
      <c r="F148" s="1"/>
    </row>
    <row r="149" spans="1:6" x14ac:dyDescent="0.75">
      <c r="A149" s="115" t="s">
        <v>391</v>
      </c>
      <c r="B149" s="116" t="s">
        <v>392</v>
      </c>
      <c r="C149" s="1"/>
      <c r="D149" s="1"/>
      <c r="E149" s="1"/>
      <c r="F149" s="1"/>
    </row>
    <row r="150" spans="1:6" x14ac:dyDescent="0.75">
      <c r="A150" s="115" t="s">
        <v>393</v>
      </c>
      <c r="B150" s="116" t="s">
        <v>394</v>
      </c>
      <c r="C150" s="1"/>
      <c r="D150" s="1"/>
      <c r="E150" s="1"/>
      <c r="F150" s="1"/>
    </row>
    <row r="151" spans="1:6" x14ac:dyDescent="0.75">
      <c r="A151" s="115" t="s">
        <v>395</v>
      </c>
      <c r="B151" s="116" t="s">
        <v>396</v>
      </c>
      <c r="C151" s="1"/>
      <c r="D151" s="1"/>
      <c r="E151" s="1"/>
      <c r="F151" s="1"/>
    </row>
    <row r="152" spans="1:6" x14ac:dyDescent="0.75">
      <c r="A152" s="115" t="s">
        <v>397</v>
      </c>
      <c r="B152" s="116" t="s">
        <v>398</v>
      </c>
      <c r="C152" s="1"/>
      <c r="D152" s="1"/>
      <c r="E152" s="1"/>
      <c r="F152" s="1"/>
    </row>
    <row r="153" spans="1:6" x14ac:dyDescent="0.75">
      <c r="A153" s="115" t="s">
        <v>399</v>
      </c>
      <c r="B153" s="116" t="s">
        <v>400</v>
      </c>
      <c r="C153" s="1"/>
      <c r="D153" s="1"/>
      <c r="E153" s="1"/>
      <c r="F153" s="1"/>
    </row>
    <row r="154" spans="1:6" x14ac:dyDescent="0.75">
      <c r="A154" s="115" t="s">
        <v>401</v>
      </c>
      <c r="B154" s="116" t="s">
        <v>402</v>
      </c>
      <c r="C154" s="1"/>
      <c r="D154" s="1"/>
      <c r="E154" s="1"/>
      <c r="F154" s="1"/>
    </row>
    <row r="155" spans="1:6" x14ac:dyDescent="0.75">
      <c r="A155" s="115" t="s">
        <v>403</v>
      </c>
      <c r="B155" s="116" t="s">
        <v>404</v>
      </c>
      <c r="C155" s="1"/>
      <c r="D155" s="1"/>
      <c r="E155" s="1"/>
      <c r="F155" s="1"/>
    </row>
    <row r="156" spans="1:6" x14ac:dyDescent="0.75">
      <c r="A156" s="115" t="s">
        <v>405</v>
      </c>
      <c r="B156" s="116" t="s">
        <v>406</v>
      </c>
      <c r="C156" s="1"/>
      <c r="D156" s="1"/>
      <c r="E156" s="1"/>
      <c r="F156" s="1"/>
    </row>
    <row r="157" spans="1:6" x14ac:dyDescent="0.75">
      <c r="A157" s="115" t="s">
        <v>407</v>
      </c>
      <c r="B157" s="116" t="s">
        <v>408</v>
      </c>
      <c r="C157" s="1"/>
      <c r="D157" s="1"/>
      <c r="E157" s="1"/>
      <c r="F157" s="1"/>
    </row>
    <row r="158" spans="1:6" x14ac:dyDescent="0.75">
      <c r="A158" s="115" t="s">
        <v>409</v>
      </c>
      <c r="B158" s="116" t="s">
        <v>410</v>
      </c>
      <c r="C158" s="1"/>
      <c r="D158" s="1"/>
      <c r="E158" s="1"/>
      <c r="F158" s="1"/>
    </row>
    <row r="159" spans="1:6" x14ac:dyDescent="0.75">
      <c r="A159" s="115" t="s">
        <v>411</v>
      </c>
      <c r="B159" s="116" t="s">
        <v>412</v>
      </c>
      <c r="C159" s="1"/>
      <c r="D159" s="1"/>
      <c r="E159" s="1"/>
      <c r="F159" s="1"/>
    </row>
    <row r="160" spans="1:6" x14ac:dyDescent="0.75">
      <c r="A160" s="115" t="s">
        <v>413</v>
      </c>
      <c r="B160" s="116" t="s">
        <v>414</v>
      </c>
      <c r="C160" s="1"/>
      <c r="D160" s="1"/>
      <c r="E160" s="1"/>
      <c r="F160" s="1"/>
    </row>
    <row r="161" spans="1:6" x14ac:dyDescent="0.75">
      <c r="A161" s="115" t="s">
        <v>415</v>
      </c>
      <c r="B161" s="116" t="s">
        <v>416</v>
      </c>
      <c r="C161" s="1"/>
      <c r="D161" s="1"/>
      <c r="E161" s="1"/>
      <c r="F161" s="1"/>
    </row>
    <row r="162" spans="1:6" x14ac:dyDescent="0.75">
      <c r="A162" s="115" t="s">
        <v>417</v>
      </c>
      <c r="B162" s="116" t="s">
        <v>418</v>
      </c>
      <c r="C162" s="1"/>
      <c r="D162" s="1"/>
      <c r="E162" s="1"/>
      <c r="F162" s="1"/>
    </row>
    <row r="163" spans="1:6" x14ac:dyDescent="0.75">
      <c r="A163" s="115" t="s">
        <v>419</v>
      </c>
      <c r="B163" s="116" t="s">
        <v>420</v>
      </c>
      <c r="C163" s="1"/>
      <c r="D163" s="1"/>
      <c r="E163" s="1"/>
      <c r="F163" s="1"/>
    </row>
    <row r="164" spans="1:6" x14ac:dyDescent="0.75">
      <c r="A164" s="115" t="s">
        <v>421</v>
      </c>
      <c r="B164" s="116" t="s">
        <v>422</v>
      </c>
      <c r="C164" s="1"/>
      <c r="D164" s="1"/>
      <c r="E164" s="1"/>
      <c r="F164" s="1"/>
    </row>
    <row r="165" spans="1:6" x14ac:dyDescent="0.75">
      <c r="A165" s="115" t="s">
        <v>423</v>
      </c>
      <c r="B165" s="116" t="s">
        <v>424</v>
      </c>
      <c r="C165" s="1"/>
      <c r="D165" s="1"/>
      <c r="E165" s="1"/>
      <c r="F165" s="1"/>
    </row>
    <row r="166" spans="1:6" x14ac:dyDescent="0.75">
      <c r="A166" s="115" t="s">
        <v>425</v>
      </c>
      <c r="B166" s="116" t="s">
        <v>426</v>
      </c>
      <c r="C166" s="1"/>
      <c r="D166" s="1"/>
      <c r="E166" s="1"/>
      <c r="F166" s="1"/>
    </row>
    <row r="167" spans="1:6" x14ac:dyDescent="0.75">
      <c r="A167" s="115" t="s">
        <v>427</v>
      </c>
      <c r="B167" s="116" t="s">
        <v>428</v>
      </c>
      <c r="C167" s="1"/>
      <c r="D167" s="1"/>
      <c r="E167" s="1"/>
      <c r="F167" s="1"/>
    </row>
    <row r="168" spans="1:6" x14ac:dyDescent="0.75">
      <c r="A168" s="115" t="s">
        <v>429</v>
      </c>
      <c r="B168" s="116" t="s">
        <v>430</v>
      </c>
      <c r="C168" s="1"/>
      <c r="D168" s="1"/>
      <c r="E168" s="1"/>
      <c r="F168" s="1"/>
    </row>
    <row r="169" spans="1:6" x14ac:dyDescent="0.75">
      <c r="A169" s="115" t="s">
        <v>431</v>
      </c>
      <c r="B169" s="116" t="s">
        <v>432</v>
      </c>
      <c r="C169" s="1"/>
      <c r="D169" s="1"/>
      <c r="E169" s="1"/>
      <c r="F169" s="1"/>
    </row>
    <row r="170" spans="1:6" x14ac:dyDescent="0.75">
      <c r="A170" s="115" t="s">
        <v>433</v>
      </c>
      <c r="B170" s="116" t="s">
        <v>434</v>
      </c>
      <c r="C170" s="1"/>
      <c r="D170" s="1"/>
      <c r="E170" s="1"/>
      <c r="F170" s="1"/>
    </row>
    <row r="171" spans="1:6" x14ac:dyDescent="0.75">
      <c r="A171" s="115" t="s">
        <v>435</v>
      </c>
      <c r="B171" s="116" t="s">
        <v>436</v>
      </c>
      <c r="C171" s="1"/>
      <c r="D171" s="1"/>
      <c r="E171" s="1"/>
      <c r="F171" s="1"/>
    </row>
    <row r="172" spans="1:6" x14ac:dyDescent="0.75">
      <c r="A172" s="115" t="s">
        <v>437</v>
      </c>
      <c r="B172" s="116" t="s">
        <v>438</v>
      </c>
      <c r="C172" s="1"/>
      <c r="D172" s="1"/>
      <c r="E172" s="1"/>
      <c r="F172" s="1"/>
    </row>
    <row r="173" spans="1:6" x14ac:dyDescent="0.75">
      <c r="A173" s="115" t="s">
        <v>439</v>
      </c>
      <c r="B173" s="116" t="s">
        <v>440</v>
      </c>
      <c r="C173" s="1"/>
      <c r="D173" s="1"/>
      <c r="E173" s="1"/>
      <c r="F173" s="1"/>
    </row>
    <row r="174" spans="1:6" x14ac:dyDescent="0.75">
      <c r="A174" s="115" t="s">
        <v>441</v>
      </c>
      <c r="B174" s="116" t="s">
        <v>442</v>
      </c>
      <c r="C174" s="1"/>
      <c r="D174" s="1"/>
      <c r="E174" s="1"/>
      <c r="F174" s="1"/>
    </row>
    <row r="175" spans="1:6" x14ac:dyDescent="0.75">
      <c r="A175" s="115" t="s">
        <v>443</v>
      </c>
      <c r="B175" s="116" t="s">
        <v>444</v>
      </c>
      <c r="C175" s="1"/>
      <c r="D175" s="1"/>
      <c r="E175" s="1"/>
      <c r="F175" s="1"/>
    </row>
    <row r="176" spans="1:6" x14ac:dyDescent="0.75">
      <c r="A176" s="115" t="s">
        <v>445</v>
      </c>
      <c r="B176" s="116" t="s">
        <v>446</v>
      </c>
      <c r="C176" s="1"/>
      <c r="D176" s="1"/>
      <c r="E176" s="1"/>
      <c r="F176" s="1"/>
    </row>
    <row r="177" spans="1:6" x14ac:dyDescent="0.75">
      <c r="A177" s="115" t="s">
        <v>447</v>
      </c>
      <c r="B177" s="116" t="s">
        <v>448</v>
      </c>
      <c r="C177" s="1"/>
      <c r="D177" s="1"/>
      <c r="E177" s="1"/>
      <c r="F177" s="1"/>
    </row>
    <row r="178" spans="1:6" x14ac:dyDescent="0.75">
      <c r="A178" s="115" t="s">
        <v>449</v>
      </c>
      <c r="B178" s="116" t="s">
        <v>450</v>
      </c>
      <c r="C178" s="1"/>
      <c r="D178" s="1"/>
      <c r="E178" s="1"/>
      <c r="F178" s="1"/>
    </row>
    <row r="179" spans="1:6" x14ac:dyDescent="0.75">
      <c r="A179" s="115" t="s">
        <v>451</v>
      </c>
      <c r="B179" s="116" t="s">
        <v>452</v>
      </c>
      <c r="C179" s="1"/>
      <c r="D179" s="1"/>
      <c r="E179" s="1"/>
      <c r="F179" s="1"/>
    </row>
    <row r="180" spans="1:6" x14ac:dyDescent="0.75">
      <c r="A180" s="115" t="s">
        <v>453</v>
      </c>
      <c r="B180" s="116" t="s">
        <v>454</v>
      </c>
      <c r="C180" s="1"/>
      <c r="D180" s="1"/>
      <c r="E180" s="1"/>
      <c r="F180" s="1"/>
    </row>
    <row r="181" spans="1:6" x14ac:dyDescent="0.75">
      <c r="A181" s="115" t="s">
        <v>455</v>
      </c>
      <c r="B181" s="116" t="s">
        <v>456</v>
      </c>
      <c r="C181" s="1"/>
      <c r="D181" s="1"/>
      <c r="E181" s="1"/>
      <c r="F181" s="1"/>
    </row>
    <row r="182" spans="1:6" x14ac:dyDescent="0.75">
      <c r="A182" s="115" t="s">
        <v>457</v>
      </c>
      <c r="B182" s="116" t="s">
        <v>458</v>
      </c>
      <c r="C182" s="1"/>
      <c r="D182" s="1"/>
      <c r="E182" s="1"/>
      <c r="F182" s="1"/>
    </row>
    <row r="183" spans="1:6" x14ac:dyDescent="0.75">
      <c r="A183" s="115" t="s">
        <v>459</v>
      </c>
      <c r="B183" s="116" t="s">
        <v>460</v>
      </c>
      <c r="C183" s="1"/>
      <c r="D183" s="1"/>
      <c r="E183" s="1"/>
      <c r="F183" s="1"/>
    </row>
    <row r="184" spans="1:6" x14ac:dyDescent="0.75">
      <c r="A184" s="115" t="s">
        <v>461</v>
      </c>
      <c r="B184" s="116" t="s">
        <v>462</v>
      </c>
      <c r="C184" s="1"/>
      <c r="D184" s="1"/>
      <c r="E184" s="1"/>
      <c r="F184" s="1"/>
    </row>
    <row r="185" spans="1:6" x14ac:dyDescent="0.75">
      <c r="A185" s="115" t="s">
        <v>463</v>
      </c>
      <c r="B185" s="116" t="s">
        <v>464</v>
      </c>
      <c r="C185" s="1"/>
      <c r="D185" s="1"/>
      <c r="E185" s="1"/>
      <c r="F185" s="1"/>
    </row>
    <row r="186" spans="1:6" x14ac:dyDescent="0.75">
      <c r="A186" s="115" t="s">
        <v>465</v>
      </c>
      <c r="B186" s="116" t="s">
        <v>466</v>
      </c>
      <c r="C186" s="1"/>
      <c r="D186" s="1"/>
      <c r="E186" s="1"/>
      <c r="F186" s="1"/>
    </row>
    <row r="187" spans="1:6" x14ac:dyDescent="0.75">
      <c r="A187" s="115" t="s">
        <v>467</v>
      </c>
      <c r="B187" s="116" t="s">
        <v>468</v>
      </c>
      <c r="C187" s="1"/>
      <c r="D187" s="1"/>
      <c r="E187" s="1"/>
      <c r="F187" s="1"/>
    </row>
    <row r="188" spans="1:6" x14ac:dyDescent="0.75">
      <c r="A188" s="115" t="s">
        <v>469</v>
      </c>
      <c r="B188" s="116" t="s">
        <v>470</v>
      </c>
      <c r="C188" s="1"/>
      <c r="D188" s="1"/>
      <c r="E188" s="1"/>
      <c r="F188" s="1"/>
    </row>
    <row r="189" spans="1:6" x14ac:dyDescent="0.75">
      <c r="A189" s="115" t="s">
        <v>471</v>
      </c>
      <c r="B189" s="116" t="s">
        <v>472</v>
      </c>
      <c r="C189" s="1"/>
      <c r="D189" s="1"/>
      <c r="E189" s="1"/>
      <c r="F189" s="1"/>
    </row>
    <row r="190" spans="1:6" x14ac:dyDescent="0.75">
      <c r="A190" s="115" t="s">
        <v>473</v>
      </c>
      <c r="B190" s="116" t="s">
        <v>474</v>
      </c>
      <c r="C190" s="1"/>
      <c r="D190" s="1"/>
      <c r="E190" s="1"/>
      <c r="F190" s="1"/>
    </row>
    <row r="191" spans="1:6" x14ac:dyDescent="0.75">
      <c r="A191" s="115" t="s">
        <v>475</v>
      </c>
      <c r="B191" s="116" t="s">
        <v>476</v>
      </c>
      <c r="C191" s="1"/>
      <c r="D191" s="1"/>
      <c r="E191" s="1"/>
      <c r="F191" s="1"/>
    </row>
    <row r="192" spans="1:6" x14ac:dyDescent="0.75">
      <c r="A192" s="115" t="s">
        <v>477</v>
      </c>
      <c r="B192" s="116" t="s">
        <v>478</v>
      </c>
      <c r="C192" s="1"/>
      <c r="D192" s="1"/>
      <c r="E192" s="1"/>
      <c r="F192" s="1"/>
    </row>
    <row r="193" spans="1:6" x14ac:dyDescent="0.75">
      <c r="A193" s="115" t="s">
        <v>479</v>
      </c>
      <c r="B193" s="116" t="s">
        <v>480</v>
      </c>
      <c r="C193" s="1"/>
      <c r="D193" s="1"/>
      <c r="E193" s="1"/>
      <c r="F193" s="1"/>
    </row>
    <row r="194" spans="1:6" x14ac:dyDescent="0.75">
      <c r="A194" s="115" t="s">
        <v>481</v>
      </c>
      <c r="B194" s="116" t="s">
        <v>482</v>
      </c>
      <c r="C194" s="1"/>
      <c r="D194" s="1"/>
      <c r="E194" s="1"/>
      <c r="F194" s="1"/>
    </row>
    <row r="195" spans="1:6" x14ac:dyDescent="0.75">
      <c r="A195" s="115" t="s">
        <v>483</v>
      </c>
      <c r="B195" s="116" t="s">
        <v>484</v>
      </c>
      <c r="C195" s="1"/>
      <c r="D195" s="1"/>
      <c r="E195" s="1"/>
      <c r="F195" s="1"/>
    </row>
    <row r="196" spans="1:6" x14ac:dyDescent="0.75">
      <c r="A196" s="115" t="s">
        <v>485</v>
      </c>
      <c r="B196" s="116" t="s">
        <v>486</v>
      </c>
      <c r="C196" s="1"/>
      <c r="D196" s="1"/>
      <c r="E196" s="1"/>
      <c r="F196" s="1"/>
    </row>
    <row r="197" spans="1:6" x14ac:dyDescent="0.75">
      <c r="A197" s="115" t="s">
        <v>487</v>
      </c>
      <c r="B197" s="116" t="s">
        <v>488</v>
      </c>
      <c r="C197" s="1"/>
      <c r="D197" s="1"/>
      <c r="E197" s="1"/>
      <c r="F197" s="1"/>
    </row>
    <row r="198" spans="1:6" x14ac:dyDescent="0.75">
      <c r="A198" s="115" t="s">
        <v>489</v>
      </c>
      <c r="B198" s="116" t="s">
        <v>490</v>
      </c>
      <c r="C198" s="1"/>
      <c r="D198" s="1"/>
      <c r="E198" s="1"/>
      <c r="F198" s="1"/>
    </row>
    <row r="199" spans="1:6" x14ac:dyDescent="0.75">
      <c r="A199" s="115" t="s">
        <v>491</v>
      </c>
      <c r="B199" s="116" t="s">
        <v>492</v>
      </c>
      <c r="C199" s="1"/>
      <c r="D199" s="1"/>
      <c r="E199" s="1"/>
      <c r="F199" s="1"/>
    </row>
    <row r="200" spans="1:6" x14ac:dyDescent="0.75">
      <c r="A200" s="115" t="s">
        <v>493</v>
      </c>
      <c r="B200" s="116" t="s">
        <v>494</v>
      </c>
      <c r="C200" s="1"/>
      <c r="D200" s="1"/>
      <c r="E200" s="1"/>
      <c r="F200" s="1"/>
    </row>
    <row r="201" spans="1:6" x14ac:dyDescent="0.75">
      <c r="A201" s="115" t="s">
        <v>495</v>
      </c>
      <c r="B201" s="116" t="s">
        <v>496</v>
      </c>
      <c r="C201" s="1"/>
      <c r="D201" s="1"/>
      <c r="E201" s="1"/>
      <c r="F201" s="1"/>
    </row>
    <row r="202" spans="1:6" x14ac:dyDescent="0.75">
      <c r="A202" s="115" t="s">
        <v>497</v>
      </c>
      <c r="B202" s="116" t="s">
        <v>498</v>
      </c>
      <c r="C202" s="1"/>
      <c r="D202" s="1"/>
      <c r="E202" s="1"/>
      <c r="F202" s="1"/>
    </row>
    <row r="203" spans="1:6" x14ac:dyDescent="0.75">
      <c r="A203" s="115" t="s">
        <v>499</v>
      </c>
      <c r="B203" s="116" t="s">
        <v>500</v>
      </c>
      <c r="C203" s="1"/>
      <c r="D203" s="1"/>
      <c r="E203" s="1"/>
      <c r="F203" s="1"/>
    </row>
    <row r="204" spans="1:6" x14ac:dyDescent="0.75">
      <c r="A204" s="115" t="s">
        <v>501</v>
      </c>
      <c r="B204" s="116" t="s">
        <v>502</v>
      </c>
      <c r="C204" s="1"/>
      <c r="D204" s="1"/>
      <c r="E204" s="1"/>
      <c r="F204" s="1"/>
    </row>
    <row r="205" spans="1:6" x14ac:dyDescent="0.75">
      <c r="A205" s="115" t="s">
        <v>503</v>
      </c>
      <c r="B205" s="116" t="s">
        <v>504</v>
      </c>
      <c r="C205" s="1"/>
      <c r="D205" s="1"/>
      <c r="E205" s="1"/>
      <c r="F205" s="1"/>
    </row>
    <row r="206" spans="1:6" x14ac:dyDescent="0.75">
      <c r="A206" s="115" t="s">
        <v>505</v>
      </c>
      <c r="B206" s="116" t="s">
        <v>506</v>
      </c>
      <c r="C206" s="1"/>
      <c r="D206" s="1"/>
      <c r="E206" s="1"/>
      <c r="F206" s="1"/>
    </row>
    <row r="207" spans="1:6" x14ac:dyDescent="0.75">
      <c r="A207" s="115" t="s">
        <v>507</v>
      </c>
      <c r="B207" s="116" t="s">
        <v>508</v>
      </c>
      <c r="C207" s="1"/>
      <c r="D207" s="1"/>
      <c r="E207" s="1"/>
      <c r="F207" s="1"/>
    </row>
    <row r="208" spans="1:6" x14ac:dyDescent="0.75">
      <c r="A208" s="115" t="s">
        <v>509</v>
      </c>
      <c r="B208" s="116" t="s">
        <v>510</v>
      </c>
      <c r="C208" s="1"/>
      <c r="D208" s="1"/>
      <c r="E208" s="1"/>
      <c r="F208" s="1"/>
    </row>
    <row r="209" spans="1:6" x14ac:dyDescent="0.75">
      <c r="A209" s="115" t="s">
        <v>511</v>
      </c>
      <c r="B209" s="116" t="s">
        <v>512</v>
      </c>
      <c r="C209" s="1"/>
      <c r="D209" s="1"/>
      <c r="E209" s="1"/>
      <c r="F209" s="1"/>
    </row>
    <row r="210" spans="1:6" x14ac:dyDescent="0.75">
      <c r="A210" s="115" t="s">
        <v>513</v>
      </c>
      <c r="B210" s="116" t="s">
        <v>514</v>
      </c>
      <c r="C210" s="1"/>
      <c r="D210" s="1"/>
      <c r="E210" s="1"/>
      <c r="F210" s="1"/>
    </row>
    <row r="211" spans="1:6" x14ac:dyDescent="0.75">
      <c r="A211" s="115" t="s">
        <v>515</v>
      </c>
      <c r="B211" s="116" t="s">
        <v>516</v>
      </c>
      <c r="C211" s="1"/>
      <c r="D211" s="1"/>
      <c r="E211" s="1"/>
      <c r="F211" s="1"/>
    </row>
    <row r="212" spans="1:6" x14ac:dyDescent="0.75">
      <c r="A212" s="115" t="s">
        <v>517</v>
      </c>
      <c r="B212" s="116" t="s">
        <v>518</v>
      </c>
      <c r="C212" s="1"/>
      <c r="D212" s="1"/>
      <c r="E212" s="1"/>
      <c r="F212" s="1"/>
    </row>
    <row r="213" spans="1:6" x14ac:dyDescent="0.75">
      <c r="A213" s="115" t="s">
        <v>519</v>
      </c>
      <c r="B213" s="116" t="s">
        <v>520</v>
      </c>
      <c r="C213" s="1"/>
      <c r="D213" s="1"/>
      <c r="E213" s="1"/>
      <c r="F213" s="1"/>
    </row>
    <row r="214" spans="1:6" x14ac:dyDescent="0.75">
      <c r="A214" s="115" t="s">
        <v>521</v>
      </c>
      <c r="B214" s="116" t="s">
        <v>522</v>
      </c>
      <c r="C214" s="1"/>
      <c r="D214" s="1"/>
      <c r="E214" s="1"/>
      <c r="F214" s="1"/>
    </row>
    <row r="215" spans="1:6" x14ac:dyDescent="0.75">
      <c r="A215" s="115" t="s">
        <v>523</v>
      </c>
      <c r="B215" s="116" t="s">
        <v>524</v>
      </c>
      <c r="C215" s="1"/>
      <c r="D215" s="1"/>
      <c r="E215" s="1"/>
      <c r="F215" s="1"/>
    </row>
    <row r="216" spans="1:6" x14ac:dyDescent="0.75">
      <c r="A216" s="115" t="s">
        <v>525</v>
      </c>
      <c r="B216" s="116" t="s">
        <v>526</v>
      </c>
      <c r="C216" s="1"/>
      <c r="D216" s="1"/>
      <c r="E216" s="1"/>
      <c r="F216" s="1"/>
    </row>
    <row r="217" spans="1:6" x14ac:dyDescent="0.75">
      <c r="A217" s="115" t="s">
        <v>527</v>
      </c>
      <c r="B217" s="116" t="s">
        <v>528</v>
      </c>
      <c r="C217" s="1"/>
      <c r="D217" s="1"/>
      <c r="E217" s="1"/>
      <c r="F217" s="1"/>
    </row>
    <row r="218" spans="1:6" x14ac:dyDescent="0.75">
      <c r="A218" s="115" t="s">
        <v>529</v>
      </c>
      <c r="B218" s="116" t="s">
        <v>530</v>
      </c>
      <c r="C218" s="1"/>
      <c r="D218" s="1"/>
      <c r="E218" s="1"/>
      <c r="F218" s="1"/>
    </row>
    <row r="219" spans="1:6" x14ac:dyDescent="0.75">
      <c r="A219" s="115" t="s">
        <v>531</v>
      </c>
      <c r="B219" s="116" t="s">
        <v>532</v>
      </c>
      <c r="C219" s="1"/>
      <c r="D219" s="1"/>
      <c r="E219" s="1"/>
      <c r="F219" s="1"/>
    </row>
    <row r="220" spans="1:6" x14ac:dyDescent="0.75">
      <c r="A220" s="115" t="s">
        <v>533</v>
      </c>
      <c r="B220" s="116" t="s">
        <v>534</v>
      </c>
      <c r="C220" s="1"/>
      <c r="D220" s="1"/>
      <c r="E220" s="1"/>
      <c r="F220" s="1"/>
    </row>
    <row r="221" spans="1:6" x14ac:dyDescent="0.75">
      <c r="A221" s="115" t="s">
        <v>535</v>
      </c>
      <c r="B221" s="116" t="s">
        <v>536</v>
      </c>
      <c r="C221" s="1"/>
      <c r="D221" s="1"/>
      <c r="E221" s="1"/>
      <c r="F221" s="1"/>
    </row>
    <row r="222" spans="1:6" x14ac:dyDescent="0.75">
      <c r="A222" s="115" t="s">
        <v>537</v>
      </c>
      <c r="B222" s="116" t="s">
        <v>538</v>
      </c>
      <c r="C222" s="1"/>
      <c r="D222" s="1"/>
      <c r="E222" s="1"/>
      <c r="F222" s="1"/>
    </row>
    <row r="223" spans="1:6" x14ac:dyDescent="0.75">
      <c r="A223" s="115" t="s">
        <v>539</v>
      </c>
      <c r="B223" s="116" t="s">
        <v>540</v>
      </c>
      <c r="C223" s="1"/>
      <c r="D223" s="1"/>
      <c r="E223" s="1"/>
      <c r="F223" s="1"/>
    </row>
    <row r="224" spans="1:6" x14ac:dyDescent="0.75">
      <c r="A224" s="115" t="s">
        <v>541</v>
      </c>
      <c r="B224" s="116" t="s">
        <v>542</v>
      </c>
      <c r="C224" s="1"/>
      <c r="D224" s="1"/>
      <c r="E224" s="1"/>
      <c r="F224" s="1"/>
    </row>
    <row r="225" spans="1:6" x14ac:dyDescent="0.75">
      <c r="A225" s="115" t="s">
        <v>543</v>
      </c>
      <c r="B225" s="116" t="s">
        <v>544</v>
      </c>
      <c r="C225" s="1"/>
      <c r="D225" s="1"/>
      <c r="E225" s="1"/>
      <c r="F225" s="1"/>
    </row>
    <row r="226" spans="1:6" x14ac:dyDescent="0.75">
      <c r="A226" s="115" t="s">
        <v>545</v>
      </c>
      <c r="B226" s="116" t="s">
        <v>546</v>
      </c>
      <c r="C226" s="1"/>
      <c r="D226" s="1"/>
      <c r="E226" s="1"/>
      <c r="F226" s="1"/>
    </row>
    <row r="227" spans="1:6" x14ac:dyDescent="0.75">
      <c r="A227" s="115" t="s">
        <v>547</v>
      </c>
      <c r="B227" s="116" t="s">
        <v>548</v>
      </c>
      <c r="C227" s="1"/>
      <c r="D227" s="1"/>
      <c r="E227" s="1"/>
      <c r="F227" s="1"/>
    </row>
    <row r="228" spans="1:6" x14ac:dyDescent="0.75">
      <c r="A228" s="115" t="s">
        <v>549</v>
      </c>
      <c r="B228" s="116" t="s">
        <v>550</v>
      </c>
      <c r="C228" s="1"/>
      <c r="D228" s="1"/>
      <c r="E228" s="1"/>
      <c r="F228" s="1"/>
    </row>
    <row r="229" spans="1:6" x14ac:dyDescent="0.75">
      <c r="A229" s="115" t="s">
        <v>551</v>
      </c>
      <c r="B229" s="116" t="s">
        <v>552</v>
      </c>
      <c r="C229" s="1"/>
      <c r="D229" s="1"/>
      <c r="E229" s="1"/>
      <c r="F229" s="1"/>
    </row>
    <row r="230" spans="1:6" x14ac:dyDescent="0.75">
      <c r="A230" s="115" t="s">
        <v>553</v>
      </c>
      <c r="B230" s="116" t="s">
        <v>554</v>
      </c>
      <c r="C230" s="1"/>
      <c r="D230" s="1"/>
      <c r="E230" s="1"/>
      <c r="F230" s="1"/>
    </row>
    <row r="231" spans="1:6" x14ac:dyDescent="0.75">
      <c r="A231" s="115" t="s">
        <v>555</v>
      </c>
      <c r="B231" s="116" t="s">
        <v>556</v>
      </c>
      <c r="C231" s="1"/>
      <c r="D231" s="1"/>
      <c r="E231" s="1"/>
      <c r="F231" s="1"/>
    </row>
    <row r="232" spans="1:6" x14ac:dyDescent="0.75">
      <c r="A232" s="115" t="s">
        <v>557</v>
      </c>
      <c r="B232" s="116" t="s">
        <v>558</v>
      </c>
      <c r="C232" s="1"/>
      <c r="D232" s="1"/>
      <c r="E232" s="1"/>
      <c r="F232" s="1"/>
    </row>
    <row r="233" spans="1:6" x14ac:dyDescent="0.75">
      <c r="A233" s="115" t="s">
        <v>559</v>
      </c>
      <c r="B233" s="116" t="s">
        <v>560</v>
      </c>
      <c r="C233" s="1"/>
      <c r="D233" s="1"/>
      <c r="E233" s="1"/>
      <c r="F233" s="1"/>
    </row>
    <row r="234" spans="1:6" x14ac:dyDescent="0.75">
      <c r="A234" s="115" t="s">
        <v>561</v>
      </c>
      <c r="B234" s="116" t="s">
        <v>562</v>
      </c>
      <c r="C234" s="1"/>
      <c r="D234" s="1"/>
      <c r="E234" s="1"/>
      <c r="F234" s="1"/>
    </row>
    <row r="235" spans="1:6" x14ac:dyDescent="0.75">
      <c r="A235" s="115" t="s">
        <v>563</v>
      </c>
      <c r="B235" s="116" t="s">
        <v>564</v>
      </c>
      <c r="C235" s="1"/>
      <c r="D235" s="1"/>
      <c r="E235" s="1"/>
      <c r="F235" s="1"/>
    </row>
    <row r="236" spans="1:6" x14ac:dyDescent="0.75">
      <c r="A236" s="115" t="s">
        <v>565</v>
      </c>
      <c r="B236" s="116" t="s">
        <v>566</v>
      </c>
      <c r="C236" s="1"/>
      <c r="D236" s="1"/>
      <c r="E236" s="1"/>
      <c r="F236" s="1"/>
    </row>
    <row r="237" spans="1:6" x14ac:dyDescent="0.75">
      <c r="A237" s="115" t="s">
        <v>567</v>
      </c>
      <c r="B237" s="116" t="s">
        <v>568</v>
      </c>
      <c r="C237" s="1"/>
      <c r="D237" s="1"/>
      <c r="E237" s="1"/>
      <c r="F237" s="1"/>
    </row>
    <row r="238" spans="1:6" x14ac:dyDescent="0.75">
      <c r="A238" s="115" t="s">
        <v>569</v>
      </c>
      <c r="B238" s="116" t="s">
        <v>570</v>
      </c>
      <c r="C238" s="1"/>
      <c r="D238" s="1"/>
      <c r="E238" s="1"/>
      <c r="F238" s="1"/>
    </row>
    <row r="239" spans="1:6" x14ac:dyDescent="0.75">
      <c r="A239" s="115" t="s">
        <v>571</v>
      </c>
      <c r="B239" s="116" t="s">
        <v>308</v>
      </c>
      <c r="C239" s="1"/>
      <c r="D239" s="1"/>
      <c r="E239" s="1"/>
      <c r="F239" s="1"/>
    </row>
    <row r="240" spans="1:6" x14ac:dyDescent="0.75">
      <c r="A240" s="115" t="s">
        <v>572</v>
      </c>
      <c r="B240" s="116" t="s">
        <v>238</v>
      </c>
      <c r="C240" s="1"/>
      <c r="D240" s="1"/>
      <c r="E240" s="1"/>
      <c r="F240" s="1"/>
    </row>
    <row r="241" spans="1:6" x14ac:dyDescent="0.75">
      <c r="A241" s="115" t="s">
        <v>573</v>
      </c>
      <c r="B241" s="116" t="s">
        <v>236</v>
      </c>
      <c r="C241" s="1"/>
      <c r="D241" s="1"/>
      <c r="E241" s="1"/>
      <c r="F241" s="1"/>
    </row>
    <row r="242" spans="1:6" x14ac:dyDescent="0.75">
      <c r="A242" s="115" t="s">
        <v>574</v>
      </c>
      <c r="B242" s="116" t="s">
        <v>575</v>
      </c>
      <c r="C242" s="1"/>
      <c r="D242" s="1"/>
      <c r="E242" s="1"/>
      <c r="F242" s="1"/>
    </row>
    <row r="243" spans="1:6" x14ac:dyDescent="0.75">
      <c r="A243" s="115" t="s">
        <v>576</v>
      </c>
      <c r="B243" s="116" t="s">
        <v>577</v>
      </c>
      <c r="C243" s="1"/>
      <c r="D243" s="1"/>
      <c r="E243" s="1"/>
      <c r="F243" s="1"/>
    </row>
    <row r="244" spans="1:6" x14ac:dyDescent="0.75">
      <c r="A244" s="115" t="s">
        <v>578</v>
      </c>
      <c r="B244" s="116" t="s">
        <v>579</v>
      </c>
      <c r="C244" s="1"/>
      <c r="D244" s="1"/>
      <c r="E244" s="1"/>
      <c r="F244" s="1"/>
    </row>
    <row r="245" spans="1:6" x14ac:dyDescent="0.75">
      <c r="A245" s="115" t="s">
        <v>580</v>
      </c>
      <c r="B245" s="116" t="s">
        <v>581</v>
      </c>
      <c r="C245" s="1"/>
      <c r="D245" s="1"/>
      <c r="E245" s="1"/>
      <c r="F245" s="1"/>
    </row>
    <row r="246" spans="1:6" x14ac:dyDescent="0.75">
      <c r="A246" s="115" t="s">
        <v>582</v>
      </c>
      <c r="B246" s="116" t="s">
        <v>240</v>
      </c>
      <c r="C246" s="1"/>
      <c r="D246" s="1"/>
      <c r="E246" s="1"/>
      <c r="F246" s="1"/>
    </row>
    <row r="247" spans="1:6" x14ac:dyDescent="0.75">
      <c r="A247" s="115" t="s">
        <v>583</v>
      </c>
      <c r="B247" s="116" t="s">
        <v>546</v>
      </c>
      <c r="C247" s="1"/>
      <c r="D247" s="1"/>
      <c r="E247" s="1"/>
      <c r="F247" s="1"/>
    </row>
    <row r="248" spans="1:6" x14ac:dyDescent="0.75">
      <c r="A248" s="115" t="s">
        <v>584</v>
      </c>
      <c r="B248" s="116" t="s">
        <v>585</v>
      </c>
      <c r="C248" s="1"/>
      <c r="D248" s="1"/>
      <c r="E248" s="1"/>
      <c r="F248" s="1"/>
    </row>
    <row r="249" spans="1:6" x14ac:dyDescent="0.75">
      <c r="A249" s="115" t="s">
        <v>586</v>
      </c>
      <c r="B249" s="116" t="s">
        <v>328</v>
      </c>
      <c r="C249" s="1"/>
      <c r="D249" s="1"/>
      <c r="E249" s="1"/>
      <c r="F249" s="1"/>
    </row>
    <row r="250" spans="1:6" x14ac:dyDescent="0.75">
      <c r="A250" s="115" t="s">
        <v>587</v>
      </c>
      <c r="B250" s="116" t="s">
        <v>588</v>
      </c>
      <c r="C250" s="1"/>
      <c r="D250" s="1"/>
      <c r="E250" s="1"/>
      <c r="F250" s="1"/>
    </row>
    <row r="251" spans="1:6" x14ac:dyDescent="0.75">
      <c r="A251" s="115" t="s">
        <v>589</v>
      </c>
      <c r="B251" s="116" t="s">
        <v>590</v>
      </c>
      <c r="C251" s="1"/>
      <c r="D251" s="1"/>
      <c r="E251" s="1"/>
      <c r="F251" s="1"/>
    </row>
    <row r="252" spans="1:6" x14ac:dyDescent="0.75">
      <c r="A252" s="115" t="s">
        <v>591</v>
      </c>
      <c r="B252" s="116" t="s">
        <v>592</v>
      </c>
      <c r="C252" s="1"/>
      <c r="D252" s="1"/>
      <c r="E252" s="1"/>
      <c r="F252" s="1"/>
    </row>
    <row r="253" spans="1:6" x14ac:dyDescent="0.75">
      <c r="A253" s="115" t="s">
        <v>593</v>
      </c>
      <c r="B253" s="116" t="s">
        <v>594</v>
      </c>
      <c r="C253" s="1"/>
      <c r="D253" s="1"/>
      <c r="E253" s="1"/>
      <c r="F253" s="1"/>
    </row>
    <row r="254" spans="1:6" x14ac:dyDescent="0.75">
      <c r="A254" s="115" t="s">
        <v>595</v>
      </c>
      <c r="B254" s="116" t="s">
        <v>270</v>
      </c>
      <c r="C254" s="1"/>
      <c r="D254" s="1"/>
      <c r="E254" s="1"/>
      <c r="F254" s="1"/>
    </row>
    <row r="255" spans="1:6" x14ac:dyDescent="0.75">
      <c r="A255" s="115" t="s">
        <v>596</v>
      </c>
      <c r="B255" s="116" t="s">
        <v>318</v>
      </c>
      <c r="C255" s="1"/>
      <c r="D255" s="1"/>
      <c r="E255" s="1"/>
      <c r="F255" s="1"/>
    </row>
    <row r="256" spans="1:6" x14ac:dyDescent="0.75">
      <c r="A256" s="115" t="s">
        <v>597</v>
      </c>
      <c r="B256" s="116" t="s">
        <v>494</v>
      </c>
      <c r="C256" s="1"/>
      <c r="D256" s="1"/>
      <c r="E256" s="1"/>
      <c r="F256" s="1"/>
    </row>
    <row r="257" spans="1:6" x14ac:dyDescent="0.75">
      <c r="A257" s="115" t="s">
        <v>598</v>
      </c>
      <c r="B257" s="116" t="s">
        <v>599</v>
      </c>
      <c r="C257" s="1"/>
      <c r="D257" s="1"/>
      <c r="E257" s="1"/>
      <c r="F257" s="1"/>
    </row>
    <row r="258" spans="1:6" x14ac:dyDescent="0.75">
      <c r="A258" s="115" t="s">
        <v>600</v>
      </c>
      <c r="B258" s="116" t="s">
        <v>601</v>
      </c>
      <c r="C258" s="1"/>
      <c r="D258" s="1"/>
      <c r="E258" s="1"/>
      <c r="F258" s="1"/>
    </row>
    <row r="259" spans="1:6" x14ac:dyDescent="0.75">
      <c r="A259" s="115" t="s">
        <v>602</v>
      </c>
      <c r="B259" s="116" t="s">
        <v>412</v>
      </c>
      <c r="C259" s="1"/>
      <c r="D259" s="1"/>
      <c r="E259" s="1"/>
      <c r="F259" s="1"/>
    </row>
    <row r="260" spans="1:6" x14ac:dyDescent="0.75">
      <c r="A260" s="115" t="s">
        <v>603</v>
      </c>
      <c r="B260" s="116" t="s">
        <v>474</v>
      </c>
      <c r="C260" s="1"/>
      <c r="D260" s="1"/>
      <c r="E260" s="1"/>
      <c r="F260" s="1"/>
    </row>
    <row r="261" spans="1:6" x14ac:dyDescent="0.75">
      <c r="A261" s="115" t="s">
        <v>604</v>
      </c>
      <c r="B261" s="116" t="s">
        <v>605</v>
      </c>
      <c r="C261" s="1"/>
      <c r="D261" s="1"/>
      <c r="E261" s="1"/>
      <c r="F261" s="1"/>
    </row>
    <row r="262" spans="1:6" x14ac:dyDescent="0.75">
      <c r="A262" s="115" t="s">
        <v>606</v>
      </c>
      <c r="B262" s="116" t="s">
        <v>607</v>
      </c>
      <c r="C262" s="1"/>
      <c r="D262" s="1"/>
      <c r="E262" s="1"/>
      <c r="F262" s="1"/>
    </row>
    <row r="263" spans="1:6" x14ac:dyDescent="0.75">
      <c r="A263" s="115" t="s">
        <v>608</v>
      </c>
      <c r="B263" s="116" t="s">
        <v>609</v>
      </c>
      <c r="C263" s="1"/>
      <c r="D263" s="1"/>
      <c r="E263" s="1"/>
      <c r="F263" s="1"/>
    </row>
    <row r="264" spans="1:6" x14ac:dyDescent="0.75">
      <c r="A264" s="115" t="s">
        <v>610</v>
      </c>
      <c r="B264" s="116" t="s">
        <v>611</v>
      </c>
      <c r="C264" s="1"/>
      <c r="D264" s="1"/>
      <c r="E264" s="1"/>
      <c r="F264" s="1"/>
    </row>
    <row r="265" spans="1:6" x14ac:dyDescent="0.75">
      <c r="A265" s="115" t="s">
        <v>612</v>
      </c>
      <c r="B265" s="116" t="s">
        <v>250</v>
      </c>
      <c r="C265" s="1"/>
      <c r="D265" s="1"/>
      <c r="E265" s="1"/>
      <c r="F265" s="1"/>
    </row>
    <row r="266" spans="1:6" x14ac:dyDescent="0.75">
      <c r="A266" s="115" t="s">
        <v>613</v>
      </c>
      <c r="B266" s="116" t="s">
        <v>614</v>
      </c>
      <c r="C266" s="1"/>
      <c r="D266" s="1"/>
      <c r="E266" s="1"/>
      <c r="F266" s="1"/>
    </row>
    <row r="267" spans="1:6" x14ac:dyDescent="0.75">
      <c r="A267" s="115" t="s">
        <v>615</v>
      </c>
      <c r="B267" s="116" t="s">
        <v>362</v>
      </c>
      <c r="C267" s="1"/>
      <c r="D267" s="1"/>
      <c r="E267" s="1"/>
      <c r="F267" s="1"/>
    </row>
    <row r="268" spans="1:6" x14ac:dyDescent="0.75">
      <c r="A268" s="115" t="s">
        <v>616</v>
      </c>
      <c r="B268" s="116" t="s">
        <v>617</v>
      </c>
      <c r="C268" s="1"/>
      <c r="D268" s="1"/>
      <c r="E268" s="1"/>
      <c r="F268" s="1"/>
    </row>
    <row r="269" spans="1:6" x14ac:dyDescent="0.75">
      <c r="A269" s="115" t="s">
        <v>618</v>
      </c>
      <c r="B269" s="116" t="s">
        <v>619</v>
      </c>
      <c r="C269" s="1"/>
      <c r="D269" s="1"/>
      <c r="E269" s="1"/>
      <c r="F269" s="1"/>
    </row>
    <row r="270" spans="1:6" x14ac:dyDescent="0.75">
      <c r="A270" s="115" t="s">
        <v>620</v>
      </c>
      <c r="B270" s="116" t="s">
        <v>621</v>
      </c>
      <c r="C270" s="1"/>
      <c r="D270" s="1"/>
      <c r="E270" s="1"/>
      <c r="F270" s="1"/>
    </row>
    <row r="271" spans="1:6" x14ac:dyDescent="0.75">
      <c r="A271" s="115" t="s">
        <v>622</v>
      </c>
      <c r="B271" s="116" t="s">
        <v>623</v>
      </c>
      <c r="C271" s="1"/>
      <c r="D271" s="1"/>
      <c r="E271" s="1"/>
      <c r="F271" s="1"/>
    </row>
    <row r="272" spans="1:6" x14ac:dyDescent="0.75">
      <c r="A272" s="115" t="s">
        <v>624</v>
      </c>
      <c r="B272" s="116" t="s">
        <v>536</v>
      </c>
      <c r="C272" s="1"/>
      <c r="D272" s="1"/>
      <c r="E272" s="1"/>
      <c r="F272" s="1"/>
    </row>
    <row r="273" spans="1:6" x14ac:dyDescent="0.75">
      <c r="A273" s="115" t="s">
        <v>625</v>
      </c>
      <c r="B273" s="116" t="s">
        <v>482</v>
      </c>
      <c r="C273" s="1"/>
      <c r="D273" s="1"/>
      <c r="E273" s="1"/>
      <c r="F273" s="1"/>
    </row>
    <row r="274" spans="1:6" x14ac:dyDescent="0.75">
      <c r="A274" s="115" t="s">
        <v>626</v>
      </c>
      <c r="B274" s="116" t="s">
        <v>450</v>
      </c>
      <c r="C274" s="1"/>
      <c r="D274" s="1"/>
      <c r="E274" s="1"/>
      <c r="F274" s="1"/>
    </row>
    <row r="275" spans="1:6" x14ac:dyDescent="0.75">
      <c r="A275" s="115" t="s">
        <v>627</v>
      </c>
      <c r="B275" s="116" t="s">
        <v>534</v>
      </c>
      <c r="C275" s="1"/>
      <c r="D275" s="1"/>
      <c r="E275" s="1"/>
      <c r="F275" s="1"/>
    </row>
    <row r="276" spans="1:6" x14ac:dyDescent="0.75">
      <c r="A276" s="115" t="s">
        <v>628</v>
      </c>
      <c r="B276" s="116" t="s">
        <v>629</v>
      </c>
      <c r="C276" s="1"/>
      <c r="D276" s="1"/>
      <c r="E276" s="1"/>
      <c r="F276" s="1"/>
    </row>
    <row r="277" spans="1:6" x14ac:dyDescent="0.75">
      <c r="A277" s="115" t="s">
        <v>630</v>
      </c>
      <c r="B277" s="116" t="s">
        <v>631</v>
      </c>
      <c r="C277" s="1"/>
      <c r="D277" s="1"/>
      <c r="E277" s="1"/>
      <c r="F277" s="1"/>
    </row>
    <row r="278" spans="1:6" x14ac:dyDescent="0.75">
      <c r="A278" s="115" t="s">
        <v>632</v>
      </c>
      <c r="B278" s="116" t="s">
        <v>633</v>
      </c>
      <c r="C278" s="1"/>
      <c r="D278" s="1"/>
      <c r="E278" s="1"/>
      <c r="F278" s="1"/>
    </row>
    <row r="279" spans="1:6" x14ac:dyDescent="0.75">
      <c r="A279" s="115" t="s">
        <v>634</v>
      </c>
      <c r="B279" s="116" t="s">
        <v>544</v>
      </c>
      <c r="C279" s="1"/>
      <c r="D279" s="1"/>
      <c r="E279" s="1"/>
      <c r="F279" s="1"/>
    </row>
    <row r="280" spans="1:6" x14ac:dyDescent="0.75">
      <c r="A280" s="115" t="s">
        <v>635</v>
      </c>
      <c r="B280" s="116" t="s">
        <v>440</v>
      </c>
      <c r="C280" s="1"/>
      <c r="D280" s="1"/>
      <c r="E280" s="1"/>
      <c r="F280" s="1"/>
    </row>
    <row r="281" spans="1:6" x14ac:dyDescent="0.75">
      <c r="A281" s="115" t="s">
        <v>636</v>
      </c>
      <c r="B281" s="116" t="s">
        <v>470</v>
      </c>
      <c r="C281" s="1"/>
      <c r="D281" s="1"/>
      <c r="E281" s="1"/>
      <c r="F281" s="1"/>
    </row>
    <row r="282" spans="1:6" x14ac:dyDescent="0.75">
      <c r="A282" s="115" t="s">
        <v>637</v>
      </c>
      <c r="B282" s="116" t="s">
        <v>342</v>
      </c>
      <c r="C282" s="1"/>
      <c r="D282" s="1"/>
      <c r="E282" s="1"/>
      <c r="F282" s="1"/>
    </row>
    <row r="283" spans="1:6" x14ac:dyDescent="0.75">
      <c r="A283" s="115" t="s">
        <v>638</v>
      </c>
      <c r="B283" s="116" t="s">
        <v>639</v>
      </c>
      <c r="C283" s="1"/>
      <c r="D283" s="1"/>
      <c r="E283" s="1"/>
      <c r="F283" s="1"/>
    </row>
    <row r="284" spans="1:6" x14ac:dyDescent="0.75">
      <c r="A284" s="115" t="s">
        <v>640</v>
      </c>
      <c r="B284" s="116" t="s">
        <v>641</v>
      </c>
      <c r="C284" s="1"/>
      <c r="D284" s="1"/>
      <c r="E284" s="1"/>
      <c r="F284" s="1"/>
    </row>
    <row r="285" spans="1:6" x14ac:dyDescent="0.75">
      <c r="A285" s="115" t="s">
        <v>642</v>
      </c>
      <c r="B285" s="116" t="s">
        <v>462</v>
      </c>
      <c r="C285" s="1"/>
      <c r="D285" s="1"/>
      <c r="E285" s="1"/>
      <c r="F285" s="1"/>
    </row>
    <row r="286" spans="1:6" x14ac:dyDescent="0.75">
      <c r="A286" s="115" t="s">
        <v>643</v>
      </c>
      <c r="B286" s="116" t="s">
        <v>302</v>
      </c>
      <c r="C286" s="1"/>
      <c r="D286" s="1"/>
      <c r="E286" s="1"/>
      <c r="F286" s="1"/>
    </row>
    <row r="287" spans="1:6" x14ac:dyDescent="0.75">
      <c r="A287" s="115" t="s">
        <v>644</v>
      </c>
      <c r="B287" s="116" t="s">
        <v>645</v>
      </c>
      <c r="C287" s="1"/>
      <c r="D287" s="1"/>
      <c r="E287" s="1"/>
      <c r="F287" s="1"/>
    </row>
    <row r="288" spans="1:6" x14ac:dyDescent="0.75">
      <c r="A288" s="115" t="s">
        <v>646</v>
      </c>
      <c r="B288" s="116" t="s">
        <v>647</v>
      </c>
      <c r="C288" s="1"/>
      <c r="D288" s="1"/>
      <c r="E288" s="1"/>
      <c r="F288" s="1"/>
    </row>
    <row r="289" spans="1:6" x14ac:dyDescent="0.75">
      <c r="A289" s="115" t="s">
        <v>648</v>
      </c>
      <c r="B289" s="116" t="s">
        <v>532</v>
      </c>
      <c r="C289" s="1"/>
      <c r="D289" s="1"/>
      <c r="E289" s="1"/>
      <c r="F289" s="1"/>
    </row>
    <row r="290" spans="1:6" x14ac:dyDescent="0.75">
      <c r="A290" s="115" t="s">
        <v>649</v>
      </c>
      <c r="B290" s="116" t="s">
        <v>650</v>
      </c>
      <c r="C290" s="1"/>
      <c r="D290" s="1"/>
      <c r="E290" s="1"/>
      <c r="F290" s="1"/>
    </row>
    <row r="291" spans="1:6" x14ac:dyDescent="0.75">
      <c r="A291" s="115" t="s">
        <v>651</v>
      </c>
      <c r="B291" s="116" t="s">
        <v>354</v>
      </c>
      <c r="C291" s="1"/>
      <c r="D291" s="1"/>
      <c r="E291" s="1"/>
      <c r="F291" s="1"/>
    </row>
    <row r="292" spans="1:6" x14ac:dyDescent="0.75">
      <c r="A292" s="115" t="s">
        <v>652</v>
      </c>
      <c r="B292" s="116" t="s">
        <v>653</v>
      </c>
      <c r="C292" s="1"/>
      <c r="D292" s="1"/>
      <c r="E292" s="1"/>
      <c r="F292" s="1"/>
    </row>
    <row r="293" spans="1:6" x14ac:dyDescent="0.75">
      <c r="A293" s="115" t="s">
        <v>654</v>
      </c>
      <c r="B293" s="116" t="s">
        <v>516</v>
      </c>
      <c r="C293" s="1"/>
      <c r="D293" s="1"/>
      <c r="E293" s="1"/>
      <c r="F293" s="1"/>
    </row>
    <row r="294" spans="1:6" x14ac:dyDescent="0.75">
      <c r="A294" s="115" t="s">
        <v>655</v>
      </c>
      <c r="B294" s="116" t="s">
        <v>656</v>
      </c>
      <c r="C294" s="1"/>
      <c r="D294" s="1"/>
      <c r="E294" s="1"/>
      <c r="F294" s="1"/>
    </row>
    <row r="295" spans="1:6" x14ac:dyDescent="0.75">
      <c r="A295" s="115" t="s">
        <v>657</v>
      </c>
      <c r="B295" s="116" t="s">
        <v>290</v>
      </c>
      <c r="C295" s="1"/>
      <c r="D295" s="1"/>
      <c r="E295" s="1"/>
      <c r="F295" s="1"/>
    </row>
    <row r="296" spans="1:6" x14ac:dyDescent="0.75">
      <c r="A296" s="115" t="s">
        <v>658</v>
      </c>
      <c r="B296" s="116" t="s">
        <v>659</v>
      </c>
      <c r="C296" s="1"/>
      <c r="D296" s="1"/>
      <c r="E296" s="1"/>
      <c r="F296" s="1"/>
    </row>
    <row r="297" spans="1:6" x14ac:dyDescent="0.75">
      <c r="A297" s="115" t="s">
        <v>660</v>
      </c>
      <c r="B297" s="116" t="s">
        <v>438</v>
      </c>
      <c r="C297" s="1"/>
      <c r="D297" s="1"/>
      <c r="E297" s="1"/>
      <c r="F297" s="1"/>
    </row>
    <row r="298" spans="1:6" x14ac:dyDescent="0.75">
      <c r="A298" s="115" t="s">
        <v>661</v>
      </c>
      <c r="B298" s="116" t="s">
        <v>662</v>
      </c>
      <c r="C298" s="1"/>
      <c r="D298" s="1"/>
      <c r="E298" s="1"/>
      <c r="F298" s="1"/>
    </row>
    <row r="299" spans="1:6" x14ac:dyDescent="0.75">
      <c r="A299" s="115" t="s">
        <v>663</v>
      </c>
      <c r="B299" s="116" t="s">
        <v>664</v>
      </c>
      <c r="C299" s="1"/>
      <c r="D299" s="1"/>
      <c r="E299" s="1"/>
      <c r="F299" s="1"/>
    </row>
    <row r="300" spans="1:6" x14ac:dyDescent="0.75">
      <c r="A300" s="115" t="s">
        <v>665</v>
      </c>
      <c r="B300" s="116" t="s">
        <v>666</v>
      </c>
      <c r="C300" s="1"/>
      <c r="D300" s="1"/>
      <c r="E300" s="1"/>
      <c r="F300" s="1"/>
    </row>
    <row r="301" spans="1:6" x14ac:dyDescent="0.75">
      <c r="A301" s="115" t="s">
        <v>667</v>
      </c>
      <c r="B301" s="116" t="s">
        <v>284</v>
      </c>
      <c r="C301" s="1"/>
      <c r="D301" s="1"/>
      <c r="E301" s="1"/>
      <c r="F301" s="1"/>
    </row>
    <row r="302" spans="1:6" x14ac:dyDescent="0.75">
      <c r="A302" s="115" t="s">
        <v>668</v>
      </c>
      <c r="B302" s="116" t="s">
        <v>258</v>
      </c>
      <c r="C302" s="1"/>
      <c r="D302" s="1"/>
      <c r="E302" s="1"/>
      <c r="F302" s="1"/>
    </row>
    <row r="303" spans="1:6" x14ac:dyDescent="0.75">
      <c r="A303" s="115" t="s">
        <v>669</v>
      </c>
      <c r="B303" s="116" t="s">
        <v>670</v>
      </c>
      <c r="C303" s="1"/>
      <c r="D303" s="1"/>
      <c r="E303" s="1"/>
      <c r="F303" s="1"/>
    </row>
    <row r="304" spans="1:6" x14ac:dyDescent="0.75">
      <c r="A304" s="115" t="s">
        <v>671</v>
      </c>
      <c r="B304" s="116" t="s">
        <v>372</v>
      </c>
      <c r="C304" s="1"/>
      <c r="D304" s="1"/>
      <c r="E304" s="1"/>
      <c r="F304" s="1"/>
    </row>
    <row r="305" spans="1:6" x14ac:dyDescent="0.75">
      <c r="A305" s="115" t="s">
        <v>672</v>
      </c>
      <c r="B305" s="116" t="s">
        <v>480</v>
      </c>
      <c r="C305" s="1"/>
      <c r="D305" s="1"/>
      <c r="E305" s="1"/>
      <c r="F305" s="1"/>
    </row>
    <row r="306" spans="1:6" x14ac:dyDescent="0.75">
      <c r="A306" s="115" t="s">
        <v>673</v>
      </c>
      <c r="B306" s="116" t="s">
        <v>272</v>
      </c>
      <c r="C306" s="1"/>
      <c r="D306" s="1"/>
      <c r="E306" s="1"/>
      <c r="F306" s="1"/>
    </row>
    <row r="307" spans="1:6" x14ac:dyDescent="0.75">
      <c r="A307" s="115" t="s">
        <v>674</v>
      </c>
      <c r="B307" s="116" t="s">
        <v>675</v>
      </c>
      <c r="C307" s="1"/>
      <c r="D307" s="1"/>
      <c r="E307" s="1"/>
      <c r="F307" s="1"/>
    </row>
    <row r="308" spans="1:6" x14ac:dyDescent="0.75">
      <c r="A308" s="115" t="s">
        <v>676</v>
      </c>
      <c r="B308" s="116" t="s">
        <v>677</v>
      </c>
      <c r="C308" s="1"/>
      <c r="D308" s="1"/>
      <c r="E308" s="1"/>
      <c r="F308" s="1"/>
    </row>
    <row r="309" spans="1:6" x14ac:dyDescent="0.75">
      <c r="A309" s="115" t="s">
        <v>678</v>
      </c>
      <c r="B309" s="116" t="s">
        <v>476</v>
      </c>
      <c r="C309" s="1"/>
      <c r="D309" s="1"/>
      <c r="E309" s="1"/>
      <c r="F309" s="1"/>
    </row>
    <row r="310" spans="1:6" x14ac:dyDescent="0.75">
      <c r="A310" s="115" t="s">
        <v>679</v>
      </c>
      <c r="B310" s="116" t="s">
        <v>528</v>
      </c>
      <c r="C310" s="1"/>
      <c r="D310" s="1"/>
      <c r="E310" s="1"/>
      <c r="F310" s="1"/>
    </row>
    <row r="311" spans="1:6" x14ac:dyDescent="0.75">
      <c r="A311" s="115" t="s">
        <v>2637</v>
      </c>
      <c r="B311" s="116" t="s">
        <v>2638</v>
      </c>
      <c r="C311" s="1"/>
    </row>
    <row r="312" spans="1:6" x14ac:dyDescent="0.75">
      <c r="A312" s="115" t="s">
        <v>2639</v>
      </c>
      <c r="B312" s="116" t="s">
        <v>454</v>
      </c>
      <c r="C312" s="1"/>
    </row>
    <row r="313" spans="1:6" x14ac:dyDescent="0.75">
      <c r="A313" s="115" t="s">
        <v>2641</v>
      </c>
      <c r="B313" s="116" t="s">
        <v>456</v>
      </c>
      <c r="C313" s="1"/>
    </row>
    <row r="314" spans="1:6" x14ac:dyDescent="0.75">
      <c r="A314" s="115" t="s">
        <v>2643</v>
      </c>
      <c r="B314" s="116" t="s">
        <v>444</v>
      </c>
      <c r="C314" s="1"/>
    </row>
    <row r="315" spans="1:6" x14ac:dyDescent="0.75">
      <c r="A315" s="115" t="s">
        <v>2648</v>
      </c>
      <c r="B315" s="116" t="s">
        <v>246</v>
      </c>
      <c r="C315" s="1"/>
    </row>
    <row r="316" spans="1:6" x14ac:dyDescent="0.75">
      <c r="A316" s="115" t="s">
        <v>2650</v>
      </c>
      <c r="B316" s="116" t="s">
        <v>244</v>
      </c>
      <c r="C316" s="1"/>
    </row>
    <row r="317" spans="1:6" x14ac:dyDescent="0.75">
      <c r="A317" s="115" t="s">
        <v>2652</v>
      </c>
      <c r="B317" s="116" t="s">
        <v>252</v>
      </c>
      <c r="C317" s="1"/>
    </row>
    <row r="318" spans="1:6" x14ac:dyDescent="0.75">
      <c r="A318" s="115" t="s">
        <v>2653</v>
      </c>
      <c r="B318" s="116" t="s">
        <v>316</v>
      </c>
      <c r="C318" s="1"/>
    </row>
    <row r="319" spans="1:6" x14ac:dyDescent="0.75">
      <c r="A319" s="115" t="s">
        <v>2657</v>
      </c>
      <c r="B319" s="116" t="s">
        <v>434</v>
      </c>
      <c r="C319" s="1"/>
    </row>
    <row r="320" spans="1:6" x14ac:dyDescent="0.75">
      <c r="A320" s="115" t="s">
        <v>2658</v>
      </c>
      <c r="B320" s="116" t="s">
        <v>2659</v>
      </c>
      <c r="C320" s="1"/>
    </row>
    <row r="321" spans="1:3" x14ac:dyDescent="0.75">
      <c r="A321" s="115" t="s">
        <v>2662</v>
      </c>
      <c r="B321" s="116" t="s">
        <v>2663</v>
      </c>
      <c r="C321" s="1"/>
    </row>
    <row r="322" spans="1:3" x14ac:dyDescent="0.75">
      <c r="A322" s="115" t="s">
        <v>2666</v>
      </c>
      <c r="B322" s="116" t="s">
        <v>232</v>
      </c>
      <c r="C322" s="1"/>
    </row>
    <row r="323" spans="1:3" x14ac:dyDescent="0.75">
      <c r="A323" s="115" t="s">
        <v>2668</v>
      </c>
      <c r="B323" s="116" t="s">
        <v>486</v>
      </c>
      <c r="C323" s="1"/>
    </row>
    <row r="324" spans="1:3" x14ac:dyDescent="0.75">
      <c r="A324" s="115" t="s">
        <v>2671</v>
      </c>
      <c r="B324" s="116" t="s">
        <v>492</v>
      </c>
      <c r="C324" s="1"/>
    </row>
    <row r="325" spans="1:3" x14ac:dyDescent="0.75">
      <c r="A325" s="115" t="s">
        <v>2678</v>
      </c>
      <c r="B325" s="116" t="s">
        <v>2679</v>
      </c>
      <c r="C325" s="1"/>
    </row>
    <row r="326" spans="1:3" x14ac:dyDescent="0.75">
      <c r="A326" s="115" t="s">
        <v>2680</v>
      </c>
      <c r="B326" s="116" t="s">
        <v>2681</v>
      </c>
      <c r="C326" s="1"/>
    </row>
    <row r="327" spans="1:3" x14ac:dyDescent="0.75">
      <c r="A327" s="115" t="s">
        <v>2682</v>
      </c>
      <c r="B327" s="116" t="s">
        <v>2683</v>
      </c>
      <c r="C327" s="1"/>
    </row>
    <row r="328" spans="1:3" x14ac:dyDescent="0.75">
      <c r="A328" s="115" t="s">
        <v>2684</v>
      </c>
      <c r="B328" s="116" t="s">
        <v>556</v>
      </c>
      <c r="C328" s="1"/>
    </row>
    <row r="329" spans="1:3" x14ac:dyDescent="0.75">
      <c r="A329" s="115" t="s">
        <v>2688</v>
      </c>
      <c r="B329" s="116" t="s">
        <v>308</v>
      </c>
      <c r="C329" s="1"/>
    </row>
    <row r="330" spans="1:3" x14ac:dyDescent="0.75">
      <c r="A330" s="115" t="s">
        <v>2690</v>
      </c>
      <c r="B330" s="116" t="s">
        <v>2691</v>
      </c>
      <c r="C330" s="1"/>
    </row>
    <row r="331" spans="1:3" x14ac:dyDescent="0.75">
      <c r="A331" s="115" t="s">
        <v>2694</v>
      </c>
      <c r="B331" s="116" t="s">
        <v>226</v>
      </c>
      <c r="C331" s="1"/>
    </row>
    <row r="332" spans="1:3" x14ac:dyDescent="0.75">
      <c r="A332" s="115" t="s">
        <v>2696</v>
      </c>
      <c r="B332" s="116" t="s">
        <v>2697</v>
      </c>
      <c r="C332" s="1"/>
    </row>
    <row r="333" spans="1:3" x14ac:dyDescent="0.75">
      <c r="A333" s="115" t="s">
        <v>2700</v>
      </c>
      <c r="B333" s="116" t="s">
        <v>2701</v>
      </c>
      <c r="C333" s="1"/>
    </row>
    <row r="334" spans="1:3" x14ac:dyDescent="0.75">
      <c r="A334" s="115" t="s">
        <v>2704</v>
      </c>
      <c r="B334" s="116" t="s">
        <v>220</v>
      </c>
      <c r="C334" s="1"/>
    </row>
    <row r="335" spans="1:3" x14ac:dyDescent="0.75">
      <c r="A335" s="115" t="s">
        <v>2706</v>
      </c>
      <c r="B335" s="116" t="s">
        <v>2707</v>
      </c>
      <c r="C335" s="1"/>
    </row>
    <row r="336" spans="1:3" x14ac:dyDescent="0.75">
      <c r="A336" s="115" t="s">
        <v>2710</v>
      </c>
      <c r="B336" s="116" t="s">
        <v>2711</v>
      </c>
      <c r="C336" s="1"/>
    </row>
    <row r="337" spans="1:3" x14ac:dyDescent="0.75">
      <c r="A337" s="115" t="s">
        <v>2714</v>
      </c>
      <c r="B337" s="116" t="s">
        <v>312</v>
      </c>
      <c r="C337" s="1"/>
    </row>
    <row r="338" spans="1:3" x14ac:dyDescent="0.75">
      <c r="A338" s="115" t="s">
        <v>2716</v>
      </c>
      <c r="B338" s="116" t="s">
        <v>2717</v>
      </c>
      <c r="C338" s="1"/>
    </row>
    <row r="339" spans="1:3" x14ac:dyDescent="0.75">
      <c r="A339" s="115" t="s">
        <v>4336</v>
      </c>
      <c r="B339" s="116" t="s">
        <v>4337</v>
      </c>
    </row>
    <row r="340" spans="1:3" x14ac:dyDescent="0.75">
      <c r="A340" s="115" t="s">
        <v>4338</v>
      </c>
      <c r="B340" s="116" t="s">
        <v>4339</v>
      </c>
    </row>
    <row r="341" spans="1:3" x14ac:dyDescent="0.75">
      <c r="A341" s="115" t="s">
        <v>4340</v>
      </c>
      <c r="B341" s="116" t="s">
        <v>314</v>
      </c>
    </row>
    <row r="342" spans="1:3" x14ac:dyDescent="0.75">
      <c r="A342" s="115" t="s">
        <v>4341</v>
      </c>
      <c r="B342" s="116" t="s">
        <v>4342</v>
      </c>
    </row>
    <row r="343" spans="1:3" x14ac:dyDescent="0.75">
      <c r="A343" s="115" t="s">
        <v>4343</v>
      </c>
      <c r="B343" s="116" t="s">
        <v>4344</v>
      </c>
    </row>
    <row r="344" spans="1:3" x14ac:dyDescent="0.75">
      <c r="A344" s="115" t="s">
        <v>4345</v>
      </c>
      <c r="B344" s="116" t="s">
        <v>458</v>
      </c>
    </row>
    <row r="345" spans="1:3" x14ac:dyDescent="0.75">
      <c r="A345" s="115" t="s">
        <v>4346</v>
      </c>
      <c r="B345" s="116" t="s">
        <v>4347</v>
      </c>
    </row>
    <row r="346" spans="1:3" x14ac:dyDescent="0.75">
      <c r="A346" s="115" t="s">
        <v>4348</v>
      </c>
      <c r="B346" s="116" t="s">
        <v>568</v>
      </c>
    </row>
    <row r="347" spans="1:3" x14ac:dyDescent="0.75">
      <c r="A347" s="115" t="s">
        <v>4349</v>
      </c>
      <c r="B347" s="116" t="s">
        <v>4350</v>
      </c>
    </row>
    <row r="348" spans="1:3" x14ac:dyDescent="0.75">
      <c r="A348" s="115" t="s">
        <v>4351</v>
      </c>
      <c r="B348" s="116" t="s">
        <v>4352</v>
      </c>
    </row>
    <row r="349" spans="1:3" x14ac:dyDescent="0.75">
      <c r="A349" s="115" t="s">
        <v>4353</v>
      </c>
      <c r="B349" s="116" t="s">
        <v>4354</v>
      </c>
    </row>
    <row r="350" spans="1:3" x14ac:dyDescent="0.75">
      <c r="A350" s="115" t="s">
        <v>4355</v>
      </c>
      <c r="B350" s="116" t="s">
        <v>4356</v>
      </c>
    </row>
    <row r="351" spans="1:3" x14ac:dyDescent="0.75">
      <c r="A351" s="115" t="s">
        <v>4357</v>
      </c>
      <c r="B351" s="116" t="s">
        <v>166</v>
      </c>
    </row>
    <row r="352" spans="1:3" x14ac:dyDescent="0.75">
      <c r="A352" s="115" t="s">
        <v>4358</v>
      </c>
      <c r="B352" s="116" t="s">
        <v>4359</v>
      </c>
    </row>
    <row r="353" spans="1:2" x14ac:dyDescent="0.75">
      <c r="A353" s="115" t="s">
        <v>4360</v>
      </c>
      <c r="B353" s="116" t="s">
        <v>446</v>
      </c>
    </row>
    <row r="354" spans="1:2" x14ac:dyDescent="0.75">
      <c r="A354" s="117" t="s">
        <v>4361</v>
      </c>
      <c r="B354" s="118" t="s">
        <v>4362</v>
      </c>
    </row>
  </sheetData>
  <sortState ref="A37:C310">
    <sortCondition ref="A37:A310"/>
  </sortState>
  <mergeCells count="1">
    <mergeCell ref="A1:B1"/>
  </mergeCells>
  <pageMargins left="0.70000000000000007" right="0.70000000000000007" top="0.75" bottom="0.75" header="0.30000000000000004" footer="0.30000000000000004"/>
  <pageSetup paperSize="9"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Contents</vt:lpstr>
      <vt:lpstr>General Information</vt:lpstr>
      <vt:lpstr>October 2017 update</vt:lpstr>
      <vt:lpstr>All Points All Tables</vt:lpstr>
      <vt:lpstr>For Drop Downs</vt:lpstr>
      <vt:lpstr>Qual Table Lookup</vt:lpstr>
      <vt:lpstr>Generic Points</vt:lpstr>
      <vt:lpstr>Search Tool</vt:lpstr>
      <vt:lpstr>A Levels</vt:lpstr>
      <vt:lpstr>A Levels Double</vt:lpstr>
      <vt:lpstr>AS Levels</vt:lpstr>
      <vt:lpstr>AS Levels Double</vt:lpstr>
      <vt:lpstr>A Level AS Level Combined</vt:lpstr>
      <vt:lpstr>Advanced Extension Award</vt:lpstr>
      <vt:lpstr>BTEC Awards</vt:lpstr>
      <vt:lpstr>BTEC Certificates</vt:lpstr>
      <vt:lpstr>BTEC Diplomas</vt:lpstr>
      <vt:lpstr>Core Maths</vt:lpstr>
      <vt:lpstr>Extended Project</vt:lpstr>
      <vt:lpstr>Free Standing Mathematics</vt:lpstr>
      <vt:lpstr>International Baccalaureate</vt:lpstr>
      <vt:lpstr>OCR Cambridge Technicals</vt:lpstr>
      <vt:lpstr>Other General Qualifications</vt:lpstr>
      <vt:lpstr>Pre-Us</vt:lpstr>
      <vt:lpstr>Principal Learning</vt:lpstr>
      <vt:lpstr>Others L2</vt:lpstr>
      <vt:lpstr>Others 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GOWLETT, Daryl</dc:creator>
  <cp:lastModifiedBy>HOQUE, Anam Ul</cp:lastModifiedBy>
  <cp:lastPrinted>2017-10-12T08:41:04Z</cp:lastPrinted>
  <dcterms:created xsi:type="dcterms:W3CDTF">2016-05-11T14:25:43Z</dcterms:created>
  <dcterms:modified xsi:type="dcterms:W3CDTF">2018-10-15T10:55:51Z</dcterms:modified>
</cp:coreProperties>
</file>