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ndreibosco/Devel/git/smartgreen/docs/"/>
    </mc:Choice>
  </mc:AlternateContent>
  <bookViews>
    <workbookView xWindow="13980" yWindow="460" windowWidth="13980" windowHeight="17560" activeTab="1"/>
  </bookViews>
  <sheets>
    <sheet name="Sheet1" sheetId="1" r:id="rId1"/>
    <sheet name="Sheet1 (2)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5" i="2" l="1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C46" i="2"/>
  <c r="C45" i="2"/>
  <c r="A32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22" i="1"/>
  <c r="B21" i="1"/>
  <c r="B23" i="1"/>
  <c r="B24" i="1"/>
  <c r="B18" i="1"/>
  <c r="B19" i="1"/>
  <c r="C46" i="1"/>
  <c r="C45" i="1"/>
  <c r="A32" i="1"/>
  <c r="B25" i="1"/>
  <c r="B20" i="1"/>
  <c r="B17" i="1"/>
  <c r="B16" i="1"/>
  <c r="B15" i="1"/>
  <c r="B14" i="1"/>
  <c r="B13" i="1"/>
  <c r="B12" i="1"/>
  <c r="B11" i="1"/>
  <c r="B10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<sst xmlns="http://schemas.openxmlformats.org/spreadsheetml/2006/main" count="89" uniqueCount="42">
  <si>
    <t>Ta = (Rs-550)/137.5</t>
  </si>
  <si>
    <t>Rs = resistencia (Ohms)</t>
  </si>
  <si>
    <t>Ta = tensao do solo (cbar)</t>
  </si>
  <si>
    <t>fonte?</t>
  </si>
  <si>
    <t>Rs</t>
  </si>
  <si>
    <t>Ta</t>
  </si>
  <si>
    <t>Sensor</t>
  </si>
  <si>
    <t>medidas em cbar (kPA)</t>
  </si>
  <si>
    <t>0 &lt; Ta &lt; 10</t>
  </si>
  <si>
    <t>solo saturado</t>
  </si>
  <si>
    <t>10 &lt; Ta &lt; 30</t>
  </si>
  <si>
    <t>solo adequadamente umido (exceto para areia fina)</t>
  </si>
  <si>
    <t>30 &lt; Ta &lt; 60</t>
  </si>
  <si>
    <t>indicativo para regar o solo (exceto barro pesado)</t>
  </si>
  <si>
    <t>60 &lt; Ta &lt; 100</t>
  </si>
  <si>
    <t>indicativo para regar solo de barro pesado</t>
  </si>
  <si>
    <t>100 &lt; Ta &lt; 200</t>
  </si>
  <si>
    <t>solo se tornando perigosamente árido para plantio</t>
  </si>
  <si>
    <t>Fonte: http://www.irrometer.com/basics.html</t>
  </si>
  <si>
    <t>knownResistor</t>
  </si>
  <si>
    <t>supplyVoltage</t>
  </si>
  <si>
    <t>sensorVoltage</t>
  </si>
  <si>
    <t>Resistance = (knownResistor * (supplyVoltage – sensorVoltage) / sensorVoltage)</t>
  </si>
  <si>
    <t>P = tensao do solo (cbar/kPA)</t>
  </si>
  <si>
    <t>R = resistencia do solo (kOhms)</t>
  </si>
  <si>
    <t>T = temperatura do solo (Celsius)</t>
  </si>
  <si>
    <t>P = (3.213 * R + 4.093) / (1-0.009733 * R – 0.01205 * T)</t>
  </si>
  <si>
    <t>Fonte: http://www.kimberly.uidaho.edu/water/swm/Calibration_Watermark2.htm</t>
  </si>
  <si>
    <t>http://casopisi.junis.ni.ac.rs/index.php/FUWorkLivEnvProt/article/download/593/461</t>
  </si>
  <si>
    <t>http://209.65.187.195:8000/WirelessSensing/Watermark%20Calibration%20Report-Shock.pdf</t>
  </si>
  <si>
    <t>R</t>
  </si>
  <si>
    <t>T</t>
  </si>
  <si>
    <t>P</t>
  </si>
  <si>
    <t>Outros:</t>
  </si>
  <si>
    <t>http://www.emesystems.com/pdfs/SMX.pdf</t>
  </si>
  <si>
    <t>ok</t>
  </si>
  <si>
    <t>Status</t>
  </si>
  <si>
    <t>Bias</t>
  </si>
  <si>
    <t>parece ainda estar umido</t>
  </si>
  <si>
    <t>bias alto</t>
  </si>
  <si>
    <t>ainda muito umido</t>
  </si>
  <si>
    <t>ok (bias oscilando muito)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</si>
</sst>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4" fontId="0" fillId="0" borderId="0" xfId="0" applyNumberFormat="1"/>
    <xf numFmtId="0" fontId="0" fillId="2" borderId="0" xfId="0" applyFill="1"/>
    <xf numFmtId="0" fontId="0" fillId="3" borderId="0" xfId="0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zoomScale="130" zoomScaleNormal="130" zoomScalePageLayoutView="130" workbookViewId="0">
      <selection activeCell="A25" sqref="A25"/>
    </sheetView>
  </sheetViews>
  <sheetFormatPr baseColWidth="10" defaultColWidth="8.83203125" defaultRowHeight="14" x14ac:dyDescent="0.15"/>
  <cols>
    <col min="1" max="1" width="16.1640625" customWidth="1"/>
    <col min="2" max="4" width="10.6640625" customWidth="1"/>
    <col min="5" max="5" width="12.5" customWidth="1"/>
    <col min="6" max="6" width="10.6640625" customWidth="1"/>
  </cols>
  <sheetData>
    <row r="1" spans="1:6" x14ac:dyDescent="0.15">
      <c r="A1" t="s">
        <v>0</v>
      </c>
      <c r="B1" t="s">
        <v>1</v>
      </c>
    </row>
    <row r="2" spans="1:6" x14ac:dyDescent="0.15">
      <c r="B2" t="s">
        <v>2</v>
      </c>
    </row>
    <row r="3" spans="1:6" x14ac:dyDescent="0.15">
      <c r="A3" t="s">
        <v>3</v>
      </c>
    </row>
    <row r="4" spans="1:6" x14ac:dyDescent="0.15">
      <c r="A4" t="s">
        <v>4</v>
      </c>
      <c r="B4" t="s">
        <v>5</v>
      </c>
      <c r="C4" t="s">
        <v>6</v>
      </c>
      <c r="E4" t="s">
        <v>7</v>
      </c>
    </row>
    <row r="5" spans="1:6" x14ac:dyDescent="0.15">
      <c r="A5">
        <v>1600</v>
      </c>
      <c r="B5">
        <f t="shared" ref="B5:B25" si="0">(A5-550)/137.5</f>
        <v>7.6363636363636367</v>
      </c>
      <c r="C5">
        <v>1</v>
      </c>
      <c r="E5" t="s">
        <v>8</v>
      </c>
      <c r="F5" t="s">
        <v>9</v>
      </c>
    </row>
    <row r="6" spans="1:6" x14ac:dyDescent="0.15">
      <c r="A6">
        <v>594</v>
      </c>
      <c r="B6">
        <f t="shared" si="0"/>
        <v>0.32</v>
      </c>
      <c r="C6">
        <v>2</v>
      </c>
      <c r="E6" t="s">
        <v>10</v>
      </c>
      <c r="F6" t="s">
        <v>11</v>
      </c>
    </row>
    <row r="7" spans="1:6" x14ac:dyDescent="0.15">
      <c r="A7">
        <v>1100</v>
      </c>
      <c r="B7">
        <f t="shared" si="0"/>
        <v>4</v>
      </c>
      <c r="C7">
        <v>3</v>
      </c>
      <c r="E7" t="s">
        <v>12</v>
      </c>
      <c r="F7" t="s">
        <v>13</v>
      </c>
    </row>
    <row r="8" spans="1:6" x14ac:dyDescent="0.15">
      <c r="B8">
        <f t="shared" si="0"/>
        <v>-4</v>
      </c>
      <c r="E8" t="s">
        <v>14</v>
      </c>
      <c r="F8" t="s">
        <v>15</v>
      </c>
    </row>
    <row r="9" spans="1:6" x14ac:dyDescent="0.15">
      <c r="A9">
        <v>845</v>
      </c>
      <c r="B9">
        <f>(A9-550)/137.5</f>
        <v>2.1454545454545455</v>
      </c>
      <c r="E9" t="s">
        <v>16</v>
      </c>
      <c r="F9" t="s">
        <v>17</v>
      </c>
    </row>
    <row r="10" spans="1:6" x14ac:dyDescent="0.15">
      <c r="A10">
        <v>366</v>
      </c>
      <c r="B10">
        <f>(A10-550)/137.5</f>
        <v>-1.3381818181818181</v>
      </c>
      <c r="E10" t="s">
        <v>18</v>
      </c>
    </row>
    <row r="11" spans="1:6" x14ac:dyDescent="0.15">
      <c r="A11">
        <v>745</v>
      </c>
      <c r="B11">
        <f>(A11-550)/137.5</f>
        <v>1.4181818181818182</v>
      </c>
    </row>
    <row r="12" spans="1:6" x14ac:dyDescent="0.15">
      <c r="A12">
        <v>315</v>
      </c>
      <c r="B12">
        <f>(A12-550)/137.5</f>
        <v>-1.709090909090909</v>
      </c>
    </row>
    <row r="13" spans="1:6" x14ac:dyDescent="0.15">
      <c r="A13">
        <v>685</v>
      </c>
      <c r="B13">
        <f>(A13-550)/137.5</f>
        <v>0.98181818181818181</v>
      </c>
    </row>
    <row r="14" spans="1:6" x14ac:dyDescent="0.15">
      <c r="A14">
        <v>810</v>
      </c>
      <c r="B14">
        <f t="shared" si="0"/>
        <v>1.8909090909090909</v>
      </c>
    </row>
    <row r="15" spans="1:6" x14ac:dyDescent="0.15">
      <c r="A15">
        <v>704</v>
      </c>
      <c r="B15">
        <f t="shared" si="0"/>
        <v>1.1200000000000001</v>
      </c>
    </row>
    <row r="16" spans="1:6" x14ac:dyDescent="0.15">
      <c r="A16">
        <v>705</v>
      </c>
      <c r="B16">
        <f t="shared" si="0"/>
        <v>1.1272727272727272</v>
      </c>
    </row>
    <row r="17" spans="1:2" x14ac:dyDescent="0.15">
      <c r="A17">
        <v>272</v>
      </c>
      <c r="B17">
        <f t="shared" si="0"/>
        <v>-2.021818181818182</v>
      </c>
    </row>
    <row r="18" spans="1:2" x14ac:dyDescent="0.15">
      <c r="A18">
        <v>320</v>
      </c>
      <c r="B18">
        <f t="shared" si="0"/>
        <v>-1.6727272727272726</v>
      </c>
    </row>
    <row r="19" spans="1:2" x14ac:dyDescent="0.15">
      <c r="A19">
        <v>202</v>
      </c>
      <c r="B19">
        <f t="shared" si="0"/>
        <v>-2.5309090909090908</v>
      </c>
    </row>
    <row r="20" spans="1:2" x14ac:dyDescent="0.15">
      <c r="A20">
        <v>360</v>
      </c>
      <c r="B20">
        <f t="shared" si="0"/>
        <v>-1.3818181818181818</v>
      </c>
    </row>
    <row r="21" spans="1:2" x14ac:dyDescent="0.15">
      <c r="A21">
        <v>490</v>
      </c>
      <c r="B21">
        <f t="shared" si="0"/>
        <v>-0.43636363636363634</v>
      </c>
    </row>
    <row r="22" spans="1:2" x14ac:dyDescent="0.15">
      <c r="A22">
        <v>334</v>
      </c>
      <c r="B22">
        <f t="shared" si="0"/>
        <v>-1.5709090909090908</v>
      </c>
    </row>
    <row r="23" spans="1:2" x14ac:dyDescent="0.15">
      <c r="A23">
        <v>312</v>
      </c>
      <c r="B23">
        <f t="shared" si="0"/>
        <v>-1.730909090909091</v>
      </c>
    </row>
    <row r="24" spans="1:2" x14ac:dyDescent="0.15">
      <c r="A24">
        <v>585</v>
      </c>
      <c r="B24">
        <f t="shared" si="0"/>
        <v>0.25454545454545452</v>
      </c>
    </row>
    <row r="25" spans="1:2" x14ac:dyDescent="0.15">
      <c r="A25">
        <v>421</v>
      </c>
      <c r="B25">
        <f t="shared" si="0"/>
        <v>-0.93818181818181823</v>
      </c>
    </row>
    <row r="27" spans="1:2" x14ac:dyDescent="0.15">
      <c r="A27" t="s">
        <v>19</v>
      </c>
      <c r="B27">
        <v>4700</v>
      </c>
    </row>
    <row r="28" spans="1:2" x14ac:dyDescent="0.15">
      <c r="A28" t="s">
        <v>20</v>
      </c>
      <c r="B28">
        <v>874</v>
      </c>
    </row>
    <row r="29" spans="1:2" x14ac:dyDescent="0.15">
      <c r="A29" t="s">
        <v>21</v>
      </c>
      <c r="B29">
        <v>693</v>
      </c>
    </row>
    <row r="31" spans="1:2" x14ac:dyDescent="0.15">
      <c r="A31" t="s">
        <v>22</v>
      </c>
    </row>
    <row r="32" spans="1:2" x14ac:dyDescent="0.15">
      <c r="A32" s="1">
        <f>(B27*(B28-B29)/B29)</f>
        <v>1227.5613275613275</v>
      </c>
    </row>
    <row r="36" spans="1:3" x14ac:dyDescent="0.15">
      <c r="A36" t="s">
        <v>23</v>
      </c>
    </row>
    <row r="37" spans="1:3" x14ac:dyDescent="0.15">
      <c r="A37" t="s">
        <v>24</v>
      </c>
    </row>
    <row r="38" spans="1:3" x14ac:dyDescent="0.15">
      <c r="A38" t="s">
        <v>25</v>
      </c>
    </row>
    <row r="39" spans="1:3" x14ac:dyDescent="0.15">
      <c r="A39" t="s">
        <v>26</v>
      </c>
    </row>
    <row r="40" spans="1:3" x14ac:dyDescent="0.15">
      <c r="A40" t="s">
        <v>27</v>
      </c>
    </row>
    <row r="41" spans="1:3" x14ac:dyDescent="0.15">
      <c r="A41" t="s">
        <v>28</v>
      </c>
    </row>
    <row r="42" spans="1:3" x14ac:dyDescent="0.15">
      <c r="A42" t="s">
        <v>29</v>
      </c>
    </row>
    <row r="44" spans="1:3" x14ac:dyDescent="0.15">
      <c r="A44" t="s">
        <v>30</v>
      </c>
      <c r="B44" t="s">
        <v>31</v>
      </c>
      <c r="C44" t="s">
        <v>32</v>
      </c>
    </row>
    <row r="45" spans="1:3" x14ac:dyDescent="0.15">
      <c r="A45">
        <v>1.5</v>
      </c>
      <c r="B45">
        <v>32</v>
      </c>
      <c r="C45">
        <f>(3.213*A45+4.093)/(1-0.009733*A45-0.01205*B45)</f>
        <v>14.859107319850517</v>
      </c>
    </row>
    <row r="46" spans="1:3" x14ac:dyDescent="0.15">
      <c r="A46">
        <v>0.83799999999999997</v>
      </c>
      <c r="B46">
        <v>32</v>
      </c>
      <c r="C46">
        <f>(3.213*A46+4.093)/(1-0.009733*A46-0.01205*B46)</f>
        <v>11.19268288501239</v>
      </c>
    </row>
    <row r="48" spans="1:3" x14ac:dyDescent="0.15">
      <c r="A48" t="s">
        <v>33</v>
      </c>
    </row>
    <row r="49" spans="1:1" x14ac:dyDescent="0.15">
      <c r="A49" t="s">
        <v>34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="130" zoomScaleNormal="130" zoomScalePageLayoutView="130" workbookViewId="0">
      <selection activeCell="C9" sqref="C9"/>
    </sheetView>
  </sheetViews>
  <sheetFormatPr baseColWidth="10" defaultColWidth="8.83203125" defaultRowHeight="14" x14ac:dyDescent="0.15"/>
  <cols>
    <col min="1" max="1" width="16.1640625" customWidth="1"/>
    <col min="2" max="4" width="10.6640625" customWidth="1"/>
    <col min="5" max="5" width="22.1640625" customWidth="1"/>
    <col min="6" max="6" width="10.6640625" customWidth="1"/>
  </cols>
  <sheetData>
    <row r="1" spans="1:10" x14ac:dyDescent="0.15">
      <c r="A1" t="s">
        <v>0</v>
      </c>
      <c r="B1" t="s">
        <v>1</v>
      </c>
    </row>
    <row r="2" spans="1:10" x14ac:dyDescent="0.15">
      <c r="B2" t="s">
        <v>2</v>
      </c>
    </row>
    <row r="3" spans="1:10" x14ac:dyDescent="0.15">
      <c r="A3" t="s">
        <v>3</v>
      </c>
    </row>
    <row r="4" spans="1:10" x14ac:dyDescent="0.15">
      <c r="A4" t="s">
        <v>4</v>
      </c>
      <c r="B4" t="s">
        <v>5</v>
      </c>
      <c r="C4" t="s">
        <v>4</v>
      </c>
      <c r="D4" t="s">
        <v>5</v>
      </c>
      <c r="E4" t="s">
        <v>36</v>
      </c>
      <c r="F4" t="s">
        <v>37</v>
      </c>
      <c r="I4" t="s">
        <v>7</v>
      </c>
    </row>
    <row r="5" spans="1:10" x14ac:dyDescent="0.15">
      <c r="A5">
        <v>1600</v>
      </c>
      <c r="B5">
        <f t="shared" ref="B5:B25" si="0">(A5-550)/137.5</f>
        <v>7.6363636363636367</v>
      </c>
      <c r="C5">
        <v>1</v>
      </c>
      <c r="I5" t="s">
        <v>8</v>
      </c>
      <c r="J5" t="s">
        <v>9</v>
      </c>
    </row>
    <row r="6" spans="1:10" x14ac:dyDescent="0.15">
      <c r="A6">
        <v>594</v>
      </c>
      <c r="B6">
        <f t="shared" si="0"/>
        <v>0.32</v>
      </c>
      <c r="C6">
        <v>2</v>
      </c>
      <c r="I6" t="s">
        <v>10</v>
      </c>
      <c r="J6" t="s">
        <v>11</v>
      </c>
    </row>
    <row r="7" spans="1:10" x14ac:dyDescent="0.15">
      <c r="A7">
        <v>1100</v>
      </c>
      <c r="B7">
        <f t="shared" si="0"/>
        <v>4</v>
      </c>
      <c r="C7">
        <v>3</v>
      </c>
      <c r="I7" t="s">
        <v>12</v>
      </c>
      <c r="J7" t="s">
        <v>13</v>
      </c>
    </row>
    <row r="8" spans="1:10" x14ac:dyDescent="0.15">
      <c r="B8">
        <f t="shared" si="0"/>
        <v>-4</v>
      </c>
      <c r="I8" t="s">
        <v>14</v>
      </c>
      <c r="J8" t="s">
        <v>15</v>
      </c>
    </row>
    <row r="9" spans="1:10" x14ac:dyDescent="0.15">
      <c r="A9">
        <v>845</v>
      </c>
      <c r="B9">
        <f>(A9-550)/137.5</f>
        <v>2.1454545454545455</v>
      </c>
      <c r="D9">
        <f>(C9-550)/137.5</f>
        <v>-4</v>
      </c>
      <c r="I9" t="s">
        <v>16</v>
      </c>
      <c r="J9" t="s">
        <v>17</v>
      </c>
    </row>
    <row r="10" spans="1:10" x14ac:dyDescent="0.15">
      <c r="A10">
        <v>366</v>
      </c>
      <c r="B10">
        <f>(A10-550)/137.5</f>
        <v>-1.3381818181818181</v>
      </c>
      <c r="C10">
        <v>1817</v>
      </c>
      <c r="D10">
        <f>(C10-550)/137.5</f>
        <v>9.2145454545454548</v>
      </c>
      <c r="E10" t="s">
        <v>35</v>
      </c>
      <c r="F10">
        <v>-50</v>
      </c>
      <c r="I10" t="s">
        <v>18</v>
      </c>
    </row>
    <row r="11" spans="1:10" x14ac:dyDescent="0.15">
      <c r="A11">
        <v>745</v>
      </c>
      <c r="B11">
        <f>(A11-550)/137.5</f>
        <v>1.4181818181818182</v>
      </c>
      <c r="C11">
        <v>6426</v>
      </c>
      <c r="D11">
        <f>(C11-550)/137.5</f>
        <v>42.734545454545454</v>
      </c>
      <c r="E11" t="s">
        <v>41</v>
      </c>
      <c r="F11">
        <v>-80</v>
      </c>
    </row>
    <row r="12" spans="1:10" x14ac:dyDescent="0.15">
      <c r="A12">
        <v>315</v>
      </c>
      <c r="B12">
        <f>(A12-550)/137.5</f>
        <v>-1.709090909090909</v>
      </c>
      <c r="C12">
        <v>5870</v>
      </c>
      <c r="D12">
        <f>(C12-550)/137.5</f>
        <v>38.690909090909088</v>
      </c>
      <c r="E12" t="s">
        <v>35</v>
      </c>
      <c r="F12">
        <v>-50</v>
      </c>
    </row>
    <row r="13" spans="1:10" x14ac:dyDescent="0.15">
      <c r="A13">
        <v>685</v>
      </c>
      <c r="B13">
        <f>(A13-550)/137.5</f>
        <v>0.98181818181818181</v>
      </c>
      <c r="C13">
        <v>6129</v>
      </c>
      <c r="D13">
        <f>(C13-550)/137.5</f>
        <v>40.574545454545458</v>
      </c>
      <c r="E13" t="s">
        <v>35</v>
      </c>
      <c r="F13">
        <v>-45</v>
      </c>
    </row>
    <row r="14" spans="1:10" x14ac:dyDescent="0.15">
      <c r="A14">
        <v>810</v>
      </c>
      <c r="B14">
        <f t="shared" si="0"/>
        <v>1.8909090909090909</v>
      </c>
      <c r="C14">
        <v>6966</v>
      </c>
      <c r="D14">
        <f t="shared" ref="D14:D25" si="1">(C14-550)/137.5</f>
        <v>46.661818181818184</v>
      </c>
      <c r="E14" t="s">
        <v>35</v>
      </c>
      <c r="F14">
        <v>-50</v>
      </c>
    </row>
    <row r="15" spans="1:10" x14ac:dyDescent="0.15">
      <c r="A15">
        <v>704</v>
      </c>
      <c r="B15">
        <f t="shared" si="0"/>
        <v>1.1200000000000001</v>
      </c>
      <c r="C15">
        <v>1900</v>
      </c>
      <c r="D15">
        <f t="shared" si="1"/>
        <v>9.8181818181818183</v>
      </c>
      <c r="E15" t="s">
        <v>35</v>
      </c>
      <c r="F15">
        <v>-80</v>
      </c>
    </row>
    <row r="16" spans="1:10" x14ac:dyDescent="0.15">
      <c r="A16">
        <v>705</v>
      </c>
      <c r="B16">
        <f t="shared" si="0"/>
        <v>1.1272727272727272</v>
      </c>
      <c r="C16">
        <v>1024</v>
      </c>
      <c r="D16">
        <f t="shared" si="1"/>
        <v>3.4472727272727273</v>
      </c>
      <c r="E16" t="s">
        <v>35</v>
      </c>
      <c r="F16">
        <v>-65</v>
      </c>
    </row>
    <row r="17" spans="1:6" x14ac:dyDescent="0.15">
      <c r="A17">
        <v>272</v>
      </c>
      <c r="B17">
        <f t="shared" si="0"/>
        <v>-2.021818181818182</v>
      </c>
      <c r="C17">
        <v>4330</v>
      </c>
      <c r="D17">
        <f t="shared" si="1"/>
        <v>27.490909090909092</v>
      </c>
      <c r="E17" t="s">
        <v>35</v>
      </c>
      <c r="F17">
        <v>-40</v>
      </c>
    </row>
    <row r="18" spans="1:6" x14ac:dyDescent="0.15">
      <c r="A18" s="2">
        <v>320</v>
      </c>
      <c r="B18" s="2">
        <f t="shared" si="0"/>
        <v>-1.6727272727272726</v>
      </c>
      <c r="C18" s="2">
        <v>730</v>
      </c>
      <c r="D18" s="2">
        <f t="shared" si="1"/>
        <v>1.3090909090909091</v>
      </c>
      <c r="E18" s="2" t="s">
        <v>40</v>
      </c>
      <c r="F18" s="2">
        <v>-10</v>
      </c>
    </row>
    <row r="19" spans="1:6" x14ac:dyDescent="0.15">
      <c r="A19">
        <v>202</v>
      </c>
      <c r="B19">
        <f t="shared" si="0"/>
        <v>-2.5309090909090908</v>
      </c>
      <c r="C19">
        <v>2287</v>
      </c>
      <c r="D19">
        <f t="shared" si="1"/>
        <v>12.632727272727273</v>
      </c>
      <c r="E19" t="s">
        <v>35</v>
      </c>
      <c r="F19">
        <v>-60</v>
      </c>
    </row>
    <row r="20" spans="1:6" x14ac:dyDescent="0.15">
      <c r="A20" s="3">
        <v>360</v>
      </c>
      <c r="B20" s="3">
        <f t="shared" si="0"/>
        <v>-1.3818181818181818</v>
      </c>
      <c r="C20" s="3">
        <v>3174</v>
      </c>
      <c r="D20" s="3">
        <f t="shared" si="1"/>
        <v>19.083636363636362</v>
      </c>
      <c r="E20" s="3" t="s">
        <v>39</v>
      </c>
      <c r="F20" s="3">
        <v>-267</v>
      </c>
    </row>
    <row r="21" spans="1:6" x14ac:dyDescent="0.15">
      <c r="A21">
        <v>490</v>
      </c>
      <c r="B21">
        <f t="shared" si="0"/>
        <v>-0.43636363636363634</v>
      </c>
      <c r="C21">
        <v>3472</v>
      </c>
      <c r="D21">
        <f t="shared" si="1"/>
        <v>21.25090909090909</v>
      </c>
      <c r="E21" t="s">
        <v>35</v>
      </c>
      <c r="F21">
        <v>-60</v>
      </c>
    </row>
    <row r="22" spans="1:6" x14ac:dyDescent="0.15">
      <c r="A22" s="2">
        <v>334</v>
      </c>
      <c r="B22" s="2">
        <f t="shared" si="0"/>
        <v>-1.5709090909090908</v>
      </c>
      <c r="C22" s="2">
        <v>1503</v>
      </c>
      <c r="D22" s="2">
        <f t="shared" si="1"/>
        <v>6.9309090909090907</v>
      </c>
      <c r="E22" s="2" t="s">
        <v>38</v>
      </c>
      <c r="F22" s="2">
        <v>-30</v>
      </c>
    </row>
    <row r="23" spans="1:6" x14ac:dyDescent="0.15">
      <c r="A23">
        <v>312</v>
      </c>
      <c r="B23">
        <f t="shared" si="0"/>
        <v>-1.730909090909091</v>
      </c>
      <c r="C23">
        <v>4004</v>
      </c>
      <c r="D23">
        <f t="shared" si="1"/>
        <v>25.12</v>
      </c>
      <c r="E23" t="s">
        <v>35</v>
      </c>
      <c r="F23">
        <v>-50</v>
      </c>
    </row>
    <row r="24" spans="1:6" x14ac:dyDescent="0.15">
      <c r="A24">
        <v>585</v>
      </c>
      <c r="B24">
        <f t="shared" si="0"/>
        <v>0.25454545454545452</v>
      </c>
      <c r="C24">
        <v>5613</v>
      </c>
      <c r="D24">
        <f t="shared" si="1"/>
        <v>36.82181818181818</v>
      </c>
      <c r="E24" t="s">
        <v>35</v>
      </c>
      <c r="F24">
        <v>-15</v>
      </c>
    </row>
    <row r="25" spans="1:6" x14ac:dyDescent="0.15">
      <c r="A25">
        <v>421</v>
      </c>
      <c r="B25">
        <f t="shared" si="0"/>
        <v>-0.93818181818181823</v>
      </c>
      <c r="C25">
        <v>5638</v>
      </c>
      <c r="D25">
        <f t="shared" si="1"/>
        <v>37.00363636363636</v>
      </c>
      <c r="E25" t="s">
        <v>35</v>
      </c>
      <c r="F25">
        <v>-25</v>
      </c>
    </row>
    <row r="27" spans="1:6" x14ac:dyDescent="0.15">
      <c r="A27" t="s">
        <v>19</v>
      </c>
      <c r="B27">
        <v>4700</v>
      </c>
    </row>
    <row r="28" spans="1:6" x14ac:dyDescent="0.15">
      <c r="A28" t="s">
        <v>20</v>
      </c>
      <c r="B28">
        <v>874</v>
      </c>
    </row>
    <row r="29" spans="1:6" x14ac:dyDescent="0.15">
      <c r="A29" t="s">
        <v>21</v>
      </c>
      <c r="B29">
        <v>693</v>
      </c>
    </row>
    <row r="31" spans="1:6" x14ac:dyDescent="0.15">
      <c r="A31" t="s">
        <v>22</v>
      </c>
    </row>
    <row r="32" spans="1:6" x14ac:dyDescent="0.15">
      <c r="A32" s="1">
        <f>(B27*(B28-B29)/B29)</f>
        <v>1227.5613275613275</v>
      </c>
    </row>
    <row r="36" spans="1:3" x14ac:dyDescent="0.15">
      <c r="A36" t="s">
        <v>23</v>
      </c>
    </row>
    <row r="37" spans="1:3" x14ac:dyDescent="0.15">
      <c r="A37" t="s">
        <v>24</v>
      </c>
    </row>
    <row r="38" spans="1:3" x14ac:dyDescent="0.15">
      <c r="A38" t="s">
        <v>25</v>
      </c>
    </row>
    <row r="39" spans="1:3" x14ac:dyDescent="0.15">
      <c r="A39" t="s">
        <v>26</v>
      </c>
    </row>
    <row r="40" spans="1:3" x14ac:dyDescent="0.15">
      <c r="A40" t="s">
        <v>27</v>
      </c>
    </row>
    <row r="41" spans="1:3" x14ac:dyDescent="0.15">
      <c r="A41" t="s">
        <v>28</v>
      </c>
    </row>
    <row r="42" spans="1:3" x14ac:dyDescent="0.15">
      <c r="A42" t="s">
        <v>29</v>
      </c>
    </row>
    <row r="44" spans="1:3" x14ac:dyDescent="0.15">
      <c r="A44" t="s">
        <v>30</v>
      </c>
      <c r="B44" t="s">
        <v>31</v>
      </c>
      <c r="C44" t="s">
        <v>32</v>
      </c>
    </row>
    <row r="45" spans="1:3" x14ac:dyDescent="0.15">
      <c r="A45">
        <v>1.5</v>
      </c>
      <c r="B45">
        <v>32</v>
      </c>
      <c r="C45">
        <f>(3.213*A45+4.093)/(1-0.009733*A45-0.01205*B45)</f>
        <v>14.859107319850517</v>
      </c>
    </row>
    <row r="46" spans="1:3" x14ac:dyDescent="0.15">
      <c r="A46">
        <v>0.83799999999999997</v>
      </c>
      <c r="B46">
        <v>32</v>
      </c>
      <c r="C46">
        <f>(3.213*A46+4.093)/(1-0.009733*A46-0.01205*B46)</f>
        <v>11.19268288501239</v>
      </c>
    </row>
    <row r="48" spans="1:3" x14ac:dyDescent="0.15">
      <c r="A48" t="s">
        <v>33</v>
      </c>
    </row>
    <row r="49" spans="1:1" x14ac:dyDescent="0.15">
      <c r="A49" t="s">
        <v>34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9</cp:revision>
  <dcterms:created xsi:type="dcterms:W3CDTF">2016-10-02T12:25:34Z</dcterms:created>
  <dcterms:modified xsi:type="dcterms:W3CDTF">2017-04-23T17:24:03Z</dcterms:modified>
</cp:coreProperties>
</file>