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360" windowWidth="14805" windowHeight="7755" firstSheet="1" activeTab="4"/>
  </bookViews>
  <sheets>
    <sheet name="Pag dhe nr punonj" sheetId="2" r:id="rId1"/>
    <sheet name="TR qe shkojne per paga" sheetId="12" r:id="rId2"/>
    <sheet name="Shpenz-Nr.Punonjesish" sheetId="11" r:id="rId3"/>
    <sheet name="Pg.Mesatare." sheetId="20" r:id="rId4"/>
    <sheet name="2011" sheetId="15" r:id="rId5"/>
    <sheet name="2012" sheetId="16" r:id="rId6"/>
    <sheet name="2013" sheetId="17" r:id="rId7"/>
    <sheet name="2014" sheetId="18" r:id="rId8"/>
    <sheet name="2015" sheetId="19" r:id="rId9"/>
  </sheets>
  <calcPr calcId="125725"/>
</workbook>
</file>

<file path=xl/calcChain.xml><?xml version="1.0" encoding="utf-8"?>
<calcChain xmlns="http://schemas.openxmlformats.org/spreadsheetml/2006/main">
  <c r="F4" i="20"/>
  <c r="F3"/>
  <c r="B16" i="19"/>
  <c r="B6"/>
  <c r="N5" i="2"/>
  <c r="E33"/>
  <c r="C46"/>
  <c r="E4"/>
  <c r="C4" i="11"/>
  <c r="G4" i="12"/>
  <c r="G6" s="1"/>
  <c r="F4"/>
  <c r="E4"/>
  <c r="D4"/>
  <c r="C4"/>
  <c r="C6" s="1"/>
  <c r="F5"/>
  <c r="E5"/>
  <c r="D5"/>
  <c r="C5"/>
  <c r="F4" i="11"/>
  <c r="L46" i="2"/>
  <c r="E6" i="12" l="1"/>
  <c r="D6"/>
  <c r="F6"/>
  <c r="D4" i="11"/>
  <c r="G4"/>
  <c r="E4"/>
  <c r="E54" i="2"/>
  <c r="F54"/>
  <c r="G54"/>
  <c r="H54"/>
  <c r="I54"/>
  <c r="H53"/>
  <c r="G53"/>
  <c r="F53"/>
  <c r="E53"/>
  <c r="P46"/>
  <c r="O46"/>
  <c r="I53" s="1"/>
  <c r="M46"/>
  <c r="J46"/>
  <c r="I46"/>
  <c r="G46"/>
  <c r="F46"/>
  <c r="D46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4"/>
  <c r="E35"/>
  <c r="E36"/>
  <c r="E37"/>
  <c r="E38"/>
  <c r="E39"/>
  <c r="E40"/>
  <c r="E41"/>
  <c r="E42"/>
  <c r="E43"/>
  <c r="N37"/>
  <c r="N6"/>
  <c r="N10"/>
  <c r="N20"/>
  <c r="N24"/>
  <c r="N34"/>
  <c r="N40"/>
  <c r="N28"/>
  <c r="N42"/>
  <c r="N26"/>
  <c r="N36"/>
  <c r="N7"/>
  <c r="N11"/>
  <c r="N15"/>
  <c r="N21"/>
  <c r="N43"/>
  <c r="N32"/>
  <c r="N19"/>
  <c r="N25"/>
  <c r="N31"/>
  <c r="N35"/>
  <c r="N39"/>
  <c r="N45"/>
  <c r="N8"/>
  <c r="N18"/>
  <c r="N30"/>
  <c r="N44"/>
  <c r="N9"/>
  <c r="N13"/>
  <c r="N17"/>
  <c r="N29"/>
  <c r="N14"/>
  <c r="N4"/>
  <c r="N23"/>
  <c r="N27"/>
  <c r="N33"/>
  <c r="N41"/>
  <c r="N16"/>
  <c r="N12"/>
  <c r="N38"/>
  <c r="N22"/>
</calcChain>
</file>

<file path=xl/sharedStrings.xml><?xml version="1.0" encoding="utf-8"?>
<sst xmlns="http://schemas.openxmlformats.org/spreadsheetml/2006/main" count="323" uniqueCount="62">
  <si>
    <t>NR</t>
  </si>
  <si>
    <t>Emërtimi i institucionit buxhetor</t>
  </si>
  <si>
    <t xml:space="preserve">Kuvendi </t>
  </si>
  <si>
    <t xml:space="preserve">Ministria e Punëve te Jashtme </t>
  </si>
  <si>
    <t xml:space="preserve">Gjykata Kushtetuese </t>
  </si>
  <si>
    <t xml:space="preserve">Avokati i Popullit </t>
  </si>
  <si>
    <t xml:space="preserve">Instituti i Statistikës </t>
  </si>
  <si>
    <t xml:space="preserve">Kontrolli i Lartë i Shtetit </t>
  </si>
  <si>
    <t xml:space="preserve">Autoriteti i Konkurrencës </t>
  </si>
  <si>
    <t xml:space="preserve">Inspektorati i Lartë Kontrollit te Deklarimit të Pasurisë </t>
  </si>
  <si>
    <t xml:space="preserve">Kryeministria </t>
  </si>
  <si>
    <t xml:space="preserve">Komisioni i Shërbimit Civil </t>
  </si>
  <si>
    <t xml:space="preserve">Prokuroria e Përgjithshme </t>
  </si>
  <si>
    <t xml:space="preserve">Këshilli i Lartë i Drejtësisë </t>
  </si>
  <si>
    <t xml:space="preserve">Presidenca </t>
  </si>
  <si>
    <t xml:space="preserve">Komisioni Qendror i Zgjedhjeve </t>
  </si>
  <si>
    <t xml:space="preserve">Shkolla e Magjistraturës </t>
  </si>
  <si>
    <t xml:space="preserve">Këshilli Kombëtar i Kontabilitetit </t>
  </si>
  <si>
    <t xml:space="preserve">Zyra e Administrimit të Buxhetit Gjyqësor </t>
  </si>
  <si>
    <t xml:space="preserve">Institucione te tjera qeveritare </t>
  </si>
  <si>
    <t xml:space="preserve">Instituti i Studimeve të Krimeve të Komunizmit </t>
  </si>
  <si>
    <t xml:space="preserve">Komisioneri për Mbrojtjen e të Dhënave Personale </t>
  </si>
  <si>
    <t xml:space="preserve">Akademia e Shkencës </t>
  </si>
  <si>
    <t xml:space="preserve">Komisioneri për Mbrojtjen nga Diskriminimi </t>
  </si>
  <si>
    <t xml:space="preserve">Ministria e Integrimit </t>
  </si>
  <si>
    <t xml:space="preserve">Shërbimi Informativ Shtetëror </t>
  </si>
  <si>
    <t xml:space="preserve">Ministria e Zhvillimit Ekonomik, Tregtisë dhe Sipërmarrjes </t>
  </si>
  <si>
    <t xml:space="preserve">Ministria e Financave </t>
  </si>
  <si>
    <t xml:space="preserve">Ministria e Energjise dhe Industrise </t>
  </si>
  <si>
    <t xml:space="preserve">Mbështetje për Shoqërinë Civile </t>
  </si>
  <si>
    <t xml:space="preserve">Ministria e Transportit dhe Infrastrukturës </t>
  </si>
  <si>
    <t xml:space="preserve">Qendra Kombëtare e Kinematografisë </t>
  </si>
  <si>
    <t xml:space="preserve">Ministria e Zhvillimit Urban dhe Turizmit </t>
  </si>
  <si>
    <t xml:space="preserve">Agjencia Telegrafike Shqiptare </t>
  </si>
  <si>
    <t xml:space="preserve">Ministria e Brendshme </t>
  </si>
  <si>
    <t xml:space="preserve">Ministria e Kulturës </t>
  </si>
  <si>
    <t xml:space="preserve">Drejtoria e Përgjithshme e Arkivave </t>
  </si>
  <si>
    <t xml:space="preserve">Ministria e Bujqësisë, Zhvillimit Rural dhe Administrimit të Ujërave </t>
  </si>
  <si>
    <t xml:space="preserve">Ministria e Drejtesise </t>
  </si>
  <si>
    <t xml:space="preserve">Ministria e Mirëqenies Sociale dhe Rinisë </t>
  </si>
  <si>
    <t xml:space="preserve">Ministria e Arsimit dhe Sportit </t>
  </si>
  <si>
    <t xml:space="preserve">Ministria e Shëndetësisë </t>
  </si>
  <si>
    <t xml:space="preserve">Ministria e Mjedisit </t>
  </si>
  <si>
    <t xml:space="preserve">Ministria e Mbrojtjes </t>
  </si>
  <si>
    <t>Totali</t>
  </si>
  <si>
    <t>Shp.Page</t>
  </si>
  <si>
    <t>Nr.Punonj.</t>
  </si>
  <si>
    <t>Shp.page/Nr.punonj</t>
  </si>
  <si>
    <t>Shp/Nr.P</t>
  </si>
  <si>
    <t>Totalet</t>
  </si>
  <si>
    <t>Shpenzime page</t>
  </si>
  <si>
    <t>Nr punonjesish</t>
  </si>
  <si>
    <t>TOTALI TE ARDHURAVE BUXHETORE</t>
  </si>
  <si>
    <t>(Ne mln)</t>
  </si>
  <si>
    <t>Trendi I shpenzimeve te pages dhe numrit te punonjesve 2011-2015</t>
  </si>
  <si>
    <t>Numri punonjesve</t>
  </si>
  <si>
    <t>Shpenzime personeli per paga</t>
  </si>
  <si>
    <t>Pesha e shpenzimeve per paga ndaj totalit te te ardhurave buxhetore</t>
  </si>
  <si>
    <t>Çpjese e te ardhurave buxhetore shkojne per paga?</t>
  </si>
  <si>
    <t>(Mln)</t>
  </si>
  <si>
    <t>%</t>
  </si>
  <si>
    <t>(Lek/Muaj per punonjes)</t>
  </si>
</sst>
</file>

<file path=xl/styles.xml><?xml version="1.0" encoding="utf-8"?>
<styleSheet xmlns="http://schemas.openxmlformats.org/spreadsheetml/2006/main">
  <numFmts count="30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%"/>
    <numFmt numFmtId="167" formatCode="#,##0.0"/>
    <numFmt numFmtId="168" formatCode="0.0"/>
    <numFmt numFmtId="169" formatCode="#,##0.000"/>
    <numFmt numFmtId="170" formatCode="&quot;   &quot;@"/>
    <numFmt numFmtId="171" formatCode="&quot;      &quot;@"/>
    <numFmt numFmtId="172" formatCode="&quot;         &quot;@"/>
    <numFmt numFmtId="173" formatCode="&quot;            &quot;@"/>
    <numFmt numFmtId="174" formatCode="&quot;               &quot;@"/>
    <numFmt numFmtId="175" formatCode="_([$€]* #,##0.00_);_([$€]* \(#,##0.00\);_([$€]* &quot;-&quot;??_);_(@_)"/>
    <numFmt numFmtId="176" formatCode="[&gt;=0.05]#,##0.0;[&lt;=-0.05]\-#,##0.0;?0.0"/>
    <numFmt numFmtId="177" formatCode="[Black]#,##0.0;[Black]\-#,##0.0;;"/>
    <numFmt numFmtId="178" formatCode="[Black][&gt;0.05]#,##0.0;[Black][&lt;-0.05]\-#,##0.0;;"/>
    <numFmt numFmtId="179" formatCode="[Black][&gt;0.5]#,##0;[Black][&lt;-0.5]\-#,##0;;"/>
    <numFmt numFmtId="180" formatCode="General\ \ \ \ \ \ "/>
    <numFmt numFmtId="181" formatCode="0.0\ \ \ \ \ \ \ \ "/>
    <numFmt numFmtId="182" formatCode="mmmm\ yyyy"/>
    <numFmt numFmtId="183" formatCode="#,##0\ &quot;Kč&quot;;\-#,##0\ &quot;Kč&quot;"/>
    <numFmt numFmtId="184" formatCode="#,##0.0____"/>
    <numFmt numFmtId="185" formatCode="\$#,##0.00\ ;\(\$#,##0.00\)"/>
    <numFmt numFmtId="186" formatCode="_-&quot;¢&quot;* #,##0_-;\-&quot;¢&quot;* #,##0_-;_-&quot;¢&quot;* &quot;-&quot;_-;_-@_-"/>
    <numFmt numFmtId="187" formatCode="_-&quot;¢&quot;* #,##0.00_-;\-&quot;¢&quot;* #,##0.00_-;_-&quot;¢&quot;* &quot;-&quot;??_-;_-@_-"/>
    <numFmt numFmtId="197" formatCode="0_);\(0\)"/>
  </numFmts>
  <fonts count="6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sz val="10"/>
      <color indexed="8"/>
      <name val="ARIAL"/>
      <charset val="1"/>
    </font>
    <font>
      <sz val="12"/>
      <name val="Times New Roman"/>
      <family val="1"/>
    </font>
    <font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name val="Arial CE"/>
      <charset val="238"/>
    </font>
    <font>
      <b/>
      <sz val="11"/>
      <color indexed="9"/>
      <name val="Calibri"/>
      <family val="2"/>
    </font>
    <font>
      <sz val="10"/>
      <name val="Arial"/>
      <charset val="238"/>
    </font>
    <font>
      <sz val="12"/>
      <name val="TIMES"/>
    </font>
    <font>
      <sz val="9"/>
      <name val="Times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TimesRoman"/>
    </font>
    <font>
      <sz val="11"/>
      <color indexed="52"/>
      <name val="Calibri"/>
      <family val="2"/>
    </font>
    <font>
      <sz val="10"/>
      <name val="Times New Roman"/>
    </font>
    <font>
      <sz val="11"/>
      <color indexed="60"/>
      <name val="Calibri"/>
      <family val="2"/>
    </font>
    <font>
      <sz val="10"/>
      <name val="Tms Rmn"/>
    </font>
    <font>
      <sz val="12"/>
      <name val="Tms Rmn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0"/>
      <color indexed="8"/>
      <name val="Arial"/>
      <family val="2"/>
    </font>
    <font>
      <b/>
      <sz val="10"/>
      <name val="Tms Rmn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i/>
      <sz val="10"/>
      <name val="Times New Roman"/>
      <family val="1"/>
    </font>
    <font>
      <vertAlign val="superscript"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8"/>
      <name val="Arial CE"/>
      <charset val="238"/>
    </font>
    <font>
      <b/>
      <sz val="12"/>
      <name val="Arial CE"/>
      <charset val="238"/>
    </font>
    <font>
      <sz val="12"/>
      <name val="Times New Roman"/>
    </font>
    <font>
      <sz val="12"/>
      <color indexed="24"/>
      <name val="Modern"/>
    </font>
    <font>
      <b/>
      <sz val="18"/>
      <color indexed="24"/>
      <name val="Modern"/>
    </font>
    <font>
      <b/>
      <sz val="12"/>
      <color indexed="24"/>
      <name val="Modern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Arial"/>
      <family val="2"/>
    </font>
    <font>
      <sz val="10"/>
      <name val="Bookman Old Style"/>
      <family val="1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double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40">
    <xf numFmtId="0" fontId="0" fillId="0" borderId="0"/>
    <xf numFmtId="0" fontId="1" fillId="0" borderId="0"/>
    <xf numFmtId="0" fontId="5" fillId="0" borderId="0">
      <alignment vertical="top"/>
    </xf>
    <xf numFmtId="0" fontId="5" fillId="0" borderId="0">
      <alignment vertical="top"/>
    </xf>
    <xf numFmtId="0" fontId="6" fillId="0" borderId="0"/>
    <xf numFmtId="0" fontId="6" fillId="0" borderId="0"/>
    <xf numFmtId="0" fontId="6" fillId="0" borderId="0"/>
    <xf numFmtId="170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174" fontId="7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3" fontId="1" fillId="20" borderId="3" applyNumberFormat="0"/>
    <xf numFmtId="0" fontId="11" fillId="21" borderId="4" applyNumberFormat="0" applyAlignment="0" applyProtection="0"/>
    <xf numFmtId="0" fontId="12" fillId="0" borderId="5" applyNumberFormat="0" applyFont="0" applyFill="0" applyAlignment="0" applyProtection="0"/>
    <xf numFmtId="0" fontId="13" fillId="22" borderId="6" applyNumberFormat="0" applyAlignment="0" applyProtection="0"/>
    <xf numFmtId="0" fontId="15" fillId="0" borderId="0"/>
    <xf numFmtId="169" fontId="16" fillId="0" borderId="0">
      <alignment horizontal="right" vertical="top"/>
    </xf>
    <xf numFmtId="0" fontId="15" fillId="0" borderId="0"/>
    <xf numFmtId="0" fontId="15" fillId="0" borderId="0"/>
    <xf numFmtId="0" fontId="12" fillId="0" borderId="0" applyFont="0" applyFill="0" applyBorder="0" applyAlignment="0" applyProtection="0"/>
    <xf numFmtId="0" fontId="1" fillId="23" borderId="0" applyNumberFormat="0" applyBorder="0" applyProtection="0"/>
    <xf numFmtId="175" fontId="1" fillId="0" borderId="0" applyFont="0" applyFill="0" applyBorder="0" applyAlignment="0" applyProtection="0"/>
    <xf numFmtId="166" fontId="4" fillId="24" borderId="7" applyNumberFormat="0" applyFont="0" applyBorder="0" applyAlignment="0" applyProtection="0">
      <alignment horizontal="right"/>
    </xf>
    <xf numFmtId="0" fontId="17" fillId="0" borderId="0" applyNumberForma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18" fillId="4" borderId="0" applyNumberFormat="0" applyBorder="0" applyAlignment="0" applyProtection="0"/>
    <xf numFmtId="38" fontId="3" fillId="2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25" borderId="3" applyNumberFormat="0" applyBorder="0" applyProtection="0"/>
    <xf numFmtId="167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22" fillId="7" borderId="4" applyNumberFormat="0" applyAlignment="0" applyProtection="0"/>
    <xf numFmtId="10" fontId="3" fillId="26" borderId="1" applyNumberFormat="0" applyBorder="0" applyAlignment="0" applyProtection="0"/>
    <xf numFmtId="3" fontId="1" fillId="27" borderId="0" applyNumberFormat="0" applyBorder="0"/>
    <xf numFmtId="167" fontId="23" fillId="0" borderId="0"/>
    <xf numFmtId="0" fontId="24" fillId="0" borderId="11" applyNumberFormat="0" applyFill="0" applyAlignment="0" applyProtection="0"/>
    <xf numFmtId="183" fontId="12" fillId="0" borderId="0" applyFont="0" applyFill="0" applyBorder="0" applyAlignment="0" applyProtection="0"/>
    <xf numFmtId="164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5" fontId="12" fillId="0" borderId="0" applyFont="0" applyFill="0" applyBorder="0" applyAlignment="0" applyProtection="0"/>
    <xf numFmtId="0" fontId="1" fillId="28" borderId="3" applyNumberFormat="0"/>
    <xf numFmtId="3" fontId="1" fillId="29" borderId="3" applyNumberFormat="0" applyFont="0" applyAlignment="0"/>
    <xf numFmtId="186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30" borderId="0" applyNumberFormat="0" applyBorder="0" applyAlignment="0" applyProtection="0"/>
    <xf numFmtId="0" fontId="27" fillId="0" borderId="0"/>
    <xf numFmtId="0" fontId="2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76" fontId="29" fillId="0" borderId="0" applyFill="0" applyBorder="0" applyAlignment="0" applyProtection="0">
      <alignment horizontal="right"/>
    </xf>
    <xf numFmtId="0" fontId="14" fillId="31" borderId="3" applyNumberFormat="0" applyFont="0" applyAlignment="0" applyProtection="0"/>
    <xf numFmtId="0" fontId="30" fillId="21" borderId="12" applyNumberFormat="0" applyAlignment="0" applyProtection="0"/>
    <xf numFmtId="40" fontId="31" fillId="26" borderId="0">
      <alignment horizontal="right"/>
    </xf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2" fontId="12" fillId="0" borderId="0" applyFont="0" applyFill="0" applyBorder="0" applyAlignment="0" applyProtection="0"/>
    <xf numFmtId="184" fontId="29" fillId="0" borderId="0" applyFill="0" applyBorder="0" applyAlignment="0">
      <alignment horizontal="centerContinuous"/>
    </xf>
    <xf numFmtId="3" fontId="1" fillId="32" borderId="3" applyNumberFormat="0"/>
    <xf numFmtId="0" fontId="7" fillId="0" borderId="0"/>
    <xf numFmtId="0" fontId="32" fillId="0" borderId="0"/>
    <xf numFmtId="0" fontId="5" fillId="0" borderId="0">
      <alignment vertical="top"/>
    </xf>
    <xf numFmtId="0" fontId="1" fillId="0" borderId="0" applyNumberFormat="0"/>
    <xf numFmtId="0" fontId="33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>
      <alignment vertical="top"/>
    </xf>
    <xf numFmtId="0" fontId="37" fillId="0" borderId="0" applyNumberFormat="0" applyFont="0" applyFill="0" applyBorder="0" applyAlignment="0" applyProtection="0">
      <alignment vertical="top"/>
    </xf>
    <xf numFmtId="0" fontId="37" fillId="0" borderId="0" applyNumberFormat="0" applyFont="0" applyFill="0" applyBorder="0" applyAlignment="0" applyProtection="0">
      <alignment vertical="top"/>
    </xf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>
      <alignment horizontal="left" vertical="top"/>
    </xf>
    <xf numFmtId="0" fontId="36" fillId="0" borderId="0" applyNumberFormat="0" applyFont="0" applyFill="0" applyBorder="0" applyAlignment="0" applyProtection="0">
      <alignment horizontal="left" vertical="top"/>
    </xf>
    <xf numFmtId="0" fontId="36" fillId="0" borderId="0" applyNumberFormat="0" applyFont="0" applyFill="0" applyBorder="0" applyAlignment="0" applyProtection="0">
      <alignment horizontal="left" vertical="top"/>
    </xf>
    <xf numFmtId="0" fontId="29" fillId="0" borderId="0"/>
    <xf numFmtId="0" fontId="38" fillId="0" borderId="0">
      <alignment horizontal="left" wrapText="1"/>
    </xf>
    <xf numFmtId="0" fontId="39" fillId="0" borderId="2" applyNumberFormat="0" applyFont="0" applyFill="0" applyBorder="0" applyAlignment="0" applyProtection="0">
      <alignment horizontal="center" wrapText="1"/>
    </xf>
    <xf numFmtId="180" fontId="7" fillId="0" borderId="0" applyNumberFormat="0" applyFont="0" applyFill="0" applyBorder="0" applyAlignment="0" applyProtection="0">
      <alignment horizontal="right"/>
    </xf>
    <xf numFmtId="0" fontId="39" fillId="0" borderId="0" applyNumberFormat="0" applyFont="0" applyFill="0" applyBorder="0" applyAlignment="0" applyProtection="0">
      <alignment horizontal="left" indent="1"/>
    </xf>
    <xf numFmtId="181" fontId="39" fillId="0" borderId="0" applyNumberFormat="0" applyFont="0" applyFill="0" applyBorder="0" applyAlignment="0" applyProtection="0"/>
    <xf numFmtId="0" fontId="29" fillId="0" borderId="2" applyNumberFormat="0" applyFont="0" applyFill="0" applyAlignment="0" applyProtection="0">
      <alignment horizontal="center"/>
    </xf>
    <xf numFmtId="0" fontId="29" fillId="0" borderId="0" applyNumberFormat="0" applyFont="0" applyFill="0" applyBorder="0" applyAlignment="0" applyProtection="0">
      <alignment horizontal="left" wrapText="1" indent="1"/>
    </xf>
    <xf numFmtId="0" fontId="39" fillId="0" borderId="0" applyNumberFormat="0" applyFont="0" applyFill="0" applyBorder="0" applyAlignment="0" applyProtection="0">
      <alignment horizontal="left" indent="1"/>
    </xf>
    <xf numFmtId="0" fontId="29" fillId="0" borderId="0" applyNumberFormat="0" applyFont="0" applyFill="0" applyBorder="0" applyAlignment="0" applyProtection="0">
      <alignment horizontal="left" wrapText="1" indent="2"/>
    </xf>
    <xf numFmtId="182" fontId="29" fillId="0" borderId="0">
      <alignment horizontal="right"/>
    </xf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8" fontId="42" fillId="0" borderId="0">
      <alignment horizontal="right"/>
    </xf>
    <xf numFmtId="0" fontId="43" fillId="0" borderId="0" applyProtection="0"/>
    <xf numFmtId="185" fontId="43" fillId="0" borderId="0" applyProtection="0"/>
    <xf numFmtId="0" fontId="44" fillId="0" borderId="0" applyProtection="0"/>
    <xf numFmtId="0" fontId="45" fillId="0" borderId="0" applyProtection="0"/>
    <xf numFmtId="0" fontId="43" fillId="0" borderId="14" applyProtection="0"/>
    <xf numFmtId="0" fontId="43" fillId="0" borderId="0"/>
    <xf numFmtId="10" fontId="43" fillId="0" borderId="0" applyProtection="0"/>
    <xf numFmtId="0" fontId="43" fillId="0" borderId="0"/>
    <xf numFmtId="2" fontId="43" fillId="0" borderId="0" applyProtection="0"/>
    <xf numFmtId="4" fontId="43" fillId="0" borderId="0" applyProtection="0"/>
    <xf numFmtId="0" fontId="1" fillId="0" borderId="0"/>
    <xf numFmtId="0" fontId="22" fillId="7" borderId="4" applyNumberFormat="0" applyAlignment="0" applyProtection="0"/>
    <xf numFmtId="9" fontId="1" fillId="0" borderId="0" applyFont="0" applyFill="0" applyBorder="0" applyAlignment="0" applyProtection="0"/>
    <xf numFmtId="9" fontId="50" fillId="0" borderId="0" applyFont="0" applyFill="0" applyBorder="0" applyAlignment="0" applyProtection="0"/>
  </cellStyleXfs>
  <cellXfs count="12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46" fillId="0" borderId="1" xfId="0" applyFont="1" applyBorder="1" applyAlignment="1">
      <alignment horizontal="left"/>
    </xf>
    <xf numFmtId="0" fontId="46" fillId="0" borderId="15" xfId="0" applyFont="1" applyBorder="1" applyAlignment="1">
      <alignment horizontal="left"/>
    </xf>
    <xf numFmtId="3" fontId="0" fillId="0" borderId="0" xfId="0" applyNumberFormat="1"/>
    <xf numFmtId="0" fontId="0" fillId="0" borderId="0" xfId="0" applyBorder="1"/>
    <xf numFmtId="3" fontId="0" fillId="0" borderId="15" xfId="0" applyNumberForma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16" xfId="0" applyFont="1" applyBorder="1" applyAlignment="1">
      <alignment horizontal="left"/>
    </xf>
    <xf numFmtId="0" fontId="49" fillId="0" borderId="16" xfId="0" applyFont="1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46" fillId="0" borderId="18" xfId="0" applyFont="1" applyBorder="1" applyAlignment="1">
      <alignment horizontal="left"/>
    </xf>
    <xf numFmtId="0" fontId="0" fillId="0" borderId="30" xfId="0" applyBorder="1"/>
    <xf numFmtId="0" fontId="46" fillId="0" borderId="21" xfId="0" applyFont="1" applyBorder="1" applyAlignment="1">
      <alignment horizontal="left"/>
    </xf>
    <xf numFmtId="0" fontId="46" fillId="0" borderId="22" xfId="0" applyFont="1" applyBorder="1" applyAlignment="1">
      <alignment horizontal="left"/>
    </xf>
    <xf numFmtId="0" fontId="53" fillId="0" borderId="1" xfId="0" applyFont="1" applyBorder="1"/>
    <xf numFmtId="0" fontId="54" fillId="0" borderId="1" xfId="0" applyFont="1" applyBorder="1"/>
    <xf numFmtId="3" fontId="53" fillId="0" borderId="1" xfId="0" applyNumberFormat="1" applyFont="1" applyBorder="1"/>
    <xf numFmtId="0" fontId="53" fillId="0" borderId="30" xfId="0" applyFont="1" applyBorder="1"/>
    <xf numFmtId="3" fontId="55" fillId="0" borderId="21" xfId="0" applyNumberFormat="1" applyFont="1" applyBorder="1"/>
    <xf numFmtId="2" fontId="54" fillId="0" borderId="22" xfId="0" applyNumberFormat="1" applyFont="1" applyBorder="1"/>
    <xf numFmtId="3" fontId="54" fillId="0" borderId="1" xfId="0" applyNumberFormat="1" applyFont="1" applyBorder="1"/>
    <xf numFmtId="0" fontId="54" fillId="0" borderId="18" xfId="0" applyFont="1" applyBorder="1" applyAlignment="1">
      <alignment horizontal="left"/>
    </xf>
    <xf numFmtId="0" fontId="54" fillId="0" borderId="29" xfId="0" applyFont="1" applyBorder="1" applyAlignment="1">
      <alignment horizontal="left"/>
    </xf>
    <xf numFmtId="0" fontId="54" fillId="0" borderId="30" xfId="0" applyFont="1" applyBorder="1"/>
    <xf numFmtId="2" fontId="54" fillId="0" borderId="31" xfId="0" applyNumberFormat="1" applyFont="1" applyBorder="1"/>
    <xf numFmtId="3" fontId="55" fillId="0" borderId="21" xfId="136" applyNumberFormat="1" applyFont="1" applyBorder="1" applyAlignment="1">
      <alignment horizontal="right"/>
    </xf>
    <xf numFmtId="3" fontId="55" fillId="0" borderId="17" xfId="0" applyNumberFormat="1" applyFont="1" applyBorder="1" applyAlignment="1">
      <alignment horizontal="right" vertical="center"/>
    </xf>
    <xf numFmtId="3" fontId="55" fillId="0" borderId="22" xfId="0" applyNumberFormat="1" applyFont="1" applyBorder="1" applyAlignment="1">
      <alignment horizontal="right" vertical="center"/>
    </xf>
    <xf numFmtId="3" fontId="55" fillId="0" borderId="1" xfId="0" applyNumberFormat="1" applyFont="1" applyBorder="1" applyAlignment="1">
      <alignment horizontal="right" vertical="center"/>
    </xf>
    <xf numFmtId="0" fontId="54" fillId="0" borderId="1" xfId="0" applyFont="1" applyBorder="1" applyAlignment="1">
      <alignment horizontal="right"/>
    </xf>
    <xf numFmtId="3" fontId="55" fillId="0" borderId="32" xfId="136" applyNumberFormat="1" applyFont="1" applyBorder="1" applyAlignment="1">
      <alignment horizontal="right"/>
    </xf>
    <xf numFmtId="0" fontId="54" fillId="0" borderId="30" xfId="0" applyFont="1" applyBorder="1" applyAlignment="1">
      <alignment horizontal="right"/>
    </xf>
    <xf numFmtId="3" fontId="55" fillId="0" borderId="31" xfId="0" applyNumberFormat="1" applyFont="1" applyBorder="1" applyAlignment="1">
      <alignment horizontal="right" vertical="center"/>
    </xf>
    <xf numFmtId="3" fontId="55" fillId="0" borderId="20" xfId="0" applyNumberFormat="1" applyFont="1" applyBorder="1"/>
    <xf numFmtId="3" fontId="55" fillId="0" borderId="22" xfId="0" applyNumberFormat="1" applyFont="1" applyBorder="1"/>
    <xf numFmtId="3" fontId="55" fillId="0" borderId="31" xfId="0" applyNumberFormat="1" applyFont="1" applyBorder="1"/>
    <xf numFmtId="0" fontId="53" fillId="0" borderId="33" xfId="0" applyFont="1" applyBorder="1" applyAlignment="1">
      <alignment horizontal="center"/>
    </xf>
    <xf numFmtId="0" fontId="53" fillId="0" borderId="34" xfId="0" applyFont="1" applyBorder="1" applyAlignment="1">
      <alignment horizontal="center"/>
    </xf>
    <xf numFmtId="0" fontId="53" fillId="0" borderId="35" xfId="0" applyFont="1" applyBorder="1" applyAlignment="1">
      <alignment horizontal="center"/>
    </xf>
    <xf numFmtId="0" fontId="56" fillId="0" borderId="18" xfId="0" applyFont="1" applyBorder="1" applyAlignment="1">
      <alignment horizontal="left"/>
    </xf>
    <xf numFmtId="0" fontId="56" fillId="0" borderId="1" xfId="0" applyFont="1" applyBorder="1" applyAlignment="1">
      <alignment horizontal="left"/>
    </xf>
    <xf numFmtId="0" fontId="56" fillId="0" borderId="19" xfId="0" applyFont="1" applyBorder="1" applyAlignment="1">
      <alignment horizontal="left"/>
    </xf>
    <xf numFmtId="3" fontId="53" fillId="0" borderId="18" xfId="0" applyNumberFormat="1" applyFont="1" applyBorder="1"/>
    <xf numFmtId="3" fontId="56" fillId="0" borderId="19" xfId="0" applyNumberFormat="1" applyFont="1" applyBorder="1" applyAlignment="1">
      <alignment horizontal="left"/>
    </xf>
    <xf numFmtId="3" fontId="53" fillId="0" borderId="29" xfId="0" applyNumberFormat="1" applyFont="1" applyBorder="1"/>
    <xf numFmtId="3" fontId="56" fillId="0" borderId="36" xfId="0" applyNumberFormat="1" applyFont="1" applyBorder="1" applyAlignment="1">
      <alignment horizontal="left"/>
    </xf>
    <xf numFmtId="0" fontId="57" fillId="0" borderId="0" xfId="0" applyFont="1" applyFill="1" applyBorder="1" applyAlignment="1">
      <alignment horizontal="left"/>
    </xf>
    <xf numFmtId="0" fontId="54" fillId="0" borderId="37" xfId="0" applyFont="1" applyBorder="1" applyAlignment="1">
      <alignment horizontal="center"/>
    </xf>
    <xf numFmtId="0" fontId="54" fillId="0" borderId="38" xfId="0" applyFont="1" applyBorder="1" applyAlignment="1">
      <alignment horizontal="center"/>
    </xf>
    <xf numFmtId="0" fontId="54" fillId="0" borderId="39" xfId="0" applyFont="1" applyBorder="1" applyAlignment="1">
      <alignment horizontal="center"/>
    </xf>
    <xf numFmtId="0" fontId="57" fillId="0" borderId="27" xfId="0" applyFont="1" applyFill="1" applyBorder="1" applyAlignment="1">
      <alignment horizontal="left"/>
    </xf>
    <xf numFmtId="0" fontId="54" fillId="0" borderId="28" xfId="0" applyFont="1" applyBorder="1"/>
    <xf numFmtId="3" fontId="58" fillId="0" borderId="21" xfId="0" applyNumberFormat="1" applyFont="1" applyBorder="1"/>
    <xf numFmtId="3" fontId="58" fillId="0" borderId="32" xfId="0" applyNumberFormat="1" applyFont="1" applyBorder="1"/>
    <xf numFmtId="2" fontId="54" fillId="0" borderId="28" xfId="0" applyNumberFormat="1" applyFont="1" applyBorder="1"/>
    <xf numFmtId="2" fontId="54" fillId="0" borderId="40" xfId="0" applyNumberFormat="1" applyFont="1" applyBorder="1"/>
    <xf numFmtId="0" fontId="46" fillId="0" borderId="7" xfId="0" applyFont="1" applyFill="1" applyBorder="1" applyAlignment="1">
      <alignment horizontal="left"/>
    </xf>
    <xf numFmtId="0" fontId="51" fillId="0" borderId="0" xfId="0" applyFont="1"/>
    <xf numFmtId="168" fontId="0" fillId="0" borderId="1" xfId="0" applyNumberFormat="1" applyBorder="1"/>
    <xf numFmtId="1" fontId="0" fillId="0" borderId="1" xfId="0" applyNumberFormat="1" applyBorder="1"/>
    <xf numFmtId="9" fontId="0" fillId="0" borderId="0" xfId="139" applyFont="1"/>
    <xf numFmtId="0" fontId="0" fillId="0" borderId="41" xfId="0" applyBorder="1"/>
    <xf numFmtId="0" fontId="0" fillId="0" borderId="17" xfId="0" applyBorder="1"/>
    <xf numFmtId="0" fontId="0" fillId="0" borderId="42" xfId="0" applyBorder="1"/>
    <xf numFmtId="0" fontId="0" fillId="0" borderId="18" xfId="0" applyBorder="1"/>
    <xf numFmtId="1" fontId="0" fillId="0" borderId="19" xfId="0" applyNumberFormat="1" applyBorder="1"/>
    <xf numFmtId="0" fontId="0" fillId="0" borderId="29" xfId="0" applyBorder="1"/>
    <xf numFmtId="0" fontId="0" fillId="0" borderId="36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58" fillId="0" borderId="47" xfId="0" applyNumberFormat="1" applyFont="1" applyBorder="1"/>
    <xf numFmtId="0" fontId="0" fillId="0" borderId="23" xfId="0" applyBorder="1"/>
    <xf numFmtId="197" fontId="59" fillId="0" borderId="48" xfId="0" applyNumberFormat="1" applyFont="1" applyBorder="1" applyAlignment="1">
      <alignment horizontal="left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1" fontId="0" fillId="0" borderId="52" xfId="0" applyNumberFormat="1" applyBorder="1"/>
    <xf numFmtId="1" fontId="0" fillId="0" borderId="53" xfId="0" applyNumberFormat="1" applyBorder="1"/>
    <xf numFmtId="1" fontId="0" fillId="0" borderId="31" xfId="0" applyNumberFormat="1" applyBorder="1"/>
    <xf numFmtId="1" fontId="0" fillId="0" borderId="17" xfId="0" applyNumberFormat="1" applyBorder="1"/>
    <xf numFmtId="1" fontId="0" fillId="0" borderId="42" xfId="0" applyNumberFormat="1" applyBorder="1"/>
    <xf numFmtId="1" fontId="60" fillId="0" borderId="30" xfId="0" applyNumberFormat="1" applyFont="1" applyBorder="1"/>
    <xf numFmtId="0" fontId="60" fillId="0" borderId="36" xfId="0" applyNumberFormat="1" applyFont="1" applyBorder="1"/>
    <xf numFmtId="1" fontId="54" fillId="0" borderId="22" xfId="0" applyNumberFormat="1" applyFont="1" applyBorder="1"/>
    <xf numFmtId="2" fontId="0" fillId="0" borderId="1" xfId="0" applyNumberFormat="1" applyBorder="1"/>
    <xf numFmtId="1" fontId="0" fillId="0" borderId="0" xfId="0" applyNumberFormat="1" applyFill="1" applyBorder="1"/>
    <xf numFmtId="0" fontId="0" fillId="33" borderId="0" xfId="0" applyFill="1"/>
    <xf numFmtId="0" fontId="46" fillId="33" borderId="18" xfId="0" applyFont="1" applyFill="1" applyBorder="1" applyAlignment="1">
      <alignment horizontal="left"/>
    </xf>
    <xf numFmtId="1" fontId="0" fillId="33" borderId="1" xfId="0" applyNumberFormat="1" applyFill="1" applyBorder="1"/>
    <xf numFmtId="0" fontId="47" fillId="33" borderId="41" xfId="0" applyFont="1" applyFill="1" applyBorder="1" applyAlignment="1">
      <alignment horizontal="left"/>
    </xf>
    <xf numFmtId="1" fontId="52" fillId="33" borderId="17" xfId="0" applyNumberFormat="1" applyFont="1" applyFill="1" applyBorder="1"/>
    <xf numFmtId="0" fontId="46" fillId="33" borderId="41" xfId="0" applyFont="1" applyFill="1" applyBorder="1" applyAlignment="1">
      <alignment horizontal="left"/>
    </xf>
    <xf numFmtId="1" fontId="0" fillId="33" borderId="17" xfId="0" applyNumberFormat="1" applyFill="1" applyBorder="1"/>
    <xf numFmtId="0" fontId="0" fillId="33" borderId="43" xfId="0" applyFill="1" applyBorder="1"/>
    <xf numFmtId="0" fontId="0" fillId="33" borderId="44" xfId="0" applyFill="1" applyBorder="1"/>
    <xf numFmtId="0" fontId="47" fillId="33" borderId="18" xfId="0" applyFont="1" applyFill="1" applyBorder="1" applyAlignment="1">
      <alignment horizontal="left"/>
    </xf>
    <xf numFmtId="1" fontId="52" fillId="33" borderId="1" xfId="0" applyNumberFormat="1" applyFont="1" applyFill="1" applyBorder="1"/>
    <xf numFmtId="0" fontId="52" fillId="0" borderId="0" xfId="0" applyFont="1"/>
    <xf numFmtId="0" fontId="46" fillId="33" borderId="0" xfId="0" applyFont="1" applyFill="1" applyBorder="1" applyAlignment="1">
      <alignment horizontal="left"/>
    </xf>
    <xf numFmtId="0" fontId="52" fillId="33" borderId="43" xfId="0" applyFont="1" applyFill="1" applyBorder="1"/>
    <xf numFmtId="0" fontId="52" fillId="33" borderId="44" xfId="0" applyFont="1" applyFill="1" applyBorder="1"/>
    <xf numFmtId="0" fontId="48" fillId="33" borderId="18" xfId="0" applyFont="1" applyFill="1" applyBorder="1" applyAlignment="1">
      <alignment horizontal="left"/>
    </xf>
    <xf numFmtId="0" fontId="47" fillId="33" borderId="29" xfId="0" applyFont="1" applyFill="1" applyBorder="1" applyAlignment="1">
      <alignment horizontal="left"/>
    </xf>
    <xf numFmtId="1" fontId="52" fillId="33" borderId="30" xfId="0" applyNumberFormat="1" applyFont="1" applyFill="1" applyBorder="1"/>
    <xf numFmtId="0" fontId="52" fillId="33" borderId="45" xfId="0" applyFont="1" applyFill="1" applyBorder="1"/>
    <xf numFmtId="0" fontId="52" fillId="33" borderId="17" xfId="0" applyNumberFormat="1" applyFont="1" applyFill="1" applyBorder="1"/>
    <xf numFmtId="1" fontId="52" fillId="33" borderId="42" xfId="0" applyNumberFormat="1" applyFont="1" applyFill="1" applyBorder="1"/>
    <xf numFmtId="1" fontId="52" fillId="33" borderId="19" xfId="0" applyNumberFormat="1" applyFont="1" applyFill="1" applyBorder="1"/>
    <xf numFmtId="1" fontId="52" fillId="33" borderId="36" xfId="0" applyNumberFormat="1" applyFont="1" applyFill="1" applyBorder="1"/>
    <xf numFmtId="1" fontId="58" fillId="33" borderId="30" xfId="0" applyNumberFormat="1" applyFont="1" applyFill="1" applyBorder="1"/>
    <xf numFmtId="0" fontId="58" fillId="33" borderId="30" xfId="0" applyNumberFormat="1" applyFont="1" applyFill="1" applyBorder="1"/>
    <xf numFmtId="0" fontId="47" fillId="0" borderId="18" xfId="0" applyFont="1" applyBorder="1" applyAlignment="1">
      <alignment horizontal="left"/>
    </xf>
    <xf numFmtId="0" fontId="52" fillId="0" borderId="1" xfId="0" applyNumberFormat="1" applyFont="1" applyBorder="1"/>
    <xf numFmtId="1" fontId="52" fillId="0" borderId="1" xfId="0" applyNumberFormat="1" applyFont="1" applyBorder="1"/>
    <xf numFmtId="1" fontId="52" fillId="0" borderId="19" xfId="0" applyNumberFormat="1" applyFont="1" applyBorder="1"/>
    <xf numFmtId="0" fontId="47" fillId="0" borderId="29" xfId="0" applyFont="1" applyBorder="1" applyAlignment="1">
      <alignment horizontal="left"/>
    </xf>
    <xf numFmtId="0" fontId="52" fillId="0" borderId="30" xfId="0" applyNumberFormat="1" applyFont="1" applyBorder="1"/>
    <xf numFmtId="1" fontId="52" fillId="0" borderId="30" xfId="0" applyNumberFormat="1" applyFont="1" applyBorder="1"/>
    <xf numFmtId="1" fontId="52" fillId="0" borderId="36" xfId="0" applyNumberFormat="1" applyFont="1" applyBorder="1"/>
  </cellXfs>
  <cellStyles count="140">
    <cellStyle name="_ALB content sheet" xfId="2"/>
    <cellStyle name="_ALB content sheet_Projekt_Buxhet_2012" xfId="3"/>
    <cellStyle name="_ALB_StructPC tables" xfId="4"/>
    <cellStyle name="_Output to team May 12 2008 10pm" xfId="5"/>
    <cellStyle name="_PC Table Summary fror Gramoz May 13 2008" xfId="6"/>
    <cellStyle name="1 indent" xfId="7"/>
    <cellStyle name="2 indents" xfId="8"/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3 indents" xfId="15"/>
    <cellStyle name="4 indents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5 indents" xfId="23"/>
    <cellStyle name="60% - Accent1 2" xfId="24"/>
    <cellStyle name="60% - Accent2 2" xfId="25"/>
    <cellStyle name="60% - Accent3 2" xfId="26"/>
    <cellStyle name="60% - Accent4 2" xfId="27"/>
    <cellStyle name="60% - Accent5 2" xfId="28"/>
    <cellStyle name="60% - Accent6 2" xfId="29"/>
    <cellStyle name="Accent1 2" xfId="30"/>
    <cellStyle name="Accent2 2" xfId="31"/>
    <cellStyle name="Accent3 2" xfId="32"/>
    <cellStyle name="Accent4 2" xfId="33"/>
    <cellStyle name="Accent5 2" xfId="34"/>
    <cellStyle name="Accent6 2" xfId="35"/>
    <cellStyle name="Bad 2" xfId="36"/>
    <cellStyle name="BoA" xfId="37"/>
    <cellStyle name="Calculation 2" xfId="38"/>
    <cellStyle name="Celkem" xfId="39"/>
    <cellStyle name="Check Cell 2" xfId="40"/>
    <cellStyle name="Comma  - Style1" xfId="41"/>
    <cellStyle name="Comma(3)" xfId="42"/>
    <cellStyle name="Curren - Style3" xfId="43"/>
    <cellStyle name="Curren - Style4" xfId="44"/>
    <cellStyle name="Datum" xfId="45"/>
    <cellStyle name="Defl/Infl" xfId="46"/>
    <cellStyle name="Euro" xfId="47"/>
    <cellStyle name="Exogenous" xfId="48"/>
    <cellStyle name="Explanatory Text 2" xfId="49"/>
    <cellStyle name="Finanční0" xfId="50"/>
    <cellStyle name="Finanèní0" xfId="51"/>
    <cellStyle name="Good 2" xfId="52"/>
    <cellStyle name="Grey" xfId="53"/>
    <cellStyle name="Heading 1 2" xfId="54"/>
    <cellStyle name="Heading 2 2" xfId="55"/>
    <cellStyle name="Heading 3 2" xfId="56"/>
    <cellStyle name="Heading 4 2" xfId="57"/>
    <cellStyle name="Hipervínculo_IIF" xfId="58"/>
    <cellStyle name="IMF" xfId="59"/>
    <cellStyle name="imf-one decimal" xfId="60"/>
    <cellStyle name="imf-zero decimal" xfId="61"/>
    <cellStyle name="Input [yellow]" xfId="63"/>
    <cellStyle name="Input 2" xfId="62"/>
    <cellStyle name="Input 3" xfId="137"/>
    <cellStyle name="INSTAT" xfId="64"/>
    <cellStyle name="Label" xfId="65"/>
    <cellStyle name="Linked Cell 2" xfId="66"/>
    <cellStyle name="Měna0" xfId="67"/>
    <cellStyle name="Millares [0]_BALPROGRAMA2001R" xfId="68"/>
    <cellStyle name="Millares_BALPROGRAMA2001R" xfId="69"/>
    <cellStyle name="Milliers [0]_Encours - Apr rééch" xfId="70"/>
    <cellStyle name="Milliers_Encours - Apr rééch" xfId="71"/>
    <cellStyle name="Mìna0" xfId="72"/>
    <cellStyle name="Model" xfId="73"/>
    <cellStyle name="MoF" xfId="74"/>
    <cellStyle name="Moneda [0]_BALPROGRAMA2001R" xfId="75"/>
    <cellStyle name="Moneda_BALPROGRAMA2001R" xfId="76"/>
    <cellStyle name="Monétaire [0]_Encours - Apr rééch" xfId="77"/>
    <cellStyle name="Monétaire_Encours - Apr rééch" xfId="78"/>
    <cellStyle name="Neutral 2" xfId="79"/>
    <cellStyle name="Normal" xfId="0" builtinId="0"/>
    <cellStyle name="Normal - Style1" xfId="80"/>
    <cellStyle name="Normal - Style2" xfId="81"/>
    <cellStyle name="Normal - Style5" xfId="82"/>
    <cellStyle name="Normal - Style6" xfId="83"/>
    <cellStyle name="Normal - Style7" xfId="84"/>
    <cellStyle name="Normal - Style8" xfId="85"/>
    <cellStyle name="Normal 2" xfId="1"/>
    <cellStyle name="Normal 3" xfId="136"/>
    <cellStyle name="Normal Table" xfId="86"/>
    <cellStyle name="Note 2" xfId="87"/>
    <cellStyle name="Output 2" xfId="88"/>
    <cellStyle name="Output Amounts" xfId="89"/>
    <cellStyle name="Percent" xfId="139" builtinId="5"/>
    <cellStyle name="Percent [2]" xfId="91"/>
    <cellStyle name="Percent 2" xfId="90"/>
    <cellStyle name="Percent 3" xfId="138"/>
    <cellStyle name="percentage difference" xfId="92"/>
    <cellStyle name="percentage difference one decimal" xfId="93"/>
    <cellStyle name="percentage difference zero decimal" xfId="94"/>
    <cellStyle name="Pevný" xfId="95"/>
    <cellStyle name="Presentation" xfId="96"/>
    <cellStyle name="Proj" xfId="97"/>
    <cellStyle name="Publication" xfId="98"/>
    <cellStyle name="STYL1 - Style1" xfId="99"/>
    <cellStyle name="Style 1" xfId="100"/>
    <cellStyle name="Text" xfId="101"/>
    <cellStyle name="Title 2" xfId="102"/>
    <cellStyle name="Total 2" xfId="103"/>
    <cellStyle name="Warning Text 2" xfId="104"/>
    <cellStyle name="WebAnchor1" xfId="105"/>
    <cellStyle name="WebAnchor2" xfId="106"/>
    <cellStyle name="WebAnchor3" xfId="107"/>
    <cellStyle name="WebAnchor4" xfId="108"/>
    <cellStyle name="WebAnchor5" xfId="109"/>
    <cellStyle name="WebAnchor6" xfId="110"/>
    <cellStyle name="WebAnchor7" xfId="111"/>
    <cellStyle name="Webexclude" xfId="112"/>
    <cellStyle name="WebFN" xfId="113"/>
    <cellStyle name="WebFN1" xfId="114"/>
    <cellStyle name="WebFN2" xfId="115"/>
    <cellStyle name="WebFN3" xfId="116"/>
    <cellStyle name="WebFN4" xfId="117"/>
    <cellStyle name="WebHR" xfId="118"/>
    <cellStyle name="WebIndent1" xfId="119"/>
    <cellStyle name="WebIndent1wFN3" xfId="120"/>
    <cellStyle name="WebIndent2" xfId="121"/>
    <cellStyle name="WebNoBR" xfId="122"/>
    <cellStyle name="Záhlaví 1" xfId="123"/>
    <cellStyle name="Záhlaví 2" xfId="124"/>
    <cellStyle name="zero" xfId="125"/>
    <cellStyle name="ДАТА" xfId="126"/>
    <cellStyle name="ДЕНЕЖНЫЙ_BOPENGC" xfId="127"/>
    <cellStyle name="ЗАГОЛОВОК1" xfId="128"/>
    <cellStyle name="ЗАГОЛОВОК2" xfId="129"/>
    <cellStyle name="ИТОГОВЫЙ" xfId="130"/>
    <cellStyle name="Обычный_BOPENGC" xfId="131"/>
    <cellStyle name="ПРОЦЕНТНЫЙ_BOPENGC" xfId="132"/>
    <cellStyle name="ТЕКСТ" xfId="133"/>
    <cellStyle name="ФИКСИРОВАННЫЙ" xfId="134"/>
    <cellStyle name="ФИНАНСОВЫЙ_BOPENGC" xfId="1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'TR qe shkojne per paga'!$B$12</c:f>
              <c:strCache>
                <c:ptCount val="1"/>
                <c:pt idx="0">
                  <c:v>Pesha e shpenzimeve per paga ndaj totalit te te ardhurave buxhetore</c:v>
                </c:pt>
              </c:strCache>
            </c:strRef>
          </c:tx>
          <c:cat>
            <c:numRef>
              <c:f>'TR qe shkojne per paga'!$C$11:$G$11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'TR qe shkojne per paga'!$C$12:$G$12</c:f>
              <c:numCache>
                <c:formatCode>General</c:formatCode>
                <c:ptCount val="5"/>
                <c:pt idx="0">
                  <c:v>20.939514229138247</c:v>
                </c:pt>
                <c:pt idx="1">
                  <c:v>19.091087211943549</c:v>
                </c:pt>
                <c:pt idx="2">
                  <c:v>18.406468768297028</c:v>
                </c:pt>
                <c:pt idx="3">
                  <c:v>19.517922320756409</c:v>
                </c:pt>
                <c:pt idx="4">
                  <c:v>18.110709136268333</c:v>
                </c:pt>
              </c:numCache>
            </c:numRef>
          </c:val>
        </c:ser>
        <c:axId val="38614528"/>
        <c:axId val="52707328"/>
      </c:barChart>
      <c:catAx>
        <c:axId val="38614528"/>
        <c:scaling>
          <c:orientation val="minMax"/>
        </c:scaling>
        <c:axPos val="b"/>
        <c:numFmt formatCode="General" sourceLinked="1"/>
        <c:tickLblPos val="nextTo"/>
        <c:crossAx val="52707328"/>
        <c:crosses val="autoZero"/>
        <c:auto val="1"/>
        <c:lblAlgn val="ctr"/>
        <c:lblOffset val="100"/>
      </c:catAx>
      <c:valAx>
        <c:axId val="52707328"/>
        <c:scaling>
          <c:orientation val="minMax"/>
        </c:scaling>
        <c:axPos val="l"/>
        <c:majorGridlines/>
        <c:numFmt formatCode="General" sourceLinked="1"/>
        <c:tickLblPos val="nextTo"/>
        <c:crossAx val="38614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'Shpenz-Nr.Punonjesish'!$B$4</c:f>
              <c:strCache>
                <c:ptCount val="1"/>
                <c:pt idx="0">
                  <c:v>Shpenzime personeli per paga</c:v>
                </c:pt>
              </c:strCache>
            </c:strRef>
          </c:tx>
          <c:marker>
            <c:symbol val="none"/>
          </c:marker>
          <c:cat>
            <c:numRef>
              <c:f>'Shpenz-Nr.Punonjesish'!$C$3:$G$3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'Shpenz-Nr.Punonjesish'!$C$4:$G$4</c:f>
              <c:numCache>
                <c:formatCode>0</c:formatCode>
                <c:ptCount val="5"/>
                <c:pt idx="0" formatCode="General">
                  <c:v>67995</c:v>
                </c:pt>
                <c:pt idx="1">
                  <c:v>67918.306981007001</c:v>
                </c:pt>
                <c:pt idx="2">
                  <c:v>59989.96</c:v>
                </c:pt>
                <c:pt idx="3">
                  <c:v>71816</c:v>
                </c:pt>
                <c:pt idx="4">
                  <c:v>75063.275049999997</c:v>
                </c:pt>
              </c:numCache>
            </c:numRef>
          </c:val>
        </c:ser>
        <c:ser>
          <c:idx val="1"/>
          <c:order val="1"/>
          <c:tx>
            <c:strRef>
              <c:f>'Shpenz-Nr.Punonjesish'!$B$5</c:f>
              <c:strCache>
                <c:ptCount val="1"/>
                <c:pt idx="0">
                  <c:v>Numri punonjesve</c:v>
                </c:pt>
              </c:strCache>
            </c:strRef>
          </c:tx>
          <c:marker>
            <c:symbol val="none"/>
          </c:marker>
          <c:cat>
            <c:numRef>
              <c:f>'Shpenz-Nr.Punonjesish'!$C$3:$G$3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'Shpenz-Nr.Punonjesish'!$C$5:$G$5</c:f>
              <c:numCache>
                <c:formatCode>General</c:formatCode>
                <c:ptCount val="5"/>
                <c:pt idx="0">
                  <c:v>89240</c:v>
                </c:pt>
                <c:pt idx="1">
                  <c:v>88552</c:v>
                </c:pt>
                <c:pt idx="2">
                  <c:v>87654</c:v>
                </c:pt>
                <c:pt idx="3">
                  <c:v>86288</c:v>
                </c:pt>
                <c:pt idx="4">
                  <c:v>88465</c:v>
                </c:pt>
              </c:numCache>
            </c:numRef>
          </c:val>
        </c:ser>
        <c:marker val="1"/>
        <c:axId val="37747712"/>
        <c:axId val="37874688"/>
      </c:lineChart>
      <c:catAx>
        <c:axId val="37747712"/>
        <c:scaling>
          <c:orientation val="minMax"/>
        </c:scaling>
        <c:axPos val="b"/>
        <c:numFmt formatCode="General" sourceLinked="1"/>
        <c:tickLblPos val="nextTo"/>
        <c:crossAx val="37874688"/>
        <c:crosses val="autoZero"/>
        <c:auto val="1"/>
        <c:lblAlgn val="ctr"/>
        <c:lblOffset val="100"/>
      </c:catAx>
      <c:valAx>
        <c:axId val="37874688"/>
        <c:scaling>
          <c:orientation val="minMax"/>
        </c:scaling>
        <c:axPos val="l"/>
        <c:majorGridlines/>
        <c:numFmt formatCode="General" sourceLinked="1"/>
        <c:tickLblPos val="nextTo"/>
        <c:crossAx val="37747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'2011'!$A$2:$A$41</c:f>
              <c:strCache>
                <c:ptCount val="40"/>
                <c:pt idx="0">
                  <c:v>Inspektorati i Lartë Kontrollit te Deklarimit të Pasurisë </c:v>
                </c:pt>
                <c:pt idx="1">
                  <c:v>Avokati i Popullit </c:v>
                </c:pt>
                <c:pt idx="2">
                  <c:v>Kuvendi </c:v>
                </c:pt>
                <c:pt idx="3">
                  <c:v>Kontrolli i Lartë i Shtetit </c:v>
                </c:pt>
                <c:pt idx="4">
                  <c:v>Gjykata Kushtetuese </c:v>
                </c:pt>
                <c:pt idx="5">
                  <c:v>Komisioni Qendror i Zgjedhjeve </c:v>
                </c:pt>
                <c:pt idx="6">
                  <c:v>Kryeministria </c:v>
                </c:pt>
                <c:pt idx="7">
                  <c:v>Autoriteti i Konkurrencës </c:v>
                </c:pt>
                <c:pt idx="8">
                  <c:v>Komisioni i Shërbimit Civil </c:v>
                </c:pt>
                <c:pt idx="9">
                  <c:v>Instituti i Studimeve të Krimeve të Komunizmit </c:v>
                </c:pt>
                <c:pt idx="10">
                  <c:v>Presidenca </c:v>
                </c:pt>
                <c:pt idx="11">
                  <c:v>Prokuroria e Përgjithshme </c:v>
                </c:pt>
                <c:pt idx="12">
                  <c:v>Këshilli Kombëtar i Kontabilitetit </c:v>
                </c:pt>
                <c:pt idx="13">
                  <c:v>Akademia e Shkencës </c:v>
                </c:pt>
                <c:pt idx="14">
                  <c:v>Zyra e Administrimit të Buxhetit Gjyqësor </c:v>
                </c:pt>
                <c:pt idx="15">
                  <c:v>Këshilli i Lartë i Drejtësisë </c:v>
                </c:pt>
                <c:pt idx="16">
                  <c:v>Ministria e Integrimit </c:v>
                </c:pt>
                <c:pt idx="17">
                  <c:v>Institucione te tjera qeveritare </c:v>
                </c:pt>
                <c:pt idx="18">
                  <c:v>Shkolla e Magjistraturës </c:v>
                </c:pt>
                <c:pt idx="19">
                  <c:v>Komisioneri për Mbrojtjen e të Dhënave Personale </c:v>
                </c:pt>
                <c:pt idx="20">
                  <c:v>Mbështetje për Shoqërinë Civile </c:v>
                </c:pt>
                <c:pt idx="21">
                  <c:v>Ministria e Financave </c:v>
                </c:pt>
                <c:pt idx="22">
                  <c:v>Komisioneri për Mbrojtjen nga Diskriminimi </c:v>
                </c:pt>
                <c:pt idx="23">
                  <c:v>Shërbimi Informativ Shtetëror </c:v>
                </c:pt>
                <c:pt idx="24">
                  <c:v>Ministria e Zhvillimit Ekonomik, Tregtisë dhe Sipërmarrjes </c:v>
                </c:pt>
                <c:pt idx="25">
                  <c:v>Instituti i Statistikës </c:v>
                </c:pt>
                <c:pt idx="26">
                  <c:v>Qendra Kombëtare e Kinematografisë </c:v>
                </c:pt>
                <c:pt idx="27">
                  <c:v>Agjencia Telegrafike Shqiptare </c:v>
                </c:pt>
                <c:pt idx="28">
                  <c:v>Ministria e Brendshme </c:v>
                </c:pt>
                <c:pt idx="29">
                  <c:v>Ministria e Transportit dhe Infrastrukturës </c:v>
                </c:pt>
                <c:pt idx="30">
                  <c:v>Ministria e Kulturës </c:v>
                </c:pt>
                <c:pt idx="31">
                  <c:v>Drejtoria e Përgjithshme e Arkivave </c:v>
                </c:pt>
                <c:pt idx="32">
                  <c:v>Ministria e Drejtesise </c:v>
                </c:pt>
                <c:pt idx="33">
                  <c:v>Ministria e Bujqësisë, Zhvillimit Rural dhe Administrimit të Ujërave </c:v>
                </c:pt>
                <c:pt idx="34">
                  <c:v>Ministria e Mirëqenies Sociale dhe Rinisë </c:v>
                </c:pt>
                <c:pt idx="35">
                  <c:v>Ministria e Shëndetësisë </c:v>
                </c:pt>
                <c:pt idx="36">
                  <c:v>Ministria e Arsimit dhe Sportit </c:v>
                </c:pt>
                <c:pt idx="37">
                  <c:v>Ministria e Mjedisit </c:v>
                </c:pt>
                <c:pt idx="38">
                  <c:v>Ministria e Mbrojtjes </c:v>
                </c:pt>
                <c:pt idx="39">
                  <c:v>Ministria e Punëve te Jashtme </c:v>
                </c:pt>
              </c:strCache>
            </c:strRef>
          </c:cat>
          <c:val>
            <c:numRef>
              <c:f>'2011'!$B$2:$B$41</c:f>
              <c:numCache>
                <c:formatCode>0</c:formatCode>
                <c:ptCount val="40"/>
                <c:pt idx="0">
                  <c:v>117803.03030303032</c:v>
                </c:pt>
                <c:pt idx="1">
                  <c:v>117187.5</c:v>
                </c:pt>
                <c:pt idx="2">
                  <c:v>117000.95510983333</c:v>
                </c:pt>
                <c:pt idx="3">
                  <c:v>115918.80341880342</c:v>
                </c:pt>
                <c:pt idx="4">
                  <c:v>115566.03773584905</c:v>
                </c:pt>
                <c:pt idx="5">
                  <c:v>115454.54545454546</c:v>
                </c:pt>
                <c:pt idx="6">
                  <c:v>113932.29166666667</c:v>
                </c:pt>
                <c:pt idx="7">
                  <c:v>111904.76190476191</c:v>
                </c:pt>
                <c:pt idx="8">
                  <c:v>111083.33333333333</c:v>
                </c:pt>
                <c:pt idx="9">
                  <c:v>108333.33333333333</c:v>
                </c:pt>
                <c:pt idx="10">
                  <c:v>104166.66666666667</c:v>
                </c:pt>
                <c:pt idx="11">
                  <c:v>100429.97542997544</c:v>
                </c:pt>
                <c:pt idx="12">
                  <c:v>99305.555555555562</c:v>
                </c:pt>
                <c:pt idx="13">
                  <c:v>96264.367816091966</c:v>
                </c:pt>
                <c:pt idx="14">
                  <c:v>95148.210290827745</c:v>
                </c:pt>
                <c:pt idx="15">
                  <c:v>93833.333333333328</c:v>
                </c:pt>
                <c:pt idx="16">
                  <c:v>93333.333333333328</c:v>
                </c:pt>
                <c:pt idx="17">
                  <c:v>93000</c:v>
                </c:pt>
                <c:pt idx="18">
                  <c:v>92753.623188405778</c:v>
                </c:pt>
                <c:pt idx="19">
                  <c:v>90517.241379310362</c:v>
                </c:pt>
                <c:pt idx="20">
                  <c:v>87500</c:v>
                </c:pt>
                <c:pt idx="21">
                  <c:v>86794.46219382323</c:v>
                </c:pt>
                <c:pt idx="22">
                  <c:v>86775.362318840591</c:v>
                </c:pt>
                <c:pt idx="23">
                  <c:v>85106.382978723399</c:v>
                </c:pt>
                <c:pt idx="24">
                  <c:v>83577.922077922078</c:v>
                </c:pt>
                <c:pt idx="25">
                  <c:v>83333.333333333328</c:v>
                </c:pt>
                <c:pt idx="26">
                  <c:v>78703.703703703708</c:v>
                </c:pt>
                <c:pt idx="27">
                  <c:v>75203.252032520322</c:v>
                </c:pt>
                <c:pt idx="28">
                  <c:v>71961.805555555547</c:v>
                </c:pt>
                <c:pt idx="29">
                  <c:v>70921.985815602835</c:v>
                </c:pt>
                <c:pt idx="30">
                  <c:v>69635.751453933277</c:v>
                </c:pt>
                <c:pt idx="31">
                  <c:v>68817.204301075268</c:v>
                </c:pt>
                <c:pt idx="32">
                  <c:v>66780.592413885533</c:v>
                </c:pt>
                <c:pt idx="33">
                  <c:v>66381.568808753276</c:v>
                </c:pt>
                <c:pt idx="34">
                  <c:v>64893.117218698608</c:v>
                </c:pt>
                <c:pt idx="35">
                  <c:v>58797.909407665509</c:v>
                </c:pt>
                <c:pt idx="36">
                  <c:v>58077.961121929555</c:v>
                </c:pt>
                <c:pt idx="37">
                  <c:v>55821.078431372553</c:v>
                </c:pt>
                <c:pt idx="38">
                  <c:v>51129.100979974435</c:v>
                </c:pt>
                <c:pt idx="39">
                  <c:v>37940.379403794039</c:v>
                </c:pt>
              </c:numCache>
            </c:numRef>
          </c:val>
        </c:ser>
        <c:axId val="53474816"/>
        <c:axId val="53476352"/>
      </c:barChart>
      <c:catAx>
        <c:axId val="53474816"/>
        <c:scaling>
          <c:orientation val="minMax"/>
        </c:scaling>
        <c:axPos val="b"/>
        <c:tickLblPos val="nextTo"/>
        <c:crossAx val="53476352"/>
        <c:crosses val="autoZero"/>
        <c:auto val="1"/>
        <c:lblAlgn val="ctr"/>
        <c:lblOffset val="100"/>
      </c:catAx>
      <c:valAx>
        <c:axId val="53476352"/>
        <c:scaling>
          <c:orientation val="minMax"/>
        </c:scaling>
        <c:axPos val="l"/>
        <c:majorGridlines/>
        <c:numFmt formatCode="0" sourceLinked="1"/>
        <c:tickLblPos val="nextTo"/>
        <c:crossAx val="53474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'2012'!$A$4:$A$43</c:f>
              <c:strCache>
                <c:ptCount val="40"/>
                <c:pt idx="0">
                  <c:v>Ministria e Punëve te Jashtme </c:v>
                </c:pt>
                <c:pt idx="1">
                  <c:v>Kuvendi </c:v>
                </c:pt>
                <c:pt idx="2">
                  <c:v>Gjykata Kushtetuese </c:v>
                </c:pt>
                <c:pt idx="3">
                  <c:v>Avokati i Popullit </c:v>
                </c:pt>
                <c:pt idx="4">
                  <c:v>Inspektorati i Lartë Kontrollit te Deklarimit të Pasurisë </c:v>
                </c:pt>
                <c:pt idx="5">
                  <c:v>Kontrolli i Lartë i Shtetit </c:v>
                </c:pt>
                <c:pt idx="6">
                  <c:v>Kryeministria </c:v>
                </c:pt>
                <c:pt idx="7">
                  <c:v>Komisioni Qendror i Zgjedhjeve </c:v>
                </c:pt>
                <c:pt idx="8">
                  <c:v>Instituti i Statistikës </c:v>
                </c:pt>
                <c:pt idx="9">
                  <c:v>Komisioni i Shërbimit Civil </c:v>
                </c:pt>
                <c:pt idx="10">
                  <c:v>Autoriteti i Konkurrencës </c:v>
                </c:pt>
                <c:pt idx="11">
                  <c:v>Presidenca </c:v>
                </c:pt>
                <c:pt idx="12">
                  <c:v>Prokuroria e Përgjithshme </c:v>
                </c:pt>
                <c:pt idx="13">
                  <c:v>Institucione te tjera qeveritare </c:v>
                </c:pt>
                <c:pt idx="14">
                  <c:v>Këshilli i Lartë i Drejtësisë </c:v>
                </c:pt>
                <c:pt idx="15">
                  <c:v>Komisioneri për Mbrojtjen e të Dhënave Personale </c:v>
                </c:pt>
                <c:pt idx="16">
                  <c:v>Këshilli Kombëtar i Kontabilitetit </c:v>
                </c:pt>
                <c:pt idx="17">
                  <c:v>Shkolla e Magjistraturës </c:v>
                </c:pt>
                <c:pt idx="18">
                  <c:v>Zyra e Administrimit të Buxhetit Gjyqësor </c:v>
                </c:pt>
                <c:pt idx="19">
                  <c:v>Komisioneri për Mbrojtjen nga Diskriminimi </c:v>
                </c:pt>
                <c:pt idx="20">
                  <c:v>Instituti i Studimeve të Krimeve të Komunizmit </c:v>
                </c:pt>
                <c:pt idx="21">
                  <c:v>Akademia e Shkencës </c:v>
                </c:pt>
                <c:pt idx="22">
                  <c:v>Ministria e Integrimit </c:v>
                </c:pt>
                <c:pt idx="23">
                  <c:v>Ministria e Financave </c:v>
                </c:pt>
                <c:pt idx="24">
                  <c:v>Shërbimi Informativ Shtetëror </c:v>
                </c:pt>
                <c:pt idx="25">
                  <c:v>Ministria e Zhvillimit Ekonomik, Tregtisë dhe Sipërmarrjes </c:v>
                </c:pt>
                <c:pt idx="26">
                  <c:v>Mbështetje për Shoqërinë Civile </c:v>
                </c:pt>
                <c:pt idx="27">
                  <c:v>Qendra Kombëtare e Kinematografisë </c:v>
                </c:pt>
                <c:pt idx="28">
                  <c:v>Agjencia Telegrafike Shqiptare </c:v>
                </c:pt>
                <c:pt idx="29">
                  <c:v>Ministria e Kulturës </c:v>
                </c:pt>
                <c:pt idx="30">
                  <c:v>Ministria e Brendshme </c:v>
                </c:pt>
                <c:pt idx="31">
                  <c:v>Drejtoria e Përgjithshme e Arkivave </c:v>
                </c:pt>
                <c:pt idx="32">
                  <c:v>Ministria e Bujqësisë, Zhvillimit Rural dhe Administrimit të Ujërave </c:v>
                </c:pt>
                <c:pt idx="33">
                  <c:v>Ministria e Mirëqenies Sociale dhe Rinisë </c:v>
                </c:pt>
                <c:pt idx="34">
                  <c:v>Ministria e Drejtesise </c:v>
                </c:pt>
                <c:pt idx="35">
                  <c:v>Ministria e Transportit dhe Infrastrukturës </c:v>
                </c:pt>
                <c:pt idx="36">
                  <c:v>Ministria e Arsimit dhe Sportit </c:v>
                </c:pt>
                <c:pt idx="37">
                  <c:v>Ministria e Shëndetësisë </c:v>
                </c:pt>
                <c:pt idx="38">
                  <c:v>Ministria e Mjedisit </c:v>
                </c:pt>
                <c:pt idx="39">
                  <c:v>Ministria e Mbrojtjes </c:v>
                </c:pt>
              </c:strCache>
            </c:strRef>
          </c:cat>
          <c:val>
            <c:numRef>
              <c:f>'2012'!$B$4:$B$43</c:f>
              <c:numCache>
                <c:formatCode>0</c:formatCode>
                <c:ptCount val="40"/>
                <c:pt idx="0">
                  <c:v>128423.30917874396</c:v>
                </c:pt>
                <c:pt idx="1">
                  <c:v>116523.40019102197</c:v>
                </c:pt>
                <c:pt idx="2">
                  <c:v>114194.96855345911</c:v>
                </c:pt>
                <c:pt idx="3">
                  <c:v>113560.76388888889</c:v>
                </c:pt>
                <c:pt idx="4">
                  <c:v>113105.32196969696</c:v>
                </c:pt>
                <c:pt idx="5">
                  <c:v>111128.73931623931</c:v>
                </c:pt>
                <c:pt idx="6">
                  <c:v>110848.30729166667</c:v>
                </c:pt>
                <c:pt idx="7">
                  <c:v>107560.60606060606</c:v>
                </c:pt>
                <c:pt idx="8">
                  <c:v>107058.33333333333</c:v>
                </c:pt>
                <c:pt idx="9">
                  <c:v>106805.55555555556</c:v>
                </c:pt>
                <c:pt idx="10">
                  <c:v>106792.70833333333</c:v>
                </c:pt>
                <c:pt idx="11">
                  <c:v>97313.987456140356</c:v>
                </c:pt>
                <c:pt idx="12">
                  <c:v>96910.524160524146</c:v>
                </c:pt>
                <c:pt idx="13">
                  <c:v>96404.993459915611</c:v>
                </c:pt>
                <c:pt idx="14">
                  <c:v>94574.245413333338</c:v>
                </c:pt>
                <c:pt idx="15">
                  <c:v>93117.816091954024</c:v>
                </c:pt>
                <c:pt idx="16">
                  <c:v>92847.222222222234</c:v>
                </c:pt>
                <c:pt idx="17">
                  <c:v>92731.884057971023</c:v>
                </c:pt>
                <c:pt idx="18">
                  <c:v>91591.503283784594</c:v>
                </c:pt>
                <c:pt idx="19">
                  <c:v>90963.768115942017</c:v>
                </c:pt>
                <c:pt idx="20">
                  <c:v>90905.555555555547</c:v>
                </c:pt>
                <c:pt idx="21">
                  <c:v>88560.344827586203</c:v>
                </c:pt>
                <c:pt idx="22">
                  <c:v>87818.081702222218</c:v>
                </c:pt>
                <c:pt idx="23">
                  <c:v>85385.887699680505</c:v>
                </c:pt>
                <c:pt idx="24">
                  <c:v>84042.553191489365</c:v>
                </c:pt>
                <c:pt idx="25">
                  <c:v>82904.884318766068</c:v>
                </c:pt>
                <c:pt idx="26">
                  <c:v>82000</c:v>
                </c:pt>
                <c:pt idx="27">
                  <c:v>75648.148148148161</c:v>
                </c:pt>
                <c:pt idx="28">
                  <c:v>74549.796747967484</c:v>
                </c:pt>
                <c:pt idx="29">
                  <c:v>69557.977596124736</c:v>
                </c:pt>
                <c:pt idx="30">
                  <c:v>69543.418029380846</c:v>
                </c:pt>
                <c:pt idx="31">
                  <c:v>67298.387096774197</c:v>
                </c:pt>
                <c:pt idx="32">
                  <c:v>65612.347678543883</c:v>
                </c:pt>
                <c:pt idx="33">
                  <c:v>64017.835421077405</c:v>
                </c:pt>
                <c:pt idx="34">
                  <c:v>62583.937684662902</c:v>
                </c:pt>
                <c:pt idx="35">
                  <c:v>61897.51395230848</c:v>
                </c:pt>
                <c:pt idx="36">
                  <c:v>59190.390395276896</c:v>
                </c:pt>
                <c:pt idx="37">
                  <c:v>56979.50198527988</c:v>
                </c:pt>
                <c:pt idx="38">
                  <c:v>54982.536868230847</c:v>
                </c:pt>
                <c:pt idx="39">
                  <c:v>52719.701022727269</c:v>
                </c:pt>
              </c:numCache>
            </c:numRef>
          </c:val>
        </c:ser>
        <c:axId val="38925824"/>
        <c:axId val="38927744"/>
      </c:barChart>
      <c:catAx>
        <c:axId val="38925824"/>
        <c:scaling>
          <c:orientation val="minMax"/>
        </c:scaling>
        <c:axPos val="b"/>
        <c:tickLblPos val="nextTo"/>
        <c:crossAx val="38927744"/>
        <c:crosses val="autoZero"/>
        <c:auto val="1"/>
        <c:lblAlgn val="ctr"/>
        <c:lblOffset val="100"/>
      </c:catAx>
      <c:valAx>
        <c:axId val="38927744"/>
        <c:scaling>
          <c:orientation val="minMax"/>
        </c:scaling>
        <c:axPos val="l"/>
        <c:majorGridlines/>
        <c:numFmt formatCode="0" sourceLinked="1"/>
        <c:tickLblPos val="nextTo"/>
        <c:crossAx val="38925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'2013'!$A$2:$A$41</c:f>
              <c:strCache>
                <c:ptCount val="40"/>
                <c:pt idx="0">
                  <c:v>Ministria e Punëve te Jashtme </c:v>
                </c:pt>
                <c:pt idx="1">
                  <c:v>Avokati i Popullit </c:v>
                </c:pt>
                <c:pt idx="2">
                  <c:v>Gjykata Kushtetuese </c:v>
                </c:pt>
                <c:pt idx="3">
                  <c:v>Instituti i Statistikës </c:v>
                </c:pt>
                <c:pt idx="4">
                  <c:v>Kuvendi </c:v>
                </c:pt>
                <c:pt idx="5">
                  <c:v>Kontrolli i Lartë i Shtetit </c:v>
                </c:pt>
                <c:pt idx="6">
                  <c:v>Inspektorati i Lartë Kontrollit te Deklarimit të Pasurisë </c:v>
                </c:pt>
                <c:pt idx="7">
                  <c:v>Kryeministria </c:v>
                </c:pt>
                <c:pt idx="8">
                  <c:v>Autoriteti i Konkurrencës </c:v>
                </c:pt>
                <c:pt idx="9">
                  <c:v>Komisioni i Shërbimit Civil </c:v>
                </c:pt>
                <c:pt idx="10">
                  <c:v>Komisioni Qendror i Zgjedhjeve </c:v>
                </c:pt>
                <c:pt idx="11">
                  <c:v>Presidenca </c:v>
                </c:pt>
                <c:pt idx="12">
                  <c:v>Këshilli Kombëtar i Kontabilitetit </c:v>
                </c:pt>
                <c:pt idx="13">
                  <c:v>Këshilli i Lartë i Drejtësisë </c:v>
                </c:pt>
                <c:pt idx="14">
                  <c:v>Prokuroria e Përgjithshme </c:v>
                </c:pt>
                <c:pt idx="15">
                  <c:v>Shkolla e Magjistraturës </c:v>
                </c:pt>
                <c:pt idx="16">
                  <c:v>Komisioneri për Mbrojtjen e të Dhënave Personale </c:v>
                </c:pt>
                <c:pt idx="17">
                  <c:v>Instituti i Studimeve të Krimeve të Komunizmit </c:v>
                </c:pt>
                <c:pt idx="18">
                  <c:v>Akademia e Shkencës </c:v>
                </c:pt>
                <c:pt idx="19">
                  <c:v>Zyra e Administrimit të Buxhetit Gjyqësor </c:v>
                </c:pt>
                <c:pt idx="20">
                  <c:v>Institucione te tjera qeveritare </c:v>
                </c:pt>
                <c:pt idx="21">
                  <c:v>Komisioneri për Mbrojtjen nga Diskriminimi </c:v>
                </c:pt>
                <c:pt idx="22">
                  <c:v>Ministria e Integrimit </c:v>
                </c:pt>
                <c:pt idx="23">
                  <c:v>Ministria e Financave </c:v>
                </c:pt>
                <c:pt idx="24">
                  <c:v>Shërbimi Informativ Shtetëror </c:v>
                </c:pt>
                <c:pt idx="25">
                  <c:v>Ministria e Zhvillimit Ekonomik, Tregtisë dhe Sipërmarrjes </c:v>
                </c:pt>
                <c:pt idx="26">
                  <c:v>Mbështetje për Shoqërinë Civile </c:v>
                </c:pt>
                <c:pt idx="27">
                  <c:v>Qendra Kombëtare e Kinematografisë </c:v>
                </c:pt>
                <c:pt idx="28">
                  <c:v>Ministria e Transportit dhe Infrastrukturës </c:v>
                </c:pt>
                <c:pt idx="29">
                  <c:v>Agjencia Telegrafike Shqiptare </c:v>
                </c:pt>
                <c:pt idx="30">
                  <c:v>Ministria e Brendshme </c:v>
                </c:pt>
                <c:pt idx="31">
                  <c:v>Drejtoria e Përgjithshme e Arkivave </c:v>
                </c:pt>
                <c:pt idx="32">
                  <c:v>Ministria e Kulturës </c:v>
                </c:pt>
                <c:pt idx="33">
                  <c:v>Ministria e Bujqësisë, Zhvillimit Rural dhe Administrimit të Ujërave </c:v>
                </c:pt>
                <c:pt idx="34">
                  <c:v>Ministria e Mirëqenies Sociale dhe Rinisë </c:v>
                </c:pt>
                <c:pt idx="35">
                  <c:v>Ministria e Drejtesise </c:v>
                </c:pt>
                <c:pt idx="36">
                  <c:v>Ministria e Arsimit dhe Sportit </c:v>
                </c:pt>
                <c:pt idx="37">
                  <c:v>Ministria e Shëndetësisë </c:v>
                </c:pt>
                <c:pt idx="38">
                  <c:v>Ministria e Mjedisit </c:v>
                </c:pt>
                <c:pt idx="39">
                  <c:v>Ministria e Mbrojtjes </c:v>
                </c:pt>
              </c:strCache>
            </c:strRef>
          </c:cat>
          <c:val>
            <c:numRef>
              <c:f>'2013'!$B$2:$B$41</c:f>
              <c:numCache>
                <c:formatCode>0</c:formatCode>
                <c:ptCount val="40"/>
                <c:pt idx="0">
                  <c:v>119500.30193236715</c:v>
                </c:pt>
                <c:pt idx="1">
                  <c:v>112847.22222222223</c:v>
                </c:pt>
                <c:pt idx="2">
                  <c:v>106761.00628930818</c:v>
                </c:pt>
                <c:pt idx="3">
                  <c:v>106391.24293785309</c:v>
                </c:pt>
                <c:pt idx="4">
                  <c:v>106255.9694364852</c:v>
                </c:pt>
                <c:pt idx="5">
                  <c:v>103002.07039337476</c:v>
                </c:pt>
                <c:pt idx="6">
                  <c:v>102556.81818181819</c:v>
                </c:pt>
                <c:pt idx="7">
                  <c:v>100716.14583333333</c:v>
                </c:pt>
                <c:pt idx="8">
                  <c:v>98379.62962962965</c:v>
                </c:pt>
                <c:pt idx="9">
                  <c:v>97743.055555555562</c:v>
                </c:pt>
                <c:pt idx="10">
                  <c:v>97424.242424242417</c:v>
                </c:pt>
                <c:pt idx="11">
                  <c:v>88815.789473684214</c:v>
                </c:pt>
                <c:pt idx="12">
                  <c:v>88194.444444444438</c:v>
                </c:pt>
                <c:pt idx="13">
                  <c:v>85833.333333333328</c:v>
                </c:pt>
                <c:pt idx="14">
                  <c:v>84848.484848484848</c:v>
                </c:pt>
                <c:pt idx="15">
                  <c:v>83695.65217391304</c:v>
                </c:pt>
                <c:pt idx="16">
                  <c:v>81896.551724137928</c:v>
                </c:pt>
                <c:pt idx="17">
                  <c:v>80555.555555555547</c:v>
                </c:pt>
                <c:pt idx="18">
                  <c:v>80459.770114942527</c:v>
                </c:pt>
                <c:pt idx="19">
                  <c:v>80178.32647462278</c:v>
                </c:pt>
                <c:pt idx="20">
                  <c:v>79959.100204498987</c:v>
                </c:pt>
                <c:pt idx="21">
                  <c:v>77898.55072463768</c:v>
                </c:pt>
                <c:pt idx="22">
                  <c:v>77777.777777777781</c:v>
                </c:pt>
                <c:pt idx="23">
                  <c:v>77688.065580751616</c:v>
                </c:pt>
                <c:pt idx="24">
                  <c:v>73329.760628795993</c:v>
                </c:pt>
                <c:pt idx="25">
                  <c:v>72272.336769759451</c:v>
                </c:pt>
                <c:pt idx="26">
                  <c:v>70512.820512820515</c:v>
                </c:pt>
                <c:pt idx="27">
                  <c:v>68981.481481481489</c:v>
                </c:pt>
                <c:pt idx="28">
                  <c:v>68474.75832438239</c:v>
                </c:pt>
                <c:pt idx="29">
                  <c:v>66056.91056910569</c:v>
                </c:pt>
                <c:pt idx="30">
                  <c:v>61267.37307814524</c:v>
                </c:pt>
                <c:pt idx="31">
                  <c:v>60215.053763440868</c:v>
                </c:pt>
                <c:pt idx="32">
                  <c:v>59835.016095990635</c:v>
                </c:pt>
                <c:pt idx="33">
                  <c:v>57671.081677704198</c:v>
                </c:pt>
                <c:pt idx="34">
                  <c:v>57021.877205363446</c:v>
                </c:pt>
                <c:pt idx="35">
                  <c:v>54521.559041216802</c:v>
                </c:pt>
                <c:pt idx="36">
                  <c:v>52834.706477125699</c:v>
                </c:pt>
                <c:pt idx="37">
                  <c:v>50405.339374555791</c:v>
                </c:pt>
                <c:pt idx="38">
                  <c:v>48734.567901234572</c:v>
                </c:pt>
                <c:pt idx="39">
                  <c:v>46631.910369643447</c:v>
                </c:pt>
              </c:numCache>
            </c:numRef>
          </c:val>
        </c:ser>
        <c:axId val="59463168"/>
        <c:axId val="59464704"/>
      </c:barChart>
      <c:catAx>
        <c:axId val="59463168"/>
        <c:scaling>
          <c:orientation val="minMax"/>
        </c:scaling>
        <c:axPos val="b"/>
        <c:tickLblPos val="nextTo"/>
        <c:crossAx val="59464704"/>
        <c:crosses val="autoZero"/>
        <c:auto val="1"/>
        <c:lblAlgn val="ctr"/>
        <c:lblOffset val="100"/>
      </c:catAx>
      <c:valAx>
        <c:axId val="59464704"/>
        <c:scaling>
          <c:orientation val="minMax"/>
        </c:scaling>
        <c:axPos val="l"/>
        <c:majorGridlines/>
        <c:numFmt formatCode="0" sourceLinked="1"/>
        <c:tickLblPos val="nextTo"/>
        <c:crossAx val="59463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'2014'!$A$4:$A$44</c:f>
              <c:strCache>
                <c:ptCount val="41"/>
                <c:pt idx="0">
                  <c:v>Kuvendi </c:v>
                </c:pt>
                <c:pt idx="1">
                  <c:v>Ministria e Punëve te Jashtme </c:v>
                </c:pt>
                <c:pt idx="2">
                  <c:v>Instituti i Statistikës </c:v>
                </c:pt>
                <c:pt idx="3">
                  <c:v>Avokati i Popullit </c:v>
                </c:pt>
                <c:pt idx="4">
                  <c:v>Gjykata Kushtetuese </c:v>
                </c:pt>
                <c:pt idx="5">
                  <c:v>Kontrolli i Lartë i Shtetit </c:v>
                </c:pt>
                <c:pt idx="6">
                  <c:v>Autoriteti i Konkurrencës </c:v>
                </c:pt>
                <c:pt idx="7">
                  <c:v>Kryeministria </c:v>
                </c:pt>
                <c:pt idx="8">
                  <c:v>Inspektorati i Lartë Kontrollit te Deklarimit të Pasurisë </c:v>
                </c:pt>
                <c:pt idx="9">
                  <c:v>Prokuroria e Përgjithshme </c:v>
                </c:pt>
                <c:pt idx="10">
                  <c:v>Komisioni i Shërbimit Civil </c:v>
                </c:pt>
                <c:pt idx="11">
                  <c:v>Këshilli Kombëtar i Kontabilitetit </c:v>
                </c:pt>
                <c:pt idx="12">
                  <c:v>Presidenca </c:v>
                </c:pt>
                <c:pt idx="13">
                  <c:v>Këshilli i Lartë i Drejtësisë </c:v>
                </c:pt>
                <c:pt idx="14">
                  <c:v>Shkolla e Magjistraturës </c:v>
                </c:pt>
                <c:pt idx="15">
                  <c:v>Komisioni Qendror i Zgjedhjeve </c:v>
                </c:pt>
                <c:pt idx="16">
                  <c:v>Institucione te tjera qeveritare </c:v>
                </c:pt>
                <c:pt idx="17">
                  <c:v>Zyra e Administrimit të Buxhetit Gjyqësor </c:v>
                </c:pt>
                <c:pt idx="18">
                  <c:v>Instituti i Studimeve të Krimeve të Komunizmit </c:v>
                </c:pt>
                <c:pt idx="19">
                  <c:v>Komisioneri për Mbrojtjen nga Diskriminimi </c:v>
                </c:pt>
                <c:pt idx="20">
                  <c:v>Komisioneri për Mbrojtjen e të Dhënave Personale </c:v>
                </c:pt>
                <c:pt idx="21">
                  <c:v>Ministria e Integrimit </c:v>
                </c:pt>
                <c:pt idx="22">
                  <c:v>Ministria e Financave </c:v>
                </c:pt>
                <c:pt idx="23">
                  <c:v>Ministria e Zhvillimit Ekonomik, Tregtisë dhe Sipërmarrjes </c:v>
                </c:pt>
                <c:pt idx="24">
                  <c:v>Ministria e Energjise dhe Industrise </c:v>
                </c:pt>
                <c:pt idx="25">
                  <c:v>Mbështetje për Shoqërinë Civile </c:v>
                </c:pt>
                <c:pt idx="26">
                  <c:v>Ministria e Transportit dhe Infrastrukturës </c:v>
                </c:pt>
                <c:pt idx="27">
                  <c:v>Qendra Kombëtare e Kinematografisë </c:v>
                </c:pt>
                <c:pt idx="28">
                  <c:v>Shërbimi Informativ Shtetëror </c:v>
                </c:pt>
                <c:pt idx="29">
                  <c:v>Agjencia Telegrafike Shqiptare </c:v>
                </c:pt>
                <c:pt idx="30">
                  <c:v>Ministria e Zhvillimit Urban dhe Turizmit </c:v>
                </c:pt>
                <c:pt idx="31">
                  <c:v>Ministria e Brendshme </c:v>
                </c:pt>
                <c:pt idx="32">
                  <c:v>Ministria e Kulturës </c:v>
                </c:pt>
                <c:pt idx="33">
                  <c:v>Ministria e Bujqësisë, Zhvillimit Rural dhe Administrimit të Ujërave </c:v>
                </c:pt>
                <c:pt idx="34">
                  <c:v>Ministria e Drejtesise </c:v>
                </c:pt>
                <c:pt idx="35">
                  <c:v>Ministria e Mirëqenies Sociale dhe Rinisë </c:v>
                </c:pt>
                <c:pt idx="36">
                  <c:v>Drejtoria e Përgjithshme e Arkivave </c:v>
                </c:pt>
                <c:pt idx="37">
                  <c:v>Ministria e Arsimit dhe Sportit </c:v>
                </c:pt>
                <c:pt idx="38">
                  <c:v>Ministria e Shëndetësisë </c:v>
                </c:pt>
                <c:pt idx="39">
                  <c:v>Ministria e Mjedisit </c:v>
                </c:pt>
                <c:pt idx="40">
                  <c:v>Ministria e Mbrojtjes </c:v>
                </c:pt>
              </c:strCache>
            </c:strRef>
          </c:cat>
          <c:val>
            <c:numRef>
              <c:f>'2014'!$B$4:$B$44</c:f>
              <c:numCache>
                <c:formatCode>0</c:formatCode>
                <c:ptCount val="41"/>
                <c:pt idx="0">
                  <c:v>138504.15512465374</c:v>
                </c:pt>
                <c:pt idx="1">
                  <c:v>132548.30917874395</c:v>
                </c:pt>
                <c:pt idx="2">
                  <c:v>128707.62711864406</c:v>
                </c:pt>
                <c:pt idx="3">
                  <c:v>125833.33333333333</c:v>
                </c:pt>
                <c:pt idx="4">
                  <c:v>125786.16352201259</c:v>
                </c:pt>
                <c:pt idx="5">
                  <c:v>119979.91967871484</c:v>
                </c:pt>
                <c:pt idx="6">
                  <c:v>119212.96296296298</c:v>
                </c:pt>
                <c:pt idx="7">
                  <c:v>116459.62732919255</c:v>
                </c:pt>
                <c:pt idx="8">
                  <c:v>116352.20125786164</c:v>
                </c:pt>
                <c:pt idx="9">
                  <c:v>113131.31313131313</c:v>
                </c:pt>
                <c:pt idx="10">
                  <c:v>112847.22222222223</c:v>
                </c:pt>
                <c:pt idx="11">
                  <c:v>111111.11111111111</c:v>
                </c:pt>
                <c:pt idx="12">
                  <c:v>109100.87719298201</c:v>
                </c:pt>
                <c:pt idx="13">
                  <c:v>106666.66666666667</c:v>
                </c:pt>
                <c:pt idx="14">
                  <c:v>105072.46376811595</c:v>
                </c:pt>
                <c:pt idx="15">
                  <c:v>103030.30303030302</c:v>
                </c:pt>
                <c:pt idx="16">
                  <c:v>102814.32748538011</c:v>
                </c:pt>
                <c:pt idx="17">
                  <c:v>101445.12350394705</c:v>
                </c:pt>
                <c:pt idx="18">
                  <c:v>100000</c:v>
                </c:pt>
                <c:pt idx="19">
                  <c:v>96014.492753623184</c:v>
                </c:pt>
                <c:pt idx="20">
                  <c:v>94827.586206896536</c:v>
                </c:pt>
                <c:pt idx="21">
                  <c:v>93055.555555555562</c:v>
                </c:pt>
                <c:pt idx="22">
                  <c:v>89636.75213675214</c:v>
                </c:pt>
                <c:pt idx="23">
                  <c:v>89506.17283950618</c:v>
                </c:pt>
                <c:pt idx="24">
                  <c:v>89185.277088502888</c:v>
                </c:pt>
                <c:pt idx="25">
                  <c:v>86538.461538461546</c:v>
                </c:pt>
                <c:pt idx="26">
                  <c:v>85172.143974960883</c:v>
                </c:pt>
                <c:pt idx="27">
                  <c:v>82129.62962962962</c:v>
                </c:pt>
                <c:pt idx="28">
                  <c:v>80248.265790434467</c:v>
                </c:pt>
                <c:pt idx="29">
                  <c:v>78455.284552845536</c:v>
                </c:pt>
                <c:pt idx="30">
                  <c:v>76607.239330091848</c:v>
                </c:pt>
                <c:pt idx="31">
                  <c:v>75463.793695151238</c:v>
                </c:pt>
                <c:pt idx="32">
                  <c:v>72968.285431119919</c:v>
                </c:pt>
                <c:pt idx="33">
                  <c:v>68993.152816682225</c:v>
                </c:pt>
                <c:pt idx="34">
                  <c:v>68312.389516562907</c:v>
                </c:pt>
                <c:pt idx="35">
                  <c:v>66200.828157349897</c:v>
                </c:pt>
                <c:pt idx="36">
                  <c:v>63978.494623655919</c:v>
                </c:pt>
                <c:pt idx="37">
                  <c:v>63560.572998228628</c:v>
                </c:pt>
                <c:pt idx="38">
                  <c:v>62003.327461342727</c:v>
                </c:pt>
                <c:pt idx="39">
                  <c:v>59005.892902895204</c:v>
                </c:pt>
                <c:pt idx="40">
                  <c:v>56289.473684210534</c:v>
                </c:pt>
              </c:numCache>
            </c:numRef>
          </c:val>
        </c:ser>
        <c:axId val="60149760"/>
        <c:axId val="60151296"/>
      </c:barChart>
      <c:catAx>
        <c:axId val="60149760"/>
        <c:scaling>
          <c:orientation val="minMax"/>
        </c:scaling>
        <c:axPos val="b"/>
        <c:tickLblPos val="nextTo"/>
        <c:crossAx val="60151296"/>
        <c:crosses val="autoZero"/>
        <c:auto val="1"/>
        <c:lblAlgn val="ctr"/>
        <c:lblOffset val="100"/>
      </c:catAx>
      <c:valAx>
        <c:axId val="60151296"/>
        <c:scaling>
          <c:orientation val="minMax"/>
        </c:scaling>
        <c:axPos val="l"/>
        <c:majorGridlines/>
        <c:numFmt formatCode="0" sourceLinked="1"/>
        <c:tickLblPos val="nextTo"/>
        <c:crossAx val="60149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'2015'!$A$3:$A$44</c:f>
              <c:strCache>
                <c:ptCount val="42"/>
                <c:pt idx="0">
                  <c:v>Ministria e Punëve te Jashtme </c:v>
                </c:pt>
                <c:pt idx="1">
                  <c:v>Instituti i Statistikës </c:v>
                </c:pt>
                <c:pt idx="2">
                  <c:v>Gjykata Kushtetuese </c:v>
                </c:pt>
                <c:pt idx="3">
                  <c:v>Kuvendi </c:v>
                </c:pt>
                <c:pt idx="4">
                  <c:v>Avokati i Popullit </c:v>
                </c:pt>
                <c:pt idx="5">
                  <c:v>Kontrolli i Lartë i Shtetit </c:v>
                </c:pt>
                <c:pt idx="6">
                  <c:v>Autoriteti i Konkurrencës </c:v>
                </c:pt>
                <c:pt idx="7">
                  <c:v>Inspektorati i Lartë Kontrollit te Deklarimit të Pasurisë </c:v>
                </c:pt>
                <c:pt idx="8">
                  <c:v>Prokuroria e Përgjithshme </c:v>
                </c:pt>
                <c:pt idx="9">
                  <c:v>Këshilli Kombëtar i Kontabilitetit </c:v>
                </c:pt>
                <c:pt idx="10">
                  <c:v>Presidenca </c:v>
                </c:pt>
                <c:pt idx="11">
                  <c:v>Këshilli i Lartë i Drejtësisë </c:v>
                </c:pt>
                <c:pt idx="12">
                  <c:v>Shkolla e Magjistraturës </c:v>
                </c:pt>
                <c:pt idx="13">
                  <c:v>Kryeministria </c:v>
                </c:pt>
                <c:pt idx="14">
                  <c:v>Komisioni Qendror i Zgjedhjeve </c:v>
                </c:pt>
                <c:pt idx="15">
                  <c:v>Zyra e Administrimit të Buxhetit Gjyqësor </c:v>
                </c:pt>
                <c:pt idx="16">
                  <c:v>Agjencia Telegrafike Shqiptare </c:v>
                </c:pt>
                <c:pt idx="17">
                  <c:v>Instituti i Studimeve të Krimeve të Komunizmit </c:v>
                </c:pt>
                <c:pt idx="18">
                  <c:v>Komisioneri për Mbrojtjen nga Diskriminimi </c:v>
                </c:pt>
                <c:pt idx="19">
                  <c:v>Komisioni i Shërbimit Civil </c:v>
                </c:pt>
                <c:pt idx="20">
                  <c:v>Akademia e Shkencës </c:v>
                </c:pt>
                <c:pt idx="21">
                  <c:v>Shërbimi Informativ Shtetëror </c:v>
                </c:pt>
                <c:pt idx="22">
                  <c:v>Institucione te tjera qeveritare </c:v>
                </c:pt>
                <c:pt idx="23">
                  <c:v>Ministria e Financave </c:v>
                </c:pt>
                <c:pt idx="24">
                  <c:v>Ministria e Energjise dhe Industrise </c:v>
                </c:pt>
                <c:pt idx="25">
                  <c:v>Ministria e Integrimit </c:v>
                </c:pt>
                <c:pt idx="26">
                  <c:v>Mbështetje për Shoqërinë Civile </c:v>
                </c:pt>
                <c:pt idx="27">
                  <c:v>Komisioneri për Mbrojtjen e të Dhënave Personale </c:v>
                </c:pt>
                <c:pt idx="28">
                  <c:v>Ministria e Zhvillimit Ekonomik, Tregtisë dhe Sipërmarrjes </c:v>
                </c:pt>
                <c:pt idx="29">
                  <c:v>Qendra Kombëtare e Kinematografisë </c:v>
                </c:pt>
                <c:pt idx="30">
                  <c:v>Ministria e Brendshme </c:v>
                </c:pt>
                <c:pt idx="31">
                  <c:v>Ministria e Transportit dhe Infrastrukturës </c:v>
                </c:pt>
                <c:pt idx="32">
                  <c:v>Ministria e Zhvillimit Urban dhe Turizmit </c:v>
                </c:pt>
                <c:pt idx="33">
                  <c:v>Ministria e Kulturës </c:v>
                </c:pt>
                <c:pt idx="34">
                  <c:v>Drejtoria e Përgjithshme e Arkivave </c:v>
                </c:pt>
                <c:pt idx="35">
                  <c:v>Ministria e Drejtesise </c:v>
                </c:pt>
                <c:pt idx="36">
                  <c:v>Ministria e Bujqësisë, Zhvillimit Rural dhe Administrimit të Ujërave </c:v>
                </c:pt>
                <c:pt idx="37">
                  <c:v>Ministria e Mirëqenies Sociale dhe Rinisë </c:v>
                </c:pt>
                <c:pt idx="38">
                  <c:v>Ministria e Mjedisit </c:v>
                </c:pt>
                <c:pt idx="39">
                  <c:v>Ministria e Arsimit dhe Sportit </c:v>
                </c:pt>
                <c:pt idx="40">
                  <c:v>Ministria e Shëndetësisë </c:v>
                </c:pt>
                <c:pt idx="41">
                  <c:v>Ministria e Mbrojtjes </c:v>
                </c:pt>
              </c:strCache>
            </c:strRef>
          </c:cat>
          <c:val>
            <c:numRef>
              <c:f>'2015'!$B$3:$B$44</c:f>
              <c:numCache>
                <c:formatCode>0</c:formatCode>
                <c:ptCount val="42"/>
                <c:pt idx="0">
                  <c:v>132807.36357659436</c:v>
                </c:pt>
                <c:pt idx="1">
                  <c:v>128707.62711864406</c:v>
                </c:pt>
                <c:pt idx="2">
                  <c:v>126388.88888888889</c:v>
                </c:pt>
                <c:pt idx="3">
                  <c:v>126262.62626262667</c:v>
                </c:pt>
                <c:pt idx="4">
                  <c:v>123366.01307189545</c:v>
                </c:pt>
                <c:pt idx="5">
                  <c:v>119883.04093567251</c:v>
                </c:pt>
                <c:pt idx="6">
                  <c:v>118243.24324324325</c:v>
                </c:pt>
                <c:pt idx="7">
                  <c:v>118055.55555555556</c:v>
                </c:pt>
                <c:pt idx="8">
                  <c:v>112519.6540880503</c:v>
                </c:pt>
                <c:pt idx="9">
                  <c:v>111111.11111111111</c:v>
                </c:pt>
                <c:pt idx="10">
                  <c:v>109100.87719298246</c:v>
                </c:pt>
                <c:pt idx="11">
                  <c:v>106666.66666666667</c:v>
                </c:pt>
                <c:pt idx="12">
                  <c:v>103819.44444444444</c:v>
                </c:pt>
                <c:pt idx="13">
                  <c:v>103157.12187958916</c:v>
                </c:pt>
                <c:pt idx="14">
                  <c:v>103030.30303030302</c:v>
                </c:pt>
                <c:pt idx="15">
                  <c:v>100416.97784416232</c:v>
                </c:pt>
                <c:pt idx="16">
                  <c:v>100416.66666666667</c:v>
                </c:pt>
                <c:pt idx="17">
                  <c:v>100000</c:v>
                </c:pt>
                <c:pt idx="18">
                  <c:v>96014.492753623184</c:v>
                </c:pt>
                <c:pt idx="19">
                  <c:v>95430.107526881737</c:v>
                </c:pt>
                <c:pt idx="20">
                  <c:v>91954.022988505763</c:v>
                </c:pt>
                <c:pt idx="21">
                  <c:v>91639.284410368753</c:v>
                </c:pt>
                <c:pt idx="22">
                  <c:v>90235.042735042749</c:v>
                </c:pt>
                <c:pt idx="23">
                  <c:v>89581.308057895876</c:v>
                </c:pt>
                <c:pt idx="24">
                  <c:v>87989.608313349323</c:v>
                </c:pt>
                <c:pt idx="25">
                  <c:v>86939.102564102563</c:v>
                </c:pt>
                <c:pt idx="26">
                  <c:v>86538.461538461546</c:v>
                </c:pt>
                <c:pt idx="27">
                  <c:v>85714.285714285725</c:v>
                </c:pt>
                <c:pt idx="28">
                  <c:v>84474.88584474886</c:v>
                </c:pt>
                <c:pt idx="29">
                  <c:v>82129.62962962962</c:v>
                </c:pt>
                <c:pt idx="30">
                  <c:v>81936.289535226926</c:v>
                </c:pt>
                <c:pt idx="31">
                  <c:v>81382.113821138206</c:v>
                </c:pt>
                <c:pt idx="32">
                  <c:v>78699.090814630079</c:v>
                </c:pt>
                <c:pt idx="33">
                  <c:v>72680.157946692983</c:v>
                </c:pt>
                <c:pt idx="34">
                  <c:v>70263.788968824942</c:v>
                </c:pt>
                <c:pt idx="35">
                  <c:v>68804.651976215464</c:v>
                </c:pt>
                <c:pt idx="36">
                  <c:v>68374.668538449536</c:v>
                </c:pt>
                <c:pt idx="37">
                  <c:v>66624.632569077017</c:v>
                </c:pt>
                <c:pt idx="38">
                  <c:v>64568.29724672548</c:v>
                </c:pt>
                <c:pt idx="39">
                  <c:v>63276.248552749552</c:v>
                </c:pt>
                <c:pt idx="40">
                  <c:v>63130.292532717482</c:v>
                </c:pt>
                <c:pt idx="41">
                  <c:v>56141.91015813058</c:v>
                </c:pt>
              </c:numCache>
            </c:numRef>
          </c:val>
        </c:ser>
        <c:axId val="82739968"/>
        <c:axId val="82741504"/>
      </c:barChart>
      <c:catAx>
        <c:axId val="82739968"/>
        <c:scaling>
          <c:orientation val="minMax"/>
        </c:scaling>
        <c:axPos val="b"/>
        <c:tickLblPos val="nextTo"/>
        <c:crossAx val="82741504"/>
        <c:crosses val="autoZero"/>
        <c:auto val="1"/>
        <c:lblAlgn val="ctr"/>
        <c:lblOffset val="100"/>
      </c:catAx>
      <c:valAx>
        <c:axId val="82741504"/>
        <c:scaling>
          <c:orientation val="minMax"/>
        </c:scaling>
        <c:axPos val="l"/>
        <c:majorGridlines/>
        <c:numFmt formatCode="0" sourceLinked="1"/>
        <c:tickLblPos val="nextTo"/>
        <c:crossAx val="82739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190500</xdr:rowOff>
    </xdr:from>
    <xdr:to>
      <xdr:col>18</xdr:col>
      <xdr:colOff>247650</xdr:colOff>
      <xdr:row>22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8</xdr:row>
      <xdr:rowOff>57150</xdr:rowOff>
    </xdr:from>
    <xdr:to>
      <xdr:col>13</xdr:col>
      <xdr:colOff>342899</xdr:colOff>
      <xdr:row>26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0</xdr:rowOff>
    </xdr:from>
    <xdr:to>
      <xdr:col>15</xdr:col>
      <xdr:colOff>457199</xdr:colOff>
      <xdr:row>41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</xdr:row>
      <xdr:rowOff>171449</xdr:rowOff>
    </xdr:from>
    <xdr:to>
      <xdr:col>15</xdr:col>
      <xdr:colOff>333374</xdr:colOff>
      <xdr:row>42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1</xdr:row>
      <xdr:rowOff>38100</xdr:rowOff>
    </xdr:from>
    <xdr:to>
      <xdr:col>14</xdr:col>
      <xdr:colOff>333374</xdr:colOff>
      <xdr:row>40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</xdr:row>
      <xdr:rowOff>28575</xdr:rowOff>
    </xdr:from>
    <xdr:to>
      <xdr:col>16</xdr:col>
      <xdr:colOff>171450</xdr:colOff>
      <xdr:row>43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</xdr:row>
      <xdr:rowOff>19050</xdr:rowOff>
    </xdr:from>
    <xdr:to>
      <xdr:col>15</xdr:col>
      <xdr:colOff>552450</xdr:colOff>
      <xdr:row>43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opLeftCell="A8" workbookViewId="0">
      <selection activeCell="F15" sqref="F15"/>
    </sheetView>
  </sheetViews>
  <sheetFormatPr defaultRowHeight="15"/>
  <cols>
    <col min="1" max="1" width="9.28515625" bestFit="1" customWidth="1"/>
    <col min="2" max="2" width="62.140625" bestFit="1" customWidth="1"/>
    <col min="3" max="3" width="10.42578125" bestFit="1" customWidth="1"/>
    <col min="4" max="4" width="15.7109375" bestFit="1" customWidth="1"/>
    <col min="5" max="5" width="9.85546875" customWidth="1"/>
    <col min="6" max="6" width="10.140625" bestFit="1" customWidth="1"/>
    <col min="7" max="7" width="10.140625" customWidth="1"/>
    <col min="8" max="8" width="11.7109375" customWidth="1"/>
    <col min="9" max="10" width="10.140625" bestFit="1" customWidth="1"/>
    <col min="11" max="14" width="11.28515625" customWidth="1"/>
    <col min="15" max="15" width="13.42578125" customWidth="1"/>
    <col min="16" max="16" width="8.5703125" bestFit="1" customWidth="1"/>
    <col min="17" max="17" width="11" customWidth="1"/>
    <col min="18" max="18" width="20.42578125" bestFit="1" customWidth="1"/>
  </cols>
  <sheetData>
    <row r="1" spans="1:17" ht="15.75" thickBot="1"/>
    <row r="2" spans="1:17" ht="15.75" thickBot="1">
      <c r="C2" s="8">
        <v>2011</v>
      </c>
      <c r="D2" s="9"/>
      <c r="E2" s="10"/>
      <c r="F2" s="8">
        <v>2012</v>
      </c>
      <c r="G2" s="9"/>
      <c r="H2" s="10"/>
      <c r="I2" s="8">
        <v>2013</v>
      </c>
      <c r="J2" s="9"/>
      <c r="K2" s="10"/>
      <c r="L2" s="42">
        <v>2014</v>
      </c>
      <c r="M2" s="43"/>
      <c r="N2" s="44"/>
      <c r="O2" s="53">
        <v>2015</v>
      </c>
      <c r="P2" s="54"/>
      <c r="Q2" s="55"/>
    </row>
    <row r="3" spans="1:17" ht="15.75" thickBot="1">
      <c r="A3" s="3" t="s">
        <v>0</v>
      </c>
      <c r="B3" s="12" t="s">
        <v>1</v>
      </c>
      <c r="C3" s="14" t="s">
        <v>45</v>
      </c>
      <c r="D3" s="6" t="s">
        <v>46</v>
      </c>
      <c r="E3" s="15" t="s">
        <v>48</v>
      </c>
      <c r="F3" s="18" t="s">
        <v>45</v>
      </c>
      <c r="G3" s="4" t="s">
        <v>46</v>
      </c>
      <c r="H3" s="19" t="s">
        <v>47</v>
      </c>
      <c r="I3" s="18" t="s">
        <v>45</v>
      </c>
      <c r="J3" s="4" t="s">
        <v>46</v>
      </c>
      <c r="K3" s="19" t="s">
        <v>47</v>
      </c>
      <c r="L3" s="45" t="s">
        <v>45</v>
      </c>
      <c r="M3" s="46" t="s">
        <v>46</v>
      </c>
      <c r="N3" s="47" t="s">
        <v>47</v>
      </c>
      <c r="O3" s="56" t="s">
        <v>45</v>
      </c>
      <c r="P3" s="52" t="s">
        <v>46</v>
      </c>
      <c r="Q3" s="57" t="s">
        <v>47</v>
      </c>
    </row>
    <row r="4" spans="1:17">
      <c r="A4" s="3">
        <v>1</v>
      </c>
      <c r="B4" s="12" t="s">
        <v>14</v>
      </c>
      <c r="C4" s="24">
        <v>95000</v>
      </c>
      <c r="D4" s="21">
        <v>76</v>
      </c>
      <c r="E4" s="91">
        <f>C4/D4</f>
        <v>1250</v>
      </c>
      <c r="F4" s="31">
        <v>88750.35656</v>
      </c>
      <c r="G4" s="32">
        <v>76</v>
      </c>
      <c r="H4" s="33">
        <f>F4/G4</f>
        <v>1167.7678494736842</v>
      </c>
      <c r="I4" s="39">
        <v>81000</v>
      </c>
      <c r="J4" s="21">
        <v>76</v>
      </c>
      <c r="K4" s="40">
        <f>I4/J4</f>
        <v>1065.7894736842106</v>
      </c>
      <c r="L4" s="48">
        <v>99500</v>
      </c>
      <c r="M4" s="20">
        <v>76</v>
      </c>
      <c r="N4" s="49">
        <f>L4/M4</f>
        <v>1309.2105263157894</v>
      </c>
      <c r="O4" s="58">
        <v>99500</v>
      </c>
      <c r="P4" s="21">
        <v>76</v>
      </c>
      <c r="Q4" s="60">
        <f>O4/P4</f>
        <v>1309.2105263157894</v>
      </c>
    </row>
    <row r="5" spans="1:17">
      <c r="A5" s="3">
        <v>2</v>
      </c>
      <c r="B5" s="12" t="s">
        <v>2</v>
      </c>
      <c r="C5" s="24">
        <v>490000</v>
      </c>
      <c r="D5" s="21">
        <v>349</v>
      </c>
      <c r="E5" s="91">
        <f t="shared" ref="E5:E43" si="0">C5/D5</f>
        <v>1404.0114613180515</v>
      </c>
      <c r="F5" s="31">
        <v>488000</v>
      </c>
      <c r="G5" s="34">
        <v>349</v>
      </c>
      <c r="H5" s="33">
        <f t="shared" ref="H5:H43" si="1">F5/G5</f>
        <v>1398.2808022922636</v>
      </c>
      <c r="I5" s="39">
        <v>445000</v>
      </c>
      <c r="J5" s="21">
        <v>349</v>
      </c>
      <c r="K5" s="40">
        <f t="shared" ref="K5:K43" si="2">I5/J5</f>
        <v>1275.0716332378224</v>
      </c>
      <c r="L5" s="48">
        <v>600000</v>
      </c>
      <c r="M5" s="20">
        <v>361</v>
      </c>
      <c r="N5" s="49">
        <f>L5/M5</f>
        <v>1662.0498614958449</v>
      </c>
      <c r="O5" s="58">
        <v>600000</v>
      </c>
      <c r="P5" s="21">
        <v>396</v>
      </c>
      <c r="Q5" s="60">
        <f t="shared" ref="Q5:Q45" si="3">O5/P5</f>
        <v>1515.1515151515152</v>
      </c>
    </row>
    <row r="6" spans="1:17">
      <c r="A6" s="3">
        <v>3</v>
      </c>
      <c r="B6" s="12" t="s">
        <v>10</v>
      </c>
      <c r="C6" s="24">
        <v>175000</v>
      </c>
      <c r="D6" s="21">
        <v>128</v>
      </c>
      <c r="E6" s="91">
        <f t="shared" si="0"/>
        <v>1367.1875</v>
      </c>
      <c r="F6" s="31">
        <v>170263</v>
      </c>
      <c r="G6" s="34">
        <v>128</v>
      </c>
      <c r="H6" s="33">
        <f t="shared" si="1"/>
        <v>1330.1796875</v>
      </c>
      <c r="I6" s="39">
        <v>154700</v>
      </c>
      <c r="J6" s="21">
        <v>128</v>
      </c>
      <c r="K6" s="40">
        <f t="shared" si="2"/>
        <v>1208.59375</v>
      </c>
      <c r="L6" s="48">
        <v>225000</v>
      </c>
      <c r="M6" s="20">
        <v>161</v>
      </c>
      <c r="N6" s="49">
        <f t="shared" ref="N5:N45" si="4">L6/M6</f>
        <v>1397.5155279503106</v>
      </c>
      <c r="O6" s="58">
        <v>281000</v>
      </c>
      <c r="P6" s="21">
        <v>227</v>
      </c>
      <c r="Q6" s="60">
        <f t="shared" si="3"/>
        <v>1237.8854625550662</v>
      </c>
    </row>
    <row r="7" spans="1:17">
      <c r="A7" s="3">
        <v>4</v>
      </c>
      <c r="B7" s="12" t="s">
        <v>26</v>
      </c>
      <c r="C7" s="24">
        <v>772260</v>
      </c>
      <c r="D7" s="21">
        <v>770</v>
      </c>
      <c r="E7" s="91">
        <f t="shared" si="0"/>
        <v>1002.9350649350649</v>
      </c>
      <c r="F7" s="31">
        <v>774000</v>
      </c>
      <c r="G7" s="34">
        <v>778</v>
      </c>
      <c r="H7" s="33">
        <f t="shared" si="1"/>
        <v>994.85861182519284</v>
      </c>
      <c r="I7" s="39">
        <v>673000</v>
      </c>
      <c r="J7" s="21">
        <v>776</v>
      </c>
      <c r="K7" s="40">
        <f t="shared" si="2"/>
        <v>867.26804123711338</v>
      </c>
      <c r="L7" s="48">
        <v>435000</v>
      </c>
      <c r="M7" s="20">
        <v>405</v>
      </c>
      <c r="N7" s="49">
        <f t="shared" si="4"/>
        <v>1074.0740740740741</v>
      </c>
      <c r="O7" s="58">
        <v>444000</v>
      </c>
      <c r="P7" s="21">
        <v>438</v>
      </c>
      <c r="Q7" s="60">
        <f t="shared" si="3"/>
        <v>1013.6986301369863</v>
      </c>
    </row>
    <row r="8" spans="1:17">
      <c r="A8" s="3">
        <v>5</v>
      </c>
      <c r="B8" s="12" t="s">
        <v>37</v>
      </c>
      <c r="C8" s="24">
        <v>1723000</v>
      </c>
      <c r="D8" s="26">
        <v>2163</v>
      </c>
      <c r="E8" s="91">
        <f t="shared" si="0"/>
        <v>796.57882570503932</v>
      </c>
      <c r="F8" s="31">
        <v>1701459.4</v>
      </c>
      <c r="G8" s="34">
        <v>2161</v>
      </c>
      <c r="H8" s="33">
        <f t="shared" si="1"/>
        <v>787.34817214252655</v>
      </c>
      <c r="I8" s="39">
        <v>1463000</v>
      </c>
      <c r="J8" s="26">
        <v>2114</v>
      </c>
      <c r="K8" s="40">
        <f t="shared" si="2"/>
        <v>692.05298013245033</v>
      </c>
      <c r="L8" s="48">
        <v>1773400</v>
      </c>
      <c r="M8" s="22">
        <v>2142</v>
      </c>
      <c r="N8" s="49">
        <f t="shared" si="4"/>
        <v>827.91783380018671</v>
      </c>
      <c r="O8" s="58">
        <v>1753400</v>
      </c>
      <c r="P8" s="26">
        <v>2137</v>
      </c>
      <c r="Q8" s="60">
        <f t="shared" si="3"/>
        <v>820.49602246139443</v>
      </c>
    </row>
    <row r="9" spans="1:17">
      <c r="A9" s="3">
        <v>6</v>
      </c>
      <c r="B9" s="12" t="s">
        <v>30</v>
      </c>
      <c r="C9" s="24">
        <v>1120000</v>
      </c>
      <c r="D9" s="26">
        <v>1316</v>
      </c>
      <c r="E9" s="91">
        <f t="shared" si="0"/>
        <v>851.063829787234</v>
      </c>
      <c r="F9" s="31">
        <v>976000</v>
      </c>
      <c r="G9" s="34">
        <v>1314</v>
      </c>
      <c r="H9" s="33">
        <f t="shared" si="1"/>
        <v>742.77016742770172</v>
      </c>
      <c r="I9" s="39">
        <v>765000</v>
      </c>
      <c r="J9" s="21">
        <v>931</v>
      </c>
      <c r="K9" s="40">
        <f t="shared" si="2"/>
        <v>821.69709989258865</v>
      </c>
      <c r="L9" s="48">
        <v>435400</v>
      </c>
      <c r="M9" s="20">
        <v>426</v>
      </c>
      <c r="N9" s="49">
        <f t="shared" si="4"/>
        <v>1022.0657276995305</v>
      </c>
      <c r="O9" s="58">
        <v>400400</v>
      </c>
      <c r="P9" s="21">
        <v>410</v>
      </c>
      <c r="Q9" s="60">
        <f t="shared" si="3"/>
        <v>976.58536585365857</v>
      </c>
    </row>
    <row r="10" spans="1:17">
      <c r="A10" s="3">
        <v>7</v>
      </c>
      <c r="B10" s="12" t="s">
        <v>27</v>
      </c>
      <c r="C10" s="24">
        <v>3260000</v>
      </c>
      <c r="D10" s="26">
        <v>3130</v>
      </c>
      <c r="E10" s="91">
        <f t="shared" si="0"/>
        <v>1041.5335463258787</v>
      </c>
      <c r="F10" s="31">
        <v>3207093.9419999998</v>
      </c>
      <c r="G10" s="34">
        <v>3130</v>
      </c>
      <c r="H10" s="33">
        <f t="shared" si="1"/>
        <v>1024.6306523961662</v>
      </c>
      <c r="I10" s="39">
        <v>2918896</v>
      </c>
      <c r="J10" s="26">
        <v>3131</v>
      </c>
      <c r="K10" s="40">
        <f t="shared" si="2"/>
        <v>932.25678696901946</v>
      </c>
      <c r="L10" s="48">
        <v>3356000</v>
      </c>
      <c r="M10" s="22">
        <v>3120</v>
      </c>
      <c r="N10" s="49">
        <f t="shared" si="4"/>
        <v>1075.6410256410256</v>
      </c>
      <c r="O10" s="58">
        <v>3317375</v>
      </c>
      <c r="P10" s="26">
        <v>3086</v>
      </c>
      <c r="Q10" s="60">
        <f t="shared" si="3"/>
        <v>1074.9756966947505</v>
      </c>
    </row>
    <row r="11" spans="1:17">
      <c r="A11" s="3">
        <v>8</v>
      </c>
      <c r="B11" s="12" t="s">
        <v>40</v>
      </c>
      <c r="C11" s="24">
        <v>27200000</v>
      </c>
      <c r="D11" s="26">
        <v>39028</v>
      </c>
      <c r="E11" s="91">
        <f t="shared" si="0"/>
        <v>696.93553346315468</v>
      </c>
      <c r="F11" s="31">
        <v>27630784.521200001</v>
      </c>
      <c r="G11" s="34">
        <v>38901</v>
      </c>
      <c r="H11" s="33">
        <f t="shared" si="1"/>
        <v>710.28468474332283</v>
      </c>
      <c r="I11" s="39">
        <v>24663875</v>
      </c>
      <c r="J11" s="26">
        <v>38901</v>
      </c>
      <c r="K11" s="40">
        <f t="shared" si="2"/>
        <v>634.01647772550837</v>
      </c>
      <c r="L11" s="48">
        <v>29710500</v>
      </c>
      <c r="M11" s="22">
        <v>38953</v>
      </c>
      <c r="N11" s="49">
        <f t="shared" si="4"/>
        <v>762.72687597874358</v>
      </c>
      <c r="O11" s="58">
        <v>29074930</v>
      </c>
      <c r="P11" s="26">
        <v>38291</v>
      </c>
      <c r="Q11" s="60">
        <f t="shared" si="3"/>
        <v>759.31498263299466</v>
      </c>
    </row>
    <row r="12" spans="1:17">
      <c r="A12" s="3">
        <v>9</v>
      </c>
      <c r="B12" s="12" t="s">
        <v>35</v>
      </c>
      <c r="C12" s="24">
        <v>910000</v>
      </c>
      <c r="D12" s="26">
        <v>1089</v>
      </c>
      <c r="E12" s="91">
        <f t="shared" si="0"/>
        <v>835.62901744719932</v>
      </c>
      <c r="F12" s="31">
        <v>919000</v>
      </c>
      <c r="G12" s="34">
        <v>1101</v>
      </c>
      <c r="H12" s="33">
        <f t="shared" si="1"/>
        <v>834.69573115349681</v>
      </c>
      <c r="I12" s="39">
        <v>817825</v>
      </c>
      <c r="J12" s="26">
        <v>1139</v>
      </c>
      <c r="K12" s="40">
        <f t="shared" si="2"/>
        <v>718.02019315188761</v>
      </c>
      <c r="L12" s="48">
        <v>883500</v>
      </c>
      <c r="M12" s="22">
        <v>1009</v>
      </c>
      <c r="N12" s="49">
        <f t="shared" si="4"/>
        <v>875.61942517343903</v>
      </c>
      <c r="O12" s="58">
        <v>883500</v>
      </c>
      <c r="P12" s="26">
        <v>1013</v>
      </c>
      <c r="Q12" s="60">
        <f t="shared" si="3"/>
        <v>872.16189536031584</v>
      </c>
    </row>
    <row r="13" spans="1:17">
      <c r="A13" s="3">
        <v>10</v>
      </c>
      <c r="B13" s="12" t="s">
        <v>41</v>
      </c>
      <c r="C13" s="24">
        <v>2430000</v>
      </c>
      <c r="D13" s="26">
        <v>3444</v>
      </c>
      <c r="E13" s="91">
        <f t="shared" si="0"/>
        <v>705.57491289198606</v>
      </c>
      <c r="F13" s="31">
        <v>2353481.35</v>
      </c>
      <c r="G13" s="34">
        <v>3442</v>
      </c>
      <c r="H13" s="33">
        <f t="shared" si="1"/>
        <v>683.75402382335858</v>
      </c>
      <c r="I13" s="39">
        <v>2269450</v>
      </c>
      <c r="J13" s="26">
        <v>3752</v>
      </c>
      <c r="K13" s="40">
        <f t="shared" si="2"/>
        <v>604.86407249466947</v>
      </c>
      <c r="L13" s="48">
        <v>2534200</v>
      </c>
      <c r="M13" s="22">
        <v>3406</v>
      </c>
      <c r="N13" s="49">
        <f t="shared" si="4"/>
        <v>744.03992953611271</v>
      </c>
      <c r="O13" s="58">
        <v>2624200</v>
      </c>
      <c r="P13" s="26">
        <v>3464</v>
      </c>
      <c r="Q13" s="60">
        <f t="shared" si="3"/>
        <v>757.56351039260971</v>
      </c>
    </row>
    <row r="14" spans="1:17">
      <c r="A14" s="3">
        <v>11</v>
      </c>
      <c r="B14" s="12" t="s">
        <v>38</v>
      </c>
      <c r="C14" s="24">
        <v>3986000</v>
      </c>
      <c r="D14" s="26">
        <v>4974</v>
      </c>
      <c r="E14" s="91">
        <f t="shared" si="0"/>
        <v>801.36710896662646</v>
      </c>
      <c r="F14" s="31">
        <v>3728000</v>
      </c>
      <c r="G14" s="34">
        <v>4964</v>
      </c>
      <c r="H14" s="33">
        <f t="shared" si="1"/>
        <v>751.00725221595485</v>
      </c>
      <c r="I14" s="39">
        <v>3211756</v>
      </c>
      <c r="J14" s="26">
        <v>4909</v>
      </c>
      <c r="K14" s="40">
        <f t="shared" si="2"/>
        <v>654.25870849460171</v>
      </c>
      <c r="L14" s="48">
        <v>3555250</v>
      </c>
      <c r="M14" s="22">
        <v>4337</v>
      </c>
      <c r="N14" s="49">
        <f t="shared" si="4"/>
        <v>819.74867419875488</v>
      </c>
      <c r="O14" s="58">
        <v>3934250</v>
      </c>
      <c r="P14" s="26">
        <v>4765</v>
      </c>
      <c r="Q14" s="60">
        <f t="shared" si="3"/>
        <v>825.65582371458549</v>
      </c>
    </row>
    <row r="15" spans="1:17">
      <c r="A15" s="3">
        <v>12</v>
      </c>
      <c r="B15" s="12" t="s">
        <v>3</v>
      </c>
      <c r="C15" s="24">
        <v>280000</v>
      </c>
      <c r="D15" s="21">
        <v>615</v>
      </c>
      <c r="E15" s="91">
        <f t="shared" si="0"/>
        <v>455.28455284552848</v>
      </c>
      <c r="F15" s="31">
        <v>850676</v>
      </c>
      <c r="G15" s="34">
        <v>552</v>
      </c>
      <c r="H15" s="33">
        <f t="shared" si="1"/>
        <v>1541.0797101449275</v>
      </c>
      <c r="I15" s="39">
        <v>791570</v>
      </c>
      <c r="J15" s="21">
        <v>552</v>
      </c>
      <c r="K15" s="40">
        <f t="shared" si="2"/>
        <v>1434.0036231884058</v>
      </c>
      <c r="L15" s="48">
        <v>878000</v>
      </c>
      <c r="M15" s="20">
        <v>552</v>
      </c>
      <c r="N15" s="49">
        <f t="shared" si="4"/>
        <v>1590.5797101449275</v>
      </c>
      <c r="O15" s="58">
        <v>808000</v>
      </c>
      <c r="P15" s="21">
        <v>507</v>
      </c>
      <c r="Q15" s="60">
        <f t="shared" si="3"/>
        <v>1593.6883629191323</v>
      </c>
    </row>
    <row r="16" spans="1:17">
      <c r="A16" s="3">
        <v>13</v>
      </c>
      <c r="B16" s="12" t="s">
        <v>34</v>
      </c>
      <c r="C16" s="24">
        <v>11606000</v>
      </c>
      <c r="D16" s="26">
        <v>13440</v>
      </c>
      <c r="E16" s="91">
        <f t="shared" si="0"/>
        <v>863.54166666666663</v>
      </c>
      <c r="F16" s="31">
        <v>11380363.1</v>
      </c>
      <c r="G16" s="34">
        <v>13637</v>
      </c>
      <c r="H16" s="33">
        <f t="shared" si="1"/>
        <v>834.5210163525702</v>
      </c>
      <c r="I16" s="39">
        <v>10026038</v>
      </c>
      <c r="J16" s="26">
        <v>13637</v>
      </c>
      <c r="K16" s="40">
        <f t="shared" si="2"/>
        <v>735.20847693774294</v>
      </c>
      <c r="L16" s="48">
        <v>12313880</v>
      </c>
      <c r="M16" s="22">
        <v>13598</v>
      </c>
      <c r="N16" s="49">
        <f t="shared" si="4"/>
        <v>905.56552434181492</v>
      </c>
      <c r="O16" s="58">
        <v>14434880</v>
      </c>
      <c r="P16" s="26">
        <v>14681</v>
      </c>
      <c r="Q16" s="60">
        <f t="shared" si="3"/>
        <v>983.2354744227232</v>
      </c>
    </row>
    <row r="17" spans="1:17">
      <c r="A17" s="3">
        <v>14</v>
      </c>
      <c r="B17" s="12" t="s">
        <v>43</v>
      </c>
      <c r="C17" s="24">
        <v>7200000</v>
      </c>
      <c r="D17" s="26">
        <v>11735</v>
      </c>
      <c r="E17" s="91">
        <f t="shared" si="0"/>
        <v>613.54921175969321</v>
      </c>
      <c r="F17" s="31">
        <v>6959000.5350000001</v>
      </c>
      <c r="G17" s="34">
        <v>11000</v>
      </c>
      <c r="H17" s="33">
        <f t="shared" si="1"/>
        <v>632.63641227272728</v>
      </c>
      <c r="I17" s="39">
        <v>5702150</v>
      </c>
      <c r="J17" s="26">
        <v>10190</v>
      </c>
      <c r="K17" s="40">
        <f t="shared" si="2"/>
        <v>559.58292443572134</v>
      </c>
      <c r="L17" s="48">
        <v>6417000</v>
      </c>
      <c r="M17" s="22">
        <v>9500</v>
      </c>
      <c r="N17" s="49">
        <f t="shared" si="4"/>
        <v>675.47368421052636</v>
      </c>
      <c r="O17" s="58">
        <v>6064000</v>
      </c>
      <c r="P17" s="26">
        <v>9001</v>
      </c>
      <c r="Q17" s="60">
        <f t="shared" si="3"/>
        <v>673.70292189756697</v>
      </c>
    </row>
    <row r="18" spans="1:17">
      <c r="A18" s="3">
        <v>18</v>
      </c>
      <c r="B18" s="12" t="s">
        <v>25</v>
      </c>
      <c r="C18" s="24">
        <v>960000</v>
      </c>
      <c r="D18" s="21">
        <v>940</v>
      </c>
      <c r="E18" s="91">
        <f t="shared" si="0"/>
        <v>1021.2765957446809</v>
      </c>
      <c r="F18" s="31">
        <v>948000</v>
      </c>
      <c r="G18" s="34">
        <v>940</v>
      </c>
      <c r="H18" s="33">
        <f t="shared" si="1"/>
        <v>1008.5106382978723</v>
      </c>
      <c r="I18" s="39">
        <v>821000</v>
      </c>
      <c r="J18" s="21">
        <v>933</v>
      </c>
      <c r="K18" s="40">
        <f t="shared" si="2"/>
        <v>879.957127545552</v>
      </c>
      <c r="L18" s="48">
        <v>879200</v>
      </c>
      <c r="M18" s="20">
        <v>913</v>
      </c>
      <c r="N18" s="49">
        <f t="shared" si="4"/>
        <v>962.97918948521362</v>
      </c>
      <c r="O18" s="58">
        <v>1004000</v>
      </c>
      <c r="P18" s="21">
        <v>913</v>
      </c>
      <c r="Q18" s="60">
        <f t="shared" si="3"/>
        <v>1099.6714129244249</v>
      </c>
    </row>
    <row r="19" spans="1:17">
      <c r="A19" s="3">
        <v>16</v>
      </c>
      <c r="B19" s="12" t="s">
        <v>36</v>
      </c>
      <c r="C19" s="24">
        <v>128000</v>
      </c>
      <c r="D19" s="21">
        <v>155</v>
      </c>
      <c r="E19" s="91">
        <f t="shared" si="0"/>
        <v>825.80645161290317</v>
      </c>
      <c r="F19" s="31">
        <v>125175</v>
      </c>
      <c r="G19" s="34">
        <v>155</v>
      </c>
      <c r="H19" s="33">
        <f t="shared" si="1"/>
        <v>807.58064516129036</v>
      </c>
      <c r="I19" s="39">
        <v>112000</v>
      </c>
      <c r="J19" s="21">
        <v>155</v>
      </c>
      <c r="K19" s="40">
        <f t="shared" si="2"/>
        <v>722.58064516129036</v>
      </c>
      <c r="L19" s="48">
        <v>119000</v>
      </c>
      <c r="M19" s="20">
        <v>155</v>
      </c>
      <c r="N19" s="49">
        <f t="shared" si="4"/>
        <v>767.74193548387098</v>
      </c>
      <c r="O19" s="58">
        <v>117200</v>
      </c>
      <c r="P19" s="21">
        <v>139</v>
      </c>
      <c r="Q19" s="60">
        <f t="shared" si="3"/>
        <v>843.16546762589928</v>
      </c>
    </row>
    <row r="20" spans="1:17">
      <c r="A20" s="3">
        <v>17</v>
      </c>
      <c r="B20" s="12" t="s">
        <v>22</v>
      </c>
      <c r="C20" s="24">
        <v>33500</v>
      </c>
      <c r="D20" s="21">
        <v>29</v>
      </c>
      <c r="E20" s="91">
        <f t="shared" si="0"/>
        <v>1155.1724137931035</v>
      </c>
      <c r="F20" s="31">
        <v>30819</v>
      </c>
      <c r="G20" s="34">
        <v>29</v>
      </c>
      <c r="H20" s="33">
        <f t="shared" si="1"/>
        <v>1062.7241379310344</v>
      </c>
      <c r="I20" s="39">
        <v>28000</v>
      </c>
      <c r="J20" s="21">
        <v>29</v>
      </c>
      <c r="K20" s="40">
        <f t="shared" si="2"/>
        <v>965.51724137931035</v>
      </c>
      <c r="L20" s="48">
        <v>172000</v>
      </c>
      <c r="M20" s="20">
        <v>29</v>
      </c>
      <c r="N20" s="49">
        <f t="shared" si="4"/>
        <v>5931.0344827586205</v>
      </c>
      <c r="O20" s="58">
        <v>32000</v>
      </c>
      <c r="P20" s="21">
        <v>29</v>
      </c>
      <c r="Q20" s="60">
        <f t="shared" si="3"/>
        <v>1103.4482758620691</v>
      </c>
    </row>
    <row r="21" spans="1:17">
      <c r="A21" s="3">
        <v>19</v>
      </c>
      <c r="B21" s="12" t="s">
        <v>7</v>
      </c>
      <c r="C21" s="24">
        <v>217000</v>
      </c>
      <c r="D21" s="21">
        <v>156</v>
      </c>
      <c r="E21" s="91">
        <f t="shared" si="0"/>
        <v>1391.0256410256411</v>
      </c>
      <c r="F21" s="31">
        <v>208033</v>
      </c>
      <c r="G21" s="34">
        <v>156</v>
      </c>
      <c r="H21" s="33">
        <f t="shared" si="1"/>
        <v>1333.5448717948718</v>
      </c>
      <c r="I21" s="39">
        <v>199000</v>
      </c>
      <c r="J21" s="21">
        <v>161</v>
      </c>
      <c r="K21" s="40">
        <f t="shared" si="2"/>
        <v>1236.024844720497</v>
      </c>
      <c r="L21" s="48">
        <v>239000</v>
      </c>
      <c r="M21" s="20">
        <v>166</v>
      </c>
      <c r="N21" s="49">
        <f t="shared" si="4"/>
        <v>1439.7590361445782</v>
      </c>
      <c r="O21" s="58">
        <v>246000</v>
      </c>
      <c r="P21" s="21">
        <v>171</v>
      </c>
      <c r="Q21" s="60">
        <f t="shared" si="3"/>
        <v>1438.5964912280701</v>
      </c>
    </row>
    <row r="22" spans="1:17">
      <c r="A22" s="3">
        <v>20</v>
      </c>
      <c r="B22" s="12" t="s">
        <v>39</v>
      </c>
      <c r="C22" s="24">
        <v>1105000</v>
      </c>
      <c r="D22" s="26">
        <v>1419</v>
      </c>
      <c r="E22" s="91">
        <f t="shared" si="0"/>
        <v>778.71740662438333</v>
      </c>
      <c r="F22" s="31">
        <v>1088559.2735000001</v>
      </c>
      <c r="G22" s="34">
        <v>1417</v>
      </c>
      <c r="H22" s="33">
        <f t="shared" si="1"/>
        <v>768.21402505292883</v>
      </c>
      <c r="I22" s="39">
        <v>969600</v>
      </c>
      <c r="J22" s="26">
        <v>1417</v>
      </c>
      <c r="K22" s="40">
        <f t="shared" si="2"/>
        <v>684.26252646436137</v>
      </c>
      <c r="L22" s="48">
        <v>1151100</v>
      </c>
      <c r="M22" s="22">
        <v>1449</v>
      </c>
      <c r="N22" s="49">
        <f t="shared" si="4"/>
        <v>794.40993788819878</v>
      </c>
      <c r="O22" s="58">
        <v>2266570</v>
      </c>
      <c r="P22" s="26">
        <v>2835</v>
      </c>
      <c r="Q22" s="60">
        <f t="shared" si="3"/>
        <v>799.49559082892415</v>
      </c>
    </row>
    <row r="23" spans="1:17">
      <c r="A23" s="3">
        <v>21</v>
      </c>
      <c r="B23" s="12" t="s">
        <v>42</v>
      </c>
      <c r="C23" s="24">
        <v>911000</v>
      </c>
      <c r="D23" s="26">
        <v>1360</v>
      </c>
      <c r="E23" s="91">
        <f t="shared" si="0"/>
        <v>669.85294117647061</v>
      </c>
      <c r="F23" s="31">
        <v>895995.42080468987</v>
      </c>
      <c r="G23" s="34">
        <v>1358</v>
      </c>
      <c r="H23" s="33">
        <f t="shared" si="1"/>
        <v>659.79044241877011</v>
      </c>
      <c r="I23" s="39">
        <v>789500</v>
      </c>
      <c r="J23" s="26">
        <v>1350</v>
      </c>
      <c r="K23" s="40">
        <f t="shared" si="2"/>
        <v>584.81481481481478</v>
      </c>
      <c r="L23" s="48">
        <v>921200</v>
      </c>
      <c r="M23" s="22">
        <v>1301</v>
      </c>
      <c r="N23" s="49">
        <f t="shared" si="4"/>
        <v>708.07071483474249</v>
      </c>
      <c r="O23" s="58">
        <v>966200</v>
      </c>
      <c r="P23" s="26">
        <v>1247</v>
      </c>
      <c r="Q23" s="60">
        <f t="shared" si="3"/>
        <v>774.81956696070574</v>
      </c>
    </row>
    <row r="24" spans="1:17">
      <c r="A24" s="3">
        <v>22</v>
      </c>
      <c r="B24" s="12" t="s">
        <v>12</v>
      </c>
      <c r="C24" s="24">
        <v>981000</v>
      </c>
      <c r="D24" s="21">
        <v>814</v>
      </c>
      <c r="E24" s="91">
        <f t="shared" si="0"/>
        <v>1205.1597051597053</v>
      </c>
      <c r="F24" s="31">
        <v>946622</v>
      </c>
      <c r="G24" s="34">
        <v>814</v>
      </c>
      <c r="H24" s="33">
        <f t="shared" si="1"/>
        <v>1162.9262899262899</v>
      </c>
      <c r="I24" s="39">
        <v>840000</v>
      </c>
      <c r="J24" s="21">
        <v>825</v>
      </c>
      <c r="K24" s="40">
        <f t="shared" si="2"/>
        <v>1018.1818181818181</v>
      </c>
      <c r="L24" s="48">
        <v>1120000</v>
      </c>
      <c r="M24" s="20">
        <v>825</v>
      </c>
      <c r="N24" s="49">
        <f t="shared" si="4"/>
        <v>1357.5757575757575</v>
      </c>
      <c r="O24" s="58">
        <v>1145000</v>
      </c>
      <c r="P24" s="21">
        <v>848</v>
      </c>
      <c r="Q24" s="60">
        <f t="shared" si="3"/>
        <v>1350.2358490566037</v>
      </c>
    </row>
    <row r="25" spans="1:17">
      <c r="A25" s="3">
        <v>23</v>
      </c>
      <c r="B25" s="12" t="s">
        <v>18</v>
      </c>
      <c r="C25" s="24">
        <v>1361000</v>
      </c>
      <c r="D25" s="26">
        <v>1192</v>
      </c>
      <c r="E25" s="91">
        <f t="shared" si="0"/>
        <v>1141.7785234899329</v>
      </c>
      <c r="F25" s="31">
        <v>1326611.3335623359</v>
      </c>
      <c r="G25" s="34">
        <v>1207</v>
      </c>
      <c r="H25" s="33">
        <f t="shared" si="1"/>
        <v>1099.098039405415</v>
      </c>
      <c r="I25" s="39">
        <v>1169000</v>
      </c>
      <c r="J25" s="26">
        <v>1215</v>
      </c>
      <c r="K25" s="40">
        <f t="shared" si="2"/>
        <v>962.13991769547329</v>
      </c>
      <c r="L25" s="48">
        <v>1593500</v>
      </c>
      <c r="M25" s="22">
        <v>1309</v>
      </c>
      <c r="N25" s="49">
        <f t="shared" si="4"/>
        <v>1217.3414820473645</v>
      </c>
      <c r="O25" s="58">
        <v>1613500</v>
      </c>
      <c r="P25" s="26">
        <v>1339</v>
      </c>
      <c r="Q25" s="60">
        <f t="shared" si="3"/>
        <v>1205.0037341299478</v>
      </c>
    </row>
    <row r="26" spans="1:17">
      <c r="A26" s="3">
        <v>24</v>
      </c>
      <c r="B26" s="12" t="s">
        <v>4</v>
      </c>
      <c r="C26" s="24">
        <v>73500</v>
      </c>
      <c r="D26" s="21">
        <v>53</v>
      </c>
      <c r="E26" s="91">
        <f t="shared" si="0"/>
        <v>1386.7924528301887</v>
      </c>
      <c r="F26" s="31">
        <v>72628</v>
      </c>
      <c r="G26" s="34">
        <v>53</v>
      </c>
      <c r="H26" s="33">
        <f t="shared" si="1"/>
        <v>1370.3396226415093</v>
      </c>
      <c r="I26" s="39">
        <v>67900</v>
      </c>
      <c r="J26" s="21">
        <v>53</v>
      </c>
      <c r="K26" s="40">
        <f t="shared" si="2"/>
        <v>1281.132075471698</v>
      </c>
      <c r="L26" s="48">
        <v>80000</v>
      </c>
      <c r="M26" s="20">
        <v>53</v>
      </c>
      <c r="N26" s="49">
        <f t="shared" si="4"/>
        <v>1509.433962264151</v>
      </c>
      <c r="O26" s="58">
        <v>81900</v>
      </c>
      <c r="P26" s="21">
        <v>54</v>
      </c>
      <c r="Q26" s="60">
        <f t="shared" si="3"/>
        <v>1516.6666666666667</v>
      </c>
    </row>
    <row r="27" spans="1:17">
      <c r="A27" s="3">
        <v>25</v>
      </c>
      <c r="B27" s="12" t="s">
        <v>33</v>
      </c>
      <c r="C27" s="24">
        <v>74000</v>
      </c>
      <c r="D27" s="21">
        <v>82</v>
      </c>
      <c r="E27" s="91">
        <f t="shared" si="0"/>
        <v>902.43902439024396</v>
      </c>
      <c r="F27" s="31">
        <v>73357</v>
      </c>
      <c r="G27" s="34">
        <v>82</v>
      </c>
      <c r="H27" s="33">
        <f t="shared" si="1"/>
        <v>894.59756097560978</v>
      </c>
      <c r="I27" s="39">
        <v>65000</v>
      </c>
      <c r="J27" s="21">
        <v>82</v>
      </c>
      <c r="K27" s="40">
        <f t="shared" si="2"/>
        <v>792.68292682926824</v>
      </c>
      <c r="L27" s="48">
        <v>77200</v>
      </c>
      <c r="M27" s="20">
        <v>82</v>
      </c>
      <c r="N27" s="49">
        <f t="shared" si="4"/>
        <v>941.46341463414637</v>
      </c>
      <c r="O27" s="58">
        <v>48200</v>
      </c>
      <c r="P27" s="21">
        <v>40</v>
      </c>
      <c r="Q27" s="60">
        <f t="shared" si="3"/>
        <v>1205</v>
      </c>
    </row>
    <row r="28" spans="1:17">
      <c r="A28" s="3">
        <v>27</v>
      </c>
      <c r="B28" s="12" t="s">
        <v>6</v>
      </c>
      <c r="C28" s="24">
        <v>200000</v>
      </c>
      <c r="D28" s="21">
        <v>200</v>
      </c>
      <c r="E28" s="91">
        <f t="shared" si="0"/>
        <v>1000</v>
      </c>
      <c r="F28" s="31">
        <v>256940</v>
      </c>
      <c r="G28" s="34">
        <v>200</v>
      </c>
      <c r="H28" s="33">
        <f t="shared" si="1"/>
        <v>1284.7</v>
      </c>
      <c r="I28" s="39">
        <v>301300</v>
      </c>
      <c r="J28" s="21">
        <v>236</v>
      </c>
      <c r="K28" s="40">
        <f t="shared" si="2"/>
        <v>1276.6949152542372</v>
      </c>
      <c r="L28" s="48">
        <v>364500</v>
      </c>
      <c r="M28" s="20">
        <v>236</v>
      </c>
      <c r="N28" s="49">
        <f t="shared" si="4"/>
        <v>1544.4915254237287</v>
      </c>
      <c r="O28" s="58">
        <v>364500</v>
      </c>
      <c r="P28" s="21">
        <v>236</v>
      </c>
      <c r="Q28" s="60">
        <f t="shared" si="3"/>
        <v>1544.4915254237287</v>
      </c>
    </row>
    <row r="29" spans="1:17">
      <c r="A29" s="3">
        <v>28</v>
      </c>
      <c r="B29" s="12" t="s">
        <v>16</v>
      </c>
      <c r="C29" s="24">
        <v>25600</v>
      </c>
      <c r="D29" s="21">
        <v>23</v>
      </c>
      <c r="E29" s="91">
        <f t="shared" si="0"/>
        <v>1113.0434782608695</v>
      </c>
      <c r="F29" s="31">
        <v>25594</v>
      </c>
      <c r="G29" s="34">
        <v>23</v>
      </c>
      <c r="H29" s="33">
        <f t="shared" si="1"/>
        <v>1112.7826086956522</v>
      </c>
      <c r="I29" s="39">
        <v>23100</v>
      </c>
      <c r="J29" s="21">
        <v>23</v>
      </c>
      <c r="K29" s="40">
        <f t="shared" si="2"/>
        <v>1004.3478260869565</v>
      </c>
      <c r="L29" s="48">
        <v>29000</v>
      </c>
      <c r="M29" s="20">
        <v>23</v>
      </c>
      <c r="N29" s="49">
        <f t="shared" si="4"/>
        <v>1260.8695652173913</v>
      </c>
      <c r="O29" s="58">
        <v>29900</v>
      </c>
      <c r="P29" s="21">
        <v>24</v>
      </c>
      <c r="Q29" s="60">
        <f t="shared" si="3"/>
        <v>1245.8333333333333</v>
      </c>
    </row>
    <row r="30" spans="1:17">
      <c r="A30" s="3">
        <v>30</v>
      </c>
      <c r="B30" s="12" t="s">
        <v>31</v>
      </c>
      <c r="C30" s="24">
        <v>8500</v>
      </c>
      <c r="D30" s="21">
        <v>9</v>
      </c>
      <c r="E30" s="91">
        <f t="shared" si="0"/>
        <v>944.44444444444446</v>
      </c>
      <c r="F30" s="31">
        <v>8170</v>
      </c>
      <c r="G30" s="34">
        <v>9</v>
      </c>
      <c r="H30" s="33">
        <f t="shared" si="1"/>
        <v>907.77777777777783</v>
      </c>
      <c r="I30" s="39">
        <v>7450</v>
      </c>
      <c r="J30" s="21">
        <v>9</v>
      </c>
      <c r="K30" s="40">
        <f t="shared" si="2"/>
        <v>827.77777777777783</v>
      </c>
      <c r="L30" s="48">
        <v>8870</v>
      </c>
      <c r="M30" s="20">
        <v>9</v>
      </c>
      <c r="N30" s="49">
        <f t="shared" si="4"/>
        <v>985.55555555555554</v>
      </c>
      <c r="O30" s="58">
        <v>8870</v>
      </c>
      <c r="P30" s="21">
        <v>9</v>
      </c>
      <c r="Q30" s="60">
        <f t="shared" si="3"/>
        <v>985.55555555555554</v>
      </c>
    </row>
    <row r="31" spans="1:17">
      <c r="A31" s="3">
        <v>31</v>
      </c>
      <c r="B31" s="12" t="s">
        <v>13</v>
      </c>
      <c r="C31" s="24">
        <v>56300</v>
      </c>
      <c r="D31" s="21">
        <v>50</v>
      </c>
      <c r="E31" s="91">
        <f t="shared" si="0"/>
        <v>1126</v>
      </c>
      <c r="F31" s="31">
        <v>56744.547248000003</v>
      </c>
      <c r="G31" s="34">
        <v>50</v>
      </c>
      <c r="H31" s="33">
        <f t="shared" si="1"/>
        <v>1134.8909449600001</v>
      </c>
      <c r="I31" s="39">
        <v>51500</v>
      </c>
      <c r="J31" s="21">
        <v>50</v>
      </c>
      <c r="K31" s="40">
        <f t="shared" si="2"/>
        <v>1030</v>
      </c>
      <c r="L31" s="48">
        <v>64000</v>
      </c>
      <c r="M31" s="20">
        <v>50</v>
      </c>
      <c r="N31" s="49">
        <f t="shared" si="4"/>
        <v>1280</v>
      </c>
      <c r="O31" s="58">
        <v>64000</v>
      </c>
      <c r="P31" s="21">
        <v>50</v>
      </c>
      <c r="Q31" s="60">
        <f t="shared" si="3"/>
        <v>1280</v>
      </c>
    </row>
    <row r="32" spans="1:17">
      <c r="A32" s="3">
        <v>32</v>
      </c>
      <c r="B32" s="12" t="s">
        <v>5</v>
      </c>
      <c r="C32" s="24">
        <v>67500</v>
      </c>
      <c r="D32" s="21">
        <v>48</v>
      </c>
      <c r="E32" s="91">
        <f t="shared" si="0"/>
        <v>1406.25</v>
      </c>
      <c r="F32" s="31">
        <v>65411</v>
      </c>
      <c r="G32" s="34">
        <v>48</v>
      </c>
      <c r="H32" s="33">
        <f t="shared" si="1"/>
        <v>1362.7291666666667</v>
      </c>
      <c r="I32" s="39">
        <v>65000</v>
      </c>
      <c r="J32" s="21">
        <v>48</v>
      </c>
      <c r="K32" s="40">
        <f t="shared" si="2"/>
        <v>1354.1666666666667</v>
      </c>
      <c r="L32" s="48">
        <v>75500</v>
      </c>
      <c r="M32" s="20">
        <v>50</v>
      </c>
      <c r="N32" s="49">
        <f t="shared" si="4"/>
        <v>1510</v>
      </c>
      <c r="O32" s="58">
        <v>75500</v>
      </c>
      <c r="P32" s="21">
        <v>51</v>
      </c>
      <c r="Q32" s="60">
        <f t="shared" si="3"/>
        <v>1480.3921568627452</v>
      </c>
    </row>
    <row r="33" spans="1:18">
      <c r="A33" s="3">
        <v>33</v>
      </c>
      <c r="B33" s="12" t="s">
        <v>11</v>
      </c>
      <c r="C33" s="24">
        <v>32000</v>
      </c>
      <c r="D33" s="21">
        <v>24</v>
      </c>
      <c r="E33" s="91">
        <f>C33/D33</f>
        <v>1333.3333333333333</v>
      </c>
      <c r="F33" s="31">
        <v>30760</v>
      </c>
      <c r="G33" s="34">
        <v>24</v>
      </c>
      <c r="H33" s="33">
        <f t="shared" si="1"/>
        <v>1281.6666666666667</v>
      </c>
      <c r="I33" s="39">
        <v>28150</v>
      </c>
      <c r="J33" s="21">
        <v>24</v>
      </c>
      <c r="K33" s="40">
        <f t="shared" si="2"/>
        <v>1172.9166666666667</v>
      </c>
      <c r="L33" s="48">
        <v>32500</v>
      </c>
      <c r="M33" s="20">
        <v>24</v>
      </c>
      <c r="N33" s="49">
        <f t="shared" si="4"/>
        <v>1354.1666666666667</v>
      </c>
      <c r="O33" s="58">
        <v>35500</v>
      </c>
      <c r="P33" s="21">
        <v>31</v>
      </c>
      <c r="Q33" s="60">
        <f t="shared" si="3"/>
        <v>1145.1612903225807</v>
      </c>
    </row>
    <row r="34" spans="1:18">
      <c r="A34" s="3">
        <v>34</v>
      </c>
      <c r="B34" s="12" t="s">
        <v>15</v>
      </c>
      <c r="C34" s="24">
        <v>76200</v>
      </c>
      <c r="D34" s="21">
        <v>55</v>
      </c>
      <c r="E34" s="91">
        <f t="shared" si="0"/>
        <v>1385.4545454545455</v>
      </c>
      <c r="F34" s="31">
        <v>70990</v>
      </c>
      <c r="G34" s="34">
        <v>55</v>
      </c>
      <c r="H34" s="33">
        <f t="shared" si="1"/>
        <v>1290.7272727272727</v>
      </c>
      <c r="I34" s="39">
        <v>64300</v>
      </c>
      <c r="J34" s="21">
        <v>55</v>
      </c>
      <c r="K34" s="40">
        <f t="shared" si="2"/>
        <v>1169.090909090909</v>
      </c>
      <c r="L34" s="48">
        <v>68000</v>
      </c>
      <c r="M34" s="20">
        <v>55</v>
      </c>
      <c r="N34" s="49">
        <f t="shared" si="4"/>
        <v>1236.3636363636363</v>
      </c>
      <c r="O34" s="58">
        <v>68000</v>
      </c>
      <c r="P34" s="21">
        <v>55</v>
      </c>
      <c r="Q34" s="60">
        <f t="shared" si="3"/>
        <v>1236.3636363636363</v>
      </c>
    </row>
    <row r="35" spans="1:18">
      <c r="A35" s="3">
        <v>35</v>
      </c>
      <c r="B35" s="12" t="s">
        <v>9</v>
      </c>
      <c r="C35" s="24">
        <v>62200</v>
      </c>
      <c r="D35" s="21">
        <v>44</v>
      </c>
      <c r="E35" s="91">
        <f t="shared" si="0"/>
        <v>1413.6363636363637</v>
      </c>
      <c r="F35" s="31">
        <v>59719.61</v>
      </c>
      <c r="G35" s="34">
        <v>44</v>
      </c>
      <c r="H35" s="33">
        <f t="shared" si="1"/>
        <v>1357.2638636363636</v>
      </c>
      <c r="I35" s="39">
        <v>54150</v>
      </c>
      <c r="J35" s="21">
        <v>44</v>
      </c>
      <c r="K35" s="40">
        <f t="shared" si="2"/>
        <v>1230.6818181818182</v>
      </c>
      <c r="L35" s="48">
        <v>74000</v>
      </c>
      <c r="M35" s="20">
        <v>53</v>
      </c>
      <c r="N35" s="49">
        <f t="shared" si="4"/>
        <v>1396.2264150943397</v>
      </c>
      <c r="O35" s="58">
        <v>85000</v>
      </c>
      <c r="P35" s="21">
        <v>60</v>
      </c>
      <c r="Q35" s="60">
        <f t="shared" si="3"/>
        <v>1416.6666666666667</v>
      </c>
    </row>
    <row r="36" spans="1:18">
      <c r="A36" s="3">
        <v>36</v>
      </c>
      <c r="B36" s="12" t="s">
        <v>8</v>
      </c>
      <c r="C36" s="24">
        <v>47000</v>
      </c>
      <c r="D36" s="21">
        <v>35</v>
      </c>
      <c r="E36" s="91">
        <f t="shared" si="0"/>
        <v>1342.8571428571429</v>
      </c>
      <c r="F36" s="31">
        <v>46134.450000000004</v>
      </c>
      <c r="G36" s="34">
        <v>36</v>
      </c>
      <c r="H36" s="33">
        <f t="shared" si="1"/>
        <v>1281.5125</v>
      </c>
      <c r="I36" s="39">
        <v>42500</v>
      </c>
      <c r="J36" s="21">
        <v>36</v>
      </c>
      <c r="K36" s="40">
        <f t="shared" si="2"/>
        <v>1180.5555555555557</v>
      </c>
      <c r="L36" s="48">
        <v>51500</v>
      </c>
      <c r="M36" s="20">
        <v>36</v>
      </c>
      <c r="N36" s="49">
        <f t="shared" si="4"/>
        <v>1430.5555555555557</v>
      </c>
      <c r="O36" s="58">
        <v>52500</v>
      </c>
      <c r="P36" s="21">
        <v>37</v>
      </c>
      <c r="Q36" s="60">
        <f t="shared" si="3"/>
        <v>1418.918918918919</v>
      </c>
    </row>
    <row r="37" spans="1:18">
      <c r="A37" s="3">
        <v>37</v>
      </c>
      <c r="B37" s="12" t="s">
        <v>24</v>
      </c>
      <c r="C37" s="24">
        <v>84000</v>
      </c>
      <c r="D37" s="21">
        <v>75</v>
      </c>
      <c r="E37" s="91">
        <f t="shared" si="0"/>
        <v>1120</v>
      </c>
      <c r="F37" s="31">
        <v>79036.273531999992</v>
      </c>
      <c r="G37" s="34">
        <v>75</v>
      </c>
      <c r="H37" s="33">
        <f t="shared" si="1"/>
        <v>1053.8169804266665</v>
      </c>
      <c r="I37" s="39">
        <v>70000</v>
      </c>
      <c r="J37" s="21">
        <v>75</v>
      </c>
      <c r="K37" s="40">
        <f t="shared" si="2"/>
        <v>933.33333333333337</v>
      </c>
      <c r="L37" s="48">
        <v>100500</v>
      </c>
      <c r="M37" s="20">
        <v>90</v>
      </c>
      <c r="N37" s="49">
        <f t="shared" si="4"/>
        <v>1116.6666666666667</v>
      </c>
      <c r="O37" s="58">
        <v>108500</v>
      </c>
      <c r="P37" s="21">
        <v>104</v>
      </c>
      <c r="Q37" s="60">
        <f t="shared" si="3"/>
        <v>1043.2692307692307</v>
      </c>
    </row>
    <row r="38" spans="1:18">
      <c r="A38" s="3">
        <v>38</v>
      </c>
      <c r="B38" s="12" t="s">
        <v>17</v>
      </c>
      <c r="C38" s="24">
        <v>7150</v>
      </c>
      <c r="D38" s="21">
        <v>6</v>
      </c>
      <c r="E38" s="91">
        <f t="shared" si="0"/>
        <v>1191.6666666666667</v>
      </c>
      <c r="F38" s="31">
        <v>6685</v>
      </c>
      <c r="G38" s="34">
        <v>6</v>
      </c>
      <c r="H38" s="33">
        <f t="shared" si="1"/>
        <v>1114.1666666666667</v>
      </c>
      <c r="I38" s="39">
        <v>6350</v>
      </c>
      <c r="J38" s="21">
        <v>6</v>
      </c>
      <c r="K38" s="40">
        <f t="shared" si="2"/>
        <v>1058.3333333333333</v>
      </c>
      <c r="L38" s="48">
        <v>8000</v>
      </c>
      <c r="M38" s="20">
        <v>6</v>
      </c>
      <c r="N38" s="49">
        <f t="shared" si="4"/>
        <v>1333.3333333333333</v>
      </c>
      <c r="O38" s="58">
        <v>8000</v>
      </c>
      <c r="P38" s="21">
        <v>6</v>
      </c>
      <c r="Q38" s="60">
        <f t="shared" si="3"/>
        <v>1333.3333333333333</v>
      </c>
    </row>
    <row r="39" spans="1:18">
      <c r="A39" s="3">
        <v>40</v>
      </c>
      <c r="B39" s="13" t="s">
        <v>19</v>
      </c>
      <c r="C39" s="24">
        <v>156240</v>
      </c>
      <c r="D39" s="21">
        <v>140</v>
      </c>
      <c r="E39" s="91">
        <f t="shared" si="0"/>
        <v>1116</v>
      </c>
      <c r="F39" s="31">
        <v>182783.8676</v>
      </c>
      <c r="G39" s="34">
        <v>158</v>
      </c>
      <c r="H39" s="33">
        <f t="shared" si="1"/>
        <v>1156.8599215189872</v>
      </c>
      <c r="I39" s="39">
        <v>156400</v>
      </c>
      <c r="J39" s="21">
        <v>163</v>
      </c>
      <c r="K39" s="40">
        <f t="shared" si="2"/>
        <v>959.50920245398777</v>
      </c>
      <c r="L39" s="48">
        <v>281300</v>
      </c>
      <c r="M39" s="20">
        <v>228</v>
      </c>
      <c r="N39" s="49">
        <f t="shared" si="4"/>
        <v>1233.7719298245613</v>
      </c>
      <c r="O39" s="58">
        <v>422300</v>
      </c>
      <c r="P39" s="21">
        <v>390</v>
      </c>
      <c r="Q39" s="60">
        <f t="shared" si="3"/>
        <v>1082.8205128205129</v>
      </c>
    </row>
    <row r="40" spans="1:18">
      <c r="A40" s="3">
        <v>41</v>
      </c>
      <c r="B40" s="12" t="s">
        <v>29</v>
      </c>
      <c r="C40" s="24">
        <v>12600</v>
      </c>
      <c r="D40" s="21">
        <v>12</v>
      </c>
      <c r="E40" s="91">
        <f t="shared" si="0"/>
        <v>1050</v>
      </c>
      <c r="F40" s="31">
        <v>12792</v>
      </c>
      <c r="G40" s="34">
        <v>13</v>
      </c>
      <c r="H40" s="33">
        <f t="shared" si="1"/>
        <v>984</v>
      </c>
      <c r="I40" s="39">
        <v>11000</v>
      </c>
      <c r="J40" s="21">
        <v>13</v>
      </c>
      <c r="K40" s="40">
        <f t="shared" si="2"/>
        <v>846.15384615384619</v>
      </c>
      <c r="L40" s="48">
        <v>13500</v>
      </c>
      <c r="M40" s="20">
        <v>13</v>
      </c>
      <c r="N40" s="49">
        <f t="shared" si="4"/>
        <v>1038.4615384615386</v>
      </c>
      <c r="O40" s="58">
        <v>13500</v>
      </c>
      <c r="P40" s="21">
        <v>13</v>
      </c>
      <c r="Q40" s="60">
        <f t="shared" si="3"/>
        <v>1038.4615384615386</v>
      </c>
    </row>
    <row r="41" spans="1:18">
      <c r="A41" s="3">
        <v>42</v>
      </c>
      <c r="B41" s="12" t="s">
        <v>21</v>
      </c>
      <c r="C41" s="24">
        <v>31500</v>
      </c>
      <c r="D41" s="21">
        <v>29</v>
      </c>
      <c r="E41" s="91">
        <f t="shared" si="0"/>
        <v>1086.2068965517242</v>
      </c>
      <c r="F41" s="31">
        <v>32405</v>
      </c>
      <c r="G41" s="34">
        <v>29</v>
      </c>
      <c r="H41" s="33">
        <f t="shared" si="1"/>
        <v>1117.4137931034484</v>
      </c>
      <c r="I41" s="39">
        <v>28500</v>
      </c>
      <c r="J41" s="21">
        <v>29</v>
      </c>
      <c r="K41" s="40">
        <f t="shared" si="2"/>
        <v>982.75862068965512</v>
      </c>
      <c r="L41" s="48">
        <v>33000</v>
      </c>
      <c r="M41" s="20">
        <v>29</v>
      </c>
      <c r="N41" s="49">
        <f t="shared" si="4"/>
        <v>1137.9310344827586</v>
      </c>
      <c r="O41" s="58">
        <v>36000</v>
      </c>
      <c r="P41" s="21">
        <v>35</v>
      </c>
      <c r="Q41" s="60">
        <f t="shared" si="3"/>
        <v>1028.5714285714287</v>
      </c>
    </row>
    <row r="42" spans="1:18">
      <c r="A42" s="3">
        <v>43</v>
      </c>
      <c r="B42" s="12" t="s">
        <v>23</v>
      </c>
      <c r="C42" s="24">
        <v>23950</v>
      </c>
      <c r="D42" s="21">
        <v>23</v>
      </c>
      <c r="E42" s="91">
        <f t="shared" si="0"/>
        <v>1041.304347826087</v>
      </c>
      <c r="F42" s="31">
        <v>25106</v>
      </c>
      <c r="G42" s="34">
        <v>23</v>
      </c>
      <c r="H42" s="33">
        <f t="shared" si="1"/>
        <v>1091.5652173913043</v>
      </c>
      <c r="I42" s="39">
        <v>21500</v>
      </c>
      <c r="J42" s="21">
        <v>23</v>
      </c>
      <c r="K42" s="40">
        <f t="shared" si="2"/>
        <v>934.78260869565213</v>
      </c>
      <c r="L42" s="48">
        <v>26500</v>
      </c>
      <c r="M42" s="20">
        <v>23</v>
      </c>
      <c r="N42" s="49">
        <f t="shared" si="4"/>
        <v>1152.1739130434783</v>
      </c>
      <c r="O42" s="58">
        <v>26500</v>
      </c>
      <c r="P42" s="21">
        <v>23</v>
      </c>
      <c r="Q42" s="60">
        <f t="shared" si="3"/>
        <v>1152.1739130434783</v>
      </c>
    </row>
    <row r="43" spans="1:18">
      <c r="A43" s="3">
        <v>44</v>
      </c>
      <c r="B43" s="12" t="s">
        <v>20</v>
      </c>
      <c r="C43" s="24">
        <v>13000</v>
      </c>
      <c r="D43" s="21">
        <v>10</v>
      </c>
      <c r="E43" s="91">
        <f t="shared" si="0"/>
        <v>1300</v>
      </c>
      <c r="F43" s="31">
        <v>16363</v>
      </c>
      <c r="G43" s="34">
        <v>15</v>
      </c>
      <c r="H43" s="33">
        <f t="shared" si="1"/>
        <v>1090.8666666666666</v>
      </c>
      <c r="I43" s="39">
        <v>14500</v>
      </c>
      <c r="J43" s="21">
        <v>15</v>
      </c>
      <c r="K43" s="40">
        <f t="shared" si="2"/>
        <v>966.66666666666663</v>
      </c>
      <c r="L43" s="48">
        <v>18000</v>
      </c>
      <c r="M43" s="20">
        <v>15</v>
      </c>
      <c r="N43" s="49">
        <f t="shared" si="4"/>
        <v>1200</v>
      </c>
      <c r="O43" s="58">
        <v>18000</v>
      </c>
      <c r="P43" s="21">
        <v>15</v>
      </c>
      <c r="Q43" s="60">
        <f t="shared" si="3"/>
        <v>1200</v>
      </c>
    </row>
    <row r="44" spans="1:18">
      <c r="A44" s="3">
        <v>45</v>
      </c>
      <c r="B44" s="12" t="s">
        <v>28</v>
      </c>
      <c r="C44" s="27"/>
      <c r="D44" s="21"/>
      <c r="E44" s="25"/>
      <c r="F44" s="31"/>
      <c r="G44" s="35"/>
      <c r="H44" s="33"/>
      <c r="I44" s="27"/>
      <c r="J44" s="21"/>
      <c r="K44" s="40"/>
      <c r="L44" s="48">
        <v>431300</v>
      </c>
      <c r="M44" s="20">
        <v>403</v>
      </c>
      <c r="N44" s="49">
        <f t="shared" si="4"/>
        <v>1070.2233250620347</v>
      </c>
      <c r="O44" s="58">
        <v>440300</v>
      </c>
      <c r="P44" s="21">
        <v>417</v>
      </c>
      <c r="Q44" s="60">
        <f t="shared" si="3"/>
        <v>1055.8752997601919</v>
      </c>
    </row>
    <row r="45" spans="1:18" ht="15.75" thickBot="1">
      <c r="A45" s="3">
        <v>46</v>
      </c>
      <c r="B45" s="12" t="s">
        <v>32</v>
      </c>
      <c r="C45" s="28"/>
      <c r="D45" s="29"/>
      <c r="E45" s="30"/>
      <c r="F45" s="36"/>
      <c r="G45" s="37"/>
      <c r="H45" s="38"/>
      <c r="I45" s="28"/>
      <c r="J45" s="29"/>
      <c r="K45" s="41"/>
      <c r="L45" s="50">
        <v>567200</v>
      </c>
      <c r="M45" s="23">
        <v>617</v>
      </c>
      <c r="N45" s="51">
        <f t="shared" si="4"/>
        <v>919.28687196110207</v>
      </c>
      <c r="O45" s="59">
        <v>757400.04999999993</v>
      </c>
      <c r="P45" s="29">
        <v>802</v>
      </c>
      <c r="Q45" s="61">
        <f t="shared" si="3"/>
        <v>944.38908977556105</v>
      </c>
    </row>
    <row r="46" spans="1:18">
      <c r="B46" s="62" t="s">
        <v>44</v>
      </c>
      <c r="C46" s="5">
        <f>SUM(C4:C45)</f>
        <v>67995000</v>
      </c>
      <c r="D46">
        <f>SUM(D4:D45)</f>
        <v>89240</v>
      </c>
      <c r="F46" s="5">
        <f>SUM(F4:F45)</f>
        <v>67918306.98100704</v>
      </c>
      <c r="G46" s="5">
        <f>SUM(G4:G45)</f>
        <v>88552</v>
      </c>
      <c r="I46" s="5">
        <f>SUM(I4:I45)</f>
        <v>59989960</v>
      </c>
      <c r="J46" s="7">
        <f>SUM(J4:J45)</f>
        <v>87654</v>
      </c>
      <c r="L46" s="5">
        <f>SUM(L4:L45)</f>
        <v>71816000</v>
      </c>
      <c r="M46">
        <f>SUM(M4:M45)</f>
        <v>86288</v>
      </c>
      <c r="O46" s="5">
        <f>SUM(O4:O45)</f>
        <v>74854275.049999997</v>
      </c>
      <c r="P46">
        <f>SUM(P4:P45)</f>
        <v>88465</v>
      </c>
      <c r="R46" s="2"/>
    </row>
    <row r="52" spans="4:9">
      <c r="D52" t="s">
        <v>49</v>
      </c>
      <c r="E52">
        <v>2011</v>
      </c>
      <c r="F52">
        <v>2012</v>
      </c>
      <c r="G52">
        <v>2013</v>
      </c>
      <c r="H52">
        <v>2014</v>
      </c>
      <c r="I52">
        <v>2015</v>
      </c>
    </row>
    <row r="53" spans="4:9">
      <c r="D53" t="s">
        <v>50</v>
      </c>
      <c r="E53" s="5">
        <f>C46</f>
        <v>67995000</v>
      </c>
      <c r="F53" s="5">
        <f>F46</f>
        <v>67918306.98100704</v>
      </c>
      <c r="G53" s="5">
        <f>I46</f>
        <v>59989960</v>
      </c>
      <c r="H53" s="5">
        <f>L46</f>
        <v>71816000</v>
      </c>
      <c r="I53" s="5">
        <f>O46</f>
        <v>74854275.049999997</v>
      </c>
    </row>
    <row r="54" spans="4:9">
      <c r="D54" t="s">
        <v>51</v>
      </c>
      <c r="E54">
        <f>D46</f>
        <v>89240</v>
      </c>
      <c r="F54" s="5">
        <f>G46</f>
        <v>88552</v>
      </c>
      <c r="G54" s="5">
        <f>J46</f>
        <v>87654</v>
      </c>
      <c r="H54">
        <f>M46</f>
        <v>86288</v>
      </c>
      <c r="I54">
        <f>P46</f>
        <v>88465</v>
      </c>
    </row>
  </sheetData>
  <mergeCells count="5">
    <mergeCell ref="C2:E2"/>
    <mergeCell ref="F2:H2"/>
    <mergeCell ref="I2:K2"/>
    <mergeCell ref="O2:Q2"/>
    <mergeCell ref="L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F5" sqref="F5"/>
    </sheetView>
  </sheetViews>
  <sheetFormatPr defaultRowHeight="15"/>
  <cols>
    <col min="2" max="2" width="24" bestFit="1" customWidth="1"/>
  </cols>
  <sheetData>
    <row r="1" spans="1:8">
      <c r="A1" s="63" t="s">
        <v>58</v>
      </c>
    </row>
    <row r="2" spans="1:8" ht="15.75" thickBot="1"/>
    <row r="3" spans="1:8" ht="15.75" thickBot="1">
      <c r="B3" s="79"/>
      <c r="C3" s="77">
        <v>2011</v>
      </c>
      <c r="D3" s="75">
        <v>2012</v>
      </c>
      <c r="E3" s="75">
        <v>2013</v>
      </c>
      <c r="F3" s="75">
        <v>2014</v>
      </c>
      <c r="G3" s="76">
        <v>2015</v>
      </c>
    </row>
    <row r="4" spans="1:8">
      <c r="B4" s="82" t="s">
        <v>56</v>
      </c>
      <c r="C4" s="81">
        <f>67995000/1000</f>
        <v>67995</v>
      </c>
      <c r="D4" s="87">
        <f>67918306.981007/1000</f>
        <v>67918.306981007001</v>
      </c>
      <c r="E4" s="87">
        <f>59989960/1000</f>
        <v>59989.96</v>
      </c>
      <c r="F4" s="87">
        <f>71816000/1000</f>
        <v>71816</v>
      </c>
      <c r="G4" s="88">
        <f>75063275.05/1000</f>
        <v>75063.275049999997</v>
      </c>
      <c r="H4" t="s">
        <v>59</v>
      </c>
    </row>
    <row r="5" spans="1:8" ht="16.5" thickBot="1">
      <c r="B5" s="80" t="s">
        <v>52</v>
      </c>
      <c r="C5" s="78">
        <f>324721</f>
        <v>324721</v>
      </c>
      <c r="D5" s="117">
        <f>355759.241089825</f>
        <v>355759.24108982499</v>
      </c>
      <c r="E5" s="89">
        <f>325917.8105</f>
        <v>325917.81050000002</v>
      </c>
      <c r="F5" s="118">
        <f>367949</f>
        <v>367949</v>
      </c>
      <c r="G5" s="90">
        <v>414469</v>
      </c>
      <c r="H5" t="s">
        <v>59</v>
      </c>
    </row>
    <row r="6" spans="1:8" ht="15.75" thickBot="1">
      <c r="B6" s="83" t="s">
        <v>57</v>
      </c>
      <c r="C6" s="84">
        <f>C4/C5*100</f>
        <v>20.939514229138247</v>
      </c>
      <c r="D6" s="85">
        <f t="shared" ref="D6:G6" si="0">D4/D5*100</f>
        <v>19.091087211943549</v>
      </c>
      <c r="E6" s="85">
        <f t="shared" si="0"/>
        <v>18.406468768297028</v>
      </c>
      <c r="F6" s="85">
        <f t="shared" si="0"/>
        <v>19.517922320756409</v>
      </c>
      <c r="G6" s="86">
        <f t="shared" si="0"/>
        <v>18.110709136268333</v>
      </c>
      <c r="H6" t="s">
        <v>60</v>
      </c>
    </row>
    <row r="10" spans="1:8" ht="15.75" thickBot="1"/>
    <row r="11" spans="1:8">
      <c r="B11" s="67"/>
      <c r="C11" s="68">
        <v>2011</v>
      </c>
      <c r="D11" s="68">
        <v>2012</v>
      </c>
      <c r="E11" s="68">
        <v>2013</v>
      </c>
      <c r="F11" s="68">
        <v>2014</v>
      </c>
      <c r="G11" s="69">
        <v>2015</v>
      </c>
    </row>
    <row r="12" spans="1:8" ht="15.75" thickBot="1">
      <c r="B12" s="72" t="s">
        <v>57</v>
      </c>
      <c r="C12" s="17">
        <v>20.939514229138247</v>
      </c>
      <c r="D12" s="17">
        <v>19.091087211943549</v>
      </c>
      <c r="E12" s="17">
        <v>18.406468768297028</v>
      </c>
      <c r="F12" s="17">
        <v>19.517922320756409</v>
      </c>
      <c r="G12" s="73">
        <v>18.110709136268333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O13" sqref="O13"/>
    </sheetView>
  </sheetViews>
  <sheetFormatPr defaultRowHeight="15"/>
  <cols>
    <col min="2" max="2" width="16.7109375" customWidth="1"/>
    <col min="3" max="3" width="9.7109375" customWidth="1"/>
    <col min="5" max="5" width="9.5703125" bestFit="1" customWidth="1"/>
    <col min="9" max="9" width="28.28515625" bestFit="1" customWidth="1"/>
    <col min="10" max="14" width="12.5703125" bestFit="1" customWidth="1"/>
  </cols>
  <sheetData>
    <row r="1" spans="1:15">
      <c r="A1" t="s">
        <v>54</v>
      </c>
    </row>
    <row r="2" spans="1:15" ht="15.75" thickBot="1"/>
    <row r="3" spans="1:15">
      <c r="B3" s="67"/>
      <c r="C3" s="68">
        <v>2011</v>
      </c>
      <c r="D3" s="68">
        <v>2012</v>
      </c>
      <c r="E3" s="68">
        <v>2013</v>
      </c>
      <c r="F3" s="68">
        <v>2014</v>
      </c>
      <c r="G3" s="69">
        <v>2015</v>
      </c>
      <c r="I3" s="1"/>
      <c r="J3" s="65">
        <v>2011</v>
      </c>
      <c r="K3" s="65">
        <v>2012</v>
      </c>
      <c r="L3" s="65">
        <v>2013</v>
      </c>
      <c r="M3" s="65">
        <v>2014</v>
      </c>
      <c r="N3" s="65">
        <v>2015</v>
      </c>
    </row>
    <row r="4" spans="1:15">
      <c r="B4" s="70" t="s">
        <v>56</v>
      </c>
      <c r="C4" s="1">
        <f>67995000/1000</f>
        <v>67995</v>
      </c>
      <c r="D4" s="65">
        <f>67918306.981007/1000</f>
        <v>67918.306981007001</v>
      </c>
      <c r="E4" s="65">
        <f>59989960/1000</f>
        <v>59989.96</v>
      </c>
      <c r="F4" s="65">
        <f>71816000/1000</f>
        <v>71816</v>
      </c>
      <c r="G4" s="71">
        <f>75063275.05/1000</f>
        <v>75063.275049999997</v>
      </c>
      <c r="H4" t="s">
        <v>53</v>
      </c>
      <c r="I4" s="1" t="s">
        <v>56</v>
      </c>
      <c r="J4" s="64"/>
      <c r="K4" s="92">
        <v>-0.11279214500036618</v>
      </c>
      <c r="L4" s="92">
        <v>-11.67335779324435</v>
      </c>
      <c r="M4" s="92">
        <v>19.713365369805217</v>
      </c>
      <c r="N4" s="92">
        <v>4.5216595883925539</v>
      </c>
      <c r="O4" s="93"/>
    </row>
    <row r="5" spans="1:15" ht="15.75" thickBot="1">
      <c r="B5" s="72" t="s">
        <v>55</v>
      </c>
      <c r="C5" s="17">
        <v>89240</v>
      </c>
      <c r="D5" s="17">
        <v>88552</v>
      </c>
      <c r="E5" s="17">
        <v>87654</v>
      </c>
      <c r="F5" s="17">
        <v>86288</v>
      </c>
      <c r="G5" s="73">
        <v>88465</v>
      </c>
      <c r="I5" s="1" t="s">
        <v>55</v>
      </c>
      <c r="J5" s="64"/>
      <c r="K5" s="92">
        <v>-0.77095472882115645</v>
      </c>
      <c r="L5" s="92">
        <v>-1.0140934140392086</v>
      </c>
      <c r="M5" s="92">
        <v>-1.5584000730143519</v>
      </c>
      <c r="N5" s="92">
        <v>2.5229464120155756</v>
      </c>
    </row>
    <row r="11" spans="1:15">
      <c r="C11" s="66"/>
      <c r="D11" s="6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K17" sqref="K17"/>
    </sheetView>
  </sheetViews>
  <sheetFormatPr defaultRowHeight="15"/>
  <sheetData>
    <row r="1" spans="1:9" ht="15.75" thickBot="1">
      <c r="A1" s="107"/>
      <c r="B1" s="108">
        <v>2011</v>
      </c>
      <c r="C1" s="108">
        <v>2012</v>
      </c>
      <c r="D1" s="108">
        <v>2013</v>
      </c>
      <c r="E1" s="108">
        <v>2014</v>
      </c>
      <c r="F1" s="112">
        <v>2015</v>
      </c>
    </row>
    <row r="2" spans="1:9">
      <c r="A2" s="97" t="s">
        <v>14</v>
      </c>
      <c r="B2" s="113">
        <v>104166.66666666667</v>
      </c>
      <c r="C2" s="98">
        <v>97313.987456140356</v>
      </c>
      <c r="D2" s="98">
        <v>88815.789473684214</v>
      </c>
      <c r="E2" s="98">
        <v>109100.87719298201</v>
      </c>
      <c r="F2" s="114">
        <v>109100.87719298246</v>
      </c>
      <c r="G2" s="94" t="s">
        <v>61</v>
      </c>
      <c r="H2" s="94"/>
      <c r="I2" s="94"/>
    </row>
    <row r="3" spans="1:9">
      <c r="A3" s="103" t="s">
        <v>2</v>
      </c>
      <c r="B3" s="104">
        <v>117000.95510983333</v>
      </c>
      <c r="C3" s="104">
        <v>116523.40019102197</v>
      </c>
      <c r="D3" s="104">
        <v>106255.9694364852</v>
      </c>
      <c r="E3" s="104">
        <v>138504.15512465374</v>
      </c>
      <c r="F3" s="115">
        <f>1515.15151515152*1000/12</f>
        <v>126262.62626262667</v>
      </c>
    </row>
    <row r="4" spans="1:9">
      <c r="A4" s="103" t="s">
        <v>10</v>
      </c>
      <c r="B4" s="104">
        <v>113932.29166666667</v>
      </c>
      <c r="C4" s="104">
        <v>110848.30729166667</v>
      </c>
      <c r="D4" s="104">
        <v>100716.14583333333</v>
      </c>
      <c r="E4" s="104">
        <v>116459.62732919255</v>
      </c>
      <c r="F4" s="115">
        <f>1237.88546255507*1000/12</f>
        <v>103157.12187958916</v>
      </c>
    </row>
    <row r="5" spans="1:9">
      <c r="A5" s="103" t="s">
        <v>26</v>
      </c>
      <c r="B5" s="104">
        <v>83577.922077922078</v>
      </c>
      <c r="C5" s="104">
        <v>82904.884318766068</v>
      </c>
      <c r="D5" s="104">
        <v>72272.336769759451</v>
      </c>
      <c r="E5" s="104">
        <v>89506.17283950618</v>
      </c>
      <c r="F5" s="115">
        <v>84474.88584474886</v>
      </c>
    </row>
    <row r="6" spans="1:9">
      <c r="A6" s="103" t="s">
        <v>37</v>
      </c>
      <c r="B6" s="104">
        <v>66381.568808753276</v>
      </c>
      <c r="C6" s="104">
        <v>65612.347678543883</v>
      </c>
      <c r="D6" s="104">
        <v>57671.081677704198</v>
      </c>
      <c r="E6" s="104">
        <v>68993.152816682225</v>
      </c>
      <c r="F6" s="115">
        <v>68374.668538449536</v>
      </c>
    </row>
    <row r="7" spans="1:9">
      <c r="A7" s="103" t="s">
        <v>30</v>
      </c>
      <c r="B7" s="104">
        <v>70921.985815602835</v>
      </c>
      <c r="C7" s="104">
        <v>61897.51395230848</v>
      </c>
      <c r="D7" s="104">
        <v>68474.75832438239</v>
      </c>
      <c r="E7" s="104">
        <v>85172.143974960883</v>
      </c>
      <c r="F7" s="115">
        <v>81382.113821138206</v>
      </c>
    </row>
    <row r="8" spans="1:9">
      <c r="A8" s="103" t="s">
        <v>27</v>
      </c>
      <c r="B8" s="104">
        <v>86794.46219382323</v>
      </c>
      <c r="C8" s="104">
        <v>85385.887699680505</v>
      </c>
      <c r="D8" s="104">
        <v>77688.065580751616</v>
      </c>
      <c r="E8" s="104">
        <v>89636.75213675214</v>
      </c>
      <c r="F8" s="115">
        <v>89581.308057895876</v>
      </c>
    </row>
    <row r="9" spans="1:9">
      <c r="A9" s="103" t="s">
        <v>40</v>
      </c>
      <c r="B9" s="104">
        <v>58077.961121929555</v>
      </c>
      <c r="C9" s="104">
        <v>59190.390395276896</v>
      </c>
      <c r="D9" s="104">
        <v>52834.706477125699</v>
      </c>
      <c r="E9" s="104">
        <v>63560.572998228628</v>
      </c>
      <c r="F9" s="115">
        <v>63276.248552749552</v>
      </c>
    </row>
    <row r="10" spans="1:9">
      <c r="A10" s="103" t="s">
        <v>35</v>
      </c>
      <c r="B10" s="104">
        <v>69635.751453933277</v>
      </c>
      <c r="C10" s="104">
        <v>69557.977596124736</v>
      </c>
      <c r="D10" s="104">
        <v>59835.016095990635</v>
      </c>
      <c r="E10" s="104">
        <v>72968.285431119919</v>
      </c>
      <c r="F10" s="115">
        <v>72680.157946692983</v>
      </c>
    </row>
    <row r="11" spans="1:9">
      <c r="A11" s="103" t="s">
        <v>41</v>
      </c>
      <c r="B11" s="104">
        <v>58797.909407665509</v>
      </c>
      <c r="C11" s="104">
        <v>56979.50198527988</v>
      </c>
      <c r="D11" s="104">
        <v>50405.339374555791</v>
      </c>
      <c r="E11" s="104">
        <v>62003.327461342727</v>
      </c>
      <c r="F11" s="115">
        <v>63130.292532717482</v>
      </c>
    </row>
    <row r="12" spans="1:9">
      <c r="A12" s="103" t="s">
        <v>38</v>
      </c>
      <c r="B12" s="104">
        <v>66780.592413885533</v>
      </c>
      <c r="C12" s="104">
        <v>62583.937684662902</v>
      </c>
      <c r="D12" s="104">
        <v>54521.559041216802</v>
      </c>
      <c r="E12" s="104">
        <v>68312.389516562907</v>
      </c>
      <c r="F12" s="115">
        <v>68804.651976215464</v>
      </c>
    </row>
    <row r="13" spans="1:9">
      <c r="A13" s="103" t="s">
        <v>3</v>
      </c>
      <c r="B13" s="104">
        <v>37940.379403794039</v>
      </c>
      <c r="C13" s="104">
        <v>128423.30917874396</v>
      </c>
      <c r="D13" s="104">
        <v>119500.30193236715</v>
      </c>
      <c r="E13" s="104">
        <v>132548.30917874395</v>
      </c>
      <c r="F13" s="115">
        <v>132807.36357659436</v>
      </c>
    </row>
    <row r="14" spans="1:9">
      <c r="A14" s="103" t="s">
        <v>34</v>
      </c>
      <c r="B14" s="104">
        <v>71961.805555555547</v>
      </c>
      <c r="C14" s="104">
        <v>69543.418029380846</v>
      </c>
      <c r="D14" s="104">
        <v>61267.37307814524</v>
      </c>
      <c r="E14" s="104">
        <v>75463.793695151238</v>
      </c>
      <c r="F14" s="115">
        <v>81936.289535226926</v>
      </c>
    </row>
    <row r="15" spans="1:9">
      <c r="A15" s="103" t="s">
        <v>43</v>
      </c>
      <c r="B15" s="104">
        <v>51129.100979974435</v>
      </c>
      <c r="C15" s="104">
        <v>52719.701022727269</v>
      </c>
      <c r="D15" s="104">
        <v>46631.910369643447</v>
      </c>
      <c r="E15" s="104">
        <v>56289.473684210534</v>
      </c>
      <c r="F15" s="115">
        <v>56141.91015813058</v>
      </c>
    </row>
    <row r="16" spans="1:9">
      <c r="A16" s="103" t="s">
        <v>25</v>
      </c>
      <c r="B16" s="104">
        <v>85106.382978723399</v>
      </c>
      <c r="C16" s="104">
        <v>84042.553191489365</v>
      </c>
      <c r="D16" s="104">
        <v>73329.760628795993</v>
      </c>
      <c r="E16" s="104">
        <v>80248.265790434467</v>
      </c>
      <c r="F16" s="115">
        <v>91639.284410368753</v>
      </c>
    </row>
    <row r="17" spans="1:6">
      <c r="A17" s="103" t="s">
        <v>36</v>
      </c>
      <c r="B17" s="104">
        <v>68817.204301075268</v>
      </c>
      <c r="C17" s="104">
        <v>67298.387096774197</v>
      </c>
      <c r="D17" s="104">
        <v>60215.053763440868</v>
      </c>
      <c r="E17" s="104">
        <v>63978.494623655919</v>
      </c>
      <c r="F17" s="115">
        <v>70263.788968824942</v>
      </c>
    </row>
    <row r="18" spans="1:6">
      <c r="A18" s="103" t="s">
        <v>22</v>
      </c>
      <c r="B18" s="104">
        <v>96264.367816091966</v>
      </c>
      <c r="C18" s="104">
        <v>88560.344827586203</v>
      </c>
      <c r="D18" s="104">
        <v>80459.770114942527</v>
      </c>
      <c r="E18" s="104">
        <v>494252.87356321799</v>
      </c>
      <c r="F18" s="115">
        <v>91954.022988505763</v>
      </c>
    </row>
    <row r="19" spans="1:6">
      <c r="A19" s="103" t="s">
        <v>7</v>
      </c>
      <c r="B19" s="104">
        <v>115918.80341880342</v>
      </c>
      <c r="C19" s="104">
        <v>111128.73931623931</v>
      </c>
      <c r="D19" s="104">
        <v>103002.07039337476</v>
      </c>
      <c r="E19" s="104">
        <v>119979.91967871484</v>
      </c>
      <c r="F19" s="115">
        <v>119883.04093567251</v>
      </c>
    </row>
    <row r="20" spans="1:6">
      <c r="A20" s="103" t="s">
        <v>39</v>
      </c>
      <c r="B20" s="104">
        <v>64893.117218698608</v>
      </c>
      <c r="C20" s="104">
        <v>64017.835421077405</v>
      </c>
      <c r="D20" s="104">
        <v>57021.877205363446</v>
      </c>
      <c r="E20" s="104">
        <v>66200.828157349897</v>
      </c>
      <c r="F20" s="115">
        <v>66624.632569077017</v>
      </c>
    </row>
    <row r="21" spans="1:6">
      <c r="A21" s="103" t="s">
        <v>42</v>
      </c>
      <c r="B21" s="104">
        <v>55821.078431372553</v>
      </c>
      <c r="C21" s="104">
        <v>54982.536868230847</v>
      </c>
      <c r="D21" s="104">
        <v>48734.567901234572</v>
      </c>
      <c r="E21" s="104">
        <v>59005.892902895204</v>
      </c>
      <c r="F21" s="115">
        <v>64568.29724672548</v>
      </c>
    </row>
    <row r="22" spans="1:6">
      <c r="A22" s="103" t="s">
        <v>12</v>
      </c>
      <c r="B22" s="104">
        <v>100429.97542997544</v>
      </c>
      <c r="C22" s="104">
        <v>96910.524160524146</v>
      </c>
      <c r="D22" s="104">
        <v>84848.484848484848</v>
      </c>
      <c r="E22" s="104">
        <v>113131.31313131313</v>
      </c>
      <c r="F22" s="115">
        <v>112519.6540880503</v>
      </c>
    </row>
    <row r="23" spans="1:6">
      <c r="A23" s="103" t="s">
        <v>18</v>
      </c>
      <c r="B23" s="104">
        <v>95148.210290827745</v>
      </c>
      <c r="C23" s="104">
        <v>91591.503283784594</v>
      </c>
      <c r="D23" s="104">
        <v>80178.32647462278</v>
      </c>
      <c r="E23" s="104">
        <v>101445.12350394705</v>
      </c>
      <c r="F23" s="115">
        <v>100416.97784416232</v>
      </c>
    </row>
    <row r="24" spans="1:6">
      <c r="A24" s="103" t="s">
        <v>4</v>
      </c>
      <c r="B24" s="104">
        <v>115566.03773584905</v>
      </c>
      <c r="C24" s="104">
        <v>114194.96855345911</v>
      </c>
      <c r="D24" s="104">
        <v>106761.00628930818</v>
      </c>
      <c r="E24" s="104">
        <v>125786.16352201259</v>
      </c>
      <c r="F24" s="115">
        <v>126388.88888888889</v>
      </c>
    </row>
    <row r="25" spans="1:6">
      <c r="A25" s="103" t="s">
        <v>33</v>
      </c>
      <c r="B25" s="104">
        <v>75203.252032520322</v>
      </c>
      <c r="C25" s="104">
        <v>74549.796747967484</v>
      </c>
      <c r="D25" s="104">
        <v>66056.91056910569</v>
      </c>
      <c r="E25" s="104">
        <v>78455.284552845536</v>
      </c>
      <c r="F25" s="115">
        <v>100416.66666666667</v>
      </c>
    </row>
    <row r="26" spans="1:6">
      <c r="A26" s="103" t="s">
        <v>6</v>
      </c>
      <c r="B26" s="104">
        <v>83333.333333333328</v>
      </c>
      <c r="C26" s="104">
        <v>107058.33333333333</v>
      </c>
      <c r="D26" s="104">
        <v>106391.24293785309</v>
      </c>
      <c r="E26" s="104">
        <v>128707.62711864406</v>
      </c>
      <c r="F26" s="115">
        <v>128707.62711864406</v>
      </c>
    </row>
    <row r="27" spans="1:6">
      <c r="A27" s="103" t="s">
        <v>16</v>
      </c>
      <c r="B27" s="104">
        <v>92753.623188405778</v>
      </c>
      <c r="C27" s="104">
        <v>92731.884057971023</v>
      </c>
      <c r="D27" s="104">
        <v>83695.65217391304</v>
      </c>
      <c r="E27" s="104">
        <v>105072.46376811595</v>
      </c>
      <c r="F27" s="115">
        <v>103819.44444444444</v>
      </c>
    </row>
    <row r="28" spans="1:6">
      <c r="A28" s="103" t="s">
        <v>31</v>
      </c>
      <c r="B28" s="104">
        <v>78703.703703703708</v>
      </c>
      <c r="C28" s="104">
        <v>75648.148148148161</v>
      </c>
      <c r="D28" s="104">
        <v>68981.481481481489</v>
      </c>
      <c r="E28" s="104">
        <v>82129.62962962962</v>
      </c>
      <c r="F28" s="115">
        <v>82129.62962962962</v>
      </c>
    </row>
    <row r="29" spans="1:6">
      <c r="A29" s="103" t="s">
        <v>13</v>
      </c>
      <c r="B29" s="104">
        <v>93833.333333333328</v>
      </c>
      <c r="C29" s="104">
        <v>94574.245413333338</v>
      </c>
      <c r="D29" s="104">
        <v>85833.333333333328</v>
      </c>
      <c r="E29" s="104">
        <v>106666.66666666667</v>
      </c>
      <c r="F29" s="115">
        <v>106666.66666666667</v>
      </c>
    </row>
    <row r="30" spans="1:6">
      <c r="A30" s="103" t="s">
        <v>5</v>
      </c>
      <c r="B30" s="104">
        <v>117187.5</v>
      </c>
      <c r="C30" s="104">
        <v>113560.76388888889</v>
      </c>
      <c r="D30" s="104">
        <v>112847.22222222223</v>
      </c>
      <c r="E30" s="104">
        <v>125833.33333333333</v>
      </c>
      <c r="F30" s="115">
        <v>123366.01307189545</v>
      </c>
    </row>
    <row r="31" spans="1:6">
      <c r="A31" s="103" t="s">
        <v>11</v>
      </c>
      <c r="B31" s="104">
        <v>111083.33333333333</v>
      </c>
      <c r="C31" s="104">
        <v>106805.55555555556</v>
      </c>
      <c r="D31" s="104">
        <v>97743.055555555562</v>
      </c>
      <c r="E31" s="104">
        <v>112847.22222222223</v>
      </c>
      <c r="F31" s="115">
        <v>95430.107526881737</v>
      </c>
    </row>
    <row r="32" spans="1:6">
      <c r="A32" s="103" t="s">
        <v>15</v>
      </c>
      <c r="B32" s="104">
        <v>115454.54545454546</v>
      </c>
      <c r="C32" s="104">
        <v>107560.60606060606</v>
      </c>
      <c r="D32" s="104">
        <v>97424.242424242417</v>
      </c>
      <c r="E32" s="104">
        <v>103030.30303030302</v>
      </c>
      <c r="F32" s="115">
        <v>103030.30303030302</v>
      </c>
    </row>
    <row r="33" spans="1:6">
      <c r="A33" s="103" t="s">
        <v>9</v>
      </c>
      <c r="B33" s="104">
        <v>117803.03030303032</v>
      </c>
      <c r="C33" s="104">
        <v>113105.32196969696</v>
      </c>
      <c r="D33" s="104">
        <v>102556.81818181819</v>
      </c>
      <c r="E33" s="104">
        <v>116352.20125786164</v>
      </c>
      <c r="F33" s="115">
        <v>118055.55555555556</v>
      </c>
    </row>
    <row r="34" spans="1:6">
      <c r="A34" s="103" t="s">
        <v>8</v>
      </c>
      <c r="B34" s="104">
        <v>111904.76190476191</v>
      </c>
      <c r="C34" s="104">
        <v>106792.70833333333</v>
      </c>
      <c r="D34" s="104">
        <v>98379.62962962965</v>
      </c>
      <c r="E34" s="104">
        <v>119212.96296296298</v>
      </c>
      <c r="F34" s="115">
        <v>118243.24324324325</v>
      </c>
    </row>
    <row r="35" spans="1:6">
      <c r="A35" s="103" t="s">
        <v>24</v>
      </c>
      <c r="B35" s="104">
        <v>93333.333333333328</v>
      </c>
      <c r="C35" s="104">
        <v>87818.081702222218</v>
      </c>
      <c r="D35" s="104">
        <v>77777.777777777781</v>
      </c>
      <c r="E35" s="104">
        <v>93055.555555555562</v>
      </c>
      <c r="F35" s="115">
        <v>86939.102564102563</v>
      </c>
    </row>
    <row r="36" spans="1:6">
      <c r="A36" s="103" t="s">
        <v>17</v>
      </c>
      <c r="B36" s="104">
        <v>99305.555555555562</v>
      </c>
      <c r="C36" s="104">
        <v>92847.222222222234</v>
      </c>
      <c r="D36" s="104">
        <v>88194.444444444438</v>
      </c>
      <c r="E36" s="104">
        <v>111111.11111111111</v>
      </c>
      <c r="F36" s="115">
        <v>111111.11111111111</v>
      </c>
    </row>
    <row r="37" spans="1:6">
      <c r="A37" s="109" t="s">
        <v>19</v>
      </c>
      <c r="B37" s="104">
        <v>93000</v>
      </c>
      <c r="C37" s="104">
        <v>96404.993459915611</v>
      </c>
      <c r="D37" s="104">
        <v>79959.100204498987</v>
      </c>
      <c r="E37" s="104">
        <v>102814.32748538011</v>
      </c>
      <c r="F37" s="115">
        <v>90235.042735042749</v>
      </c>
    </row>
    <row r="38" spans="1:6">
      <c r="A38" s="103" t="s">
        <v>29</v>
      </c>
      <c r="B38" s="104">
        <v>87500</v>
      </c>
      <c r="C38" s="104">
        <v>82000</v>
      </c>
      <c r="D38" s="104">
        <v>70512.820512820515</v>
      </c>
      <c r="E38" s="104">
        <v>86538.461538461546</v>
      </c>
      <c r="F38" s="115">
        <v>86538.461538461546</v>
      </c>
    </row>
    <row r="39" spans="1:6">
      <c r="A39" s="103" t="s">
        <v>21</v>
      </c>
      <c r="B39" s="104">
        <v>90517.241379310362</v>
      </c>
      <c r="C39" s="104">
        <v>93117.816091954024</v>
      </c>
      <c r="D39" s="104">
        <v>81896.551724137928</v>
      </c>
      <c r="E39" s="104">
        <v>94827.586206896536</v>
      </c>
      <c r="F39" s="115">
        <v>85714.285714285725</v>
      </c>
    </row>
    <row r="40" spans="1:6">
      <c r="A40" s="103" t="s">
        <v>23</v>
      </c>
      <c r="B40" s="104">
        <v>86775.362318840591</v>
      </c>
      <c r="C40" s="104">
        <v>90963.768115942017</v>
      </c>
      <c r="D40" s="104">
        <v>77898.55072463768</v>
      </c>
      <c r="E40" s="104">
        <v>96014.492753623184</v>
      </c>
      <c r="F40" s="115">
        <v>96014.492753623184</v>
      </c>
    </row>
    <row r="41" spans="1:6">
      <c r="A41" s="119" t="s">
        <v>20</v>
      </c>
      <c r="B41" s="120">
        <v>108333.33333333333</v>
      </c>
      <c r="C41" s="121">
        <v>90905.555555555547</v>
      </c>
      <c r="D41" s="121">
        <v>80555.555555555547</v>
      </c>
      <c r="E41" s="121">
        <v>100000</v>
      </c>
      <c r="F41" s="122">
        <v>100000</v>
      </c>
    </row>
    <row r="42" spans="1:6">
      <c r="A42" s="119" t="s">
        <v>28</v>
      </c>
      <c r="B42" s="120">
        <v>0</v>
      </c>
      <c r="C42" s="121">
        <v>0</v>
      </c>
      <c r="D42" s="121">
        <v>0</v>
      </c>
      <c r="E42" s="121">
        <v>89185.277088502888</v>
      </c>
      <c r="F42" s="122">
        <v>87989.608313349323</v>
      </c>
    </row>
    <row r="43" spans="1:6" ht="15.75" thickBot="1">
      <c r="A43" s="123" t="s">
        <v>32</v>
      </c>
      <c r="B43" s="124">
        <v>0</v>
      </c>
      <c r="C43" s="125">
        <v>0</v>
      </c>
      <c r="D43" s="125">
        <v>0</v>
      </c>
      <c r="E43" s="125">
        <v>76607.239330091848</v>
      </c>
      <c r="F43" s="126">
        <v>78699.090814630079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41" sqref="B41"/>
    </sheetView>
  </sheetViews>
  <sheetFormatPr defaultRowHeight="15"/>
  <cols>
    <col min="1" max="1" width="59.140625" bestFit="1" customWidth="1"/>
  </cols>
  <sheetData>
    <row r="1" spans="1:2" ht="15.75" thickBot="1">
      <c r="A1" s="74"/>
      <c r="B1" s="75">
        <v>2011</v>
      </c>
    </row>
    <row r="2" spans="1:2">
      <c r="A2" s="99" t="s">
        <v>9</v>
      </c>
      <c r="B2" s="100">
        <v>117803.03030303032</v>
      </c>
    </row>
    <row r="3" spans="1:2">
      <c r="A3" s="95" t="s">
        <v>5</v>
      </c>
      <c r="B3" s="96">
        <v>117187.5</v>
      </c>
    </row>
    <row r="4" spans="1:2">
      <c r="A4" s="95" t="s">
        <v>2</v>
      </c>
      <c r="B4" s="96">
        <v>117000.95510983333</v>
      </c>
    </row>
    <row r="5" spans="1:2">
      <c r="A5" s="95" t="s">
        <v>7</v>
      </c>
      <c r="B5" s="96">
        <v>115918.80341880342</v>
      </c>
    </row>
    <row r="6" spans="1:2">
      <c r="A6" s="95" t="s">
        <v>4</v>
      </c>
      <c r="B6" s="96">
        <v>115566.03773584905</v>
      </c>
    </row>
    <row r="7" spans="1:2">
      <c r="A7" s="95" t="s">
        <v>15</v>
      </c>
      <c r="B7" s="96">
        <v>115454.54545454546</v>
      </c>
    </row>
    <row r="8" spans="1:2">
      <c r="A8" s="95" t="s">
        <v>10</v>
      </c>
      <c r="B8" s="96">
        <v>113932.29166666667</v>
      </c>
    </row>
    <row r="9" spans="1:2">
      <c r="A9" s="95" t="s">
        <v>8</v>
      </c>
      <c r="B9" s="96">
        <v>111904.76190476191</v>
      </c>
    </row>
    <row r="10" spans="1:2">
      <c r="A10" s="95" t="s">
        <v>11</v>
      </c>
      <c r="B10" s="96">
        <v>111083.33333333333</v>
      </c>
    </row>
    <row r="11" spans="1:2">
      <c r="A11" s="95" t="s">
        <v>20</v>
      </c>
      <c r="B11" s="96">
        <v>108333.33333333333</v>
      </c>
    </row>
    <row r="12" spans="1:2">
      <c r="A12" s="95" t="s">
        <v>14</v>
      </c>
      <c r="B12" s="96">
        <v>104166.66666666667</v>
      </c>
    </row>
    <row r="13" spans="1:2">
      <c r="A13" s="95" t="s">
        <v>12</v>
      </c>
      <c r="B13" s="96">
        <v>100429.97542997544</v>
      </c>
    </row>
    <row r="14" spans="1:2">
      <c r="A14" s="95" t="s">
        <v>17</v>
      </c>
      <c r="B14" s="96">
        <v>99305.555555555562</v>
      </c>
    </row>
    <row r="15" spans="1:2">
      <c r="A15" s="95" t="s">
        <v>22</v>
      </c>
      <c r="B15" s="96">
        <v>96264.367816091966</v>
      </c>
    </row>
    <row r="16" spans="1:2">
      <c r="A16" s="95" t="s">
        <v>18</v>
      </c>
      <c r="B16" s="96">
        <v>95148.210290827745</v>
      </c>
    </row>
    <row r="17" spans="1:2">
      <c r="A17" s="95" t="s">
        <v>13</v>
      </c>
      <c r="B17" s="96">
        <v>93833.333333333328</v>
      </c>
    </row>
    <row r="18" spans="1:2">
      <c r="A18" s="95" t="s">
        <v>24</v>
      </c>
      <c r="B18" s="96">
        <v>93333.333333333328</v>
      </c>
    </row>
    <row r="19" spans="1:2">
      <c r="A19" s="95" t="s">
        <v>19</v>
      </c>
      <c r="B19" s="96">
        <v>93000</v>
      </c>
    </row>
    <row r="20" spans="1:2">
      <c r="A20" s="95" t="s">
        <v>16</v>
      </c>
      <c r="B20" s="96">
        <v>92753.623188405778</v>
      </c>
    </row>
    <row r="21" spans="1:2">
      <c r="A21" s="95" t="s">
        <v>21</v>
      </c>
      <c r="B21" s="96">
        <v>90517.241379310362</v>
      </c>
    </row>
    <row r="22" spans="1:2">
      <c r="A22" s="95" t="s">
        <v>29</v>
      </c>
      <c r="B22" s="96">
        <v>87500</v>
      </c>
    </row>
    <row r="23" spans="1:2">
      <c r="A23" s="95" t="s">
        <v>27</v>
      </c>
      <c r="B23" s="96">
        <v>86794.46219382323</v>
      </c>
    </row>
    <row r="24" spans="1:2">
      <c r="A24" s="95" t="s">
        <v>23</v>
      </c>
      <c r="B24" s="96">
        <v>86775.362318840591</v>
      </c>
    </row>
    <row r="25" spans="1:2">
      <c r="A25" s="95" t="s">
        <v>25</v>
      </c>
      <c r="B25" s="96">
        <v>85106.382978723399</v>
      </c>
    </row>
    <row r="26" spans="1:2">
      <c r="A26" s="95" t="s">
        <v>26</v>
      </c>
      <c r="B26" s="96">
        <v>83577.922077922078</v>
      </c>
    </row>
    <row r="27" spans="1:2">
      <c r="A27" s="95" t="s">
        <v>6</v>
      </c>
      <c r="B27" s="96">
        <v>83333.333333333328</v>
      </c>
    </row>
    <row r="28" spans="1:2">
      <c r="A28" s="95" t="s">
        <v>31</v>
      </c>
      <c r="B28" s="96">
        <v>78703.703703703708</v>
      </c>
    </row>
    <row r="29" spans="1:2">
      <c r="A29" s="95" t="s">
        <v>33</v>
      </c>
      <c r="B29" s="96">
        <v>75203.252032520322</v>
      </c>
    </row>
    <row r="30" spans="1:2">
      <c r="A30" s="95" t="s">
        <v>34</v>
      </c>
      <c r="B30" s="96">
        <v>71961.805555555547</v>
      </c>
    </row>
    <row r="31" spans="1:2">
      <c r="A31" s="95" t="s">
        <v>30</v>
      </c>
      <c r="B31" s="96">
        <v>70921.985815602835</v>
      </c>
    </row>
    <row r="32" spans="1:2">
      <c r="A32" s="95" t="s">
        <v>35</v>
      </c>
      <c r="B32" s="96">
        <v>69635.751453933277</v>
      </c>
    </row>
    <row r="33" spans="1:2">
      <c r="A33" s="95" t="s">
        <v>36</v>
      </c>
      <c r="B33" s="96">
        <v>68817.204301075268</v>
      </c>
    </row>
    <row r="34" spans="1:2">
      <c r="A34" s="95" t="s">
        <v>38</v>
      </c>
      <c r="B34" s="96">
        <v>66780.592413885533</v>
      </c>
    </row>
    <row r="35" spans="1:2">
      <c r="A35" s="95" t="s">
        <v>37</v>
      </c>
      <c r="B35" s="96">
        <v>66381.568808753276</v>
      </c>
    </row>
    <row r="36" spans="1:2">
      <c r="A36" s="95" t="s">
        <v>39</v>
      </c>
      <c r="B36" s="96">
        <v>64893.117218698608</v>
      </c>
    </row>
    <row r="37" spans="1:2">
      <c r="A37" s="95" t="s">
        <v>41</v>
      </c>
      <c r="B37" s="96">
        <v>58797.909407665509</v>
      </c>
    </row>
    <row r="38" spans="1:2">
      <c r="A38" s="95" t="s">
        <v>40</v>
      </c>
      <c r="B38" s="96">
        <v>58077.961121929555</v>
      </c>
    </row>
    <row r="39" spans="1:2">
      <c r="A39" s="95" t="s">
        <v>42</v>
      </c>
      <c r="B39" s="96">
        <v>55821.078431372553</v>
      </c>
    </row>
    <row r="40" spans="1:2">
      <c r="A40" s="95" t="s">
        <v>43</v>
      </c>
      <c r="B40" s="96">
        <v>51129.100979974435</v>
      </c>
    </row>
    <row r="41" spans="1:2" s="105" customFormat="1">
      <c r="A41" s="103" t="s">
        <v>3</v>
      </c>
      <c r="B41" s="104">
        <v>37940.379403794039</v>
      </c>
    </row>
    <row r="42" spans="1:2">
      <c r="A42" s="94"/>
      <c r="B42" s="94"/>
    </row>
  </sheetData>
  <sortState ref="A2:B42">
    <sortCondition descending="1" ref="B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B44"/>
  <sheetViews>
    <sheetView topLeftCell="A16" workbookViewId="0">
      <selection activeCell="A44" sqref="A44:XFD45"/>
    </sheetView>
  </sheetViews>
  <sheetFormatPr defaultRowHeight="15"/>
  <cols>
    <col min="1" max="1" width="59.140625" bestFit="1" customWidth="1"/>
  </cols>
  <sheetData>
    <row r="2" spans="1:2" ht="15.75" thickBot="1"/>
    <row r="3" spans="1:2" ht="15.75" thickBot="1">
      <c r="A3" s="74"/>
      <c r="B3" s="75">
        <v>2012</v>
      </c>
    </row>
    <row r="4" spans="1:2">
      <c r="A4" s="97" t="s">
        <v>3</v>
      </c>
      <c r="B4" s="98">
        <v>128423.30917874396</v>
      </c>
    </row>
    <row r="5" spans="1:2">
      <c r="A5" s="95" t="s">
        <v>2</v>
      </c>
      <c r="B5" s="96">
        <v>116523.40019102197</v>
      </c>
    </row>
    <row r="6" spans="1:2">
      <c r="A6" s="95" t="s">
        <v>4</v>
      </c>
      <c r="B6" s="96">
        <v>114194.96855345911</v>
      </c>
    </row>
    <row r="7" spans="1:2">
      <c r="A7" s="95" t="s">
        <v>5</v>
      </c>
      <c r="B7" s="96">
        <v>113560.76388888889</v>
      </c>
    </row>
    <row r="8" spans="1:2">
      <c r="A8" s="95" t="s">
        <v>9</v>
      </c>
      <c r="B8" s="96">
        <v>113105.32196969696</v>
      </c>
    </row>
    <row r="9" spans="1:2">
      <c r="A9" s="95" t="s">
        <v>7</v>
      </c>
      <c r="B9" s="96">
        <v>111128.73931623931</v>
      </c>
    </row>
    <row r="10" spans="1:2">
      <c r="A10" s="95" t="s">
        <v>10</v>
      </c>
      <c r="B10" s="96">
        <v>110848.30729166667</v>
      </c>
    </row>
    <row r="11" spans="1:2">
      <c r="A11" s="95" t="s">
        <v>15</v>
      </c>
      <c r="B11" s="96">
        <v>107560.60606060606</v>
      </c>
    </row>
    <row r="12" spans="1:2">
      <c r="A12" s="95" t="s">
        <v>6</v>
      </c>
      <c r="B12" s="96">
        <v>107058.33333333333</v>
      </c>
    </row>
    <row r="13" spans="1:2">
      <c r="A13" s="95" t="s">
        <v>11</v>
      </c>
      <c r="B13" s="96">
        <v>106805.55555555556</v>
      </c>
    </row>
    <row r="14" spans="1:2">
      <c r="A14" s="95" t="s">
        <v>8</v>
      </c>
      <c r="B14" s="96">
        <v>106792.70833333333</v>
      </c>
    </row>
    <row r="15" spans="1:2">
      <c r="A15" s="95" t="s">
        <v>14</v>
      </c>
      <c r="B15" s="96">
        <v>97313.987456140356</v>
      </c>
    </row>
    <row r="16" spans="1:2">
      <c r="A16" s="95" t="s">
        <v>12</v>
      </c>
      <c r="B16" s="96">
        <v>96910.524160524146</v>
      </c>
    </row>
    <row r="17" spans="1:2">
      <c r="A17" s="95" t="s">
        <v>19</v>
      </c>
      <c r="B17" s="96">
        <v>96404.993459915611</v>
      </c>
    </row>
    <row r="18" spans="1:2">
      <c r="A18" s="95" t="s">
        <v>13</v>
      </c>
      <c r="B18" s="96">
        <v>94574.245413333338</v>
      </c>
    </row>
    <row r="19" spans="1:2">
      <c r="A19" s="95" t="s">
        <v>21</v>
      </c>
      <c r="B19" s="96">
        <v>93117.816091954024</v>
      </c>
    </row>
    <row r="20" spans="1:2">
      <c r="A20" s="95" t="s">
        <v>17</v>
      </c>
      <c r="B20" s="96">
        <v>92847.222222222234</v>
      </c>
    </row>
    <row r="21" spans="1:2">
      <c r="A21" s="95" t="s">
        <v>16</v>
      </c>
      <c r="B21" s="96">
        <v>92731.884057971023</v>
      </c>
    </row>
    <row r="22" spans="1:2">
      <c r="A22" s="95" t="s">
        <v>18</v>
      </c>
      <c r="B22" s="96">
        <v>91591.503283784594</v>
      </c>
    </row>
    <row r="23" spans="1:2">
      <c r="A23" s="95" t="s">
        <v>23</v>
      </c>
      <c r="B23" s="96">
        <v>90963.768115942017</v>
      </c>
    </row>
    <row r="24" spans="1:2">
      <c r="A24" s="95" t="s">
        <v>20</v>
      </c>
      <c r="B24" s="96">
        <v>90905.555555555547</v>
      </c>
    </row>
    <row r="25" spans="1:2">
      <c r="A25" s="95" t="s">
        <v>22</v>
      </c>
      <c r="B25" s="96">
        <v>88560.344827586203</v>
      </c>
    </row>
    <row r="26" spans="1:2">
      <c r="A26" s="95" t="s">
        <v>24</v>
      </c>
      <c r="B26" s="96">
        <v>87818.081702222218</v>
      </c>
    </row>
    <row r="27" spans="1:2">
      <c r="A27" s="95" t="s">
        <v>27</v>
      </c>
      <c r="B27" s="96">
        <v>85385.887699680505</v>
      </c>
    </row>
    <row r="28" spans="1:2">
      <c r="A28" s="95" t="s">
        <v>25</v>
      </c>
      <c r="B28" s="96">
        <v>84042.553191489365</v>
      </c>
    </row>
    <row r="29" spans="1:2">
      <c r="A29" s="95" t="s">
        <v>26</v>
      </c>
      <c r="B29" s="96">
        <v>82904.884318766068</v>
      </c>
    </row>
    <row r="30" spans="1:2">
      <c r="A30" s="95" t="s">
        <v>29</v>
      </c>
      <c r="B30" s="96">
        <v>82000</v>
      </c>
    </row>
    <row r="31" spans="1:2">
      <c r="A31" s="95" t="s">
        <v>31</v>
      </c>
      <c r="B31" s="96">
        <v>75648.148148148161</v>
      </c>
    </row>
    <row r="32" spans="1:2">
      <c r="A32" s="95" t="s">
        <v>33</v>
      </c>
      <c r="B32" s="96">
        <v>74549.796747967484</v>
      </c>
    </row>
    <row r="33" spans="1:2">
      <c r="A33" s="95" t="s">
        <v>35</v>
      </c>
      <c r="B33" s="96">
        <v>69557.977596124736</v>
      </c>
    </row>
    <row r="34" spans="1:2">
      <c r="A34" s="95" t="s">
        <v>34</v>
      </c>
      <c r="B34" s="96">
        <v>69543.418029380846</v>
      </c>
    </row>
    <row r="35" spans="1:2">
      <c r="A35" s="95" t="s">
        <v>36</v>
      </c>
      <c r="B35" s="96">
        <v>67298.387096774197</v>
      </c>
    </row>
    <row r="36" spans="1:2">
      <c r="A36" s="95" t="s">
        <v>37</v>
      </c>
      <c r="B36" s="96">
        <v>65612.347678543883</v>
      </c>
    </row>
    <row r="37" spans="1:2">
      <c r="A37" s="95" t="s">
        <v>39</v>
      </c>
      <c r="B37" s="96">
        <v>64017.835421077405</v>
      </c>
    </row>
    <row r="38" spans="1:2">
      <c r="A38" s="95" t="s">
        <v>38</v>
      </c>
      <c r="B38" s="96">
        <v>62583.937684662902</v>
      </c>
    </row>
    <row r="39" spans="1:2">
      <c r="A39" s="95" t="s">
        <v>30</v>
      </c>
      <c r="B39" s="96">
        <v>61897.51395230848</v>
      </c>
    </row>
    <row r="40" spans="1:2">
      <c r="A40" s="95" t="s">
        <v>40</v>
      </c>
      <c r="B40" s="96">
        <v>59190.390395276896</v>
      </c>
    </row>
    <row r="41" spans="1:2">
      <c r="A41" s="95" t="s">
        <v>41</v>
      </c>
      <c r="B41" s="96">
        <v>56979.50198527988</v>
      </c>
    </row>
    <row r="42" spans="1:2">
      <c r="A42" s="16" t="s">
        <v>42</v>
      </c>
      <c r="B42" s="65">
        <v>54982.536868230847</v>
      </c>
    </row>
    <row r="43" spans="1:2">
      <c r="A43" s="16" t="s">
        <v>43</v>
      </c>
      <c r="B43" s="65">
        <v>52719.701022727269</v>
      </c>
    </row>
    <row r="44" spans="1:2">
      <c r="A44" s="11"/>
    </row>
  </sheetData>
  <sortState ref="A4:B45">
    <sortCondition descending="1" ref="B4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topLeftCell="A13" workbookViewId="0">
      <selection activeCell="A22" sqref="A22"/>
    </sheetView>
  </sheetViews>
  <sheetFormatPr defaultRowHeight="15"/>
  <cols>
    <col min="1" max="1" width="59.140625" bestFit="1" customWidth="1"/>
  </cols>
  <sheetData>
    <row r="1" spans="1:2" ht="15.75" thickBot="1">
      <c r="A1" s="101"/>
      <c r="B1" s="102">
        <v>2013</v>
      </c>
    </row>
    <row r="2" spans="1:2">
      <c r="A2" s="97" t="s">
        <v>3</v>
      </c>
      <c r="B2" s="98">
        <v>119500.30193236715</v>
      </c>
    </row>
    <row r="3" spans="1:2">
      <c r="A3" s="95" t="s">
        <v>5</v>
      </c>
      <c r="B3" s="96">
        <v>112847.22222222223</v>
      </c>
    </row>
    <row r="4" spans="1:2">
      <c r="A4" s="95" t="s">
        <v>4</v>
      </c>
      <c r="B4" s="96">
        <v>106761.00628930818</v>
      </c>
    </row>
    <row r="5" spans="1:2">
      <c r="A5" s="95" t="s">
        <v>6</v>
      </c>
      <c r="B5" s="96">
        <v>106391.24293785309</v>
      </c>
    </row>
    <row r="6" spans="1:2">
      <c r="A6" s="95" t="s">
        <v>2</v>
      </c>
      <c r="B6" s="96">
        <v>106255.9694364852</v>
      </c>
    </row>
    <row r="7" spans="1:2">
      <c r="A7" s="95" t="s">
        <v>7</v>
      </c>
      <c r="B7" s="96">
        <v>103002.07039337476</v>
      </c>
    </row>
    <row r="8" spans="1:2">
      <c r="A8" s="95" t="s">
        <v>9</v>
      </c>
      <c r="B8" s="96">
        <v>102556.81818181819</v>
      </c>
    </row>
    <row r="9" spans="1:2">
      <c r="A9" s="95" t="s">
        <v>10</v>
      </c>
      <c r="B9" s="96">
        <v>100716.14583333333</v>
      </c>
    </row>
    <row r="10" spans="1:2">
      <c r="A10" s="95" t="s">
        <v>8</v>
      </c>
      <c r="B10" s="96">
        <v>98379.62962962965</v>
      </c>
    </row>
    <row r="11" spans="1:2">
      <c r="A11" s="95" t="s">
        <v>11</v>
      </c>
      <c r="B11" s="96">
        <v>97743.055555555562</v>
      </c>
    </row>
    <row r="12" spans="1:2">
      <c r="A12" s="95" t="s">
        <v>15</v>
      </c>
      <c r="B12" s="96">
        <v>97424.242424242417</v>
      </c>
    </row>
    <row r="13" spans="1:2" s="105" customFormat="1">
      <c r="A13" s="95" t="s">
        <v>14</v>
      </c>
      <c r="B13" s="96">
        <v>88815.789473684214</v>
      </c>
    </row>
    <row r="14" spans="1:2">
      <c r="A14" s="95" t="s">
        <v>17</v>
      </c>
      <c r="B14" s="96">
        <v>88194.444444444438</v>
      </c>
    </row>
    <row r="15" spans="1:2">
      <c r="A15" s="95" t="s">
        <v>13</v>
      </c>
      <c r="B15" s="96">
        <v>85833.333333333328</v>
      </c>
    </row>
    <row r="16" spans="1:2">
      <c r="A16" s="95" t="s">
        <v>12</v>
      </c>
      <c r="B16" s="96">
        <v>84848.484848484848</v>
      </c>
    </row>
    <row r="17" spans="1:2">
      <c r="A17" s="95" t="s">
        <v>16</v>
      </c>
      <c r="B17" s="96">
        <v>83695.65217391304</v>
      </c>
    </row>
    <row r="18" spans="1:2">
      <c r="A18" s="95" t="s">
        <v>21</v>
      </c>
      <c r="B18" s="96">
        <v>81896.551724137928</v>
      </c>
    </row>
    <row r="19" spans="1:2">
      <c r="A19" s="95" t="s">
        <v>20</v>
      </c>
      <c r="B19" s="96">
        <v>80555.555555555547</v>
      </c>
    </row>
    <row r="20" spans="1:2">
      <c r="A20" s="95" t="s">
        <v>22</v>
      </c>
      <c r="B20" s="96">
        <v>80459.770114942527</v>
      </c>
    </row>
    <row r="21" spans="1:2">
      <c r="A21" s="95" t="s">
        <v>18</v>
      </c>
      <c r="B21" s="96">
        <v>80178.32647462278</v>
      </c>
    </row>
    <row r="22" spans="1:2">
      <c r="A22" s="95" t="s">
        <v>19</v>
      </c>
      <c r="B22" s="96">
        <v>79959.100204498987</v>
      </c>
    </row>
    <row r="23" spans="1:2">
      <c r="A23" s="95" t="s">
        <v>23</v>
      </c>
      <c r="B23" s="96">
        <v>77898.55072463768</v>
      </c>
    </row>
    <row r="24" spans="1:2">
      <c r="A24" s="95" t="s">
        <v>24</v>
      </c>
      <c r="B24" s="96">
        <v>77777.777777777781</v>
      </c>
    </row>
    <row r="25" spans="1:2">
      <c r="A25" s="95" t="s">
        <v>27</v>
      </c>
      <c r="B25" s="96">
        <v>77688.065580751616</v>
      </c>
    </row>
    <row r="26" spans="1:2">
      <c r="A26" s="95" t="s">
        <v>25</v>
      </c>
      <c r="B26" s="96">
        <v>73329.760628795993</v>
      </c>
    </row>
    <row r="27" spans="1:2">
      <c r="A27" s="95" t="s">
        <v>26</v>
      </c>
      <c r="B27" s="96">
        <v>72272.336769759451</v>
      </c>
    </row>
    <row r="28" spans="1:2">
      <c r="A28" s="95" t="s">
        <v>29</v>
      </c>
      <c r="B28" s="96">
        <v>70512.820512820515</v>
      </c>
    </row>
    <row r="29" spans="1:2">
      <c r="A29" s="95" t="s">
        <v>31</v>
      </c>
      <c r="B29" s="96">
        <v>68981.481481481489</v>
      </c>
    </row>
    <row r="30" spans="1:2">
      <c r="A30" s="95" t="s">
        <v>30</v>
      </c>
      <c r="B30" s="96">
        <v>68474.75832438239</v>
      </c>
    </row>
    <row r="31" spans="1:2">
      <c r="A31" s="95" t="s">
        <v>33</v>
      </c>
      <c r="B31" s="96">
        <v>66056.91056910569</v>
      </c>
    </row>
    <row r="32" spans="1:2">
      <c r="A32" s="95" t="s">
        <v>34</v>
      </c>
      <c r="B32" s="96">
        <v>61267.37307814524</v>
      </c>
    </row>
    <row r="33" spans="1:2">
      <c r="A33" s="95" t="s">
        <v>36</v>
      </c>
      <c r="B33" s="96">
        <v>60215.053763440868</v>
      </c>
    </row>
    <row r="34" spans="1:2">
      <c r="A34" s="95" t="s">
        <v>35</v>
      </c>
      <c r="B34" s="96">
        <v>59835.016095990635</v>
      </c>
    </row>
    <row r="35" spans="1:2">
      <c r="A35" s="95" t="s">
        <v>37</v>
      </c>
      <c r="B35" s="96">
        <v>57671.081677704198</v>
      </c>
    </row>
    <row r="36" spans="1:2">
      <c r="A36" s="95" t="s">
        <v>39</v>
      </c>
      <c r="B36" s="96">
        <v>57021.877205363446</v>
      </c>
    </row>
    <row r="37" spans="1:2">
      <c r="A37" s="95" t="s">
        <v>38</v>
      </c>
      <c r="B37" s="96">
        <v>54521.559041216802</v>
      </c>
    </row>
    <row r="38" spans="1:2">
      <c r="A38" s="95" t="s">
        <v>40</v>
      </c>
      <c r="B38" s="96">
        <v>52834.706477125699</v>
      </c>
    </row>
    <row r="39" spans="1:2">
      <c r="A39" s="95" t="s">
        <v>41</v>
      </c>
      <c r="B39" s="96">
        <v>50405.339374555791</v>
      </c>
    </row>
    <row r="40" spans="1:2">
      <c r="A40" s="95" t="s">
        <v>42</v>
      </c>
      <c r="B40" s="96">
        <v>48734.567901234572</v>
      </c>
    </row>
    <row r="41" spans="1:2">
      <c r="A41" s="95" t="s">
        <v>43</v>
      </c>
      <c r="B41" s="96">
        <v>46631.910369643447</v>
      </c>
    </row>
  </sheetData>
  <sortState ref="A2:B42">
    <sortCondition descending="1" ref="B2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B45"/>
  <sheetViews>
    <sheetView topLeftCell="A15" workbookViewId="0">
      <selection activeCell="A18" sqref="A18"/>
    </sheetView>
  </sheetViews>
  <sheetFormatPr defaultRowHeight="15"/>
  <cols>
    <col min="1" max="1" width="59.140625" style="94" bestFit="1" customWidth="1"/>
    <col min="2" max="2" width="9.140625" style="94"/>
  </cols>
  <sheetData>
    <row r="2" spans="1:2" ht="15.75" thickBot="1"/>
    <row r="3" spans="1:2" ht="15.75" thickBot="1">
      <c r="A3" s="107"/>
      <c r="B3" s="108">
        <v>2014</v>
      </c>
    </row>
    <row r="4" spans="1:2">
      <c r="A4" s="103" t="s">
        <v>2</v>
      </c>
      <c r="B4" s="104">
        <v>138504.15512465374</v>
      </c>
    </row>
    <row r="5" spans="1:2">
      <c r="A5" s="103" t="s">
        <v>3</v>
      </c>
      <c r="B5" s="104">
        <v>132548.30917874395</v>
      </c>
    </row>
    <row r="6" spans="1:2">
      <c r="A6" s="103" t="s">
        <v>6</v>
      </c>
      <c r="B6" s="104">
        <v>128707.62711864406</v>
      </c>
    </row>
    <row r="7" spans="1:2">
      <c r="A7" s="103" t="s">
        <v>5</v>
      </c>
      <c r="B7" s="104">
        <v>125833.33333333333</v>
      </c>
    </row>
    <row r="8" spans="1:2">
      <c r="A8" s="103" t="s">
        <v>4</v>
      </c>
      <c r="B8" s="104">
        <v>125786.16352201259</v>
      </c>
    </row>
    <row r="9" spans="1:2">
      <c r="A9" s="103" t="s">
        <v>7</v>
      </c>
      <c r="B9" s="104">
        <v>119979.91967871484</v>
      </c>
    </row>
    <row r="10" spans="1:2">
      <c r="A10" s="103" t="s">
        <v>8</v>
      </c>
      <c r="B10" s="104">
        <v>119212.96296296298</v>
      </c>
    </row>
    <row r="11" spans="1:2">
      <c r="A11" s="103" t="s">
        <v>10</v>
      </c>
      <c r="B11" s="104">
        <v>116459.62732919255</v>
      </c>
    </row>
    <row r="12" spans="1:2">
      <c r="A12" s="103" t="s">
        <v>9</v>
      </c>
      <c r="B12" s="104">
        <v>116352.20125786164</v>
      </c>
    </row>
    <row r="13" spans="1:2">
      <c r="A13" s="103" t="s">
        <v>12</v>
      </c>
      <c r="B13" s="104">
        <v>113131.31313131313</v>
      </c>
    </row>
    <row r="14" spans="1:2">
      <c r="A14" s="103" t="s">
        <v>11</v>
      </c>
      <c r="B14" s="104">
        <v>112847.22222222223</v>
      </c>
    </row>
    <row r="15" spans="1:2">
      <c r="A15" s="103" t="s">
        <v>17</v>
      </c>
      <c r="B15" s="104">
        <v>111111.11111111111</v>
      </c>
    </row>
    <row r="16" spans="1:2">
      <c r="A16" s="103" t="s">
        <v>14</v>
      </c>
      <c r="B16" s="104">
        <v>109100.87719298201</v>
      </c>
    </row>
    <row r="17" spans="1:2">
      <c r="A17" s="103" t="s">
        <v>13</v>
      </c>
      <c r="B17" s="104">
        <v>106666.66666666667</v>
      </c>
    </row>
    <row r="18" spans="1:2">
      <c r="A18" s="103" t="s">
        <v>16</v>
      </c>
      <c r="B18" s="104">
        <v>105072.46376811595</v>
      </c>
    </row>
    <row r="19" spans="1:2">
      <c r="A19" s="103" t="s">
        <v>15</v>
      </c>
      <c r="B19" s="104">
        <v>103030.30303030302</v>
      </c>
    </row>
    <row r="20" spans="1:2">
      <c r="A20" s="103" t="s">
        <v>19</v>
      </c>
      <c r="B20" s="104">
        <v>102814.32748538011</v>
      </c>
    </row>
    <row r="21" spans="1:2">
      <c r="A21" s="103" t="s">
        <v>18</v>
      </c>
      <c r="B21" s="104">
        <v>101445.12350394705</v>
      </c>
    </row>
    <row r="22" spans="1:2">
      <c r="A22" s="103" t="s">
        <v>20</v>
      </c>
      <c r="B22" s="104">
        <v>100000</v>
      </c>
    </row>
    <row r="23" spans="1:2">
      <c r="A23" s="103" t="s">
        <v>23</v>
      </c>
      <c r="B23" s="104">
        <v>96014.492753623184</v>
      </c>
    </row>
    <row r="24" spans="1:2">
      <c r="A24" s="103" t="s">
        <v>21</v>
      </c>
      <c r="B24" s="104">
        <v>94827.586206896536</v>
      </c>
    </row>
    <row r="25" spans="1:2">
      <c r="A25" s="103" t="s">
        <v>24</v>
      </c>
      <c r="B25" s="104">
        <v>93055.555555555562</v>
      </c>
    </row>
    <row r="26" spans="1:2">
      <c r="A26" s="103" t="s">
        <v>27</v>
      </c>
      <c r="B26" s="104">
        <v>89636.75213675214</v>
      </c>
    </row>
    <row r="27" spans="1:2">
      <c r="A27" s="103" t="s">
        <v>26</v>
      </c>
      <c r="B27" s="104">
        <v>89506.17283950618</v>
      </c>
    </row>
    <row r="28" spans="1:2">
      <c r="A28" s="103" t="s">
        <v>28</v>
      </c>
      <c r="B28" s="104">
        <v>89185.277088502888</v>
      </c>
    </row>
    <row r="29" spans="1:2">
      <c r="A29" s="103" t="s">
        <v>29</v>
      </c>
      <c r="B29" s="104">
        <v>86538.461538461546</v>
      </c>
    </row>
    <row r="30" spans="1:2">
      <c r="A30" s="103" t="s">
        <v>30</v>
      </c>
      <c r="B30" s="104">
        <v>85172.143974960883</v>
      </c>
    </row>
    <row r="31" spans="1:2">
      <c r="A31" s="103" t="s">
        <v>31</v>
      </c>
      <c r="B31" s="104">
        <v>82129.62962962962</v>
      </c>
    </row>
    <row r="32" spans="1:2">
      <c r="A32" s="103" t="s">
        <v>25</v>
      </c>
      <c r="B32" s="104">
        <v>80248.265790434467</v>
      </c>
    </row>
    <row r="33" spans="1:2">
      <c r="A33" s="103" t="s">
        <v>33</v>
      </c>
      <c r="B33" s="104">
        <v>78455.284552845536</v>
      </c>
    </row>
    <row r="34" spans="1:2">
      <c r="A34" s="103" t="s">
        <v>32</v>
      </c>
      <c r="B34" s="104">
        <v>76607.239330091848</v>
      </c>
    </row>
    <row r="35" spans="1:2">
      <c r="A35" s="103" t="s">
        <v>34</v>
      </c>
      <c r="B35" s="104">
        <v>75463.793695151238</v>
      </c>
    </row>
    <row r="36" spans="1:2">
      <c r="A36" s="103" t="s">
        <v>35</v>
      </c>
      <c r="B36" s="104">
        <v>72968.285431119919</v>
      </c>
    </row>
    <row r="37" spans="1:2">
      <c r="A37" s="103" t="s">
        <v>37</v>
      </c>
      <c r="B37" s="104">
        <v>68993.152816682225</v>
      </c>
    </row>
    <row r="38" spans="1:2">
      <c r="A38" s="103" t="s">
        <v>38</v>
      </c>
      <c r="B38" s="104">
        <v>68312.389516562907</v>
      </c>
    </row>
    <row r="39" spans="1:2">
      <c r="A39" s="103" t="s">
        <v>39</v>
      </c>
      <c r="B39" s="104">
        <v>66200.828157349897</v>
      </c>
    </row>
    <row r="40" spans="1:2">
      <c r="A40" s="103" t="s">
        <v>36</v>
      </c>
      <c r="B40" s="104">
        <v>63978.494623655919</v>
      </c>
    </row>
    <row r="41" spans="1:2">
      <c r="A41" s="103" t="s">
        <v>40</v>
      </c>
      <c r="B41" s="104">
        <v>63560.572998228628</v>
      </c>
    </row>
    <row r="42" spans="1:2">
      <c r="A42" s="103" t="s">
        <v>41</v>
      </c>
      <c r="B42" s="104">
        <v>62003.327461342727</v>
      </c>
    </row>
    <row r="43" spans="1:2">
      <c r="A43" s="103" t="s">
        <v>42</v>
      </c>
      <c r="B43" s="104">
        <v>59005.892902895204</v>
      </c>
    </row>
    <row r="44" spans="1:2" ht="15.75" thickBot="1">
      <c r="A44" s="110" t="s">
        <v>43</v>
      </c>
      <c r="B44" s="111">
        <v>56289.473684210534</v>
      </c>
    </row>
    <row r="45" spans="1:2">
      <c r="A45" s="106"/>
    </row>
  </sheetData>
  <sortState ref="A4:B45">
    <sortCondition descending="1" ref="B4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topLeftCell="A14" workbookViewId="0">
      <selection activeCell="A3" sqref="A3:B44"/>
    </sheetView>
  </sheetViews>
  <sheetFormatPr defaultRowHeight="15"/>
  <cols>
    <col min="1" max="1" width="59.140625" bestFit="1" customWidth="1"/>
    <col min="2" max="2" width="7" bestFit="1" customWidth="1"/>
  </cols>
  <sheetData>
    <row r="1" spans="1:2" ht="15.75" thickBot="1"/>
    <row r="2" spans="1:2" ht="15.75" thickBot="1">
      <c r="A2" s="107"/>
      <c r="B2" s="112">
        <v>2015</v>
      </c>
    </row>
    <row r="3" spans="1:2">
      <c r="A3" s="97" t="s">
        <v>3</v>
      </c>
      <c r="B3" s="114">
        <v>132807.36357659436</v>
      </c>
    </row>
    <row r="4" spans="1:2">
      <c r="A4" s="103" t="s">
        <v>6</v>
      </c>
      <c r="B4" s="115">
        <v>128707.62711864406</v>
      </c>
    </row>
    <row r="5" spans="1:2">
      <c r="A5" s="103" t="s">
        <v>4</v>
      </c>
      <c r="B5" s="115">
        <v>126388.88888888889</v>
      </c>
    </row>
    <row r="6" spans="1:2">
      <c r="A6" s="103" t="s">
        <v>2</v>
      </c>
      <c r="B6" s="115">
        <f>1515.15151515152*1000/12</f>
        <v>126262.62626262667</v>
      </c>
    </row>
    <row r="7" spans="1:2">
      <c r="A7" s="103" t="s">
        <v>5</v>
      </c>
      <c r="B7" s="115">
        <v>123366.01307189545</v>
      </c>
    </row>
    <row r="8" spans="1:2">
      <c r="A8" s="103" t="s">
        <v>7</v>
      </c>
      <c r="B8" s="115">
        <v>119883.04093567251</v>
      </c>
    </row>
    <row r="9" spans="1:2">
      <c r="A9" s="103" t="s">
        <v>8</v>
      </c>
      <c r="B9" s="115">
        <v>118243.24324324325</v>
      </c>
    </row>
    <row r="10" spans="1:2">
      <c r="A10" s="103" t="s">
        <v>9</v>
      </c>
      <c r="B10" s="115">
        <v>118055.55555555556</v>
      </c>
    </row>
    <row r="11" spans="1:2">
      <c r="A11" s="103" t="s">
        <v>12</v>
      </c>
      <c r="B11" s="115">
        <v>112519.6540880503</v>
      </c>
    </row>
    <row r="12" spans="1:2">
      <c r="A12" s="103" t="s">
        <v>17</v>
      </c>
      <c r="B12" s="115">
        <v>111111.11111111111</v>
      </c>
    </row>
    <row r="13" spans="1:2">
      <c r="A13" s="103" t="s">
        <v>14</v>
      </c>
      <c r="B13" s="115">
        <v>109100.87719298246</v>
      </c>
    </row>
    <row r="14" spans="1:2">
      <c r="A14" s="103" t="s">
        <v>13</v>
      </c>
      <c r="B14" s="115">
        <v>106666.66666666667</v>
      </c>
    </row>
    <row r="15" spans="1:2">
      <c r="A15" s="103" t="s">
        <v>16</v>
      </c>
      <c r="B15" s="115">
        <v>103819.44444444444</v>
      </c>
    </row>
    <row r="16" spans="1:2">
      <c r="A16" s="103" t="s">
        <v>10</v>
      </c>
      <c r="B16" s="115">
        <f>1237.88546255507*1000/12</f>
        <v>103157.12187958916</v>
      </c>
    </row>
    <row r="17" spans="1:2">
      <c r="A17" s="103" t="s">
        <v>15</v>
      </c>
      <c r="B17" s="115">
        <v>103030.30303030302</v>
      </c>
    </row>
    <row r="18" spans="1:2">
      <c r="A18" s="103" t="s">
        <v>18</v>
      </c>
      <c r="B18" s="115">
        <v>100416.97784416232</v>
      </c>
    </row>
    <row r="19" spans="1:2">
      <c r="A19" s="103" t="s">
        <v>33</v>
      </c>
      <c r="B19" s="115">
        <v>100416.66666666667</v>
      </c>
    </row>
    <row r="20" spans="1:2">
      <c r="A20" s="103" t="s">
        <v>20</v>
      </c>
      <c r="B20" s="115">
        <v>100000</v>
      </c>
    </row>
    <row r="21" spans="1:2">
      <c r="A21" s="103" t="s">
        <v>23</v>
      </c>
      <c r="B21" s="115">
        <v>96014.492753623184</v>
      </c>
    </row>
    <row r="22" spans="1:2">
      <c r="A22" s="103" t="s">
        <v>11</v>
      </c>
      <c r="B22" s="115">
        <v>95430.107526881737</v>
      </c>
    </row>
    <row r="23" spans="1:2">
      <c r="A23" s="103" t="s">
        <v>22</v>
      </c>
      <c r="B23" s="115">
        <v>91954.022988505763</v>
      </c>
    </row>
    <row r="24" spans="1:2">
      <c r="A24" s="103" t="s">
        <v>25</v>
      </c>
      <c r="B24" s="115">
        <v>91639.284410368753</v>
      </c>
    </row>
    <row r="25" spans="1:2">
      <c r="A25" s="109" t="s">
        <v>19</v>
      </c>
      <c r="B25" s="115">
        <v>90235.042735042749</v>
      </c>
    </row>
    <row r="26" spans="1:2">
      <c r="A26" s="103" t="s">
        <v>27</v>
      </c>
      <c r="B26" s="115">
        <v>89581.308057895876</v>
      </c>
    </row>
    <row r="27" spans="1:2">
      <c r="A27" s="103" t="s">
        <v>28</v>
      </c>
      <c r="B27" s="115">
        <v>87989.608313349323</v>
      </c>
    </row>
    <row r="28" spans="1:2">
      <c r="A28" s="103" t="s">
        <v>24</v>
      </c>
      <c r="B28" s="115">
        <v>86939.102564102563</v>
      </c>
    </row>
    <row r="29" spans="1:2">
      <c r="A29" s="103" t="s">
        <v>29</v>
      </c>
      <c r="B29" s="115">
        <v>86538.461538461546</v>
      </c>
    </row>
    <row r="30" spans="1:2">
      <c r="A30" s="103" t="s">
        <v>21</v>
      </c>
      <c r="B30" s="115">
        <v>85714.285714285725</v>
      </c>
    </row>
    <row r="31" spans="1:2">
      <c r="A31" s="103" t="s">
        <v>26</v>
      </c>
      <c r="B31" s="115">
        <v>84474.88584474886</v>
      </c>
    </row>
    <row r="32" spans="1:2">
      <c r="A32" s="103" t="s">
        <v>31</v>
      </c>
      <c r="B32" s="115">
        <v>82129.62962962962</v>
      </c>
    </row>
    <row r="33" spans="1:2">
      <c r="A33" s="103" t="s">
        <v>34</v>
      </c>
      <c r="B33" s="115">
        <v>81936.289535226926</v>
      </c>
    </row>
    <row r="34" spans="1:2">
      <c r="A34" s="103" t="s">
        <v>30</v>
      </c>
      <c r="B34" s="115">
        <v>81382.113821138206</v>
      </c>
    </row>
    <row r="35" spans="1:2">
      <c r="A35" s="103" t="s">
        <v>32</v>
      </c>
      <c r="B35" s="115">
        <v>78699.090814630079</v>
      </c>
    </row>
    <row r="36" spans="1:2">
      <c r="A36" s="103" t="s">
        <v>35</v>
      </c>
      <c r="B36" s="115">
        <v>72680.157946692983</v>
      </c>
    </row>
    <row r="37" spans="1:2">
      <c r="A37" s="103" t="s">
        <v>36</v>
      </c>
      <c r="B37" s="115">
        <v>70263.788968824942</v>
      </c>
    </row>
    <row r="38" spans="1:2">
      <c r="A38" s="103" t="s">
        <v>38</v>
      </c>
      <c r="B38" s="115">
        <v>68804.651976215464</v>
      </c>
    </row>
    <row r="39" spans="1:2">
      <c r="A39" s="103" t="s">
        <v>37</v>
      </c>
      <c r="B39" s="115">
        <v>68374.668538449536</v>
      </c>
    </row>
    <row r="40" spans="1:2">
      <c r="A40" s="103" t="s">
        <v>39</v>
      </c>
      <c r="B40" s="115">
        <v>66624.632569077017</v>
      </c>
    </row>
    <row r="41" spans="1:2">
      <c r="A41" s="103" t="s">
        <v>42</v>
      </c>
      <c r="B41" s="115">
        <v>64568.29724672548</v>
      </c>
    </row>
    <row r="42" spans="1:2">
      <c r="A42" s="103" t="s">
        <v>40</v>
      </c>
      <c r="B42" s="115">
        <v>63276.248552749552</v>
      </c>
    </row>
    <row r="43" spans="1:2">
      <c r="A43" s="103" t="s">
        <v>41</v>
      </c>
      <c r="B43" s="115">
        <v>63130.292532717482</v>
      </c>
    </row>
    <row r="44" spans="1:2" ht="15.75" thickBot="1">
      <c r="A44" s="110" t="s">
        <v>43</v>
      </c>
      <c r="B44" s="116">
        <v>56141.91015813058</v>
      </c>
    </row>
  </sheetData>
  <sortState ref="A3:B44">
    <sortCondition descending="1" ref="B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 dhe nr punonj</vt:lpstr>
      <vt:lpstr>TR qe shkojne per paga</vt:lpstr>
      <vt:lpstr>Shpenz-Nr.Punonjesish</vt:lpstr>
      <vt:lpstr>Pg.Mesatare.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2014-12-13T15:27:25Z</dcterms:modified>
</cp:coreProperties>
</file>