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isha\OneDrive\Documents\2025 Year 1\data analyst wyk course\"/>
    </mc:Choice>
  </mc:AlternateContent>
  <xr:revisionPtr revIDLastSave="0" documentId="8_{2ADFB176-F331-4849-94BA-713BC6E7D507}" xr6:coauthVersionLast="47" xr6:coauthVersionMax="47" xr10:uidLastSave="{00000000-0000-0000-0000-000000000000}"/>
  <bookViews>
    <workbookView xWindow="-98" yWindow="-98" windowWidth="20715" windowHeight="13155" tabRatio="587" activeTab="2" xr2:uid="{E617FA6C-E2FE-4E6A-9B97-14A402B246BC}"/>
  </bookViews>
  <sheets>
    <sheet name="Example Overview" sheetId="5" r:id="rId1"/>
    <sheet name="Example P0" sheetId="4" r:id="rId2"/>
    <sheet name="Overall" sheetId="2" r:id="rId3"/>
    <sheet name="P1" sheetId="3" r:id="rId4"/>
    <sheet name="P2" sheetId="6" r:id="rId5"/>
    <sheet name="P3" sheetId="7" r:id="rId6"/>
    <sheet name="P4" sheetId="8" r:id="rId7"/>
    <sheet name="P5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2" l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3" i="2"/>
  <c r="E2" i="2"/>
  <c r="D7" i="9"/>
  <c r="B7" i="9" s="1"/>
  <c r="D8" i="9"/>
  <c r="B8" i="9" s="1"/>
  <c r="D9" i="9"/>
  <c r="B9" i="9" s="1"/>
  <c r="D10" i="9"/>
  <c r="B10" i="9" s="1"/>
  <c r="D11" i="9"/>
  <c r="B11" i="9" s="1"/>
  <c r="D12" i="9"/>
  <c r="B12" i="9" s="1"/>
  <c r="D13" i="9"/>
  <c r="B13" i="9" s="1"/>
  <c r="D14" i="9"/>
  <c r="B14" i="9" s="1"/>
  <c r="D15" i="9"/>
  <c r="B15" i="9" s="1"/>
  <c r="D16" i="9"/>
  <c r="B16" i="9" s="1"/>
  <c r="D17" i="9"/>
  <c r="B17" i="9" s="1"/>
  <c r="D18" i="9"/>
  <c r="B18" i="9" s="1"/>
  <c r="D19" i="9"/>
  <c r="B19" i="9" s="1"/>
  <c r="D20" i="9"/>
  <c r="B20" i="9" s="1"/>
  <c r="D21" i="9"/>
  <c r="B21" i="9" s="1"/>
  <c r="D22" i="9"/>
  <c r="B22" i="9" s="1"/>
  <c r="D23" i="9"/>
  <c r="B23" i="9" s="1"/>
  <c r="D24" i="9"/>
  <c r="B24" i="9" s="1"/>
  <c r="D25" i="9"/>
  <c r="B25" i="9" s="1"/>
  <c r="D26" i="9"/>
  <c r="B26" i="9" s="1"/>
  <c r="D27" i="9"/>
  <c r="B27" i="9" s="1"/>
  <c r="D28" i="9"/>
  <c r="B28" i="9" s="1"/>
  <c r="D6" i="9"/>
  <c r="B6" i="9" s="1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J5" i="9"/>
  <c r="I5" i="9"/>
  <c r="H5" i="9"/>
  <c r="G5" i="9"/>
  <c r="F5" i="9"/>
  <c r="E5" i="9"/>
  <c r="J3" i="9"/>
  <c r="J4" i="9" s="1"/>
  <c r="I3" i="9"/>
  <c r="I4" i="9" s="1"/>
  <c r="H3" i="9"/>
  <c r="H4" i="9" s="1"/>
  <c r="G3" i="9"/>
  <c r="G4" i="9" s="1"/>
  <c r="F3" i="9"/>
  <c r="F4" i="9" s="1"/>
  <c r="E3" i="9"/>
  <c r="E4" i="9" s="1"/>
  <c r="B2" i="9"/>
  <c r="A1" i="9" a="1"/>
  <c r="A1" i="9" s="1"/>
  <c r="A1" i="4" a="1"/>
  <c r="A1" i="4" s="1"/>
  <c r="F4" i="4"/>
  <c r="G4" i="4"/>
  <c r="H4" i="4"/>
  <c r="I4" i="4"/>
  <c r="J4" i="4"/>
  <c r="E4" i="4"/>
  <c r="D4" i="4"/>
  <c r="E3" i="4"/>
  <c r="F3" i="4"/>
  <c r="G3" i="4"/>
  <c r="H3" i="4"/>
  <c r="I3" i="4"/>
  <c r="J3" i="4"/>
  <c r="D3" i="4"/>
  <c r="F2" i="5"/>
  <c r="C2" i="5"/>
  <c r="D2" i="5"/>
  <c r="E2" i="5"/>
  <c r="B2" i="5"/>
  <c r="B2" i="2"/>
  <c r="C2" i="2"/>
  <c r="D2" i="2"/>
  <c r="B28" i="8"/>
  <c r="A28" i="8"/>
  <c r="B27" i="8"/>
  <c r="A27" i="8"/>
  <c r="B26" i="8"/>
  <c r="A26" i="8"/>
  <c r="B25" i="8"/>
  <c r="A25" i="8"/>
  <c r="B24" i="8"/>
  <c r="A24" i="8"/>
  <c r="B23" i="8"/>
  <c r="A23" i="8"/>
  <c r="B22" i="8"/>
  <c r="A22" i="8"/>
  <c r="B21" i="8"/>
  <c r="A21" i="8"/>
  <c r="B20" i="8"/>
  <c r="A20" i="8"/>
  <c r="B19" i="8"/>
  <c r="A19" i="8"/>
  <c r="B18" i="8"/>
  <c r="A18" i="8"/>
  <c r="B17" i="8"/>
  <c r="A17" i="8"/>
  <c r="B16" i="8"/>
  <c r="A16" i="8"/>
  <c r="B15" i="8"/>
  <c r="A15" i="8"/>
  <c r="B14" i="8"/>
  <c r="A14" i="8"/>
  <c r="B13" i="8"/>
  <c r="C13" i="8" s="1"/>
  <c r="A13" i="8"/>
  <c r="B12" i="8"/>
  <c r="A12" i="8"/>
  <c r="B11" i="8"/>
  <c r="A11" i="8"/>
  <c r="B10" i="8"/>
  <c r="A10" i="8"/>
  <c r="B9" i="8"/>
  <c r="C9" i="8" s="1"/>
  <c r="A9" i="8"/>
  <c r="B8" i="8"/>
  <c r="A8" i="8"/>
  <c r="B7" i="8"/>
  <c r="A7" i="8"/>
  <c r="B6" i="8"/>
  <c r="A6" i="8"/>
  <c r="J5" i="8"/>
  <c r="I5" i="8"/>
  <c r="H5" i="8"/>
  <c r="G5" i="8"/>
  <c r="F5" i="8"/>
  <c r="E5" i="8"/>
  <c r="D5" i="8"/>
  <c r="J3" i="8"/>
  <c r="J4" i="8" s="1"/>
  <c r="I3" i="8"/>
  <c r="I4" i="8" s="1"/>
  <c r="H3" i="8"/>
  <c r="H4" i="8" s="1"/>
  <c r="G3" i="8"/>
  <c r="G4" i="8" s="1"/>
  <c r="F3" i="8"/>
  <c r="F4" i="8" s="1"/>
  <c r="E3" i="8"/>
  <c r="E4" i="8" s="1"/>
  <c r="D3" i="8"/>
  <c r="D4" i="8" s="1"/>
  <c r="B2" i="8"/>
  <c r="A1" i="8" a="1"/>
  <c r="A1" i="8" s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C3" i="2"/>
  <c r="D3" i="2"/>
  <c r="D3" i="7"/>
  <c r="D4" i="7" s="1"/>
  <c r="B28" i="7"/>
  <c r="C28" i="7" s="1"/>
  <c r="A28" i="7"/>
  <c r="B27" i="7"/>
  <c r="C27" i="7" s="1"/>
  <c r="A27" i="7"/>
  <c r="B26" i="7"/>
  <c r="A26" i="7"/>
  <c r="B25" i="7"/>
  <c r="A25" i="7"/>
  <c r="B24" i="7"/>
  <c r="C24" i="7" s="1"/>
  <c r="A24" i="7"/>
  <c r="C23" i="7"/>
  <c r="B23" i="7"/>
  <c r="A23" i="7"/>
  <c r="B22" i="7"/>
  <c r="A22" i="7"/>
  <c r="B21" i="7"/>
  <c r="A21" i="7"/>
  <c r="B20" i="7"/>
  <c r="C20" i="7" s="1"/>
  <c r="A20" i="7"/>
  <c r="B19" i="7"/>
  <c r="A19" i="7"/>
  <c r="B18" i="7"/>
  <c r="A18" i="7"/>
  <c r="B17" i="7"/>
  <c r="A17" i="7"/>
  <c r="B16" i="7"/>
  <c r="C16" i="7" s="1"/>
  <c r="A16" i="7"/>
  <c r="B15" i="7"/>
  <c r="A15" i="7"/>
  <c r="B14" i="7"/>
  <c r="A14" i="7"/>
  <c r="B13" i="7"/>
  <c r="C13" i="7" s="1"/>
  <c r="A13" i="7"/>
  <c r="B12" i="7"/>
  <c r="C12" i="7" s="1"/>
  <c r="A12" i="7"/>
  <c r="B11" i="7"/>
  <c r="A11" i="7"/>
  <c r="B10" i="7"/>
  <c r="A10" i="7"/>
  <c r="B9" i="7"/>
  <c r="A9" i="7"/>
  <c r="B8" i="7"/>
  <c r="C8" i="7" s="1"/>
  <c r="A8" i="7"/>
  <c r="B7" i="7"/>
  <c r="A7" i="7"/>
  <c r="A6" i="7"/>
  <c r="J5" i="7"/>
  <c r="I5" i="7"/>
  <c r="H5" i="7"/>
  <c r="G5" i="7"/>
  <c r="F5" i="7"/>
  <c r="E5" i="7"/>
  <c r="J3" i="7"/>
  <c r="J4" i="7" s="1"/>
  <c r="I3" i="7"/>
  <c r="I4" i="7" s="1"/>
  <c r="H3" i="7"/>
  <c r="H4" i="7" s="1"/>
  <c r="G3" i="7"/>
  <c r="G4" i="7" s="1"/>
  <c r="F3" i="7"/>
  <c r="F4" i="7" s="1"/>
  <c r="E3" i="7"/>
  <c r="E4" i="7" s="1"/>
  <c r="B2" i="7"/>
  <c r="C2" i="7" s="1"/>
  <c r="A1" i="7" a="1"/>
  <c r="A1" i="7" s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E4" i="6"/>
  <c r="F4" i="6"/>
  <c r="G4" i="6"/>
  <c r="H4" i="6"/>
  <c r="I4" i="6"/>
  <c r="J4" i="6"/>
  <c r="D4" i="6"/>
  <c r="E4" i="3"/>
  <c r="F4" i="3"/>
  <c r="G4" i="3"/>
  <c r="H4" i="3"/>
  <c r="I4" i="3"/>
  <c r="J4" i="3"/>
  <c r="D4" i="3"/>
  <c r="B28" i="6"/>
  <c r="C28" i="6" s="1"/>
  <c r="A28" i="6"/>
  <c r="B27" i="6"/>
  <c r="A27" i="6"/>
  <c r="B26" i="6"/>
  <c r="A26" i="6"/>
  <c r="B25" i="6"/>
  <c r="A25" i="6"/>
  <c r="B24" i="6"/>
  <c r="C24" i="6" s="1"/>
  <c r="A24" i="6"/>
  <c r="B23" i="6"/>
  <c r="A23" i="6"/>
  <c r="B22" i="6"/>
  <c r="A22" i="6"/>
  <c r="B21" i="6"/>
  <c r="A21" i="6"/>
  <c r="B20" i="6"/>
  <c r="C20" i="6" s="1"/>
  <c r="A20" i="6"/>
  <c r="B19" i="6"/>
  <c r="A19" i="6"/>
  <c r="B18" i="6"/>
  <c r="A18" i="6"/>
  <c r="B17" i="6"/>
  <c r="A17" i="6"/>
  <c r="B16" i="6"/>
  <c r="C16" i="6" s="1"/>
  <c r="A16" i="6"/>
  <c r="B15" i="6"/>
  <c r="A15" i="6"/>
  <c r="B14" i="6"/>
  <c r="A14" i="6"/>
  <c r="B13" i="6"/>
  <c r="A13" i="6"/>
  <c r="B12" i="6"/>
  <c r="C12" i="6" s="1"/>
  <c r="A12" i="6"/>
  <c r="B11" i="6"/>
  <c r="A11" i="6"/>
  <c r="B10" i="6"/>
  <c r="A10" i="6"/>
  <c r="B9" i="6"/>
  <c r="A9" i="6"/>
  <c r="B8" i="6"/>
  <c r="C8" i="6" s="1"/>
  <c r="A8" i="6"/>
  <c r="B7" i="6"/>
  <c r="A7" i="6"/>
  <c r="B6" i="6"/>
  <c r="A6" i="6"/>
  <c r="J5" i="6"/>
  <c r="I5" i="6"/>
  <c r="H5" i="6"/>
  <c r="G5" i="6"/>
  <c r="F5" i="6"/>
  <c r="E5" i="6"/>
  <c r="D5" i="6"/>
  <c r="J3" i="6"/>
  <c r="I3" i="6"/>
  <c r="H3" i="6"/>
  <c r="G3" i="6"/>
  <c r="F3" i="6"/>
  <c r="E3" i="6"/>
  <c r="D3" i="6"/>
  <c r="B2" i="6"/>
  <c r="C2" i="6" s="1"/>
  <c r="A1" i="6" a="1"/>
  <c r="A1" i="6" s="1"/>
  <c r="B28" i="4"/>
  <c r="A28" i="4"/>
  <c r="B27" i="4"/>
  <c r="A27" i="4"/>
  <c r="B26" i="4"/>
  <c r="A26" i="4"/>
  <c r="B25" i="4"/>
  <c r="C25" i="4" s="1"/>
  <c r="A25" i="4"/>
  <c r="B24" i="4"/>
  <c r="A24" i="4"/>
  <c r="B23" i="4"/>
  <c r="A23" i="4"/>
  <c r="B22" i="4"/>
  <c r="A22" i="4"/>
  <c r="B21" i="4"/>
  <c r="C21" i="4" s="1"/>
  <c r="A21" i="4"/>
  <c r="B20" i="4"/>
  <c r="A20" i="4"/>
  <c r="B19" i="4"/>
  <c r="A19" i="4"/>
  <c r="B18" i="4"/>
  <c r="A18" i="4"/>
  <c r="B17" i="4"/>
  <c r="C17" i="4" s="1"/>
  <c r="A17" i="4"/>
  <c r="B16" i="4"/>
  <c r="A16" i="4"/>
  <c r="B15" i="4"/>
  <c r="A15" i="4"/>
  <c r="B14" i="4"/>
  <c r="A14" i="4"/>
  <c r="B13" i="4"/>
  <c r="C13" i="4" s="1"/>
  <c r="A13" i="4"/>
  <c r="B12" i="4"/>
  <c r="A12" i="4"/>
  <c r="B11" i="4"/>
  <c r="A11" i="4"/>
  <c r="B10" i="4"/>
  <c r="A10" i="4"/>
  <c r="B9" i="4"/>
  <c r="C9" i="4" s="1"/>
  <c r="A9" i="4"/>
  <c r="B8" i="4"/>
  <c r="A8" i="4"/>
  <c r="B7" i="4"/>
  <c r="A7" i="4"/>
  <c r="B6" i="4"/>
  <c r="A6" i="4"/>
  <c r="J5" i="4"/>
  <c r="I5" i="4"/>
  <c r="H5" i="4"/>
  <c r="G5" i="4"/>
  <c r="F5" i="4"/>
  <c r="E5" i="4"/>
  <c r="D5" i="4"/>
  <c r="B2" i="4"/>
  <c r="C20" i="4" s="1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7" i="3"/>
  <c r="A8" i="3"/>
  <c r="A9" i="3"/>
  <c r="A10" i="3"/>
  <c r="A11" i="3"/>
  <c r="A6" i="3"/>
  <c r="B11" i="3"/>
  <c r="C11" i="3" s="1"/>
  <c r="B12" i="3"/>
  <c r="C12" i="3" s="1"/>
  <c r="C20" i="9" l="1"/>
  <c r="F17" i="2" s="1"/>
  <c r="D3" i="9"/>
  <c r="D4" i="9" s="1"/>
  <c r="D5" i="9"/>
  <c r="C6" i="9"/>
  <c r="F3" i="2" s="1"/>
  <c r="C17" i="9"/>
  <c r="F14" i="2" s="1"/>
  <c r="C21" i="9"/>
  <c r="F18" i="2" s="1"/>
  <c r="C10" i="9"/>
  <c r="F7" i="2" s="1"/>
  <c r="C14" i="9"/>
  <c r="F11" i="2" s="1"/>
  <c r="C25" i="9"/>
  <c r="F22" i="2" s="1"/>
  <c r="C19" i="9"/>
  <c r="F16" i="2" s="1"/>
  <c r="C27" i="9"/>
  <c r="F24" i="2" s="1"/>
  <c r="C16" i="9"/>
  <c r="F13" i="2" s="1"/>
  <c r="C18" i="9"/>
  <c r="F15" i="2" s="1"/>
  <c r="C22" i="9"/>
  <c r="F19" i="2" s="1"/>
  <c r="C7" i="9"/>
  <c r="F4" i="2" s="1"/>
  <c r="C11" i="9"/>
  <c r="F8" i="2" s="1"/>
  <c r="C26" i="9"/>
  <c r="F23" i="2" s="1"/>
  <c r="C15" i="9"/>
  <c r="F12" i="2" s="1"/>
  <c r="C8" i="9"/>
  <c r="F5" i="2" s="1"/>
  <c r="C23" i="9"/>
  <c r="F20" i="2" s="1"/>
  <c r="C9" i="9"/>
  <c r="F6" i="2" s="1"/>
  <c r="C13" i="9"/>
  <c r="F10" i="2" s="1"/>
  <c r="C24" i="9"/>
  <c r="F21" i="2" s="1"/>
  <c r="C28" i="9"/>
  <c r="F25" i="2" s="1"/>
  <c r="B3" i="9"/>
  <c r="B5" i="9"/>
  <c r="C2" i="9"/>
  <c r="C12" i="9"/>
  <c r="F9" i="2" s="1"/>
  <c r="C14" i="8"/>
  <c r="C17" i="8"/>
  <c r="C18" i="8"/>
  <c r="C7" i="8"/>
  <c r="C25" i="8"/>
  <c r="C10" i="8"/>
  <c r="C26" i="8"/>
  <c r="C11" i="8"/>
  <c r="C15" i="8"/>
  <c r="C19" i="8"/>
  <c r="C27" i="8"/>
  <c r="C21" i="8"/>
  <c r="C22" i="8"/>
  <c r="C8" i="8"/>
  <c r="C12" i="8"/>
  <c r="C16" i="8"/>
  <c r="C20" i="8"/>
  <c r="C24" i="8"/>
  <c r="C28" i="8"/>
  <c r="C23" i="8"/>
  <c r="C2" i="8"/>
  <c r="B3" i="8"/>
  <c r="B5" i="8"/>
  <c r="C6" i="8"/>
  <c r="D5" i="7"/>
  <c r="B6" i="7"/>
  <c r="B3" i="7" s="1"/>
  <c r="C9" i="7"/>
  <c r="C21" i="7"/>
  <c r="C10" i="7"/>
  <c r="C14" i="7"/>
  <c r="C25" i="7"/>
  <c r="C22" i="7"/>
  <c r="C7" i="7"/>
  <c r="C11" i="7"/>
  <c r="C26" i="7"/>
  <c r="C17" i="7"/>
  <c r="C18" i="7"/>
  <c r="C15" i="7"/>
  <c r="C19" i="7"/>
  <c r="B3" i="6"/>
  <c r="C9" i="6"/>
  <c r="C13" i="6"/>
  <c r="C17" i="6"/>
  <c r="C21" i="6"/>
  <c r="C25" i="6"/>
  <c r="C18" i="6"/>
  <c r="C6" i="6"/>
  <c r="C22" i="6"/>
  <c r="C26" i="6"/>
  <c r="C14" i="6"/>
  <c r="C11" i="6"/>
  <c r="C19" i="6"/>
  <c r="C27" i="6"/>
  <c r="C15" i="6"/>
  <c r="C23" i="6"/>
  <c r="C10" i="6"/>
  <c r="C7" i="6"/>
  <c r="B5" i="6"/>
  <c r="C18" i="4"/>
  <c r="C26" i="4"/>
  <c r="C11" i="4"/>
  <c r="C19" i="4"/>
  <c r="C27" i="4"/>
  <c r="C8" i="4"/>
  <c r="C16" i="4"/>
  <c r="C24" i="4"/>
  <c r="C28" i="4"/>
  <c r="B3" i="4"/>
  <c r="C7" i="4"/>
  <c r="B5" i="4"/>
  <c r="C23" i="4"/>
  <c r="C10" i="4"/>
  <c r="C15" i="4"/>
  <c r="C2" i="4"/>
  <c r="C6" i="4"/>
  <c r="C14" i="4"/>
  <c r="C22" i="4"/>
  <c r="C12" i="4"/>
  <c r="E3" i="3"/>
  <c r="F3" i="3"/>
  <c r="G3" i="3"/>
  <c r="H3" i="3"/>
  <c r="I3" i="3"/>
  <c r="J3" i="3"/>
  <c r="D3" i="3"/>
  <c r="B25" i="3"/>
  <c r="B2" i="3"/>
  <c r="C2" i="3" s="1"/>
  <c r="B6" i="3"/>
  <c r="B7" i="3"/>
  <c r="B8" i="3"/>
  <c r="B9" i="3"/>
  <c r="B10" i="3"/>
  <c r="B13" i="3"/>
  <c r="B14" i="3"/>
  <c r="B15" i="3"/>
  <c r="B16" i="3"/>
  <c r="B17" i="3"/>
  <c r="B18" i="3"/>
  <c r="B19" i="3"/>
  <c r="B20" i="3"/>
  <c r="B21" i="3"/>
  <c r="B22" i="3"/>
  <c r="B23" i="3"/>
  <c r="B24" i="3"/>
  <c r="B26" i="3"/>
  <c r="B27" i="3"/>
  <c r="B28" i="3"/>
  <c r="G5" i="3"/>
  <c r="I5" i="3"/>
  <c r="J5" i="3"/>
  <c r="A1" i="3" a="1"/>
  <c r="A1" i="3" s="1"/>
  <c r="D5" i="3"/>
  <c r="E5" i="3"/>
  <c r="F5" i="3"/>
  <c r="H5" i="3"/>
  <c r="L3" i="2" l="1"/>
  <c r="O3" i="2"/>
  <c r="F2" i="2"/>
  <c r="I3" i="2" s="1"/>
  <c r="B4" i="9"/>
  <c r="B4" i="8"/>
  <c r="B5" i="7"/>
  <c r="C6" i="7"/>
  <c r="B4" i="7" s="1"/>
  <c r="B4" i="6"/>
  <c r="B4" i="4"/>
  <c r="B3" i="3"/>
  <c r="B5" i="3"/>
  <c r="C19" i="3"/>
  <c r="C17" i="3"/>
  <c r="C24" i="3"/>
  <c r="C14" i="3"/>
  <c r="C22" i="3"/>
  <c r="C28" i="3"/>
  <c r="C15" i="3"/>
  <c r="C27" i="3"/>
  <c r="C20" i="3"/>
  <c r="C16" i="3"/>
  <c r="C6" i="3"/>
  <c r="C8" i="3"/>
  <c r="C10" i="3"/>
  <c r="C21" i="3"/>
  <c r="C18" i="3"/>
  <c r="C7" i="3"/>
  <c r="C9" i="3"/>
  <c r="C13" i="3"/>
  <c r="C23" i="3"/>
  <c r="C25" i="3"/>
  <c r="C26" i="3"/>
  <c r="B4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<sst xmlns="http://schemas.openxmlformats.org/spreadsheetml/2006/main" count="141" uniqueCount="47">
  <si>
    <t>Name</t>
  </si>
  <si>
    <t>Q1</t>
  </si>
  <si>
    <t>Max</t>
  </si>
  <si>
    <t>Mark</t>
  </si>
  <si>
    <t>Total correct</t>
  </si>
  <si>
    <t>Average Mark</t>
  </si>
  <si>
    <t>Average Percent</t>
  </si>
  <si>
    <t>Percent</t>
  </si>
  <si>
    <t>Q2</t>
  </si>
  <si>
    <t>Q3</t>
  </si>
  <si>
    <t>Q4</t>
  </si>
  <si>
    <t>Formative</t>
  </si>
  <si>
    <t>Q5</t>
  </si>
  <si>
    <t>Q6</t>
  </si>
  <si>
    <t>P4</t>
  </si>
  <si>
    <t>Average</t>
  </si>
  <si>
    <t>P5</t>
  </si>
  <si>
    <t>P1</t>
  </si>
  <si>
    <t>P2</t>
  </si>
  <si>
    <t>P3</t>
  </si>
  <si>
    <t>A, ALICE</t>
  </si>
  <si>
    <t>C, CLAUDE</t>
  </si>
  <si>
    <t>B, BOHORT</t>
  </si>
  <si>
    <t>E, ELIZA</t>
  </si>
  <si>
    <t>D, DANIEL</t>
  </si>
  <si>
    <t>G,  GINGY</t>
  </si>
  <si>
    <t>H, HAROLD</t>
  </si>
  <si>
    <t>F, FERGUS</t>
  </si>
  <si>
    <t>I, IMELDA</t>
  </si>
  <si>
    <t>J, JACK</t>
  </si>
  <si>
    <t>K, KYLE</t>
  </si>
  <si>
    <t>L, LANCELOT</t>
  </si>
  <si>
    <t>M, MABEL</t>
  </si>
  <si>
    <t>N, NAYSAYER</t>
  </si>
  <si>
    <t>O, ODYSSEUS</t>
  </si>
  <si>
    <t>P, PIPER</t>
  </si>
  <si>
    <t>Q, QUEENIE</t>
  </si>
  <si>
    <t>R, RUMPLE</t>
  </si>
  <si>
    <t>S, SEGWARIDES</t>
  </si>
  <si>
    <t>T, TIANA</t>
  </si>
  <si>
    <t>U, UKELELE</t>
  </si>
  <si>
    <t>V, VERACITY</t>
  </si>
  <si>
    <t>W, WALLI</t>
  </si>
  <si>
    <t>MCQ</t>
  </si>
  <si>
    <t>AVERAGE %</t>
  </si>
  <si>
    <t>PASS RATE (+50%)</t>
  </si>
  <si>
    <t>GRADE 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</si>
</sst>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2" tint="-9.9978637043366805E-2"/>
      </left>
      <right/>
      <top style="medium">
        <color indexed="64"/>
      </top>
      <bottom style="medium">
        <color indexed="64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indexed="64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medium">
        <color indexed="64"/>
      </top>
      <bottom style="thin">
        <color theme="2" tint="-9.9978637043366805E-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theme="2" tint="-9.9978637043366805E-2"/>
      </right>
      <top style="medium">
        <color indexed="64"/>
      </top>
      <bottom style="medium">
        <color indexed="64"/>
      </bottom>
      <diagonal/>
    </border>
    <border>
      <left/>
      <right style="thin">
        <color theme="2" tint="-9.9978637043366805E-2"/>
      </right>
      <top style="medium">
        <color indexed="64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2" tint="-9.9978637043366805E-2"/>
      </bottom>
      <diagonal/>
    </border>
    <border>
      <left style="medium">
        <color indexed="64"/>
      </left>
      <right style="medium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indexed="64"/>
      </left>
      <right style="medium">
        <color indexed="64"/>
      </right>
      <top style="thin">
        <color theme="2" tint="-9.9978637043366805E-2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2" tint="-9.9978637043366805E-2"/>
      </left>
      <right style="medium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2" tint="-9.9978637043366805E-2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8">
    <xf numFmtId="0" fontId="0" fillId="0" borderId="0" xfId="0"/>
    <xf numFmtId="0" fontId="0" fillId="0" borderId="0" xfId="0" applyAlignment="1">
      <alignment horizontal="center"/>
    </xf>
    <xf numFmtId="0" fontId="1" fillId="3" borderId="3" xfId="0" applyFont="1" applyFill="1" applyBorder="1"/>
    <xf numFmtId="0" fontId="4" fillId="0" borderId="2" xfId="0" applyFont="1" applyBorder="1"/>
    <xf numFmtId="0" fontId="0" fillId="4" borderId="4" xfId="0" applyFill="1" applyBorder="1"/>
    <xf numFmtId="9" fontId="0" fillId="0" borderId="2" xfId="0" applyNumberFormat="1" applyBorder="1" applyAlignment="1">
      <alignment horizontal="center"/>
    </xf>
    <xf numFmtId="0" fontId="0" fillId="0" borderId="9" xfId="0" applyBorder="1"/>
    <xf numFmtId="0" fontId="4" fillId="0" borderId="10" xfId="0" applyFont="1" applyBorder="1"/>
    <xf numFmtId="0" fontId="0" fillId="4" borderId="6" xfId="0" applyFill="1" applyBorder="1"/>
    <xf numFmtId="0" fontId="3" fillId="2" borderId="11" xfId="0" applyFont="1" applyFill="1" applyBorder="1" applyAlignment="1">
      <alignment horizontal="center"/>
    </xf>
    <xf numFmtId="0" fontId="4" fillId="0" borderId="12" xfId="0" applyFont="1" applyBorder="1"/>
    <xf numFmtId="0" fontId="4" fillId="0" borderId="14" xfId="0" applyFont="1" applyBorder="1"/>
    <xf numFmtId="0" fontId="4" fillId="0" borderId="15" xfId="0" applyFont="1" applyBorder="1"/>
    <xf numFmtId="9" fontId="0" fillId="0" borderId="0" xfId="0" applyNumberFormat="1" applyAlignment="1">
      <alignment horizontal="center"/>
    </xf>
    <xf numFmtId="0" fontId="4" fillId="0" borderId="18" xfId="0" applyFont="1" applyBorder="1"/>
    <xf numFmtId="0" fontId="4" fillId="0" borderId="7" xfId="0" applyFont="1" applyBorder="1"/>
    <xf numFmtId="0" fontId="4" fillId="0" borderId="22" xfId="0" applyFont="1" applyBorder="1"/>
    <xf numFmtId="0" fontId="4" fillId="0" borderId="25" xfId="0" applyFont="1" applyBorder="1"/>
    <xf numFmtId="0" fontId="4" fillId="0" borderId="26" xfId="0" applyFont="1" applyBorder="1"/>
    <xf numFmtId="0" fontId="4" fillId="0" borderId="19" xfId="0" applyFont="1" applyBorder="1"/>
    <xf numFmtId="0" fontId="4" fillId="0" borderId="20" xfId="0" applyFont="1" applyBorder="1"/>
    <xf numFmtId="164" fontId="0" fillId="0" borderId="9" xfId="0" applyNumberFormat="1" applyBorder="1"/>
    <xf numFmtId="9" fontId="0" fillId="2" borderId="2" xfId="0" applyNumberFormat="1" applyFill="1" applyBorder="1" applyAlignment="1">
      <alignment horizontal="center"/>
    </xf>
    <xf numFmtId="164" fontId="0" fillId="0" borderId="17" xfId="0" applyNumberFormat="1" applyBorder="1"/>
    <xf numFmtId="164" fontId="0" fillId="0" borderId="21" xfId="0" applyNumberFormat="1" applyBorder="1"/>
    <xf numFmtId="0" fontId="4" fillId="0" borderId="28" xfId="0" applyFont="1" applyBorder="1"/>
    <xf numFmtId="0" fontId="4" fillId="0" borderId="29" xfId="0" applyFont="1" applyBorder="1"/>
    <xf numFmtId="0" fontId="4" fillId="0" borderId="0" xfId="0" applyFont="1" applyBorder="1"/>
    <xf numFmtId="0" fontId="4" fillId="0" borderId="21" xfId="0" applyFont="1" applyBorder="1"/>
    <xf numFmtId="0" fontId="4" fillId="0" borderId="32" xfId="0" applyFont="1" applyBorder="1"/>
    <xf numFmtId="0" fontId="4" fillId="0" borderId="33" xfId="0" applyFont="1" applyBorder="1"/>
    <xf numFmtId="0" fontId="0" fillId="0" borderId="6" xfId="0" applyBorder="1"/>
    <xf numFmtId="0" fontId="0" fillId="7" borderId="4" xfId="0" applyFill="1" applyBorder="1"/>
    <xf numFmtId="0" fontId="0" fillId="0" borderId="4" xfId="0" applyBorder="1"/>
    <xf numFmtId="0" fontId="0" fillId="0" borderId="5" xfId="0" applyBorder="1"/>
    <xf numFmtId="0" fontId="3" fillId="2" borderId="35" xfId="0" applyFont="1" applyFill="1" applyBorder="1" applyAlignment="1">
      <alignment horizontal="center"/>
    </xf>
    <xf numFmtId="0" fontId="0" fillId="0" borderId="37" xfId="0" applyBorder="1"/>
    <xf numFmtId="0" fontId="3" fillId="2" borderId="3" xfId="0" applyFont="1" applyFill="1" applyBorder="1" applyAlignment="1">
      <alignment horizontal="center"/>
    </xf>
    <xf numFmtId="0" fontId="4" fillId="0" borderId="39" xfId="0" applyFont="1" applyBorder="1" applyAlignment="1">
      <alignment horizontal="center"/>
    </xf>
    <xf numFmtId="164" fontId="4" fillId="0" borderId="40" xfId="0" applyNumberFormat="1" applyFont="1" applyBorder="1" applyAlignment="1">
      <alignment horizontal="center"/>
    </xf>
    <xf numFmtId="9" fontId="4" fillId="0" borderId="40" xfId="1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4" fillId="0" borderId="0" xfId="0" applyFont="1" applyFill="1" applyBorder="1"/>
    <xf numFmtId="0" fontId="0" fillId="0" borderId="0" xfId="0" applyBorder="1"/>
    <xf numFmtId="9" fontId="0" fillId="0" borderId="0" xfId="0" applyNumberFormat="1" applyBorder="1" applyAlignment="1">
      <alignment horizontal="center"/>
    </xf>
    <xf numFmtId="0" fontId="1" fillId="3" borderId="42" xfId="0" applyFont="1" applyFill="1" applyBorder="1"/>
    <xf numFmtId="0" fontId="1" fillId="5" borderId="43" xfId="0" applyFont="1" applyFill="1" applyBorder="1" applyAlignment="1">
      <alignment horizontal="center"/>
    </xf>
    <xf numFmtId="0" fontId="1" fillId="5" borderId="44" xfId="0" applyFont="1" applyFill="1" applyBorder="1" applyAlignment="1">
      <alignment horizontal="center"/>
    </xf>
    <xf numFmtId="0" fontId="6" fillId="6" borderId="8" xfId="0" applyFont="1" applyFill="1" applyBorder="1"/>
    <xf numFmtId="0" fontId="0" fillId="0" borderId="8" xfId="0" applyBorder="1"/>
    <xf numFmtId="9" fontId="0" fillId="0" borderId="12" xfId="0" applyNumberFormat="1" applyBorder="1" applyAlignment="1">
      <alignment horizontal="center"/>
    </xf>
    <xf numFmtId="0" fontId="0" fillId="0" borderId="34" xfId="0" applyBorder="1"/>
    <xf numFmtId="9" fontId="0" fillId="0" borderId="14" xfId="0" applyNumberFormat="1" applyBorder="1" applyAlignment="1">
      <alignment horizontal="center"/>
    </xf>
    <xf numFmtId="9" fontId="0" fillId="0" borderId="15" xfId="0" applyNumberFormat="1" applyBorder="1" applyAlignment="1">
      <alignment horizontal="center"/>
    </xf>
    <xf numFmtId="9" fontId="0" fillId="0" borderId="9" xfId="1" applyFont="1" applyBorder="1"/>
    <xf numFmtId="9" fontId="0" fillId="0" borderId="45" xfId="1" applyFont="1" applyBorder="1"/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0" fillId="0" borderId="45" xfId="0" applyNumberFormat="1" applyBorder="1"/>
    <xf numFmtId="0" fontId="0" fillId="0" borderId="45" xfId="0" applyBorder="1"/>
    <xf numFmtId="0" fontId="3" fillId="2" borderId="16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4" fillId="0" borderId="36" xfId="0" applyFont="1" applyBorder="1"/>
    <xf numFmtId="164" fontId="0" fillId="0" borderId="37" xfId="0" applyNumberFormat="1" applyBorder="1"/>
    <xf numFmtId="0" fontId="4" fillId="0" borderId="46" xfId="0" applyFont="1" applyBorder="1"/>
    <xf numFmtId="0" fontId="4" fillId="0" borderId="47" xfId="0" applyFont="1" applyBorder="1"/>
    <xf numFmtId="0" fontId="4" fillId="0" borderId="48" xfId="0" applyFont="1" applyBorder="1"/>
    <xf numFmtId="0" fontId="4" fillId="0" borderId="49" xfId="0" applyFont="1" applyBorder="1"/>
    <xf numFmtId="9" fontId="4" fillId="0" borderId="39" xfId="1" applyFont="1" applyBorder="1" applyAlignment="1">
      <alignment horizontal="center"/>
    </xf>
    <xf numFmtId="0" fontId="0" fillId="0" borderId="40" xfId="0" applyBorder="1"/>
    <xf numFmtId="9" fontId="4" fillId="0" borderId="50" xfId="1" applyFont="1" applyBorder="1" applyAlignment="1">
      <alignment horizontal="center"/>
    </xf>
    <xf numFmtId="9" fontId="4" fillId="0" borderId="6" xfId="1" applyFont="1" applyBorder="1" applyAlignment="1">
      <alignment horizontal="center"/>
    </xf>
    <xf numFmtId="9" fontId="4" fillId="0" borderId="4" xfId="1" applyFont="1" applyBorder="1" applyAlignment="1">
      <alignment horizontal="center"/>
    </xf>
    <xf numFmtId="9" fontId="4" fillId="0" borderId="5" xfId="1" applyFont="1" applyBorder="1" applyAlignment="1">
      <alignment horizontal="center"/>
    </xf>
    <xf numFmtId="0" fontId="3" fillId="2" borderId="35" xfId="0" applyFont="1" applyFill="1" applyBorder="1"/>
    <xf numFmtId="9" fontId="0" fillId="0" borderId="37" xfId="1" applyFont="1" applyBorder="1"/>
    <xf numFmtId="9" fontId="4" fillId="0" borderId="31" xfId="1" applyFont="1" applyBorder="1" applyAlignment="1">
      <alignment horizontal="center"/>
    </xf>
    <xf numFmtId="9" fontId="4" fillId="0" borderId="8" xfId="1" applyFont="1" applyBorder="1" applyAlignment="1">
      <alignment horizontal="center"/>
    </xf>
    <xf numFmtId="9" fontId="4" fillId="0" borderId="34" xfId="1" applyFont="1" applyBorder="1" applyAlignment="1">
      <alignment horizontal="center"/>
    </xf>
    <xf numFmtId="0" fontId="4" fillId="0" borderId="38" xfId="0" applyFont="1" applyBorder="1"/>
    <xf numFmtId="0" fontId="4" fillId="0" borderId="31" xfId="0" applyFont="1" applyBorder="1"/>
    <xf numFmtId="0" fontId="4" fillId="0" borderId="8" xfId="0" applyFont="1" applyBorder="1"/>
    <xf numFmtId="0" fontId="4" fillId="0" borderId="34" xfId="0" applyFont="1" applyBorder="1"/>
    <xf numFmtId="0" fontId="0" fillId="0" borderId="8" xfId="0" applyFill="1" applyBorder="1"/>
    <xf numFmtId="0" fontId="0" fillId="0" borderId="4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9" fontId="0" fillId="8" borderId="8" xfId="1" applyFont="1" applyFill="1" applyBorder="1" applyAlignment="1">
      <alignment horizontal="center" vertical="center"/>
    </xf>
    <xf numFmtId="9" fontId="0" fillId="8" borderId="0" xfId="1" applyFont="1" applyFill="1" applyBorder="1" applyAlignment="1">
      <alignment horizontal="center" vertical="center"/>
    </xf>
    <xf numFmtId="9" fontId="0" fillId="8" borderId="48" xfId="1" applyFont="1" applyFill="1" applyBorder="1" applyAlignment="1">
      <alignment horizontal="center" vertical="center"/>
    </xf>
    <xf numFmtId="9" fontId="0" fillId="8" borderId="34" xfId="1" applyFont="1" applyFill="1" applyBorder="1" applyAlignment="1">
      <alignment horizontal="center" vertical="center"/>
    </xf>
    <xf numFmtId="9" fontId="0" fillId="8" borderId="7" xfId="1" applyFont="1" applyFill="1" applyBorder="1" applyAlignment="1">
      <alignment horizontal="center" vertical="center"/>
    </xf>
    <xf numFmtId="9" fontId="0" fillId="8" borderId="49" xfId="1" applyFont="1" applyFill="1" applyBorder="1" applyAlignment="1">
      <alignment horizontal="center" vertical="center"/>
    </xf>
    <xf numFmtId="9" fontId="0" fillId="8" borderId="1" xfId="1" applyFont="1" applyFill="1" applyBorder="1" applyAlignment="1">
      <alignment horizontal="center" vertical="center"/>
    </xf>
    <xf numFmtId="9" fontId="0" fillId="8" borderId="13" xfId="1" applyFont="1" applyFill="1" applyBorder="1" applyAlignment="1">
      <alignment horizontal="center" vertical="center"/>
    </xf>
    <xf numFmtId="2" fontId="0" fillId="8" borderId="1" xfId="0" applyNumberFormat="1" applyFill="1" applyBorder="1" applyAlignment="1">
      <alignment horizontal="center" vertical="center"/>
    </xf>
    <xf numFmtId="2" fontId="0" fillId="8" borderId="0" xfId="0" applyNumberFormat="1" applyFill="1" applyBorder="1" applyAlignment="1">
      <alignment horizontal="center" vertical="center"/>
    </xf>
    <xf numFmtId="2" fontId="0" fillId="8" borderId="21" xfId="0" applyNumberFormat="1" applyFill="1" applyBorder="1" applyAlignment="1">
      <alignment horizontal="center" vertical="center"/>
    </xf>
    <xf numFmtId="2" fontId="0" fillId="8" borderId="13" xfId="0" applyNumberFormat="1" applyFill="1" applyBorder="1" applyAlignment="1">
      <alignment horizontal="center" vertical="center"/>
    </xf>
    <xf numFmtId="2" fontId="0" fillId="8" borderId="7" xfId="0" applyNumberFormat="1" applyFill="1" applyBorder="1" applyAlignment="1">
      <alignment horizontal="center" vertical="center"/>
    </xf>
    <xf numFmtId="2" fontId="0" fillId="8" borderId="22" xfId="0" applyNumberFormat="1" applyFill="1" applyBorder="1" applyAlignment="1">
      <alignment horizontal="center" vertical="center"/>
    </xf>
    <xf numFmtId="0" fontId="1" fillId="5" borderId="27" xfId="0" applyFont="1" applyFill="1" applyBorder="1" applyAlignment="1">
      <alignment horizontal="center"/>
    </xf>
    <xf numFmtId="0" fontId="1" fillId="5" borderId="32" xfId="0" applyFont="1" applyFill="1" applyBorder="1" applyAlignment="1">
      <alignment horizontal="center"/>
    </xf>
    <xf numFmtId="0" fontId="1" fillId="5" borderId="33" xfId="0" applyFont="1" applyFill="1" applyBorder="1" applyAlignment="1">
      <alignment horizontal="center"/>
    </xf>
    <xf numFmtId="9" fontId="0" fillId="2" borderId="30" xfId="0" applyNumberFormat="1" applyFill="1" applyBorder="1" applyAlignment="1">
      <alignment horizontal="center"/>
    </xf>
    <xf numFmtId="9" fontId="0" fillId="2" borderId="51" xfId="0" applyNumberForma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2"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outline="0">
        <bottom style="medium">
          <color rgb="FF000000"/>
        </bottom>
      </border>
    </dxf>
    <dxf>
      <border diagonalUp="0" diagonalDown="0">
        <left style="medium">
          <color rgb="FF000000"/>
        </left>
        <right style="thin">
          <color rgb="FF000000"/>
        </right>
        <top style="medium">
          <color rgb="FF000000"/>
        </top>
        <bottom style="medium">
          <color rgb="FF000000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diagonalUp="0" diagonalDown="0">
        <left style="medium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</dxfs>
  <tableStyles count="0" defaultTableStyle="TableStyleMedium2" defaultPivotStyle="PivotStyleLight16"/>
  <colors>
    <mruColors>
      <color rgb="FF000099"/>
      <color rgb="FFFF33CC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'Example P0'!$A$1</c:f>
          <c:strCache>
            <c:ptCount val="1"/>
            <c:pt idx="0">
              <c:v>Example P0 Space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P0'!$A$6:$A$28</c:f>
              <c:strCache>
                <c:ptCount val="23"/>
                <c:pt idx="0">
                  <c:v>A, ALICE</c:v>
                </c:pt>
                <c:pt idx="1">
                  <c:v>B, BOHORT</c:v>
                </c:pt>
                <c:pt idx="2">
                  <c:v>C, CLAUDE</c:v>
                </c:pt>
                <c:pt idx="3">
                  <c:v>D, DANIEL</c:v>
                </c:pt>
                <c:pt idx="4">
                  <c:v>E, ELIZA</c:v>
                </c:pt>
                <c:pt idx="5">
                  <c:v>F, FERGUS</c:v>
                </c:pt>
                <c:pt idx="6">
                  <c:v>G,  GINGY</c:v>
                </c:pt>
                <c:pt idx="7">
                  <c:v>H, HAROLD</c:v>
                </c:pt>
                <c:pt idx="8">
                  <c:v>I, IMELDA</c:v>
                </c:pt>
                <c:pt idx="9">
                  <c:v>J, JACK</c:v>
                </c:pt>
                <c:pt idx="10">
                  <c:v>K, KYLE</c:v>
                </c:pt>
                <c:pt idx="11">
                  <c:v>L, LANCELOT</c:v>
                </c:pt>
                <c:pt idx="12">
                  <c:v>M, MABEL</c:v>
                </c:pt>
                <c:pt idx="13">
                  <c:v>N, NAYSAYER</c:v>
                </c:pt>
                <c:pt idx="14">
                  <c:v>O, ODYSSEUS</c:v>
                </c:pt>
                <c:pt idx="15">
                  <c:v>P, PIPER</c:v>
                </c:pt>
                <c:pt idx="16">
                  <c:v>Q, QUEENIE</c:v>
                </c:pt>
                <c:pt idx="17">
                  <c:v>R, RUMPLE</c:v>
                </c:pt>
                <c:pt idx="18">
                  <c:v>S, SEGWARIDES</c:v>
                </c:pt>
                <c:pt idx="19">
                  <c:v>T, TIANA</c:v>
                </c:pt>
                <c:pt idx="20">
                  <c:v>U, UKELELE</c:v>
                </c:pt>
                <c:pt idx="21">
                  <c:v>V, VERACITY</c:v>
                </c:pt>
                <c:pt idx="22">
                  <c:v>W, WALLI</c:v>
                </c:pt>
              </c:strCache>
            </c:strRef>
          </c:cat>
          <c:val>
            <c:numRef>
              <c:f>'Example P0'!$B$6:$B$28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A4-4D7A-950D-6880C1B0A1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2131551"/>
        <c:axId val="5579391"/>
      </c:barChart>
      <c:catAx>
        <c:axId val="1302131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42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9391"/>
        <c:crosses val="autoZero"/>
        <c:auto val="1"/>
        <c:lblAlgn val="ctr"/>
        <c:lblOffset val="100"/>
        <c:noMultiLvlLbl val="0"/>
      </c:catAx>
      <c:valAx>
        <c:axId val="557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2131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Overall</a:t>
            </a:r>
            <a:r>
              <a:rPr lang="en-GB" baseline="0"/>
              <a:t> Marks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Overall!$A$2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none"/>
            </c:marker>
            <c:bubble3D val="0"/>
            <c:spPr>
              <a:ln w="50800" cap="rnd" cmpd="sng">
                <a:solidFill>
                  <a:srgbClr val="FF0000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8-2A33-4603-B3AE-04C000AC1D22}"/>
              </c:ext>
            </c:extLst>
          </c:dPt>
          <c:dLbls>
            <c:dLbl>
              <c:idx val="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2A33-4603-B3AE-04C000AC1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Overall!$B$1:$F$1</c:f>
              <c:strCache>
                <c:ptCount val="5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</c:strCache>
            </c:strRef>
          </c:cat>
          <c:val>
            <c:numRef>
              <c:f>Overall!$B$2:$F$2</c:f>
              <c:numCache>
                <c:formatCode>0%</c:formatCode>
                <c:ptCount val="5"/>
                <c:pt idx="0">
                  <c:v>0.58782608695652161</c:v>
                </c:pt>
                <c:pt idx="1">
                  <c:v>0.57298136645962727</c:v>
                </c:pt>
                <c:pt idx="2">
                  <c:v>0.62521739130434784</c:v>
                </c:pt>
                <c:pt idx="3">
                  <c:v>0.63607085346215786</c:v>
                </c:pt>
                <c:pt idx="4">
                  <c:v>0.58193979933110362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33-4603-B3AE-04C000AC1D22}"/>
            </c:ext>
          </c:extLst>
        </c:ser>
        <c:ser>
          <c:idx val="1"/>
          <c:order val="1"/>
          <c:tx>
            <c:strRef>
              <c:f>Overall!$A$3</c:f>
              <c:strCache>
                <c:ptCount val="1"/>
                <c:pt idx="0">
                  <c:v>A, ALICE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Overall!$B$1:$F$1</c:f>
              <c:strCache>
                <c:ptCount val="5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</c:strCache>
            </c:strRef>
          </c:cat>
          <c:val>
            <c:numRef>
              <c:f>Overall!$B$3:$F$3</c:f>
              <c:numCache>
                <c:formatCode>0%</c:formatCode>
                <c:ptCount val="5"/>
                <c:pt idx="0">
                  <c:v>0.84</c:v>
                </c:pt>
                <c:pt idx="1">
                  <c:v>0.7857142857142857</c:v>
                </c:pt>
                <c:pt idx="2">
                  <c:v>0.5</c:v>
                </c:pt>
                <c:pt idx="3">
                  <c:v>0.70370370370370372</c:v>
                </c:pt>
                <c:pt idx="4">
                  <c:v>0.83076923076923082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33-4603-B3AE-04C000AC1D22}"/>
            </c:ext>
          </c:extLst>
        </c:ser>
        <c:ser>
          <c:idx val="2"/>
          <c:order val="2"/>
          <c:tx>
            <c:strRef>
              <c:f>Overall!$A$4</c:f>
              <c:strCache>
                <c:ptCount val="1"/>
                <c:pt idx="0">
                  <c:v>B, BOHORT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Overall!$B$1:$F$1</c:f>
              <c:strCache>
                <c:ptCount val="5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</c:strCache>
            </c:strRef>
          </c:cat>
          <c:val>
            <c:numRef>
              <c:f>Overall!$B$4:$F$4</c:f>
              <c:numCache>
                <c:formatCode>0%</c:formatCode>
                <c:ptCount val="5"/>
                <c:pt idx="0">
                  <c:v>0.66</c:v>
                </c:pt>
                <c:pt idx="1">
                  <c:v>0.6071428571428571</c:v>
                </c:pt>
                <c:pt idx="2">
                  <c:v>0.68</c:v>
                </c:pt>
                <c:pt idx="3">
                  <c:v>0.66666666666666663</c:v>
                </c:pt>
                <c:pt idx="4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33-4603-B3AE-04C000AC1D22}"/>
            </c:ext>
          </c:extLst>
        </c:ser>
        <c:ser>
          <c:idx val="3"/>
          <c:order val="3"/>
          <c:tx>
            <c:strRef>
              <c:f>Overall!$A$5</c:f>
              <c:strCache>
                <c:ptCount val="1"/>
                <c:pt idx="0">
                  <c:v>C, CLAUDE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Overall!$B$1:$F$1</c:f>
              <c:strCache>
                <c:ptCount val="5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</c:strCache>
            </c:strRef>
          </c:cat>
          <c:val>
            <c:numRef>
              <c:f>Overall!$B$5:$F$5</c:f>
              <c:numCache>
                <c:formatCode>0%</c:formatCode>
                <c:ptCount val="5"/>
                <c:pt idx="0">
                  <c:v>0.68</c:v>
                </c:pt>
                <c:pt idx="1">
                  <c:v>0.5178571428571429</c:v>
                </c:pt>
                <c:pt idx="2">
                  <c:v>0.57999999999999996</c:v>
                </c:pt>
                <c:pt idx="3">
                  <c:v>0.46296296296296297</c:v>
                </c:pt>
                <c:pt idx="4">
                  <c:v>0.81538461538461537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33-4603-B3AE-04C000AC1D22}"/>
            </c:ext>
          </c:extLst>
        </c:ser>
        <c:ser>
          <c:idx val="4"/>
          <c:order val="4"/>
          <c:tx>
            <c:strRef>
              <c:f>Overall!$A$6</c:f>
              <c:strCache>
                <c:ptCount val="1"/>
                <c:pt idx="0">
                  <c:v>D, DANIEL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Overall!$B$1:$F$1</c:f>
              <c:strCache>
                <c:ptCount val="5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</c:strCache>
            </c:strRef>
          </c:cat>
          <c:val>
            <c:numRef>
              <c:f>Overall!$B$6:$F$6</c:f>
              <c:numCache>
                <c:formatCode>0%</c:formatCode>
                <c:ptCount val="5"/>
                <c:pt idx="0">
                  <c:v>0.34</c:v>
                </c:pt>
                <c:pt idx="1">
                  <c:v>0.6607142857142857</c:v>
                </c:pt>
                <c:pt idx="2">
                  <c:v>0.74</c:v>
                </c:pt>
                <c:pt idx="3">
                  <c:v>0.7592592592592593</c:v>
                </c:pt>
                <c:pt idx="4">
                  <c:v>0.72307692307692306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A33-4603-B3AE-04C000AC1D22}"/>
            </c:ext>
          </c:extLst>
        </c:ser>
        <c:ser>
          <c:idx val="5"/>
          <c:order val="5"/>
          <c:tx>
            <c:strRef>
              <c:f>Overall!$A$7</c:f>
              <c:strCache>
                <c:ptCount val="1"/>
                <c:pt idx="0">
                  <c:v>E, ELIZA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Overall!$B$1:$F$1</c:f>
              <c:strCache>
                <c:ptCount val="5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</c:strCache>
            </c:strRef>
          </c:cat>
          <c:val>
            <c:numRef>
              <c:f>Overall!$B$7:$F$7</c:f>
              <c:numCache>
                <c:formatCode>0%</c:formatCode>
                <c:ptCount val="5"/>
                <c:pt idx="0">
                  <c:v>0.7</c:v>
                </c:pt>
                <c:pt idx="1">
                  <c:v>0.8214285714285714</c:v>
                </c:pt>
                <c:pt idx="2">
                  <c:v>0.92</c:v>
                </c:pt>
                <c:pt idx="3">
                  <c:v>0.81481481481481477</c:v>
                </c:pt>
                <c:pt idx="4">
                  <c:v>0.7384615384615385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A33-4603-B3AE-04C000AC1D22}"/>
            </c:ext>
          </c:extLst>
        </c:ser>
        <c:ser>
          <c:idx val="6"/>
          <c:order val="6"/>
          <c:tx>
            <c:strRef>
              <c:f>Overall!$A$8</c:f>
              <c:strCache>
                <c:ptCount val="1"/>
                <c:pt idx="0">
                  <c:v>F, FERGUS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Overall!$B$1:$F$1</c:f>
              <c:strCache>
                <c:ptCount val="5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</c:strCache>
            </c:strRef>
          </c:cat>
          <c:val>
            <c:numRef>
              <c:f>Overall!$B$8:$F$8</c:f>
              <c:numCache>
                <c:formatCode>0%</c:formatCode>
                <c:ptCount val="5"/>
                <c:pt idx="0">
                  <c:v>0.44</c:v>
                </c:pt>
                <c:pt idx="1">
                  <c:v>0.375</c:v>
                </c:pt>
                <c:pt idx="2">
                  <c:v>0.42</c:v>
                </c:pt>
                <c:pt idx="3">
                  <c:v>0.7407407407407407</c:v>
                </c:pt>
                <c:pt idx="4">
                  <c:v>0.75384615384615383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A33-4603-B3AE-04C000AC1D22}"/>
            </c:ext>
          </c:extLst>
        </c:ser>
        <c:ser>
          <c:idx val="7"/>
          <c:order val="7"/>
          <c:tx>
            <c:strRef>
              <c:f>Overall!$A$9</c:f>
              <c:strCache>
                <c:ptCount val="1"/>
                <c:pt idx="0">
                  <c:v>G,  GINGY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Overall!$B$1:$F$1</c:f>
              <c:strCache>
                <c:ptCount val="5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</c:strCache>
            </c:strRef>
          </c:cat>
          <c:val>
            <c:numRef>
              <c:f>Overall!$B$9:$F$9</c:f>
              <c:numCache>
                <c:formatCode>0%</c:formatCode>
                <c:ptCount val="5"/>
                <c:pt idx="0">
                  <c:v>0.54</c:v>
                </c:pt>
                <c:pt idx="1">
                  <c:v>0.6964285714285714</c:v>
                </c:pt>
                <c:pt idx="2">
                  <c:v>0.78</c:v>
                </c:pt>
                <c:pt idx="3">
                  <c:v>0.72222222222222221</c:v>
                </c:pt>
                <c:pt idx="4">
                  <c:v>0.30769230769230771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A33-4603-B3AE-04C000AC1D22}"/>
            </c:ext>
          </c:extLst>
        </c:ser>
        <c:ser>
          <c:idx val="8"/>
          <c:order val="8"/>
          <c:tx>
            <c:strRef>
              <c:f>Overall!$A$10</c:f>
              <c:strCache>
                <c:ptCount val="1"/>
                <c:pt idx="0">
                  <c:v>H, HAROLD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Overall!$B$1:$F$1</c:f>
              <c:strCache>
                <c:ptCount val="5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</c:strCache>
            </c:strRef>
          </c:cat>
          <c:val>
            <c:numRef>
              <c:f>Overall!$B$10:$F$10</c:f>
              <c:numCache>
                <c:formatCode>0%</c:formatCode>
                <c:ptCount val="5"/>
                <c:pt idx="0">
                  <c:v>0.68</c:v>
                </c:pt>
                <c:pt idx="1">
                  <c:v>0.6607142857142857</c:v>
                </c:pt>
                <c:pt idx="2">
                  <c:v>0.74</c:v>
                </c:pt>
                <c:pt idx="3">
                  <c:v>0.68518518518518523</c:v>
                </c:pt>
                <c:pt idx="4">
                  <c:v>0.81538461538461537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A33-4603-B3AE-04C000AC1D22}"/>
            </c:ext>
          </c:extLst>
        </c:ser>
        <c:ser>
          <c:idx val="9"/>
          <c:order val="9"/>
          <c:tx>
            <c:strRef>
              <c:f>Overall!$A$11</c:f>
              <c:strCache>
                <c:ptCount val="1"/>
                <c:pt idx="0">
                  <c:v>I, IMELDA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Overall!$B$1:$F$1</c:f>
              <c:strCache>
                <c:ptCount val="5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</c:strCache>
            </c:strRef>
          </c:cat>
          <c:val>
            <c:numRef>
              <c:f>Overall!$B$11:$F$11</c:f>
              <c:numCache>
                <c:formatCode>0%</c:formatCode>
                <c:ptCount val="5"/>
                <c:pt idx="0">
                  <c:v>0.46</c:v>
                </c:pt>
                <c:pt idx="1">
                  <c:v>0.8392857142857143</c:v>
                </c:pt>
                <c:pt idx="2">
                  <c:v>0.94</c:v>
                </c:pt>
                <c:pt idx="3">
                  <c:v>0.66666666666666663</c:v>
                </c:pt>
                <c:pt idx="4">
                  <c:v>0.64615384615384619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A33-4603-B3AE-04C000AC1D22}"/>
            </c:ext>
          </c:extLst>
        </c:ser>
        <c:ser>
          <c:idx val="10"/>
          <c:order val="10"/>
          <c:tx>
            <c:strRef>
              <c:f>Overall!$A$12</c:f>
              <c:strCache>
                <c:ptCount val="1"/>
                <c:pt idx="0">
                  <c:v>J, JACK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Overall!$B$1:$F$1</c:f>
              <c:strCache>
                <c:ptCount val="5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</c:strCache>
            </c:strRef>
          </c:cat>
          <c:val>
            <c:numRef>
              <c:f>Overall!$B$12:$F$12</c:f>
              <c:numCache>
                <c:formatCode>0%</c:formatCode>
                <c:ptCount val="5"/>
                <c:pt idx="0">
                  <c:v>0.66</c:v>
                </c:pt>
                <c:pt idx="1">
                  <c:v>0.5714285714285714</c:v>
                </c:pt>
                <c:pt idx="2">
                  <c:v>0.64</c:v>
                </c:pt>
                <c:pt idx="3">
                  <c:v>0.61111111111111116</c:v>
                </c:pt>
                <c:pt idx="4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A33-4603-B3AE-04C000AC1D22}"/>
            </c:ext>
          </c:extLst>
        </c:ser>
        <c:ser>
          <c:idx val="11"/>
          <c:order val="11"/>
          <c:tx>
            <c:strRef>
              <c:f>Overall!$A$13</c:f>
              <c:strCache>
                <c:ptCount val="1"/>
                <c:pt idx="0">
                  <c:v>K, KYLE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Overall!$B$1:$F$1</c:f>
              <c:strCache>
                <c:ptCount val="5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</c:strCache>
            </c:strRef>
          </c:cat>
          <c:val>
            <c:numRef>
              <c:f>Overall!$B$13:$F$13</c:f>
              <c:numCache>
                <c:formatCode>0%</c:formatCode>
                <c:ptCount val="5"/>
                <c:pt idx="0">
                  <c:v>0.64</c:v>
                </c:pt>
                <c:pt idx="1">
                  <c:v>0.5357142857142857</c:v>
                </c:pt>
                <c:pt idx="2">
                  <c:v>0.6</c:v>
                </c:pt>
                <c:pt idx="3">
                  <c:v>0.51851851851851849</c:v>
                </c:pt>
                <c:pt idx="4">
                  <c:v>0.61538461538461542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A33-4603-B3AE-04C000AC1D22}"/>
            </c:ext>
          </c:extLst>
        </c:ser>
        <c:ser>
          <c:idx val="12"/>
          <c:order val="12"/>
          <c:tx>
            <c:strRef>
              <c:f>Overall!$A$14</c:f>
              <c:strCache>
                <c:ptCount val="1"/>
                <c:pt idx="0">
                  <c:v>L, LANCELOT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Overall!$B$1:$F$1</c:f>
              <c:strCache>
                <c:ptCount val="5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</c:strCache>
            </c:strRef>
          </c:cat>
          <c:val>
            <c:numRef>
              <c:f>Overall!$B$14:$F$14</c:f>
              <c:numCache>
                <c:formatCode>0%</c:formatCode>
                <c:ptCount val="5"/>
                <c:pt idx="0">
                  <c:v>0.46</c:v>
                </c:pt>
                <c:pt idx="1">
                  <c:v>0.4642857142857143</c:v>
                </c:pt>
                <c:pt idx="2">
                  <c:v>0.52</c:v>
                </c:pt>
                <c:pt idx="3">
                  <c:v>0.62962962962962965</c:v>
                </c:pt>
                <c:pt idx="4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A33-4603-B3AE-04C000AC1D22}"/>
            </c:ext>
          </c:extLst>
        </c:ser>
        <c:ser>
          <c:idx val="13"/>
          <c:order val="13"/>
          <c:tx>
            <c:strRef>
              <c:f>Overall!$A$15</c:f>
              <c:strCache>
                <c:ptCount val="1"/>
                <c:pt idx="0">
                  <c:v>M, MABEL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Overall!$B$1:$F$1</c:f>
              <c:strCache>
                <c:ptCount val="5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</c:strCache>
            </c:strRef>
          </c:cat>
          <c:val>
            <c:numRef>
              <c:f>Overall!$B$15:$F$15</c:f>
              <c:numCache>
                <c:formatCode>0%</c:formatCode>
                <c:ptCount val="5"/>
                <c:pt idx="0">
                  <c:v>0.68</c:v>
                </c:pt>
                <c:pt idx="1">
                  <c:v>0.7857142857142857</c:v>
                </c:pt>
                <c:pt idx="2">
                  <c:v>0.88</c:v>
                </c:pt>
                <c:pt idx="3">
                  <c:v>0.90740740740740744</c:v>
                </c:pt>
                <c:pt idx="4">
                  <c:v>0.41538461538461541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A33-4603-B3AE-04C000AC1D22}"/>
            </c:ext>
          </c:extLst>
        </c:ser>
        <c:ser>
          <c:idx val="14"/>
          <c:order val="14"/>
          <c:tx>
            <c:strRef>
              <c:f>Overall!$A$16</c:f>
              <c:strCache>
                <c:ptCount val="1"/>
                <c:pt idx="0">
                  <c:v>N, NAYSAYER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Overall!$B$1:$F$1</c:f>
              <c:strCache>
                <c:ptCount val="5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</c:strCache>
            </c:strRef>
          </c:cat>
          <c:val>
            <c:numRef>
              <c:f>Overall!$B$16:$F$16</c:f>
              <c:numCache>
                <c:formatCode>0%</c:formatCode>
                <c:ptCount val="5"/>
                <c:pt idx="0">
                  <c:v>0.64</c:v>
                </c:pt>
                <c:pt idx="1">
                  <c:v>0.4642857142857143</c:v>
                </c:pt>
                <c:pt idx="2">
                  <c:v>0.52</c:v>
                </c:pt>
                <c:pt idx="3">
                  <c:v>0.48148148148148145</c:v>
                </c:pt>
                <c:pt idx="4">
                  <c:v>0.7384615384615385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A33-4603-B3AE-04C000AC1D22}"/>
            </c:ext>
          </c:extLst>
        </c:ser>
        <c:ser>
          <c:idx val="15"/>
          <c:order val="15"/>
          <c:tx>
            <c:strRef>
              <c:f>Overall!$A$17</c:f>
              <c:strCache>
                <c:ptCount val="1"/>
                <c:pt idx="0">
                  <c:v>O, ODYSSEUS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Overall!$B$1:$F$1</c:f>
              <c:strCache>
                <c:ptCount val="5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</c:strCache>
            </c:strRef>
          </c:cat>
          <c:val>
            <c:numRef>
              <c:f>Overall!$B$17:$F$17</c:f>
              <c:numCache>
                <c:formatCode>0%</c:formatCode>
                <c:ptCount val="5"/>
                <c:pt idx="0">
                  <c:v>0.76</c:v>
                </c:pt>
                <c:pt idx="1">
                  <c:v>0.6071428571428571</c:v>
                </c:pt>
                <c:pt idx="2">
                  <c:v>0.68</c:v>
                </c:pt>
                <c:pt idx="3">
                  <c:v>0.70370370370370372</c:v>
                </c:pt>
                <c:pt idx="4">
                  <c:v>0.29230769230769232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A33-4603-B3AE-04C000AC1D22}"/>
            </c:ext>
          </c:extLst>
        </c:ser>
        <c:ser>
          <c:idx val="16"/>
          <c:order val="16"/>
          <c:tx>
            <c:strRef>
              <c:f>Overall!$A$18</c:f>
              <c:strCache>
                <c:ptCount val="1"/>
                <c:pt idx="0">
                  <c:v>P, PIPER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Overall!$B$1:$F$1</c:f>
              <c:strCache>
                <c:ptCount val="5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</c:strCache>
            </c:strRef>
          </c:cat>
          <c:val>
            <c:numRef>
              <c:f>Overall!$B$18:$F$18</c:f>
              <c:numCache>
                <c:formatCode>0%</c:formatCode>
                <c:ptCount val="5"/>
                <c:pt idx="0">
                  <c:v>0.5</c:v>
                </c:pt>
                <c:pt idx="1">
                  <c:v>0.48214285714285715</c:v>
                </c:pt>
                <c:pt idx="2">
                  <c:v>0.54</c:v>
                </c:pt>
                <c:pt idx="3">
                  <c:v>0.48148148148148145</c:v>
                </c:pt>
                <c:pt idx="4">
                  <c:v>0.69230769230769229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A33-4603-B3AE-04C000AC1D22}"/>
            </c:ext>
          </c:extLst>
        </c:ser>
        <c:ser>
          <c:idx val="17"/>
          <c:order val="17"/>
          <c:tx>
            <c:strRef>
              <c:f>Overall!$A$19</c:f>
              <c:strCache>
                <c:ptCount val="1"/>
                <c:pt idx="0">
                  <c:v>Q, QUEENIE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Overall!$B$1:$F$1</c:f>
              <c:strCache>
                <c:ptCount val="5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</c:strCache>
            </c:strRef>
          </c:cat>
          <c:val>
            <c:numRef>
              <c:f>Overall!$B$19:$F$19</c:f>
              <c:numCache>
                <c:formatCode>0%</c:formatCode>
                <c:ptCount val="5"/>
                <c:pt idx="0">
                  <c:v>0.6</c:v>
                </c:pt>
                <c:pt idx="1">
                  <c:v>0.4642857142857143</c:v>
                </c:pt>
                <c:pt idx="2">
                  <c:v>0.52</c:v>
                </c:pt>
                <c:pt idx="3">
                  <c:v>0.53703703703703709</c:v>
                </c:pt>
                <c:pt idx="4">
                  <c:v>0.63076923076923075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A33-4603-B3AE-04C000AC1D22}"/>
            </c:ext>
          </c:extLst>
        </c:ser>
        <c:ser>
          <c:idx val="18"/>
          <c:order val="18"/>
          <c:tx>
            <c:strRef>
              <c:f>Overall!$A$20</c:f>
              <c:strCache>
                <c:ptCount val="1"/>
                <c:pt idx="0">
                  <c:v>R, RUMPLE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Overall!$B$1:$F$1</c:f>
              <c:strCache>
                <c:ptCount val="5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</c:strCache>
            </c:strRef>
          </c:cat>
          <c:val>
            <c:numRef>
              <c:f>Overall!$B$20:$F$20</c:f>
              <c:numCache>
                <c:formatCode>0%</c:formatCode>
                <c:ptCount val="5"/>
                <c:pt idx="0">
                  <c:v>0.42</c:v>
                </c:pt>
                <c:pt idx="1">
                  <c:v>0.32142857142857145</c:v>
                </c:pt>
                <c:pt idx="2">
                  <c:v>0.36</c:v>
                </c:pt>
                <c:pt idx="3">
                  <c:v>0.5</c:v>
                </c:pt>
                <c:pt idx="4">
                  <c:v>0.35384615384615387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A33-4603-B3AE-04C000AC1D22}"/>
            </c:ext>
          </c:extLst>
        </c:ser>
        <c:ser>
          <c:idx val="19"/>
          <c:order val="19"/>
          <c:tx>
            <c:strRef>
              <c:f>Overall!$A$21</c:f>
              <c:strCache>
                <c:ptCount val="1"/>
                <c:pt idx="0">
                  <c:v>S, SEGWARIDES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Overall!$B$1:$F$1</c:f>
              <c:strCache>
                <c:ptCount val="5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</c:strCache>
            </c:strRef>
          </c:cat>
          <c:val>
            <c:numRef>
              <c:f>Overall!$B$21:$F$21</c:f>
              <c:numCache>
                <c:formatCode>0%</c:formatCode>
                <c:ptCount val="5"/>
                <c:pt idx="0">
                  <c:v>0.57999999999999996</c:v>
                </c:pt>
                <c:pt idx="1">
                  <c:v>0.5714285714285714</c:v>
                </c:pt>
                <c:pt idx="2">
                  <c:v>0.64</c:v>
                </c:pt>
                <c:pt idx="3">
                  <c:v>0.57407407407407407</c:v>
                </c:pt>
                <c:pt idx="4">
                  <c:v>0.24615384615384617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A33-4603-B3AE-04C000AC1D22}"/>
            </c:ext>
          </c:extLst>
        </c:ser>
        <c:ser>
          <c:idx val="20"/>
          <c:order val="20"/>
          <c:tx>
            <c:strRef>
              <c:f>Overall!$A$22</c:f>
              <c:strCache>
                <c:ptCount val="1"/>
                <c:pt idx="0">
                  <c:v>T, TIANA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Overall!$B$1:$F$1</c:f>
              <c:strCache>
                <c:ptCount val="5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</c:strCache>
            </c:strRef>
          </c:cat>
          <c:val>
            <c:numRef>
              <c:f>Overall!$B$22:$F$22</c:f>
              <c:numCache>
                <c:formatCode>0%</c:formatCode>
                <c:ptCount val="5"/>
                <c:pt idx="0">
                  <c:v>0.74</c:v>
                </c:pt>
                <c:pt idx="1">
                  <c:v>0.625</c:v>
                </c:pt>
                <c:pt idx="2">
                  <c:v>0.7</c:v>
                </c:pt>
                <c:pt idx="3">
                  <c:v>0.7592592592592593</c:v>
                </c:pt>
                <c:pt idx="4">
                  <c:v>0.69230769230769229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2A33-4603-B3AE-04C000AC1D22}"/>
            </c:ext>
          </c:extLst>
        </c:ser>
        <c:ser>
          <c:idx val="21"/>
          <c:order val="21"/>
          <c:tx>
            <c:strRef>
              <c:f>Overall!$A$23</c:f>
              <c:strCache>
                <c:ptCount val="1"/>
                <c:pt idx="0">
                  <c:v>U, UKELELE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Overall!$B$1:$F$1</c:f>
              <c:strCache>
                <c:ptCount val="5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</c:strCache>
            </c:strRef>
          </c:cat>
          <c:val>
            <c:numRef>
              <c:f>Overall!$B$23:$F$23</c:f>
              <c:numCache>
                <c:formatCode>0%</c:formatCode>
                <c:ptCount val="5"/>
                <c:pt idx="0">
                  <c:v>0.4</c:v>
                </c:pt>
                <c:pt idx="1">
                  <c:v>0.4107142857142857</c:v>
                </c:pt>
                <c:pt idx="2">
                  <c:v>0.46</c:v>
                </c:pt>
                <c:pt idx="3">
                  <c:v>0.62962962962962965</c:v>
                </c:pt>
                <c:pt idx="4">
                  <c:v>0.27692307692307694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2A33-4603-B3AE-04C000AC1D22}"/>
            </c:ext>
          </c:extLst>
        </c:ser>
        <c:ser>
          <c:idx val="22"/>
          <c:order val="22"/>
          <c:tx>
            <c:strRef>
              <c:f>Overall!$A$24</c:f>
              <c:strCache>
                <c:ptCount val="1"/>
                <c:pt idx="0">
                  <c:v>V, VERACITY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Overall!$B$1:$F$1</c:f>
              <c:strCache>
                <c:ptCount val="5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</c:strCache>
            </c:strRef>
          </c:cat>
          <c:val>
            <c:numRef>
              <c:f>Overall!$B$24:$F$24</c:f>
              <c:numCache>
                <c:formatCode>0%</c:formatCode>
                <c:ptCount val="5"/>
                <c:pt idx="0">
                  <c:v>0.6</c:v>
                </c:pt>
                <c:pt idx="1">
                  <c:v>0.5714285714285714</c:v>
                </c:pt>
                <c:pt idx="2">
                  <c:v>0.64</c:v>
                </c:pt>
                <c:pt idx="3">
                  <c:v>0.62962962962962965</c:v>
                </c:pt>
                <c:pt idx="4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2A33-4603-B3AE-04C000AC1D22}"/>
            </c:ext>
          </c:extLst>
        </c:ser>
        <c:ser>
          <c:idx val="23"/>
          <c:order val="23"/>
          <c:tx>
            <c:strRef>
              <c:f>Overall!$A$25</c:f>
              <c:strCache>
                <c:ptCount val="1"/>
                <c:pt idx="0">
                  <c:v>W, WALLI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Overall!$B$1:$F$1</c:f>
              <c:strCache>
                <c:ptCount val="5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</c:strCache>
            </c:strRef>
          </c:cat>
          <c:val>
            <c:numRef>
              <c:f>Overall!$B$25:$F$25</c:f>
              <c:numCache>
                <c:formatCode>0%</c:formatCode>
                <c:ptCount val="5"/>
                <c:pt idx="0">
                  <c:v>0.5</c:v>
                </c:pt>
                <c:pt idx="1">
                  <c:v>0.3392857142857143</c:v>
                </c:pt>
                <c:pt idx="2">
                  <c:v>0.38</c:v>
                </c:pt>
                <c:pt idx="3">
                  <c:v>0.44444444444444442</c:v>
                </c:pt>
                <c:pt idx="4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2A33-4603-B3AE-04C000AC1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1475376"/>
        <c:axId val="2051482096"/>
      </c:lineChart>
      <c:catAx>
        <c:axId val="205147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482096"/>
        <c:crosses val="autoZero"/>
        <c:auto val="1"/>
        <c:lblAlgn val="ctr"/>
        <c:lblOffset val="100"/>
        <c:noMultiLvlLbl val="0"/>
      </c:catAx>
      <c:valAx>
        <c:axId val="205148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475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'P1'!$A$1</c:f>
          <c:strCache>
            <c:ptCount val="1"/>
            <c:pt idx="0">
              <c:v>P1 Space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'P1'!$A$6:$A$28</c:f>
              <c:strCache>
                <c:ptCount val="23"/>
                <c:pt idx="0">
                  <c:v>A, ALICE</c:v>
                </c:pt>
                <c:pt idx="1">
                  <c:v>B, BOHORT</c:v>
                </c:pt>
                <c:pt idx="2">
                  <c:v>C, CLAUDE</c:v>
                </c:pt>
                <c:pt idx="3">
                  <c:v>D, DANIEL</c:v>
                </c:pt>
                <c:pt idx="4">
                  <c:v>E, ELIZA</c:v>
                </c:pt>
                <c:pt idx="5">
                  <c:v>F, FERGUS</c:v>
                </c:pt>
                <c:pt idx="6">
                  <c:v>G,  GINGY</c:v>
                </c:pt>
                <c:pt idx="7">
                  <c:v>H, HAROLD</c:v>
                </c:pt>
                <c:pt idx="8">
                  <c:v>I, IMELDA</c:v>
                </c:pt>
                <c:pt idx="9">
                  <c:v>J, JACK</c:v>
                </c:pt>
                <c:pt idx="10">
                  <c:v>K, KYLE</c:v>
                </c:pt>
                <c:pt idx="11">
                  <c:v>L, LANCELOT</c:v>
                </c:pt>
                <c:pt idx="12">
                  <c:v>M, MABEL</c:v>
                </c:pt>
                <c:pt idx="13">
                  <c:v>N, NAYSAYER</c:v>
                </c:pt>
                <c:pt idx="14">
                  <c:v>O, ODYSSEUS</c:v>
                </c:pt>
                <c:pt idx="15">
                  <c:v>P, PIPER</c:v>
                </c:pt>
                <c:pt idx="16">
                  <c:v>Q, QUEENIE</c:v>
                </c:pt>
                <c:pt idx="17">
                  <c:v>R, RUMPLE</c:v>
                </c:pt>
                <c:pt idx="18">
                  <c:v>S, SEGWARIDES</c:v>
                </c:pt>
                <c:pt idx="19">
                  <c:v>T, TIANA</c:v>
                </c:pt>
                <c:pt idx="20">
                  <c:v>U, UKELELE</c:v>
                </c:pt>
                <c:pt idx="21">
                  <c:v>V, VERACITY</c:v>
                </c:pt>
                <c:pt idx="22">
                  <c:v>W, WALLI</c:v>
                </c:pt>
              </c:strCache>
            </c:strRef>
          </c:cat>
          <c:val>
            <c:numRef>
              <c:f>'P1'!$B$6:$B$28</c:f>
              <c:numCache>
                <c:formatCode>General</c:formatCode>
                <c:ptCount val="23"/>
                <c:pt idx="0">
                  <c:v>42</c:v>
                </c:pt>
                <c:pt idx="1">
                  <c:v>33</c:v>
                </c:pt>
                <c:pt idx="2">
                  <c:v>34</c:v>
                </c:pt>
                <c:pt idx="3">
                  <c:v>17</c:v>
                </c:pt>
                <c:pt idx="4">
                  <c:v>35</c:v>
                </c:pt>
                <c:pt idx="5">
                  <c:v>22</c:v>
                </c:pt>
                <c:pt idx="6">
                  <c:v>27</c:v>
                </c:pt>
                <c:pt idx="7">
                  <c:v>34</c:v>
                </c:pt>
                <c:pt idx="8">
                  <c:v>23</c:v>
                </c:pt>
                <c:pt idx="9">
                  <c:v>33</c:v>
                </c:pt>
                <c:pt idx="10">
                  <c:v>32</c:v>
                </c:pt>
                <c:pt idx="11">
                  <c:v>23</c:v>
                </c:pt>
                <c:pt idx="12">
                  <c:v>34</c:v>
                </c:pt>
                <c:pt idx="13">
                  <c:v>32</c:v>
                </c:pt>
                <c:pt idx="14">
                  <c:v>38</c:v>
                </c:pt>
                <c:pt idx="15">
                  <c:v>25</c:v>
                </c:pt>
                <c:pt idx="16">
                  <c:v>30</c:v>
                </c:pt>
                <c:pt idx="17">
                  <c:v>21</c:v>
                </c:pt>
                <c:pt idx="18">
                  <c:v>29</c:v>
                </c:pt>
                <c:pt idx="19">
                  <c:v>37</c:v>
                </c:pt>
                <c:pt idx="20">
                  <c:v>20</c:v>
                </c:pt>
                <c:pt idx="21">
                  <c:v>30</c:v>
                </c:pt>
                <c:pt idx="22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19-4559-9637-21E311A20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2131551"/>
        <c:axId val="5579391"/>
      </c:barChart>
      <c:catAx>
        <c:axId val="1302131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42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9391"/>
        <c:crosses val="autoZero"/>
        <c:auto val="1"/>
        <c:lblAlgn val="ctr"/>
        <c:lblOffset val="100"/>
        <c:noMultiLvlLbl val="0"/>
      </c:catAx>
      <c:valAx>
        <c:axId val="557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2131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'P2'!$A$1</c:f>
          <c:strCache>
            <c:ptCount val="1"/>
            <c:pt idx="0">
              <c:v>P2 Space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'P2'!$A$6:$A$28</c:f>
              <c:strCache>
                <c:ptCount val="23"/>
                <c:pt idx="0">
                  <c:v>A, ALICE</c:v>
                </c:pt>
                <c:pt idx="1">
                  <c:v>B, BOHORT</c:v>
                </c:pt>
                <c:pt idx="2">
                  <c:v>C, CLAUDE</c:v>
                </c:pt>
                <c:pt idx="3">
                  <c:v>D, DANIEL</c:v>
                </c:pt>
                <c:pt idx="4">
                  <c:v>E, ELIZA</c:v>
                </c:pt>
                <c:pt idx="5">
                  <c:v>F, FERGUS</c:v>
                </c:pt>
                <c:pt idx="6">
                  <c:v>G,  GINGY</c:v>
                </c:pt>
                <c:pt idx="7">
                  <c:v>H, HAROLD</c:v>
                </c:pt>
                <c:pt idx="8">
                  <c:v>I, IMELDA</c:v>
                </c:pt>
                <c:pt idx="9">
                  <c:v>J, JACK</c:v>
                </c:pt>
                <c:pt idx="10">
                  <c:v>K, KYLE</c:v>
                </c:pt>
                <c:pt idx="11">
                  <c:v>L, LANCELOT</c:v>
                </c:pt>
                <c:pt idx="12">
                  <c:v>M, MABEL</c:v>
                </c:pt>
                <c:pt idx="13">
                  <c:v>N, NAYSAYER</c:v>
                </c:pt>
                <c:pt idx="14">
                  <c:v>O, ODYSSEUS</c:v>
                </c:pt>
                <c:pt idx="15">
                  <c:v>P, PIPER</c:v>
                </c:pt>
                <c:pt idx="16">
                  <c:v>Q, QUEENIE</c:v>
                </c:pt>
                <c:pt idx="17">
                  <c:v>R, RUMPLE</c:v>
                </c:pt>
                <c:pt idx="18">
                  <c:v>S, SEGWARIDES</c:v>
                </c:pt>
                <c:pt idx="19">
                  <c:v>T, TIANA</c:v>
                </c:pt>
                <c:pt idx="20">
                  <c:v>U, UKELELE</c:v>
                </c:pt>
                <c:pt idx="21">
                  <c:v>V, VERACITY</c:v>
                </c:pt>
                <c:pt idx="22">
                  <c:v>W, WALLI</c:v>
                </c:pt>
              </c:strCache>
            </c:strRef>
          </c:cat>
          <c:val>
            <c:numRef>
              <c:f>'P2'!$B$6:$B$28</c:f>
              <c:numCache>
                <c:formatCode>General</c:formatCode>
                <c:ptCount val="23"/>
                <c:pt idx="0">
                  <c:v>44</c:v>
                </c:pt>
                <c:pt idx="1">
                  <c:v>34</c:v>
                </c:pt>
                <c:pt idx="2">
                  <c:v>29</c:v>
                </c:pt>
                <c:pt idx="3">
                  <c:v>37</c:v>
                </c:pt>
                <c:pt idx="4">
                  <c:v>46</c:v>
                </c:pt>
                <c:pt idx="5">
                  <c:v>21</c:v>
                </c:pt>
                <c:pt idx="6">
                  <c:v>39</c:v>
                </c:pt>
                <c:pt idx="7">
                  <c:v>37</c:v>
                </c:pt>
                <c:pt idx="8">
                  <c:v>47</c:v>
                </c:pt>
                <c:pt idx="9">
                  <c:v>32</c:v>
                </c:pt>
                <c:pt idx="10">
                  <c:v>30</c:v>
                </c:pt>
                <c:pt idx="11">
                  <c:v>26</c:v>
                </c:pt>
                <c:pt idx="12">
                  <c:v>44</c:v>
                </c:pt>
                <c:pt idx="13">
                  <c:v>26</c:v>
                </c:pt>
                <c:pt idx="14">
                  <c:v>34</c:v>
                </c:pt>
                <c:pt idx="15">
                  <c:v>27</c:v>
                </c:pt>
                <c:pt idx="16">
                  <c:v>26</c:v>
                </c:pt>
                <c:pt idx="17">
                  <c:v>18</c:v>
                </c:pt>
                <c:pt idx="18">
                  <c:v>32</c:v>
                </c:pt>
                <c:pt idx="19">
                  <c:v>35</c:v>
                </c:pt>
                <c:pt idx="20">
                  <c:v>23</c:v>
                </c:pt>
                <c:pt idx="21">
                  <c:v>32</c:v>
                </c:pt>
                <c:pt idx="22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2F-462E-976A-48378148C6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2131551"/>
        <c:axId val="5579391"/>
      </c:barChart>
      <c:catAx>
        <c:axId val="1302131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42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9391"/>
        <c:crosses val="autoZero"/>
        <c:auto val="1"/>
        <c:lblAlgn val="ctr"/>
        <c:lblOffset val="100"/>
        <c:noMultiLvlLbl val="0"/>
      </c:catAx>
      <c:valAx>
        <c:axId val="557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2131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'P3'!$A$1</c:f>
          <c:strCache>
            <c:ptCount val="1"/>
            <c:pt idx="0">
              <c:v>P3 Space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'P3'!$A$6:$A$28</c:f>
              <c:strCache>
                <c:ptCount val="23"/>
                <c:pt idx="0">
                  <c:v>A, ALICE</c:v>
                </c:pt>
                <c:pt idx="1">
                  <c:v>B, BOHORT</c:v>
                </c:pt>
                <c:pt idx="2">
                  <c:v>C, CLAUDE</c:v>
                </c:pt>
                <c:pt idx="3">
                  <c:v>D, DANIEL</c:v>
                </c:pt>
                <c:pt idx="4">
                  <c:v>E, ELIZA</c:v>
                </c:pt>
                <c:pt idx="5">
                  <c:v>F, FERGUS</c:v>
                </c:pt>
                <c:pt idx="6">
                  <c:v>G,  GINGY</c:v>
                </c:pt>
                <c:pt idx="7">
                  <c:v>H, HAROLD</c:v>
                </c:pt>
                <c:pt idx="8">
                  <c:v>I, IMELDA</c:v>
                </c:pt>
                <c:pt idx="9">
                  <c:v>J, JACK</c:v>
                </c:pt>
                <c:pt idx="10">
                  <c:v>K, KYLE</c:v>
                </c:pt>
                <c:pt idx="11">
                  <c:v>L, LANCELOT</c:v>
                </c:pt>
                <c:pt idx="12">
                  <c:v>M, MABEL</c:v>
                </c:pt>
                <c:pt idx="13">
                  <c:v>N, NAYSAYER</c:v>
                </c:pt>
                <c:pt idx="14">
                  <c:v>O, ODYSSEUS</c:v>
                </c:pt>
                <c:pt idx="15">
                  <c:v>P, PIPER</c:v>
                </c:pt>
                <c:pt idx="16">
                  <c:v>Q, QUEENIE</c:v>
                </c:pt>
                <c:pt idx="17">
                  <c:v>R, RUMPLE</c:v>
                </c:pt>
                <c:pt idx="18">
                  <c:v>S, SEGWARIDES</c:v>
                </c:pt>
                <c:pt idx="19">
                  <c:v>T, TIANA</c:v>
                </c:pt>
                <c:pt idx="20">
                  <c:v>U, UKELELE</c:v>
                </c:pt>
                <c:pt idx="21">
                  <c:v>V, VERACITY</c:v>
                </c:pt>
                <c:pt idx="22">
                  <c:v>W, WALLI</c:v>
                </c:pt>
              </c:strCache>
            </c:strRef>
          </c:cat>
          <c:val>
            <c:numRef>
              <c:f>'P3'!$B$6:$B$28</c:f>
              <c:numCache>
                <c:formatCode>General</c:formatCode>
                <c:ptCount val="23"/>
                <c:pt idx="0">
                  <c:v>25</c:v>
                </c:pt>
                <c:pt idx="1">
                  <c:v>34</c:v>
                </c:pt>
                <c:pt idx="2">
                  <c:v>29</c:v>
                </c:pt>
                <c:pt idx="3">
                  <c:v>37</c:v>
                </c:pt>
                <c:pt idx="4">
                  <c:v>46</c:v>
                </c:pt>
                <c:pt idx="5">
                  <c:v>21</c:v>
                </c:pt>
                <c:pt idx="6">
                  <c:v>39</c:v>
                </c:pt>
                <c:pt idx="7">
                  <c:v>37</c:v>
                </c:pt>
                <c:pt idx="8">
                  <c:v>47</c:v>
                </c:pt>
                <c:pt idx="9">
                  <c:v>32</c:v>
                </c:pt>
                <c:pt idx="10">
                  <c:v>30</c:v>
                </c:pt>
                <c:pt idx="11">
                  <c:v>26</c:v>
                </c:pt>
                <c:pt idx="12">
                  <c:v>44</c:v>
                </c:pt>
                <c:pt idx="13">
                  <c:v>26</c:v>
                </c:pt>
                <c:pt idx="14">
                  <c:v>34</c:v>
                </c:pt>
                <c:pt idx="15">
                  <c:v>27</c:v>
                </c:pt>
                <c:pt idx="16">
                  <c:v>26</c:v>
                </c:pt>
                <c:pt idx="17">
                  <c:v>18</c:v>
                </c:pt>
                <c:pt idx="18">
                  <c:v>32</c:v>
                </c:pt>
                <c:pt idx="19">
                  <c:v>35</c:v>
                </c:pt>
                <c:pt idx="20">
                  <c:v>23</c:v>
                </c:pt>
                <c:pt idx="21">
                  <c:v>32</c:v>
                </c:pt>
                <c:pt idx="22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73-4CF7-AAB3-647253DE8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2131551"/>
        <c:axId val="5579391"/>
      </c:barChart>
      <c:catAx>
        <c:axId val="1302131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42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9391"/>
        <c:crosses val="autoZero"/>
        <c:auto val="1"/>
        <c:lblAlgn val="ctr"/>
        <c:lblOffset val="100"/>
        <c:noMultiLvlLbl val="0"/>
      </c:catAx>
      <c:valAx>
        <c:axId val="557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2131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'P4'!$A$1</c:f>
          <c:strCache>
            <c:ptCount val="1"/>
            <c:pt idx="0">
              <c:v>P4 Space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'P4'!$A$6:$A$28</c:f>
              <c:strCache>
                <c:ptCount val="23"/>
                <c:pt idx="0">
                  <c:v>A, ALICE</c:v>
                </c:pt>
                <c:pt idx="1">
                  <c:v>B, BOHORT</c:v>
                </c:pt>
                <c:pt idx="2">
                  <c:v>C, CLAUDE</c:v>
                </c:pt>
                <c:pt idx="3">
                  <c:v>D, DANIEL</c:v>
                </c:pt>
                <c:pt idx="4">
                  <c:v>E, ELIZA</c:v>
                </c:pt>
                <c:pt idx="5">
                  <c:v>F, FERGUS</c:v>
                </c:pt>
                <c:pt idx="6">
                  <c:v>G,  GINGY</c:v>
                </c:pt>
                <c:pt idx="7">
                  <c:v>H, HAROLD</c:v>
                </c:pt>
                <c:pt idx="8">
                  <c:v>I, IMELDA</c:v>
                </c:pt>
                <c:pt idx="9">
                  <c:v>J, JACK</c:v>
                </c:pt>
                <c:pt idx="10">
                  <c:v>K, KYLE</c:v>
                </c:pt>
                <c:pt idx="11">
                  <c:v>L, LANCELOT</c:v>
                </c:pt>
                <c:pt idx="12">
                  <c:v>M, MABEL</c:v>
                </c:pt>
                <c:pt idx="13">
                  <c:v>N, NAYSAYER</c:v>
                </c:pt>
                <c:pt idx="14">
                  <c:v>O, ODYSSEUS</c:v>
                </c:pt>
                <c:pt idx="15">
                  <c:v>P, PIPER</c:v>
                </c:pt>
                <c:pt idx="16">
                  <c:v>Q, QUEENIE</c:v>
                </c:pt>
                <c:pt idx="17">
                  <c:v>R, RUMPLE</c:v>
                </c:pt>
                <c:pt idx="18">
                  <c:v>S, SEGWARIDES</c:v>
                </c:pt>
                <c:pt idx="19">
                  <c:v>T, TIANA</c:v>
                </c:pt>
                <c:pt idx="20">
                  <c:v>U, UKELELE</c:v>
                </c:pt>
                <c:pt idx="21">
                  <c:v>V, VERACITY</c:v>
                </c:pt>
                <c:pt idx="22">
                  <c:v>W, WALLI</c:v>
                </c:pt>
              </c:strCache>
            </c:strRef>
          </c:cat>
          <c:val>
            <c:numRef>
              <c:f>'P4'!$B$6:$B$28</c:f>
              <c:numCache>
                <c:formatCode>General</c:formatCode>
                <c:ptCount val="23"/>
                <c:pt idx="0">
                  <c:v>38</c:v>
                </c:pt>
                <c:pt idx="1">
                  <c:v>36</c:v>
                </c:pt>
                <c:pt idx="2">
                  <c:v>25</c:v>
                </c:pt>
                <c:pt idx="3">
                  <c:v>41</c:v>
                </c:pt>
                <c:pt idx="4">
                  <c:v>44</c:v>
                </c:pt>
                <c:pt idx="5">
                  <c:v>40</c:v>
                </c:pt>
                <c:pt idx="6">
                  <c:v>39</c:v>
                </c:pt>
                <c:pt idx="7">
                  <c:v>37</c:v>
                </c:pt>
                <c:pt idx="8">
                  <c:v>36</c:v>
                </c:pt>
                <c:pt idx="9">
                  <c:v>33</c:v>
                </c:pt>
                <c:pt idx="10">
                  <c:v>28</c:v>
                </c:pt>
                <c:pt idx="11">
                  <c:v>34</c:v>
                </c:pt>
                <c:pt idx="12">
                  <c:v>49</c:v>
                </c:pt>
                <c:pt idx="13">
                  <c:v>26</c:v>
                </c:pt>
                <c:pt idx="14">
                  <c:v>38</c:v>
                </c:pt>
                <c:pt idx="15">
                  <c:v>26</c:v>
                </c:pt>
                <c:pt idx="16">
                  <c:v>29</c:v>
                </c:pt>
                <c:pt idx="17">
                  <c:v>27</c:v>
                </c:pt>
                <c:pt idx="18">
                  <c:v>31</c:v>
                </c:pt>
                <c:pt idx="19">
                  <c:v>41</c:v>
                </c:pt>
                <c:pt idx="20">
                  <c:v>34</c:v>
                </c:pt>
                <c:pt idx="21">
                  <c:v>34</c:v>
                </c:pt>
                <c:pt idx="22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32-4155-A97E-21E57C70D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2131551"/>
        <c:axId val="5579391"/>
      </c:barChart>
      <c:catAx>
        <c:axId val="1302131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42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9391"/>
        <c:crosses val="autoZero"/>
        <c:auto val="1"/>
        <c:lblAlgn val="ctr"/>
        <c:lblOffset val="100"/>
        <c:noMultiLvlLbl val="0"/>
      </c:catAx>
      <c:valAx>
        <c:axId val="557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2131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'P5'!$A$1</c:f>
          <c:strCache>
            <c:ptCount val="1"/>
            <c:pt idx="0">
              <c:v>P5 Space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'P5'!$A$6:$A$28</c:f>
              <c:strCache>
                <c:ptCount val="23"/>
                <c:pt idx="0">
                  <c:v>A, ALICE</c:v>
                </c:pt>
                <c:pt idx="1">
                  <c:v>B, BOHORT</c:v>
                </c:pt>
                <c:pt idx="2">
                  <c:v>C, CLAUDE</c:v>
                </c:pt>
                <c:pt idx="3">
                  <c:v>D, DANIEL</c:v>
                </c:pt>
                <c:pt idx="4">
                  <c:v>E, ELIZA</c:v>
                </c:pt>
                <c:pt idx="5">
                  <c:v>F, FERGUS</c:v>
                </c:pt>
                <c:pt idx="6">
                  <c:v>G,  GINGY</c:v>
                </c:pt>
                <c:pt idx="7">
                  <c:v>H, HAROLD</c:v>
                </c:pt>
                <c:pt idx="8">
                  <c:v>I, IMELDA</c:v>
                </c:pt>
                <c:pt idx="9">
                  <c:v>J, JACK</c:v>
                </c:pt>
                <c:pt idx="10">
                  <c:v>K, KYLE</c:v>
                </c:pt>
                <c:pt idx="11">
                  <c:v>L, LANCELOT</c:v>
                </c:pt>
                <c:pt idx="12">
                  <c:v>M, MABEL</c:v>
                </c:pt>
                <c:pt idx="13">
                  <c:v>N, NAYSAYER</c:v>
                </c:pt>
                <c:pt idx="14">
                  <c:v>O, ODYSSEUS</c:v>
                </c:pt>
                <c:pt idx="15">
                  <c:v>P, PIPER</c:v>
                </c:pt>
                <c:pt idx="16">
                  <c:v>Q, QUEENIE</c:v>
                </c:pt>
                <c:pt idx="17">
                  <c:v>R, RUMPLE</c:v>
                </c:pt>
                <c:pt idx="18">
                  <c:v>S, SEGWARIDES</c:v>
                </c:pt>
                <c:pt idx="19">
                  <c:v>T, TIANA</c:v>
                </c:pt>
                <c:pt idx="20">
                  <c:v>U, UKELELE</c:v>
                </c:pt>
                <c:pt idx="21">
                  <c:v>V, VERACITY</c:v>
                </c:pt>
                <c:pt idx="22">
                  <c:v>W, WALLI</c:v>
                </c:pt>
              </c:strCache>
            </c:strRef>
          </c:cat>
          <c:val>
            <c:numRef>
              <c:f>'P5'!$B$6:$B$28</c:f>
              <c:numCache>
                <c:formatCode>General</c:formatCode>
                <c:ptCount val="23"/>
                <c:pt idx="0">
                  <c:v>54</c:v>
                </c:pt>
                <c:pt idx="1">
                  <c:v>39</c:v>
                </c:pt>
                <c:pt idx="2">
                  <c:v>53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20</c:v>
                </c:pt>
                <c:pt idx="7">
                  <c:v>53</c:v>
                </c:pt>
                <c:pt idx="8">
                  <c:v>42</c:v>
                </c:pt>
                <c:pt idx="9">
                  <c:v>52</c:v>
                </c:pt>
                <c:pt idx="10">
                  <c:v>40</c:v>
                </c:pt>
                <c:pt idx="11">
                  <c:v>26</c:v>
                </c:pt>
                <c:pt idx="12">
                  <c:v>27</c:v>
                </c:pt>
                <c:pt idx="13">
                  <c:v>48</c:v>
                </c:pt>
                <c:pt idx="14">
                  <c:v>19</c:v>
                </c:pt>
                <c:pt idx="15">
                  <c:v>45</c:v>
                </c:pt>
                <c:pt idx="16">
                  <c:v>41</c:v>
                </c:pt>
                <c:pt idx="17">
                  <c:v>23</c:v>
                </c:pt>
                <c:pt idx="18">
                  <c:v>16</c:v>
                </c:pt>
                <c:pt idx="19">
                  <c:v>45</c:v>
                </c:pt>
                <c:pt idx="20">
                  <c:v>18</c:v>
                </c:pt>
                <c:pt idx="21">
                  <c:v>52</c:v>
                </c:pt>
                <c:pt idx="2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D5-41E0-9F78-0046CEA84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2131551"/>
        <c:axId val="5579391"/>
      </c:barChart>
      <c:catAx>
        <c:axId val="1302131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42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9391"/>
        <c:crosses val="autoZero"/>
        <c:auto val="1"/>
        <c:lblAlgn val="ctr"/>
        <c:lblOffset val="100"/>
        <c:noMultiLvlLbl val="0"/>
      </c:catAx>
      <c:valAx>
        <c:axId val="557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2131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49892</xdr:colOff>
      <xdr:row>1</xdr:row>
      <xdr:rowOff>61686</xdr:rowOff>
    </xdr:from>
    <xdr:to>
      <xdr:col>20</xdr:col>
      <xdr:colOff>598714</xdr:colOff>
      <xdr:row>16</xdr:row>
      <xdr:rowOff>81643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8A1272-501C-4F00-B5B2-47938B2322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11905</xdr:colOff>
      <xdr:row>4</xdr:row>
      <xdr:rowOff>170260</xdr:rowOff>
    </xdr:from>
    <xdr:to>
      <xdr:col>17</xdr:col>
      <xdr:colOff>17858</xdr:colOff>
      <xdr:row>27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424845-A9F3-8673-A328-A2AF1285E8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49892</xdr:colOff>
      <xdr:row>1</xdr:row>
      <xdr:rowOff>61686</xdr:rowOff>
    </xdr:from>
    <xdr:to>
      <xdr:col>20</xdr:col>
      <xdr:colOff>598714</xdr:colOff>
      <xdr:row>16</xdr:row>
      <xdr:rowOff>81643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EE9BD0-7DC4-B57F-5BA6-87994E91DB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49892</xdr:colOff>
      <xdr:row>1</xdr:row>
      <xdr:rowOff>61686</xdr:rowOff>
    </xdr:from>
    <xdr:to>
      <xdr:col>20</xdr:col>
      <xdr:colOff>598714</xdr:colOff>
      <xdr:row>16</xdr:row>
      <xdr:rowOff>81643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B17258-9F1E-4483-9BD6-ABC915CD93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49892</xdr:colOff>
      <xdr:row>1</xdr:row>
      <xdr:rowOff>61686</xdr:rowOff>
    </xdr:from>
    <xdr:to>
      <xdr:col>20</xdr:col>
      <xdr:colOff>598714</xdr:colOff>
      <xdr:row>16</xdr:row>
      <xdr:rowOff>81643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A8D93D-0624-49FE-8C57-3EC225B567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49892</xdr:colOff>
      <xdr:row>1</xdr:row>
      <xdr:rowOff>61686</xdr:rowOff>
    </xdr:from>
    <xdr:to>
      <xdr:col>20</xdr:col>
      <xdr:colOff>598714</xdr:colOff>
      <xdr:row>16</xdr:row>
      <xdr:rowOff>81643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EC47F2-1910-4EEE-ADE4-D64E3EC6DA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49892</xdr:colOff>
      <xdr:row>1</xdr:row>
      <xdr:rowOff>61686</xdr:rowOff>
    </xdr:from>
    <xdr:to>
      <xdr:col>20</xdr:col>
      <xdr:colOff>598714</xdr:colOff>
      <xdr:row>16</xdr:row>
      <xdr:rowOff>81643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0AA727-7255-4FEC-B1B9-5E1C9FD5D8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5E908D-8EDB-4072-AA32-034FCE2D538E}" name="Table22" displayName="Table22" ref="A1:A25" totalsRowShown="0" headerRowDxfId="1" headerRowBorderDxfId="6" tableBorderDxfId="7">
  <autoFilter ref="A1:A25" xr:uid="{EC4BF62E-C64B-49AC-A3C9-C0090CC1A24E}"/>
  <tableColumns count="1">
    <tableColumn id="1" xr3:uid="{18AE36C3-48F4-468F-A4DA-D59B25131C1C}" name="Nam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4BF62E-C64B-49AC-A3C9-C0090CC1A24E}" name="Table2" displayName="Table2" ref="A1:A25" totalsRowShown="0" headerRowDxfId="2" headerRowBorderDxfId="11" tableBorderDxfId="10">
  <autoFilter ref="A1:A25" xr:uid="{EC4BF62E-C64B-49AC-A3C9-C0090CC1A24E}"/>
  <tableColumns count="1">
    <tableColumn id="1" xr3:uid="{0B08EA96-4A8A-4B49-8F40-AEA5CD7AB72C}" name="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A1D5E-90E3-4F47-9DAB-F57F6A2092BC}">
  <dimension ref="A1:F28"/>
  <sheetViews>
    <sheetView zoomScale="80" workbookViewId="0">
      <selection activeCell="A6" sqref="A6"/>
    </sheetView>
  </sheetViews>
  <sheetFormatPr defaultRowHeight="14.25" x14ac:dyDescent="0.45"/>
  <cols>
    <col min="1" max="1" width="33.3984375" customWidth="1"/>
  </cols>
  <sheetData>
    <row r="1" spans="1:6" ht="14.65" thickBot="1" x14ac:dyDescent="0.5">
      <c r="A1" s="45" t="s">
        <v>0</v>
      </c>
      <c r="B1" s="46" t="s">
        <v>17</v>
      </c>
      <c r="C1" s="46" t="s">
        <v>18</v>
      </c>
      <c r="D1" s="46" t="s">
        <v>19</v>
      </c>
      <c r="E1" s="46" t="s">
        <v>14</v>
      </c>
      <c r="F1" s="47" t="s">
        <v>16</v>
      </c>
    </row>
    <row r="2" spans="1:6" x14ac:dyDescent="0.45">
      <c r="A2" s="48" t="s">
        <v>15</v>
      </c>
      <c r="B2" s="22" t="str">
        <f>IF(COUNT(B3:B25)=0, "", AVERAGE(B3:B25))</f>
        <v/>
      </c>
      <c r="C2" s="22" t="str">
        <f t="shared" ref="C2:E2" si="0">IF(COUNT(C3:C25)=0, "", AVERAGE(C3:C25))</f>
        <v/>
      </c>
      <c r="D2" s="22" t="str">
        <f t="shared" si="0"/>
        <v/>
      </c>
      <c r="E2" s="22" t="str">
        <f t="shared" si="0"/>
        <v/>
      </c>
      <c r="F2" s="22" t="str">
        <f>IF(COUNT(F3:F25)=0, "", AVERAGE(F3:F25))</f>
        <v/>
      </c>
    </row>
    <row r="3" spans="1:6" x14ac:dyDescent="0.45">
      <c r="A3" s="49" t="s">
        <v>20</v>
      </c>
      <c r="B3" s="5"/>
      <c r="C3" s="5"/>
      <c r="D3" s="5"/>
      <c r="E3" s="5"/>
      <c r="F3" s="50"/>
    </row>
    <row r="4" spans="1:6" x14ac:dyDescent="0.45">
      <c r="A4" s="49" t="s">
        <v>22</v>
      </c>
      <c r="B4" s="5"/>
      <c r="C4" s="5"/>
      <c r="D4" s="5"/>
      <c r="E4" s="5"/>
      <c r="F4" s="50"/>
    </row>
    <row r="5" spans="1:6" x14ac:dyDescent="0.45">
      <c r="A5" s="49" t="s">
        <v>21</v>
      </c>
      <c r="B5" s="5"/>
      <c r="C5" s="5"/>
      <c r="D5" s="5"/>
      <c r="E5" s="5"/>
      <c r="F5" s="50"/>
    </row>
    <row r="6" spans="1:6" x14ac:dyDescent="0.45">
      <c r="A6" s="49" t="s">
        <v>24</v>
      </c>
      <c r="B6" s="5"/>
      <c r="C6" s="5"/>
      <c r="D6" s="5"/>
      <c r="E6" s="5"/>
      <c r="F6" s="50"/>
    </row>
    <row r="7" spans="1:6" x14ac:dyDescent="0.45">
      <c r="A7" s="49" t="s">
        <v>23</v>
      </c>
      <c r="B7" s="5"/>
      <c r="C7" s="5"/>
      <c r="D7" s="5"/>
      <c r="E7" s="5"/>
      <c r="F7" s="50"/>
    </row>
    <row r="8" spans="1:6" x14ac:dyDescent="0.45">
      <c r="A8" s="49" t="s">
        <v>27</v>
      </c>
      <c r="B8" s="5"/>
      <c r="C8" s="5"/>
      <c r="D8" s="5"/>
      <c r="E8" s="5"/>
      <c r="F8" s="50"/>
    </row>
    <row r="9" spans="1:6" x14ac:dyDescent="0.45">
      <c r="A9" s="49" t="s">
        <v>25</v>
      </c>
      <c r="B9" s="5"/>
      <c r="C9" s="5"/>
      <c r="D9" s="5"/>
      <c r="E9" s="5"/>
      <c r="F9" s="50"/>
    </row>
    <row r="10" spans="1:6" x14ac:dyDescent="0.45">
      <c r="A10" s="49" t="s">
        <v>26</v>
      </c>
      <c r="B10" s="5"/>
      <c r="C10" s="5"/>
      <c r="D10" s="5"/>
      <c r="E10" s="5"/>
      <c r="F10" s="50"/>
    </row>
    <row r="11" spans="1:6" x14ac:dyDescent="0.45">
      <c r="A11" s="49" t="s">
        <v>28</v>
      </c>
      <c r="B11" s="5"/>
      <c r="C11" s="5"/>
      <c r="D11" s="5"/>
      <c r="E11" s="5"/>
      <c r="F11" s="50"/>
    </row>
    <row r="12" spans="1:6" x14ac:dyDescent="0.45">
      <c r="A12" s="49" t="s">
        <v>29</v>
      </c>
      <c r="B12" s="5"/>
      <c r="C12" s="5"/>
      <c r="D12" s="5"/>
      <c r="E12" s="5"/>
      <c r="F12" s="50"/>
    </row>
    <row r="13" spans="1:6" x14ac:dyDescent="0.45">
      <c r="A13" s="49" t="s">
        <v>30</v>
      </c>
      <c r="B13" s="5"/>
      <c r="C13" s="5"/>
      <c r="D13" s="5"/>
      <c r="E13" s="5"/>
      <c r="F13" s="50"/>
    </row>
    <row r="14" spans="1:6" x14ac:dyDescent="0.45">
      <c r="A14" s="49" t="s">
        <v>31</v>
      </c>
      <c r="B14" s="5"/>
      <c r="C14" s="5"/>
      <c r="D14" s="5"/>
      <c r="E14" s="5"/>
      <c r="F14" s="50"/>
    </row>
    <row r="15" spans="1:6" x14ac:dyDescent="0.45">
      <c r="A15" s="49" t="s">
        <v>32</v>
      </c>
      <c r="B15" s="5"/>
      <c r="C15" s="5"/>
      <c r="D15" s="5"/>
      <c r="E15" s="5"/>
      <c r="F15" s="50"/>
    </row>
    <row r="16" spans="1:6" x14ac:dyDescent="0.45">
      <c r="A16" s="49" t="s">
        <v>33</v>
      </c>
      <c r="B16" s="5"/>
      <c r="C16" s="5"/>
      <c r="D16" s="5"/>
      <c r="E16" s="5"/>
      <c r="F16" s="50"/>
    </row>
    <row r="17" spans="1:6" x14ac:dyDescent="0.45">
      <c r="A17" s="49" t="s">
        <v>34</v>
      </c>
      <c r="B17" s="5"/>
      <c r="C17" s="5"/>
      <c r="D17" s="5"/>
      <c r="E17" s="5"/>
      <c r="F17" s="50"/>
    </row>
    <row r="18" spans="1:6" x14ac:dyDescent="0.45">
      <c r="A18" s="49" t="s">
        <v>35</v>
      </c>
      <c r="B18" s="5"/>
      <c r="C18" s="5"/>
      <c r="D18" s="5"/>
      <c r="E18" s="5"/>
      <c r="F18" s="50"/>
    </row>
    <row r="19" spans="1:6" x14ac:dyDescent="0.45">
      <c r="A19" s="49" t="s">
        <v>36</v>
      </c>
      <c r="B19" s="5"/>
      <c r="C19" s="5"/>
      <c r="D19" s="5"/>
      <c r="E19" s="5"/>
      <c r="F19" s="50"/>
    </row>
    <row r="20" spans="1:6" x14ac:dyDescent="0.45">
      <c r="A20" s="49" t="s">
        <v>37</v>
      </c>
      <c r="B20" s="5"/>
      <c r="C20" s="5"/>
      <c r="D20" s="5"/>
      <c r="E20" s="5"/>
      <c r="F20" s="50"/>
    </row>
    <row r="21" spans="1:6" x14ac:dyDescent="0.45">
      <c r="A21" s="49" t="s">
        <v>38</v>
      </c>
      <c r="B21" s="5"/>
      <c r="C21" s="5"/>
      <c r="D21" s="5"/>
      <c r="E21" s="5"/>
      <c r="F21" s="50"/>
    </row>
    <row r="22" spans="1:6" x14ac:dyDescent="0.45">
      <c r="A22" s="49" t="s">
        <v>39</v>
      </c>
      <c r="B22" s="5"/>
      <c r="C22" s="5"/>
      <c r="D22" s="5"/>
      <c r="E22" s="5"/>
      <c r="F22" s="50"/>
    </row>
    <row r="23" spans="1:6" x14ac:dyDescent="0.45">
      <c r="A23" s="49" t="s">
        <v>40</v>
      </c>
      <c r="B23" s="5"/>
      <c r="C23" s="5"/>
      <c r="D23" s="5"/>
      <c r="E23" s="5"/>
      <c r="F23" s="50"/>
    </row>
    <row r="24" spans="1:6" x14ac:dyDescent="0.45">
      <c r="A24" s="49" t="s">
        <v>41</v>
      </c>
      <c r="B24" s="5"/>
      <c r="C24" s="5"/>
      <c r="D24" s="5"/>
      <c r="E24" s="5"/>
      <c r="F24" s="50"/>
    </row>
    <row r="25" spans="1:6" ht="14.65" thickBot="1" x14ac:dyDescent="0.5">
      <c r="A25" s="51" t="s">
        <v>42</v>
      </c>
      <c r="B25" s="52"/>
      <c r="C25" s="52"/>
      <c r="D25" s="52"/>
      <c r="E25" s="52"/>
      <c r="F25" s="53"/>
    </row>
    <row r="26" spans="1:6" x14ac:dyDescent="0.45">
      <c r="B26" s="44"/>
      <c r="C26" s="44"/>
      <c r="D26" s="44"/>
      <c r="E26" s="44"/>
    </row>
    <row r="27" spans="1:6" x14ac:dyDescent="0.45">
      <c r="B27" s="13"/>
    </row>
    <row r="28" spans="1:6" x14ac:dyDescent="0.45">
      <c r="B28" s="13"/>
    </row>
  </sheetData>
  <conditionalFormatting sqref="B3:F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68D50-9DCA-4D90-9138-616D9E321FF9}">
  <dimension ref="A1:J34"/>
  <sheetViews>
    <sheetView zoomScale="80" zoomScaleNormal="90" workbookViewId="0">
      <selection activeCell="M25" sqref="M25"/>
    </sheetView>
  </sheetViews>
  <sheetFormatPr defaultRowHeight="14.25" x14ac:dyDescent="0.45"/>
  <cols>
    <col min="1" max="1" width="34" customWidth="1"/>
    <col min="2" max="2" width="9.3984375" style="1" bestFit="1" customWidth="1"/>
    <col min="3" max="3" width="9.3984375" style="1" customWidth="1"/>
    <col min="4" max="4" width="9.86328125" customWidth="1"/>
  </cols>
  <sheetData>
    <row r="1" spans="1:10" ht="16.149999999999999" thickBot="1" x14ac:dyDescent="0.55000000000000004">
      <c r="A1" s="2" t="str" cm="1">
        <f t="array" aca="1" ref="A1" ca="1">MID(CELL("filename",A1),FIND("]",CELL("filename",A1))+1,255)&amp;" Space"</f>
        <v>Example P0 Space</v>
      </c>
      <c r="B1" s="37" t="s">
        <v>3</v>
      </c>
      <c r="C1" s="37" t="s">
        <v>7</v>
      </c>
      <c r="D1" s="35" t="s">
        <v>43</v>
      </c>
      <c r="E1" s="9" t="s">
        <v>1</v>
      </c>
      <c r="F1" s="9" t="s">
        <v>8</v>
      </c>
      <c r="G1" s="61" t="s">
        <v>9</v>
      </c>
      <c r="H1" s="62" t="s">
        <v>10</v>
      </c>
      <c r="I1" s="62" t="s">
        <v>12</v>
      </c>
      <c r="J1" s="63" t="s">
        <v>13</v>
      </c>
    </row>
    <row r="2" spans="1:10" ht="15.75" x14ac:dyDescent="0.5">
      <c r="A2" s="8" t="s">
        <v>2</v>
      </c>
      <c r="B2" s="38">
        <f>SUM(D2:J2)</f>
        <v>50</v>
      </c>
      <c r="C2" s="70">
        <f>B2/$B2</f>
        <v>1</v>
      </c>
      <c r="D2" s="64">
        <v>20</v>
      </c>
      <c r="E2" s="17">
        <v>5</v>
      </c>
      <c r="F2" s="17">
        <v>5</v>
      </c>
      <c r="G2" s="18">
        <v>5</v>
      </c>
      <c r="H2" s="19">
        <v>5</v>
      </c>
      <c r="I2" s="19">
        <v>5</v>
      </c>
      <c r="J2" s="20">
        <v>5</v>
      </c>
    </row>
    <row r="3" spans="1:10" ht="15.75" x14ac:dyDescent="0.5">
      <c r="A3" s="4" t="s">
        <v>5</v>
      </c>
      <c r="B3" s="39">
        <f>AVERAGE(B6:B28)</f>
        <v>0</v>
      </c>
      <c r="C3" s="71"/>
      <c r="D3" s="65" t="str">
        <f>IF(COUNT(D6:D28)=0, "",AVERAGE(D6:D28))</f>
        <v/>
      </c>
      <c r="E3" s="21" t="str">
        <f t="shared" ref="E3:J3" si="0">IF(COUNT(E6:E28)=0, "",AVERAGE(E6:E28))</f>
        <v/>
      </c>
      <c r="F3" s="21" t="str">
        <f t="shared" si="0"/>
        <v/>
      </c>
      <c r="G3" s="21" t="str">
        <f t="shared" si="0"/>
        <v/>
      </c>
      <c r="H3" s="21" t="str">
        <f t="shared" si="0"/>
        <v/>
      </c>
      <c r="I3" s="21" t="str">
        <f t="shared" si="0"/>
        <v/>
      </c>
      <c r="J3" s="59" t="str">
        <f t="shared" si="0"/>
        <v/>
      </c>
    </row>
    <row r="4" spans="1:10" ht="15.75" x14ac:dyDescent="0.5">
      <c r="A4" s="4" t="s">
        <v>6</v>
      </c>
      <c r="B4" s="40">
        <f>AVERAGE(C6:C28)</f>
        <v>0</v>
      </c>
      <c r="C4" s="71"/>
      <c r="D4" s="36" t="str">
        <f>IF(COUNT(D6:D28)=0, "",(D3/D2))</f>
        <v/>
      </c>
      <c r="E4" s="6" t="str">
        <f>IF(COUNT(E6:E28)=0, "",(E3/E2))</f>
        <v/>
      </c>
      <c r="F4" s="6" t="str">
        <f t="shared" ref="F4:J4" si="1">IF(COUNT(F6:F28)=0, "",(F3/F2))</f>
        <v/>
      </c>
      <c r="G4" s="6" t="str">
        <f t="shared" si="1"/>
        <v/>
      </c>
      <c r="H4" s="6" t="str">
        <f t="shared" si="1"/>
        <v/>
      </c>
      <c r="I4" s="6" t="str">
        <f t="shared" si="1"/>
        <v/>
      </c>
      <c r="J4" s="60" t="str">
        <f t="shared" si="1"/>
        <v/>
      </c>
    </row>
    <row r="5" spans="1:10" ht="16.149999999999999" thickBot="1" x14ac:dyDescent="0.55000000000000004">
      <c r="A5" s="4" t="s">
        <v>4</v>
      </c>
      <c r="B5" s="41">
        <f>COUNTIF(B6:B28,B2)</f>
        <v>0</v>
      </c>
      <c r="C5" s="72"/>
      <c r="D5" s="66">
        <f t="shared" ref="D5:J5" si="2">COUNTIF(D6:D28,D2)</f>
        <v>0</v>
      </c>
      <c r="E5" s="7">
        <f t="shared" si="2"/>
        <v>0</v>
      </c>
      <c r="F5" s="7">
        <f t="shared" si="2"/>
        <v>0</v>
      </c>
      <c r="G5" s="14">
        <f t="shared" si="2"/>
        <v>0</v>
      </c>
      <c r="H5" s="15">
        <f t="shared" si="2"/>
        <v>0</v>
      </c>
      <c r="I5" s="15">
        <f t="shared" si="2"/>
        <v>0</v>
      </c>
      <c r="J5" s="16">
        <f t="shared" si="2"/>
        <v>0</v>
      </c>
    </row>
    <row r="6" spans="1:10" ht="15.75" x14ac:dyDescent="0.5">
      <c r="A6" s="31" t="str">
        <f>Overall!A3</f>
        <v>A, ALICE</v>
      </c>
      <c r="B6" s="56">
        <f t="shared" ref="B6:B29" si="3">SUM(D6:J6)</f>
        <v>0</v>
      </c>
      <c r="C6" s="73">
        <f t="shared" ref="C6:C29" si="4">B6/B$2</f>
        <v>0</v>
      </c>
      <c r="D6" s="67"/>
      <c r="E6" s="29"/>
      <c r="F6" s="19"/>
      <c r="G6" s="29"/>
      <c r="H6" s="29"/>
      <c r="I6" s="29"/>
      <c r="J6" s="30"/>
    </row>
    <row r="7" spans="1:10" ht="15.75" x14ac:dyDescent="0.5">
      <c r="A7" s="32" t="str">
        <f>Overall!A4</f>
        <v>B, BOHORT</v>
      </c>
      <c r="B7" s="57">
        <f t="shared" si="3"/>
        <v>0</v>
      </c>
      <c r="C7" s="74">
        <f t="shared" si="4"/>
        <v>0</v>
      </c>
      <c r="D7" s="68"/>
      <c r="E7" s="3"/>
      <c r="F7" s="27"/>
      <c r="G7" s="3"/>
      <c r="H7" s="3"/>
      <c r="I7" s="3"/>
      <c r="J7" s="10"/>
    </row>
    <row r="8" spans="1:10" ht="15.75" x14ac:dyDescent="0.5">
      <c r="A8" s="33" t="str">
        <f>Overall!A5</f>
        <v>C, CLAUDE</v>
      </c>
      <c r="B8" s="57">
        <f t="shared" si="3"/>
        <v>0</v>
      </c>
      <c r="C8" s="74">
        <f t="shared" si="4"/>
        <v>0</v>
      </c>
      <c r="D8" s="68"/>
      <c r="E8" s="3"/>
      <c r="F8" s="27"/>
      <c r="G8" s="3"/>
      <c r="H8" s="3"/>
      <c r="I8" s="3"/>
      <c r="J8" s="10"/>
    </row>
    <row r="9" spans="1:10" ht="15.75" x14ac:dyDescent="0.5">
      <c r="A9" s="32" t="str">
        <f>Overall!A6</f>
        <v>D, DANIEL</v>
      </c>
      <c r="B9" s="57">
        <f t="shared" si="3"/>
        <v>0</v>
      </c>
      <c r="C9" s="74">
        <f t="shared" si="4"/>
        <v>0</v>
      </c>
      <c r="D9" s="68"/>
      <c r="E9" s="3"/>
      <c r="F9" s="27"/>
      <c r="G9" s="3"/>
      <c r="H9" s="3"/>
      <c r="I9" s="3"/>
      <c r="J9" s="10"/>
    </row>
    <row r="10" spans="1:10" ht="15.75" x14ac:dyDescent="0.5">
      <c r="A10" s="33" t="str">
        <f>Overall!A7</f>
        <v>E, ELIZA</v>
      </c>
      <c r="B10" s="57">
        <f t="shared" si="3"/>
        <v>0</v>
      </c>
      <c r="C10" s="74">
        <f t="shared" si="4"/>
        <v>0</v>
      </c>
      <c r="D10" s="68"/>
      <c r="E10" s="3"/>
      <c r="F10" s="27"/>
      <c r="G10" s="3"/>
      <c r="H10" s="3"/>
      <c r="I10" s="3"/>
      <c r="J10" s="10"/>
    </row>
    <row r="11" spans="1:10" ht="15.75" x14ac:dyDescent="0.5">
      <c r="A11" s="32" t="str">
        <f>Overall!A8</f>
        <v>F, FERGUS</v>
      </c>
      <c r="B11" s="57">
        <f t="shared" si="3"/>
        <v>0</v>
      </c>
      <c r="C11" s="74">
        <f t="shared" si="4"/>
        <v>0</v>
      </c>
      <c r="D11" s="68"/>
      <c r="E11" s="3"/>
      <c r="F11" s="27"/>
      <c r="G11" s="3"/>
      <c r="H11" s="3"/>
      <c r="I11" s="3"/>
      <c r="J11" s="10"/>
    </row>
    <row r="12" spans="1:10" ht="15.75" x14ac:dyDescent="0.5">
      <c r="A12" s="33" t="str">
        <f>Overall!A9</f>
        <v>G,  GINGY</v>
      </c>
      <c r="B12" s="57">
        <f t="shared" si="3"/>
        <v>0</v>
      </c>
      <c r="C12" s="74">
        <f t="shared" si="4"/>
        <v>0</v>
      </c>
      <c r="D12" s="68"/>
      <c r="E12" s="3"/>
      <c r="F12" s="27"/>
      <c r="G12" s="3"/>
      <c r="H12" s="3"/>
      <c r="I12" s="3"/>
      <c r="J12" s="10"/>
    </row>
    <row r="13" spans="1:10" ht="15.95" customHeight="1" x14ac:dyDescent="0.5">
      <c r="A13" s="32" t="str">
        <f>Overall!A10</f>
        <v>H, HAROLD</v>
      </c>
      <c r="B13" s="57">
        <f t="shared" si="3"/>
        <v>0</v>
      </c>
      <c r="C13" s="74">
        <f t="shared" si="4"/>
        <v>0</v>
      </c>
      <c r="D13" s="68"/>
      <c r="E13" s="3"/>
      <c r="F13" s="27"/>
      <c r="G13" s="3"/>
      <c r="H13" s="3"/>
      <c r="I13" s="3"/>
      <c r="J13" s="10"/>
    </row>
    <row r="14" spans="1:10" ht="15.75" x14ac:dyDescent="0.5">
      <c r="A14" s="33" t="str">
        <f>Overall!A11</f>
        <v>I, IMELDA</v>
      </c>
      <c r="B14" s="57">
        <f t="shared" si="3"/>
        <v>0</v>
      </c>
      <c r="C14" s="74">
        <f t="shared" si="4"/>
        <v>0</v>
      </c>
      <c r="D14" s="68"/>
      <c r="E14" s="3"/>
      <c r="F14" s="27"/>
      <c r="G14" s="3"/>
      <c r="H14" s="3"/>
      <c r="I14" s="3"/>
      <c r="J14" s="10"/>
    </row>
    <row r="15" spans="1:10" ht="17.45" customHeight="1" x14ac:dyDescent="0.5">
      <c r="A15" s="32" t="str">
        <f>Overall!A12</f>
        <v>J, JACK</v>
      </c>
      <c r="B15" s="57">
        <f t="shared" si="3"/>
        <v>0</v>
      </c>
      <c r="C15" s="74">
        <f t="shared" si="4"/>
        <v>0</v>
      </c>
      <c r="D15" s="68"/>
      <c r="E15" s="3"/>
      <c r="F15" s="27"/>
      <c r="G15" s="3"/>
      <c r="H15" s="3"/>
      <c r="I15" s="3"/>
      <c r="J15" s="10"/>
    </row>
    <row r="16" spans="1:10" ht="15.75" x14ac:dyDescent="0.5">
      <c r="A16" s="33" t="str">
        <f>Overall!A13</f>
        <v>K, KYLE</v>
      </c>
      <c r="B16" s="57">
        <f t="shared" si="3"/>
        <v>0</v>
      </c>
      <c r="C16" s="74">
        <f t="shared" si="4"/>
        <v>0</v>
      </c>
      <c r="D16" s="68"/>
      <c r="E16" s="3"/>
      <c r="F16" s="27"/>
      <c r="G16" s="3"/>
      <c r="H16" s="3"/>
      <c r="I16" s="3"/>
      <c r="J16" s="10"/>
    </row>
    <row r="17" spans="1:10" ht="15.75" x14ac:dyDescent="0.5">
      <c r="A17" s="32" t="str">
        <f>Overall!A14</f>
        <v>L, LANCELOT</v>
      </c>
      <c r="B17" s="57">
        <f t="shared" si="3"/>
        <v>0</v>
      </c>
      <c r="C17" s="74">
        <f t="shared" si="4"/>
        <v>0</v>
      </c>
      <c r="D17" s="68"/>
      <c r="E17" s="3"/>
      <c r="F17" s="27"/>
      <c r="G17" s="3"/>
      <c r="H17" s="3"/>
      <c r="I17" s="3"/>
      <c r="J17" s="10"/>
    </row>
    <row r="18" spans="1:10" ht="15.75" x14ac:dyDescent="0.5">
      <c r="A18" s="33" t="str">
        <f>Overall!A15</f>
        <v>M, MABEL</v>
      </c>
      <c r="B18" s="57">
        <f t="shared" si="3"/>
        <v>0</v>
      </c>
      <c r="C18" s="74">
        <f t="shared" si="4"/>
        <v>0</v>
      </c>
      <c r="D18" s="68"/>
      <c r="E18" s="3"/>
      <c r="F18" s="27"/>
      <c r="G18" s="3"/>
      <c r="H18" s="3"/>
      <c r="I18" s="3"/>
      <c r="J18" s="10"/>
    </row>
    <row r="19" spans="1:10" ht="15.75" x14ac:dyDescent="0.5">
      <c r="A19" s="32" t="str">
        <f>Overall!A16</f>
        <v>N, NAYSAYER</v>
      </c>
      <c r="B19" s="57">
        <f t="shared" si="3"/>
        <v>0</v>
      </c>
      <c r="C19" s="74">
        <f t="shared" si="4"/>
        <v>0</v>
      </c>
      <c r="D19" s="68"/>
      <c r="E19" s="3"/>
      <c r="F19" s="27"/>
      <c r="G19" s="3"/>
      <c r="H19" s="3"/>
      <c r="I19" s="3"/>
      <c r="J19" s="10"/>
    </row>
    <row r="20" spans="1:10" ht="15.75" x14ac:dyDescent="0.5">
      <c r="A20" s="33" t="str">
        <f>Overall!A17</f>
        <v>O, ODYSSEUS</v>
      </c>
      <c r="B20" s="57">
        <f t="shared" si="3"/>
        <v>0</v>
      </c>
      <c r="C20" s="74">
        <f t="shared" si="4"/>
        <v>0</v>
      </c>
      <c r="D20" s="68"/>
      <c r="E20" s="3"/>
      <c r="F20" s="27"/>
      <c r="G20" s="3"/>
      <c r="H20" s="3"/>
      <c r="I20" s="3"/>
      <c r="J20" s="10"/>
    </row>
    <row r="21" spans="1:10" ht="15.75" x14ac:dyDescent="0.5">
      <c r="A21" s="32" t="str">
        <f>Overall!A18</f>
        <v>P, PIPER</v>
      </c>
      <c r="B21" s="57">
        <f t="shared" si="3"/>
        <v>0</v>
      </c>
      <c r="C21" s="74">
        <f t="shared" si="4"/>
        <v>0</v>
      </c>
      <c r="D21" s="68"/>
      <c r="E21" s="3"/>
      <c r="F21" s="27"/>
      <c r="G21" s="3"/>
      <c r="H21" s="3"/>
      <c r="I21" s="3"/>
      <c r="J21" s="10"/>
    </row>
    <row r="22" spans="1:10" ht="15.75" x14ac:dyDescent="0.5">
      <c r="A22" s="33" t="str">
        <f>Overall!A19</f>
        <v>Q, QUEENIE</v>
      </c>
      <c r="B22" s="57">
        <f t="shared" si="3"/>
        <v>0</v>
      </c>
      <c r="C22" s="74">
        <f t="shared" si="4"/>
        <v>0</v>
      </c>
      <c r="D22" s="68"/>
      <c r="E22" s="3"/>
      <c r="F22" s="27"/>
      <c r="G22" s="3"/>
      <c r="H22" s="3"/>
      <c r="I22" s="3"/>
      <c r="J22" s="10"/>
    </row>
    <row r="23" spans="1:10" ht="15.75" x14ac:dyDescent="0.5">
      <c r="A23" s="32" t="str">
        <f>Overall!A20</f>
        <v>R, RUMPLE</v>
      </c>
      <c r="B23" s="57">
        <f t="shared" si="3"/>
        <v>0</v>
      </c>
      <c r="C23" s="74">
        <f t="shared" si="4"/>
        <v>0</v>
      </c>
      <c r="D23" s="68"/>
      <c r="E23" s="3"/>
      <c r="F23" s="27"/>
      <c r="G23" s="3"/>
      <c r="H23" s="3"/>
      <c r="I23" s="3"/>
      <c r="J23" s="10"/>
    </row>
    <row r="24" spans="1:10" ht="15.75" x14ac:dyDescent="0.5">
      <c r="A24" s="33" t="str">
        <f>Overall!A21</f>
        <v>S, SEGWARIDES</v>
      </c>
      <c r="B24" s="57">
        <f t="shared" si="3"/>
        <v>0</v>
      </c>
      <c r="C24" s="74">
        <f t="shared" si="4"/>
        <v>0</v>
      </c>
      <c r="D24" s="68"/>
      <c r="E24" s="3"/>
      <c r="F24" s="27"/>
      <c r="G24" s="3"/>
      <c r="H24" s="3"/>
      <c r="I24" s="3"/>
      <c r="J24" s="10"/>
    </row>
    <row r="25" spans="1:10" ht="15.75" x14ac:dyDescent="0.5">
      <c r="A25" s="32" t="str">
        <f>Overall!A22</f>
        <v>T, TIANA</v>
      </c>
      <c r="B25" s="57">
        <f t="shared" si="3"/>
        <v>0</v>
      </c>
      <c r="C25" s="74">
        <f t="shared" si="4"/>
        <v>0</v>
      </c>
      <c r="D25" s="68"/>
      <c r="E25" s="3"/>
      <c r="F25" s="27"/>
      <c r="G25" s="3"/>
      <c r="H25" s="3"/>
      <c r="I25" s="3"/>
      <c r="J25" s="10"/>
    </row>
    <row r="26" spans="1:10" ht="15.75" x14ac:dyDescent="0.5">
      <c r="A26" s="33" t="str">
        <f>Overall!A23</f>
        <v>U, UKELELE</v>
      </c>
      <c r="B26" s="57">
        <f t="shared" si="3"/>
        <v>0</v>
      </c>
      <c r="C26" s="74">
        <f t="shared" si="4"/>
        <v>0</v>
      </c>
      <c r="D26" s="68"/>
      <c r="E26" s="3"/>
      <c r="F26" s="27"/>
      <c r="G26" s="3"/>
      <c r="H26" s="3"/>
      <c r="I26" s="3"/>
      <c r="J26" s="10"/>
    </row>
    <row r="27" spans="1:10" ht="15.75" x14ac:dyDescent="0.5">
      <c r="A27" s="32" t="str">
        <f>Overall!A24</f>
        <v>V, VERACITY</v>
      </c>
      <c r="B27" s="57">
        <f t="shared" si="3"/>
        <v>0</v>
      </c>
      <c r="C27" s="74">
        <f t="shared" si="4"/>
        <v>0</v>
      </c>
      <c r="D27" s="68"/>
      <c r="E27" s="3"/>
      <c r="F27" s="27"/>
      <c r="G27" s="3"/>
      <c r="H27" s="3"/>
      <c r="I27" s="3"/>
      <c r="J27" s="10"/>
    </row>
    <row r="28" spans="1:10" ht="16.149999999999999" thickBot="1" x14ac:dyDescent="0.55000000000000004">
      <c r="A28" s="34" t="str">
        <f>Overall!A25</f>
        <v>W, WALLI</v>
      </c>
      <c r="B28" s="58">
        <f t="shared" si="3"/>
        <v>0</v>
      </c>
      <c r="C28" s="75">
        <f t="shared" si="4"/>
        <v>0</v>
      </c>
      <c r="D28" s="69"/>
      <c r="E28" s="11"/>
      <c r="F28" s="15"/>
      <c r="G28" s="11"/>
      <c r="H28" s="11"/>
      <c r="I28" s="11"/>
      <c r="J28" s="12"/>
    </row>
    <row r="29" spans="1:10" ht="15.75" x14ac:dyDescent="0.5">
      <c r="F29" s="42"/>
      <c r="G29" s="42"/>
      <c r="H29" s="42"/>
    </row>
    <row r="30" spans="1:10" ht="15.75" x14ac:dyDescent="0.5">
      <c r="F30" s="42"/>
      <c r="G30" s="43"/>
      <c r="H30" s="42"/>
    </row>
    <row r="31" spans="1:10" ht="15.75" x14ac:dyDescent="0.5">
      <c r="F31" s="42"/>
      <c r="G31" s="43"/>
      <c r="H31" s="42"/>
    </row>
    <row r="32" spans="1:10" ht="15.75" x14ac:dyDescent="0.5">
      <c r="F32" s="42"/>
      <c r="G32" s="43"/>
      <c r="H32" s="42"/>
    </row>
    <row r="33" spans="6:8" ht="15.75" x14ac:dyDescent="0.5">
      <c r="F33" s="42"/>
      <c r="G33" s="43"/>
      <c r="H33" s="42"/>
    </row>
    <row r="34" spans="6:8" ht="15.75" x14ac:dyDescent="0.5">
      <c r="F34" s="42"/>
    </row>
  </sheetData>
  <conditionalFormatting sqref="B6:B28 B2">
    <cfRule type="colorScale" priority="2">
      <colorScale>
        <cfvo type="min"/>
        <cfvo type="percentile" val="50"/>
        <cfvo type="max"/>
        <color theme="4" tint="0.79998168889431442"/>
        <color theme="4" tint="0.59999389629810485"/>
        <color theme="4" tint="-0.249977111117893"/>
      </colorScale>
    </cfRule>
  </conditionalFormatting>
  <conditionalFormatting sqref="C6:C28">
    <cfRule type="cellIs" dxfId="8" priority="1" operator="lessThan">
      <formula>0.5</formula>
    </cfRule>
  </conditionalFormatting>
  <dataValidations count="3">
    <dataValidation type="whole" operator="lessThanOrEqual" allowBlank="1" showInputMessage="1" showErrorMessage="1" errorTitle="Value over Max Score" error="That number a bit too high!" sqref="D6:D28" xr:uid="{803078FC-0DA1-421A-89E7-89FF8F2BF531}">
      <formula1>D2</formula1>
    </dataValidation>
    <dataValidation type="whole" operator="lessThanOrEqual" allowBlank="1" showInputMessage="1" showErrorMessage="1" errorTitle="Value over Max" error="That number is a bit too high!" sqref="E6:H28 J6:J28" xr:uid="{DBCF9B5C-8DCC-4CF3-9519-6B02D4EC5482}">
      <formula1>E2</formula1>
    </dataValidation>
    <dataValidation type="whole" operator="lessThanOrEqual" allowBlank="1" showInputMessage="1" showErrorMessage="1" errorTitle="Value over Max" error="That number is a bit too high!" sqref="I6:I28" xr:uid="{A51E0810-0BE5-4DDF-B605-FEA717C4039A}">
      <formula1>I2</formula1>
    </dataValidation>
  </dataValidation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D1337-AD9E-45CB-B088-F8B9E6C7F46E}">
  <sheetPr codeName="Sheet1"/>
  <dimension ref="A1:Q28"/>
  <sheetViews>
    <sheetView tabSelected="1" zoomScale="80" workbookViewId="0">
      <selection activeCell="U12" sqref="U12"/>
    </sheetView>
  </sheetViews>
  <sheetFormatPr defaultRowHeight="14.25" x14ac:dyDescent="0.45"/>
  <cols>
    <col min="1" max="1" width="33.3984375" customWidth="1"/>
    <col min="3" max="4" width="9.06640625" customWidth="1"/>
  </cols>
  <sheetData>
    <row r="1" spans="1:17" ht="14.65" thickBot="1" x14ac:dyDescent="0.5">
      <c r="A1" s="45" t="s">
        <v>0</v>
      </c>
      <c r="B1" s="103" t="s">
        <v>17</v>
      </c>
      <c r="C1" s="104" t="s">
        <v>18</v>
      </c>
      <c r="D1" s="104" t="s">
        <v>19</v>
      </c>
      <c r="E1" s="104" t="s">
        <v>14</v>
      </c>
      <c r="F1" s="105" t="s">
        <v>16</v>
      </c>
    </row>
    <row r="2" spans="1:17" ht="14.65" thickBot="1" x14ac:dyDescent="0.5">
      <c r="A2" s="48" t="s">
        <v>15</v>
      </c>
      <c r="B2" s="106">
        <f t="shared" ref="B2:C2" si="0">IF(COUNT(B3:B25)=0, "", AVERAGE(B3:B25))</f>
        <v>0.58782608695652161</v>
      </c>
      <c r="C2" s="106">
        <f t="shared" si="0"/>
        <v>0.57298136645962727</v>
      </c>
      <c r="D2" s="106">
        <f>IF(COUNT(D3:D25)=0, "", AVERAGE(D3:D25))</f>
        <v>0.62521739130434784</v>
      </c>
      <c r="E2" s="106">
        <f t="shared" ref="E2:F2" si="1">IF(COUNT(E3:E25)=0, "", AVERAGE(E3:E25))</f>
        <v>0.63607085346215786</v>
      </c>
      <c r="F2" s="107">
        <f t="shared" ca="1" si="1"/>
        <v>0.58193979933110362</v>
      </c>
      <c r="I2" s="86" t="s">
        <v>44</v>
      </c>
      <c r="J2" s="87"/>
      <c r="K2" s="88"/>
      <c r="L2" s="86" t="s">
        <v>45</v>
      </c>
      <c r="M2" s="87"/>
      <c r="N2" s="88"/>
      <c r="O2" s="86" t="s">
        <v>46</v>
      </c>
      <c r="P2" s="87"/>
      <c r="Q2" s="88"/>
    </row>
    <row r="3" spans="1:17" x14ac:dyDescent="0.45">
      <c r="A3" s="49" t="s">
        <v>20</v>
      </c>
      <c r="B3" s="5">
        <f>'P1'!C6</f>
        <v>0.84</v>
      </c>
      <c r="C3" s="5">
        <f>'P2'!C6</f>
        <v>0.7857142857142857</v>
      </c>
      <c r="D3" s="5">
        <f>'P3'!C6</f>
        <v>0.5</v>
      </c>
      <c r="E3" s="5">
        <f>'P4'!C6</f>
        <v>0.70370370370370372</v>
      </c>
      <c r="F3" s="50">
        <f ca="1">'P5'!C6</f>
        <v>0.83076923076923082</v>
      </c>
      <c r="I3" s="89">
        <f ca="1">AVERAGE(2:2)</f>
        <v>0.60080709950275168</v>
      </c>
      <c r="J3" s="90"/>
      <c r="K3" s="91"/>
      <c r="L3" s="95">
        <f ca="1">(COUNTIF(B3:F25,"&lt;0.5")/COUNT(B3:F25))</f>
        <v>0.2608695652173913</v>
      </c>
      <c r="M3" s="90"/>
      <c r="N3" s="91"/>
      <c r="O3" s="97">
        <f ca="1">STDEV(B3:F25)</f>
        <v>0.15816651287939257</v>
      </c>
      <c r="P3" s="98"/>
      <c r="Q3" s="99"/>
    </row>
    <row r="4" spans="1:17" ht="14.65" thickBot="1" x14ac:dyDescent="0.5">
      <c r="A4" s="49" t="s">
        <v>22</v>
      </c>
      <c r="B4" s="5">
        <f>'P1'!C7</f>
        <v>0.66</v>
      </c>
      <c r="C4" s="5">
        <f>'P2'!C7</f>
        <v>0.6071428571428571</v>
      </c>
      <c r="D4" s="5">
        <f>'P3'!C7</f>
        <v>0.68</v>
      </c>
      <c r="E4" s="5">
        <f>'P4'!C7</f>
        <v>0.66666666666666663</v>
      </c>
      <c r="F4" s="50">
        <f ca="1">'P5'!C7</f>
        <v>0.6</v>
      </c>
      <c r="I4" s="92"/>
      <c r="J4" s="93"/>
      <c r="K4" s="94"/>
      <c r="L4" s="96"/>
      <c r="M4" s="93"/>
      <c r="N4" s="94"/>
      <c r="O4" s="100"/>
      <c r="P4" s="101"/>
      <c r="Q4" s="102"/>
    </row>
    <row r="5" spans="1:17" x14ac:dyDescent="0.45">
      <c r="A5" s="85" t="s">
        <v>21</v>
      </c>
      <c r="B5" s="5">
        <f>'P1'!C8</f>
        <v>0.68</v>
      </c>
      <c r="C5" s="5">
        <f>'P2'!C8</f>
        <v>0.5178571428571429</v>
      </c>
      <c r="D5" s="5">
        <f>'P3'!C8</f>
        <v>0.57999999999999996</v>
      </c>
      <c r="E5" s="5">
        <f>'P4'!C8</f>
        <v>0.46296296296296297</v>
      </c>
      <c r="F5" s="50">
        <f ca="1">'P5'!C8</f>
        <v>0.81538461538461537</v>
      </c>
    </row>
    <row r="6" spans="1:17" x14ac:dyDescent="0.45">
      <c r="A6" s="49" t="s">
        <v>24</v>
      </c>
      <c r="B6" s="5">
        <f>'P1'!C9</f>
        <v>0.34</v>
      </c>
      <c r="C6" s="5">
        <f>'P2'!C9</f>
        <v>0.6607142857142857</v>
      </c>
      <c r="D6" s="5">
        <f>'P3'!C9</f>
        <v>0.74</v>
      </c>
      <c r="E6" s="5">
        <f>'P4'!C9</f>
        <v>0.7592592592592593</v>
      </c>
      <c r="F6" s="50">
        <f ca="1">'P5'!C9</f>
        <v>0.72307692307692306</v>
      </c>
    </row>
    <row r="7" spans="1:17" x14ac:dyDescent="0.45">
      <c r="A7" s="49" t="s">
        <v>23</v>
      </c>
      <c r="B7" s="5">
        <f>'P1'!C10</f>
        <v>0.7</v>
      </c>
      <c r="C7" s="5">
        <f>'P2'!C10</f>
        <v>0.8214285714285714</v>
      </c>
      <c r="D7" s="5">
        <f>'P3'!C10</f>
        <v>0.92</v>
      </c>
      <c r="E7" s="5">
        <f>'P4'!C10</f>
        <v>0.81481481481481477</v>
      </c>
      <c r="F7" s="50">
        <f ca="1">'P5'!C10</f>
        <v>0.7384615384615385</v>
      </c>
    </row>
    <row r="8" spans="1:17" x14ac:dyDescent="0.45">
      <c r="A8" s="49" t="s">
        <v>27</v>
      </c>
      <c r="B8" s="5">
        <f>'P1'!C11</f>
        <v>0.44</v>
      </c>
      <c r="C8" s="5">
        <f>'P2'!C11</f>
        <v>0.375</v>
      </c>
      <c r="D8" s="5">
        <f>'P3'!C11</f>
        <v>0.42</v>
      </c>
      <c r="E8" s="5">
        <f>'P4'!C11</f>
        <v>0.7407407407407407</v>
      </c>
      <c r="F8" s="50">
        <f ca="1">'P5'!C11</f>
        <v>0.75384615384615383</v>
      </c>
    </row>
    <row r="9" spans="1:17" x14ac:dyDescent="0.45">
      <c r="A9" s="49" t="s">
        <v>25</v>
      </c>
      <c r="B9" s="5">
        <f>'P1'!C12</f>
        <v>0.54</v>
      </c>
      <c r="C9" s="5">
        <f>'P2'!C12</f>
        <v>0.6964285714285714</v>
      </c>
      <c r="D9" s="5">
        <f>'P3'!C12</f>
        <v>0.78</v>
      </c>
      <c r="E9" s="5">
        <f>'P4'!C12</f>
        <v>0.72222222222222221</v>
      </c>
      <c r="F9" s="50">
        <f ca="1">'P5'!C12</f>
        <v>0.30769230769230771</v>
      </c>
    </row>
    <row r="10" spans="1:17" x14ac:dyDescent="0.45">
      <c r="A10" s="49" t="s">
        <v>26</v>
      </c>
      <c r="B10" s="5">
        <f>'P1'!C13</f>
        <v>0.68</v>
      </c>
      <c r="C10" s="5">
        <f>'P2'!C13</f>
        <v>0.6607142857142857</v>
      </c>
      <c r="D10" s="5">
        <f>'P3'!C13</f>
        <v>0.74</v>
      </c>
      <c r="E10" s="5">
        <f>'P4'!C13</f>
        <v>0.68518518518518523</v>
      </c>
      <c r="F10" s="50">
        <f ca="1">'P5'!C13</f>
        <v>0.81538461538461537</v>
      </c>
    </row>
    <row r="11" spans="1:17" x14ac:dyDescent="0.45">
      <c r="A11" s="49" t="s">
        <v>28</v>
      </c>
      <c r="B11" s="5">
        <f>'P1'!C14</f>
        <v>0.46</v>
      </c>
      <c r="C11" s="5">
        <f>'P2'!C14</f>
        <v>0.8392857142857143</v>
      </c>
      <c r="D11" s="5">
        <f>'P3'!C14</f>
        <v>0.94</v>
      </c>
      <c r="E11" s="5">
        <f>'P4'!C14</f>
        <v>0.66666666666666663</v>
      </c>
      <c r="F11" s="50">
        <f ca="1">'P5'!C14</f>
        <v>0.64615384615384619</v>
      </c>
    </row>
    <row r="12" spans="1:17" x14ac:dyDescent="0.45">
      <c r="A12" s="49" t="s">
        <v>29</v>
      </c>
      <c r="B12" s="5">
        <f>'P1'!C15</f>
        <v>0.66</v>
      </c>
      <c r="C12" s="5">
        <f>'P2'!C15</f>
        <v>0.5714285714285714</v>
      </c>
      <c r="D12" s="5">
        <f>'P3'!C15</f>
        <v>0.64</v>
      </c>
      <c r="E12" s="5">
        <f>'P4'!C15</f>
        <v>0.61111111111111116</v>
      </c>
      <c r="F12" s="50">
        <f ca="1">'P5'!C15</f>
        <v>0.8</v>
      </c>
    </row>
    <row r="13" spans="1:17" x14ac:dyDescent="0.45">
      <c r="A13" s="49" t="s">
        <v>30</v>
      </c>
      <c r="B13" s="5">
        <f>'P1'!C16</f>
        <v>0.64</v>
      </c>
      <c r="C13" s="5">
        <f>'P2'!C16</f>
        <v>0.5357142857142857</v>
      </c>
      <c r="D13" s="5">
        <f>'P3'!C16</f>
        <v>0.6</v>
      </c>
      <c r="E13" s="5">
        <f>'P4'!C16</f>
        <v>0.51851851851851849</v>
      </c>
      <c r="F13" s="50">
        <f ca="1">'P5'!C16</f>
        <v>0.61538461538461542</v>
      </c>
    </row>
    <row r="14" spans="1:17" x14ac:dyDescent="0.45">
      <c r="A14" s="49" t="s">
        <v>31</v>
      </c>
      <c r="B14" s="5">
        <f>'P1'!C17</f>
        <v>0.46</v>
      </c>
      <c r="C14" s="5">
        <f>'P2'!C17</f>
        <v>0.4642857142857143</v>
      </c>
      <c r="D14" s="5">
        <f>'P3'!C17</f>
        <v>0.52</v>
      </c>
      <c r="E14" s="5">
        <f>'P4'!C17</f>
        <v>0.62962962962962965</v>
      </c>
      <c r="F14" s="50">
        <f ca="1">'P5'!C17</f>
        <v>0.4</v>
      </c>
    </row>
    <row r="15" spans="1:17" x14ac:dyDescent="0.45">
      <c r="A15" s="49" t="s">
        <v>32</v>
      </c>
      <c r="B15" s="5">
        <f>'P1'!C18</f>
        <v>0.68</v>
      </c>
      <c r="C15" s="5">
        <f>'P2'!C18</f>
        <v>0.7857142857142857</v>
      </c>
      <c r="D15" s="5">
        <f>'P3'!C18</f>
        <v>0.88</v>
      </c>
      <c r="E15" s="5">
        <f>'P4'!C18</f>
        <v>0.90740740740740744</v>
      </c>
      <c r="F15" s="50">
        <f ca="1">'P5'!C18</f>
        <v>0.41538461538461541</v>
      </c>
    </row>
    <row r="16" spans="1:17" x14ac:dyDescent="0.45">
      <c r="A16" s="49" t="s">
        <v>33</v>
      </c>
      <c r="B16" s="5">
        <f>'P1'!C19</f>
        <v>0.64</v>
      </c>
      <c r="C16" s="5">
        <f>'P2'!C19</f>
        <v>0.4642857142857143</v>
      </c>
      <c r="D16" s="5">
        <f>'P3'!C19</f>
        <v>0.52</v>
      </c>
      <c r="E16" s="5">
        <f>'P4'!C19</f>
        <v>0.48148148148148145</v>
      </c>
      <c r="F16" s="50">
        <f ca="1">'P5'!C19</f>
        <v>0.7384615384615385</v>
      </c>
    </row>
    <row r="17" spans="1:6" x14ac:dyDescent="0.45">
      <c r="A17" s="49" t="s">
        <v>34</v>
      </c>
      <c r="B17" s="5">
        <f>'P1'!C20</f>
        <v>0.76</v>
      </c>
      <c r="C17" s="5">
        <f>'P2'!C20</f>
        <v>0.6071428571428571</v>
      </c>
      <c r="D17" s="5">
        <f>'P3'!C20</f>
        <v>0.68</v>
      </c>
      <c r="E17" s="5">
        <f>'P4'!C20</f>
        <v>0.70370370370370372</v>
      </c>
      <c r="F17" s="50">
        <f ca="1">'P5'!C20</f>
        <v>0.29230769230769232</v>
      </c>
    </row>
    <row r="18" spans="1:6" x14ac:dyDescent="0.45">
      <c r="A18" s="49" t="s">
        <v>35</v>
      </c>
      <c r="B18" s="5">
        <f>'P1'!C21</f>
        <v>0.5</v>
      </c>
      <c r="C18" s="5">
        <f>'P2'!C21</f>
        <v>0.48214285714285715</v>
      </c>
      <c r="D18" s="5">
        <f>'P3'!C21</f>
        <v>0.54</v>
      </c>
      <c r="E18" s="5">
        <f>'P4'!C21</f>
        <v>0.48148148148148145</v>
      </c>
      <c r="F18" s="50">
        <f ca="1">'P5'!C21</f>
        <v>0.69230769230769229</v>
      </c>
    </row>
    <row r="19" spans="1:6" x14ac:dyDescent="0.45">
      <c r="A19" s="49" t="s">
        <v>36</v>
      </c>
      <c r="B19" s="5">
        <f>'P1'!C22</f>
        <v>0.6</v>
      </c>
      <c r="C19" s="5">
        <f>'P2'!C22</f>
        <v>0.4642857142857143</v>
      </c>
      <c r="D19" s="5">
        <f>'P3'!C22</f>
        <v>0.52</v>
      </c>
      <c r="E19" s="5">
        <f>'P4'!C22</f>
        <v>0.53703703703703709</v>
      </c>
      <c r="F19" s="50">
        <f ca="1">'P5'!C22</f>
        <v>0.63076923076923075</v>
      </c>
    </row>
    <row r="20" spans="1:6" x14ac:dyDescent="0.45">
      <c r="A20" s="49" t="s">
        <v>37</v>
      </c>
      <c r="B20" s="5">
        <f>'P1'!C23</f>
        <v>0.42</v>
      </c>
      <c r="C20" s="5">
        <f>'P2'!C23</f>
        <v>0.32142857142857145</v>
      </c>
      <c r="D20" s="5">
        <f>'P3'!C23</f>
        <v>0.36</v>
      </c>
      <c r="E20" s="5">
        <f>'P4'!C23</f>
        <v>0.5</v>
      </c>
      <c r="F20" s="50">
        <f ca="1">'P5'!C23</f>
        <v>0.35384615384615387</v>
      </c>
    </row>
    <row r="21" spans="1:6" x14ac:dyDescent="0.45">
      <c r="A21" s="49" t="s">
        <v>38</v>
      </c>
      <c r="B21" s="5">
        <f>'P1'!C24</f>
        <v>0.57999999999999996</v>
      </c>
      <c r="C21" s="5">
        <f>'P2'!C24</f>
        <v>0.5714285714285714</v>
      </c>
      <c r="D21" s="5">
        <f>'P3'!C24</f>
        <v>0.64</v>
      </c>
      <c r="E21" s="5">
        <f>'P4'!C24</f>
        <v>0.57407407407407407</v>
      </c>
      <c r="F21" s="50">
        <f ca="1">'P5'!C24</f>
        <v>0.24615384615384617</v>
      </c>
    </row>
    <row r="22" spans="1:6" x14ac:dyDescent="0.45">
      <c r="A22" s="49" t="s">
        <v>39</v>
      </c>
      <c r="B22" s="5">
        <f>'P1'!C25</f>
        <v>0.74</v>
      </c>
      <c r="C22" s="5">
        <f>'P2'!C25</f>
        <v>0.625</v>
      </c>
      <c r="D22" s="5">
        <f>'P3'!C25</f>
        <v>0.7</v>
      </c>
      <c r="E22" s="5">
        <f>'P4'!C25</f>
        <v>0.7592592592592593</v>
      </c>
      <c r="F22" s="50">
        <f ca="1">'P5'!C25</f>
        <v>0.69230769230769229</v>
      </c>
    </row>
    <row r="23" spans="1:6" x14ac:dyDescent="0.45">
      <c r="A23" s="49" t="s">
        <v>40</v>
      </c>
      <c r="B23" s="5">
        <f>'P1'!C26</f>
        <v>0.4</v>
      </c>
      <c r="C23" s="5">
        <f>'P2'!C26</f>
        <v>0.4107142857142857</v>
      </c>
      <c r="D23" s="5">
        <f>'P3'!C26</f>
        <v>0.46</v>
      </c>
      <c r="E23" s="5">
        <f>'P4'!C26</f>
        <v>0.62962962962962965</v>
      </c>
      <c r="F23" s="50">
        <f ca="1">'P5'!C26</f>
        <v>0.27692307692307694</v>
      </c>
    </row>
    <row r="24" spans="1:6" x14ac:dyDescent="0.45">
      <c r="A24" s="49" t="s">
        <v>41</v>
      </c>
      <c r="B24" s="5">
        <f>'P1'!C27</f>
        <v>0.6</v>
      </c>
      <c r="C24" s="5">
        <f>'P2'!C27</f>
        <v>0.5714285714285714</v>
      </c>
      <c r="D24" s="5">
        <f>'P3'!C27</f>
        <v>0.64</v>
      </c>
      <c r="E24" s="5">
        <f>'P4'!C27</f>
        <v>0.62962962962962965</v>
      </c>
      <c r="F24" s="50">
        <f ca="1">'P5'!C27</f>
        <v>0.8</v>
      </c>
    </row>
    <row r="25" spans="1:6" ht="14.65" thickBot="1" x14ac:dyDescent="0.5">
      <c r="A25" s="51" t="s">
        <v>42</v>
      </c>
      <c r="B25" s="52">
        <f>'P1'!C28</f>
        <v>0.5</v>
      </c>
      <c r="C25" s="52">
        <f>'P2'!C28</f>
        <v>0.3392857142857143</v>
      </c>
      <c r="D25" s="52">
        <f>'P3'!C28</f>
        <v>0.38</v>
      </c>
      <c r="E25" s="52">
        <f>'P4'!C28</f>
        <v>0.44444444444444442</v>
      </c>
      <c r="F25" s="53">
        <f ca="1">'P5'!C28</f>
        <v>0.2</v>
      </c>
    </row>
    <row r="26" spans="1:6" x14ac:dyDescent="0.45">
      <c r="B26" s="44"/>
      <c r="C26" s="44"/>
      <c r="D26" s="44"/>
      <c r="E26" s="44"/>
    </row>
    <row r="27" spans="1:6" x14ac:dyDescent="0.45">
      <c r="B27" s="13"/>
    </row>
    <row r="28" spans="1:6" x14ac:dyDescent="0.45">
      <c r="B28" s="13"/>
    </row>
  </sheetData>
  <mergeCells count="6">
    <mergeCell ref="I2:K2"/>
    <mergeCell ref="L2:N2"/>
    <mergeCell ref="O2:Q2"/>
    <mergeCell ref="I3:K4"/>
    <mergeCell ref="L3:N4"/>
    <mergeCell ref="O3:Q4"/>
  </mergeCells>
  <phoneticPr fontId="5" type="noConversion"/>
  <conditionalFormatting sqref="B3:F25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2F425-5C0A-4DEF-9A25-FBADA366037C}">
  <sheetPr codeName="Sheet2"/>
  <dimension ref="A1:J34"/>
  <sheetViews>
    <sheetView zoomScale="80" zoomScaleNormal="90" workbookViewId="0">
      <selection activeCell="D1" sqref="D1:J1"/>
    </sheetView>
  </sheetViews>
  <sheetFormatPr defaultRowHeight="14.25" x14ac:dyDescent="0.45"/>
  <cols>
    <col min="1" max="1" width="34" customWidth="1"/>
    <col min="2" max="2" width="9.3984375" style="1" bestFit="1" customWidth="1"/>
    <col min="3" max="3" width="9.3984375" style="1" customWidth="1"/>
    <col min="4" max="4" width="9.86328125" customWidth="1"/>
  </cols>
  <sheetData>
    <row r="1" spans="1:10" ht="16.149999999999999" thickBot="1" x14ac:dyDescent="0.55000000000000004">
      <c r="A1" s="2" t="str" cm="1">
        <f t="array" aca="1" ref="A1" ca="1">MID(CELL("filename",A1),FIND("]",CELL("filename",A1))+1,255)&amp;" Space"</f>
        <v>P1 Space</v>
      </c>
      <c r="B1" s="37" t="s">
        <v>3</v>
      </c>
      <c r="C1" s="37" t="s">
        <v>7</v>
      </c>
      <c r="D1" s="35" t="s">
        <v>11</v>
      </c>
      <c r="E1" s="9" t="s">
        <v>1</v>
      </c>
      <c r="F1" s="9" t="s">
        <v>8</v>
      </c>
      <c r="G1" s="61" t="s">
        <v>9</v>
      </c>
      <c r="H1" s="62" t="s">
        <v>10</v>
      </c>
      <c r="I1" s="62" t="s">
        <v>12</v>
      </c>
      <c r="J1" s="63" t="s">
        <v>13</v>
      </c>
    </row>
    <row r="2" spans="1:10" ht="15.75" x14ac:dyDescent="0.5">
      <c r="A2" s="8" t="s">
        <v>2</v>
      </c>
      <c r="B2" s="38">
        <f>SUM(D2:J2)</f>
        <v>50</v>
      </c>
      <c r="C2" s="70">
        <f>B2/$B2</f>
        <v>1</v>
      </c>
      <c r="D2" s="64">
        <v>22</v>
      </c>
      <c r="E2" s="17">
        <v>1</v>
      </c>
      <c r="F2" s="17">
        <v>4</v>
      </c>
      <c r="G2" s="18">
        <v>6</v>
      </c>
      <c r="H2" s="19">
        <v>5</v>
      </c>
      <c r="I2" s="19">
        <v>6</v>
      </c>
      <c r="J2" s="20">
        <v>6</v>
      </c>
    </row>
    <row r="3" spans="1:10" ht="15.75" x14ac:dyDescent="0.5">
      <c r="A3" s="4" t="s">
        <v>5</v>
      </c>
      <c r="B3" s="39">
        <f>AVERAGE(B6:B28)</f>
        <v>29.391304347826086</v>
      </c>
      <c r="C3" s="71"/>
      <c r="D3" s="65">
        <f t="shared" ref="D3:J3" si="0">AVERAGE(D6:D28)</f>
        <v>12.434782608695652</v>
      </c>
      <c r="E3" s="21">
        <f t="shared" si="0"/>
        <v>0.65217391304347827</v>
      </c>
      <c r="F3" s="21">
        <f t="shared" si="0"/>
        <v>2.4782608695652173</v>
      </c>
      <c r="G3" s="21">
        <f t="shared" si="0"/>
        <v>3.7826086956521738</v>
      </c>
      <c r="H3" s="21">
        <f t="shared" si="0"/>
        <v>2.9130434782608696</v>
      </c>
      <c r="I3" s="23">
        <f t="shared" si="0"/>
        <v>3.3913043478260869</v>
      </c>
      <c r="J3" s="24">
        <f t="shared" si="0"/>
        <v>3.7391304347826089</v>
      </c>
    </row>
    <row r="4" spans="1:10" ht="15.75" x14ac:dyDescent="0.5">
      <c r="A4" s="4" t="s">
        <v>6</v>
      </c>
      <c r="B4" s="40">
        <f>AVERAGE(C6:C28)</f>
        <v>0.58782608695652161</v>
      </c>
      <c r="C4" s="71"/>
      <c r="D4" s="77">
        <f>D3/D2</f>
        <v>0.56521739130434778</v>
      </c>
      <c r="E4" s="54">
        <f t="shared" ref="E4:J4" si="1">E3/E2</f>
        <v>0.65217391304347827</v>
      </c>
      <c r="F4" s="54">
        <f t="shared" si="1"/>
        <v>0.61956521739130432</v>
      </c>
      <c r="G4" s="54">
        <f t="shared" si="1"/>
        <v>0.63043478260869568</v>
      </c>
      <c r="H4" s="54">
        <f t="shared" si="1"/>
        <v>0.58260869565217388</v>
      </c>
      <c r="I4" s="54">
        <f t="shared" si="1"/>
        <v>0.56521739130434778</v>
      </c>
      <c r="J4" s="55">
        <f t="shared" si="1"/>
        <v>0.62318840579710144</v>
      </c>
    </row>
    <row r="5" spans="1:10" ht="16.149999999999999" thickBot="1" x14ac:dyDescent="0.55000000000000004">
      <c r="A5" s="4" t="s">
        <v>4</v>
      </c>
      <c r="B5" s="41">
        <f>COUNTIF(B6:B28,B2)</f>
        <v>0</v>
      </c>
      <c r="C5" s="72"/>
      <c r="D5" s="66">
        <f t="shared" ref="D5:J5" si="2">COUNTIF(D6:D28,D2)</f>
        <v>0</v>
      </c>
      <c r="E5" s="7">
        <f t="shared" si="2"/>
        <v>15</v>
      </c>
      <c r="F5" s="7">
        <f t="shared" si="2"/>
        <v>5</v>
      </c>
      <c r="G5" s="14">
        <f t="shared" si="2"/>
        <v>3</v>
      </c>
      <c r="H5" s="15">
        <f t="shared" si="2"/>
        <v>3</v>
      </c>
      <c r="I5" s="15">
        <f t="shared" si="2"/>
        <v>4</v>
      </c>
      <c r="J5" s="16">
        <f t="shared" si="2"/>
        <v>5</v>
      </c>
    </row>
    <row r="6" spans="1:10" ht="15.75" x14ac:dyDescent="0.5">
      <c r="A6" s="31" t="str">
        <f>Overall!A3</f>
        <v>A, ALICE</v>
      </c>
      <c r="B6" s="56">
        <f t="shared" ref="B6:B29" si="3">SUM(D6:J6)</f>
        <v>42</v>
      </c>
      <c r="C6" s="73">
        <f t="shared" ref="C6:C29" si="4">B6/B$2</f>
        <v>0.84</v>
      </c>
      <c r="D6" s="67">
        <v>20</v>
      </c>
      <c r="E6" s="29">
        <v>1</v>
      </c>
      <c r="F6" s="19">
        <v>4</v>
      </c>
      <c r="G6" s="29">
        <v>4</v>
      </c>
      <c r="H6" s="29">
        <v>3</v>
      </c>
      <c r="I6" s="29">
        <v>4</v>
      </c>
      <c r="J6" s="30">
        <v>6</v>
      </c>
    </row>
    <row r="7" spans="1:10" ht="15.75" x14ac:dyDescent="0.5">
      <c r="A7" s="32" t="str">
        <f>Overall!A4</f>
        <v>B, BOHORT</v>
      </c>
      <c r="B7" s="57">
        <f t="shared" si="3"/>
        <v>33</v>
      </c>
      <c r="C7" s="74">
        <f t="shared" si="4"/>
        <v>0.66</v>
      </c>
      <c r="D7" s="68">
        <v>14</v>
      </c>
      <c r="E7" s="3">
        <v>1</v>
      </c>
      <c r="F7" s="27">
        <v>3</v>
      </c>
      <c r="G7" s="3">
        <v>5</v>
      </c>
      <c r="H7" s="3">
        <v>4</v>
      </c>
      <c r="I7" s="3">
        <v>3</v>
      </c>
      <c r="J7" s="10">
        <v>3</v>
      </c>
    </row>
    <row r="8" spans="1:10" ht="15.75" x14ac:dyDescent="0.5">
      <c r="A8" s="33" t="str">
        <f>Overall!A5</f>
        <v>C, CLAUDE</v>
      </c>
      <c r="B8" s="57">
        <f t="shared" si="3"/>
        <v>34</v>
      </c>
      <c r="C8" s="74">
        <f t="shared" si="4"/>
        <v>0.68</v>
      </c>
      <c r="D8" s="68">
        <v>16</v>
      </c>
      <c r="E8" s="3">
        <v>1</v>
      </c>
      <c r="F8" s="27">
        <v>4</v>
      </c>
      <c r="G8" s="3">
        <v>2</v>
      </c>
      <c r="H8" s="3">
        <v>2</v>
      </c>
      <c r="I8" s="3">
        <v>5</v>
      </c>
      <c r="J8" s="10">
        <v>4</v>
      </c>
    </row>
    <row r="9" spans="1:10" ht="15.75" x14ac:dyDescent="0.5">
      <c r="A9" s="32" t="str">
        <f>Overall!A6</f>
        <v>D, DANIEL</v>
      </c>
      <c r="B9" s="57">
        <f t="shared" si="3"/>
        <v>17</v>
      </c>
      <c r="C9" s="74">
        <f t="shared" si="4"/>
        <v>0.34</v>
      </c>
      <c r="D9" s="68">
        <v>7</v>
      </c>
      <c r="E9" s="3">
        <v>1</v>
      </c>
      <c r="F9" s="27">
        <v>1</v>
      </c>
      <c r="G9" s="3">
        <v>5</v>
      </c>
      <c r="H9" s="3">
        <v>1</v>
      </c>
      <c r="I9" s="3">
        <v>1</v>
      </c>
      <c r="J9" s="10">
        <v>1</v>
      </c>
    </row>
    <row r="10" spans="1:10" ht="15.75" x14ac:dyDescent="0.5">
      <c r="A10" s="33" t="str">
        <f>Overall!A7</f>
        <v>E, ELIZA</v>
      </c>
      <c r="B10" s="57">
        <f t="shared" si="3"/>
        <v>35</v>
      </c>
      <c r="C10" s="74">
        <f t="shared" si="4"/>
        <v>0.7</v>
      </c>
      <c r="D10" s="68">
        <v>23</v>
      </c>
      <c r="E10" s="3">
        <v>0</v>
      </c>
      <c r="F10" s="27">
        <v>2</v>
      </c>
      <c r="G10" s="3">
        <v>4</v>
      </c>
      <c r="H10" s="3">
        <v>1</v>
      </c>
      <c r="I10" s="3">
        <v>3</v>
      </c>
      <c r="J10" s="10">
        <v>2</v>
      </c>
    </row>
    <row r="11" spans="1:10" ht="15.75" x14ac:dyDescent="0.5">
      <c r="A11" s="32" t="str">
        <f>Overall!A8</f>
        <v>F, FERGUS</v>
      </c>
      <c r="B11" s="57">
        <f t="shared" si="3"/>
        <v>22</v>
      </c>
      <c r="C11" s="74">
        <f t="shared" si="4"/>
        <v>0.44</v>
      </c>
      <c r="D11" s="68">
        <v>5</v>
      </c>
      <c r="E11" s="3">
        <v>0</v>
      </c>
      <c r="F11" s="27">
        <v>3</v>
      </c>
      <c r="G11" s="3">
        <v>3</v>
      </c>
      <c r="H11" s="3">
        <v>4</v>
      </c>
      <c r="I11" s="3">
        <v>2</v>
      </c>
      <c r="J11" s="10">
        <v>5</v>
      </c>
    </row>
    <row r="12" spans="1:10" ht="15.75" x14ac:dyDescent="0.5">
      <c r="A12" s="33" t="str">
        <f>Overall!A9</f>
        <v>G,  GINGY</v>
      </c>
      <c r="B12" s="57">
        <f t="shared" si="3"/>
        <v>27</v>
      </c>
      <c r="C12" s="74">
        <f t="shared" si="4"/>
        <v>0.54</v>
      </c>
      <c r="D12" s="68">
        <v>12</v>
      </c>
      <c r="E12" s="3">
        <v>1</v>
      </c>
      <c r="F12" s="27">
        <v>2</v>
      </c>
      <c r="G12" s="3">
        <v>2</v>
      </c>
      <c r="H12" s="3">
        <v>5</v>
      </c>
      <c r="I12" s="3">
        <v>1</v>
      </c>
      <c r="J12" s="10">
        <v>4</v>
      </c>
    </row>
    <row r="13" spans="1:10" ht="15.95" customHeight="1" x14ac:dyDescent="0.5">
      <c r="A13" s="32" t="str">
        <f>Overall!A10</f>
        <v>H, HAROLD</v>
      </c>
      <c r="B13" s="57">
        <f t="shared" si="3"/>
        <v>34</v>
      </c>
      <c r="C13" s="74">
        <f t="shared" si="4"/>
        <v>0.68</v>
      </c>
      <c r="D13" s="68">
        <v>16</v>
      </c>
      <c r="E13" s="3">
        <v>1</v>
      </c>
      <c r="F13" s="27">
        <v>4</v>
      </c>
      <c r="G13" s="3">
        <v>5</v>
      </c>
      <c r="H13" s="3">
        <v>1</v>
      </c>
      <c r="I13" s="3">
        <v>6</v>
      </c>
      <c r="J13" s="10">
        <v>1</v>
      </c>
    </row>
    <row r="14" spans="1:10" ht="15.75" x14ac:dyDescent="0.5">
      <c r="A14" s="33" t="str">
        <f>Overall!A11</f>
        <v>I, IMELDA</v>
      </c>
      <c r="B14" s="57">
        <f t="shared" si="3"/>
        <v>23</v>
      </c>
      <c r="C14" s="74">
        <f t="shared" si="4"/>
        <v>0.46</v>
      </c>
      <c r="D14" s="68">
        <v>4</v>
      </c>
      <c r="E14" s="3">
        <v>1</v>
      </c>
      <c r="F14" s="27">
        <v>2</v>
      </c>
      <c r="G14" s="3">
        <v>6</v>
      </c>
      <c r="H14" s="3">
        <v>2</v>
      </c>
      <c r="I14" s="3">
        <v>5</v>
      </c>
      <c r="J14" s="10">
        <v>3</v>
      </c>
    </row>
    <row r="15" spans="1:10" ht="17.45" customHeight="1" x14ac:dyDescent="0.5">
      <c r="A15" s="32" t="str">
        <f>Overall!A12</f>
        <v>J, JACK</v>
      </c>
      <c r="B15" s="57">
        <f t="shared" si="3"/>
        <v>33</v>
      </c>
      <c r="C15" s="74">
        <f t="shared" si="4"/>
        <v>0.66</v>
      </c>
      <c r="D15" s="68">
        <v>17</v>
      </c>
      <c r="E15" s="3">
        <v>1</v>
      </c>
      <c r="F15" s="27">
        <v>1</v>
      </c>
      <c r="G15" s="3">
        <v>3</v>
      </c>
      <c r="H15" s="3">
        <v>4</v>
      </c>
      <c r="I15" s="3">
        <v>3</v>
      </c>
      <c r="J15" s="10">
        <v>4</v>
      </c>
    </row>
    <row r="16" spans="1:10" ht="15.75" x14ac:dyDescent="0.5">
      <c r="A16" s="33" t="str">
        <f>Overall!A13</f>
        <v>K, KYLE</v>
      </c>
      <c r="B16" s="57">
        <f t="shared" si="3"/>
        <v>32</v>
      </c>
      <c r="C16" s="74">
        <f t="shared" si="4"/>
        <v>0.64</v>
      </c>
      <c r="D16" s="68">
        <v>13</v>
      </c>
      <c r="E16" s="3">
        <v>0</v>
      </c>
      <c r="F16" s="27">
        <v>1</v>
      </c>
      <c r="G16" s="3">
        <v>4</v>
      </c>
      <c r="H16" s="3">
        <v>2</v>
      </c>
      <c r="I16" s="3">
        <v>6</v>
      </c>
      <c r="J16" s="10">
        <v>6</v>
      </c>
    </row>
    <row r="17" spans="1:10" ht="15.75" x14ac:dyDescent="0.5">
      <c r="A17" s="32" t="str">
        <f>Overall!A14</f>
        <v>L, LANCELOT</v>
      </c>
      <c r="B17" s="57">
        <f t="shared" si="3"/>
        <v>23</v>
      </c>
      <c r="C17" s="74">
        <f t="shared" si="4"/>
        <v>0.46</v>
      </c>
      <c r="D17" s="68">
        <v>10</v>
      </c>
      <c r="E17" s="3">
        <v>0</v>
      </c>
      <c r="F17" s="27">
        <v>2</v>
      </c>
      <c r="G17" s="3">
        <v>6</v>
      </c>
      <c r="H17" s="3">
        <v>1</v>
      </c>
      <c r="I17" s="3">
        <v>2</v>
      </c>
      <c r="J17" s="10">
        <v>2</v>
      </c>
    </row>
    <row r="18" spans="1:10" ht="15.75" x14ac:dyDescent="0.5">
      <c r="A18" s="33" t="str">
        <f>Overall!A15</f>
        <v>M, MABEL</v>
      </c>
      <c r="B18" s="57">
        <f t="shared" si="3"/>
        <v>34</v>
      </c>
      <c r="C18" s="74">
        <f t="shared" si="4"/>
        <v>0.68</v>
      </c>
      <c r="D18" s="68">
        <v>14</v>
      </c>
      <c r="E18" s="3">
        <v>1</v>
      </c>
      <c r="F18" s="27">
        <v>3</v>
      </c>
      <c r="G18" s="3">
        <v>2</v>
      </c>
      <c r="H18" s="3">
        <v>5</v>
      </c>
      <c r="I18" s="3">
        <v>4</v>
      </c>
      <c r="J18" s="10">
        <v>5</v>
      </c>
    </row>
    <row r="19" spans="1:10" ht="15.75" x14ac:dyDescent="0.5">
      <c r="A19" s="32" t="str">
        <f>Overall!A16</f>
        <v>N, NAYSAYER</v>
      </c>
      <c r="B19" s="57">
        <f t="shared" si="3"/>
        <v>32</v>
      </c>
      <c r="C19" s="74">
        <f t="shared" si="4"/>
        <v>0.64</v>
      </c>
      <c r="D19" s="68">
        <v>13</v>
      </c>
      <c r="E19" s="3">
        <v>1</v>
      </c>
      <c r="F19" s="27">
        <v>4</v>
      </c>
      <c r="G19" s="3">
        <v>4</v>
      </c>
      <c r="H19" s="3">
        <v>3</v>
      </c>
      <c r="I19" s="3">
        <v>3</v>
      </c>
      <c r="J19" s="10">
        <v>4</v>
      </c>
    </row>
    <row r="20" spans="1:10" ht="15.75" x14ac:dyDescent="0.5">
      <c r="A20" s="33" t="str">
        <f>Overall!A17</f>
        <v>O, ODYSSEUS</v>
      </c>
      <c r="B20" s="57">
        <f t="shared" si="3"/>
        <v>38</v>
      </c>
      <c r="C20" s="74">
        <f t="shared" si="4"/>
        <v>0.76</v>
      </c>
      <c r="D20" s="68">
        <v>18</v>
      </c>
      <c r="E20" s="3">
        <v>1</v>
      </c>
      <c r="F20" s="27">
        <v>2</v>
      </c>
      <c r="G20" s="3">
        <v>5</v>
      </c>
      <c r="H20" s="3">
        <v>4</v>
      </c>
      <c r="I20" s="3">
        <v>6</v>
      </c>
      <c r="J20" s="10">
        <v>2</v>
      </c>
    </row>
    <row r="21" spans="1:10" ht="15.75" x14ac:dyDescent="0.5">
      <c r="A21" s="32" t="str">
        <f>Overall!A18</f>
        <v>P, PIPER</v>
      </c>
      <c r="B21" s="57">
        <f t="shared" si="3"/>
        <v>25</v>
      </c>
      <c r="C21" s="74">
        <f t="shared" si="4"/>
        <v>0.5</v>
      </c>
      <c r="D21" s="68">
        <v>11</v>
      </c>
      <c r="E21" s="3">
        <v>0</v>
      </c>
      <c r="F21" s="27">
        <v>4</v>
      </c>
      <c r="G21" s="3">
        <v>1</v>
      </c>
      <c r="H21" s="3">
        <v>2</v>
      </c>
      <c r="I21" s="3">
        <v>1</v>
      </c>
      <c r="J21" s="10">
        <v>6</v>
      </c>
    </row>
    <row r="22" spans="1:10" ht="15.75" x14ac:dyDescent="0.5">
      <c r="A22" s="33" t="str">
        <f>Overall!A19</f>
        <v>Q, QUEENIE</v>
      </c>
      <c r="B22" s="57">
        <f t="shared" si="3"/>
        <v>30</v>
      </c>
      <c r="C22" s="74">
        <f t="shared" si="4"/>
        <v>0.6</v>
      </c>
      <c r="D22" s="68">
        <v>10</v>
      </c>
      <c r="E22" s="3">
        <v>1</v>
      </c>
      <c r="F22" s="27">
        <v>3</v>
      </c>
      <c r="G22" s="3">
        <v>2</v>
      </c>
      <c r="H22" s="3">
        <v>5</v>
      </c>
      <c r="I22" s="3">
        <v>3</v>
      </c>
      <c r="J22" s="10">
        <v>6</v>
      </c>
    </row>
    <row r="23" spans="1:10" ht="15.75" x14ac:dyDescent="0.5">
      <c r="A23" s="32" t="str">
        <f>Overall!A20</f>
        <v>R, RUMPLE</v>
      </c>
      <c r="B23" s="57">
        <f t="shared" si="3"/>
        <v>21</v>
      </c>
      <c r="C23" s="74">
        <f t="shared" si="4"/>
        <v>0.42</v>
      </c>
      <c r="D23" s="68">
        <v>3</v>
      </c>
      <c r="E23" s="3">
        <v>1</v>
      </c>
      <c r="F23" s="27">
        <v>1</v>
      </c>
      <c r="G23" s="3">
        <v>6</v>
      </c>
      <c r="H23" s="3">
        <v>3</v>
      </c>
      <c r="I23" s="3">
        <v>6</v>
      </c>
      <c r="J23" s="10">
        <v>1</v>
      </c>
    </row>
    <row r="24" spans="1:10" ht="15.75" x14ac:dyDescent="0.5">
      <c r="A24" s="33" t="str">
        <f>Overall!A21</f>
        <v>S, SEGWARIDES</v>
      </c>
      <c r="B24" s="57">
        <f t="shared" si="3"/>
        <v>29</v>
      </c>
      <c r="C24" s="74">
        <f t="shared" si="4"/>
        <v>0.57999999999999996</v>
      </c>
      <c r="D24" s="68">
        <v>15</v>
      </c>
      <c r="E24" s="3">
        <v>0</v>
      </c>
      <c r="F24" s="27">
        <v>2</v>
      </c>
      <c r="G24" s="3">
        <v>3</v>
      </c>
      <c r="H24" s="3">
        <v>4</v>
      </c>
      <c r="I24" s="3">
        <v>1</v>
      </c>
      <c r="J24" s="10">
        <v>4</v>
      </c>
    </row>
    <row r="25" spans="1:10" ht="15.75" x14ac:dyDescent="0.5">
      <c r="A25" s="32" t="str">
        <f>Overall!A22</f>
        <v>T, TIANA</v>
      </c>
      <c r="B25" s="57">
        <f t="shared" si="3"/>
        <v>37</v>
      </c>
      <c r="C25" s="74">
        <f t="shared" si="4"/>
        <v>0.74</v>
      </c>
      <c r="D25" s="68">
        <v>20</v>
      </c>
      <c r="E25" s="3">
        <v>0</v>
      </c>
      <c r="F25" s="27">
        <v>3</v>
      </c>
      <c r="G25" s="3">
        <v>4</v>
      </c>
      <c r="H25" s="3">
        <v>4</v>
      </c>
      <c r="I25" s="3">
        <v>3</v>
      </c>
      <c r="J25" s="10">
        <v>3</v>
      </c>
    </row>
    <row r="26" spans="1:10" ht="15.75" x14ac:dyDescent="0.5">
      <c r="A26" s="33" t="str">
        <f>Overall!A23</f>
        <v>U, UKELELE</v>
      </c>
      <c r="B26" s="57">
        <f t="shared" si="3"/>
        <v>20</v>
      </c>
      <c r="C26" s="74">
        <f t="shared" si="4"/>
        <v>0.4</v>
      </c>
      <c r="D26" s="68">
        <v>8</v>
      </c>
      <c r="E26" s="3">
        <v>1</v>
      </c>
      <c r="F26" s="27">
        <v>2</v>
      </c>
      <c r="G26" s="3">
        <v>2</v>
      </c>
      <c r="H26" s="3">
        <v>1</v>
      </c>
      <c r="I26" s="3">
        <v>1</v>
      </c>
      <c r="J26" s="10">
        <v>5</v>
      </c>
    </row>
    <row r="27" spans="1:10" ht="15.75" x14ac:dyDescent="0.5">
      <c r="A27" s="32" t="str">
        <f>Overall!A24</f>
        <v>V, VERACITY</v>
      </c>
      <c r="B27" s="57">
        <f t="shared" si="3"/>
        <v>30</v>
      </c>
      <c r="C27" s="74">
        <f t="shared" si="4"/>
        <v>0.6</v>
      </c>
      <c r="D27" s="68">
        <v>12</v>
      </c>
      <c r="E27" s="3">
        <v>0</v>
      </c>
      <c r="F27" s="27">
        <v>1</v>
      </c>
      <c r="G27" s="3">
        <v>5</v>
      </c>
      <c r="H27" s="3">
        <v>2</v>
      </c>
      <c r="I27" s="3">
        <v>4</v>
      </c>
      <c r="J27" s="10">
        <v>6</v>
      </c>
    </row>
    <row r="28" spans="1:10" ht="16.149999999999999" thickBot="1" x14ac:dyDescent="0.55000000000000004">
      <c r="A28" s="34" t="str">
        <f>Overall!A25</f>
        <v>W, WALLI</v>
      </c>
      <c r="B28" s="58">
        <f t="shared" si="3"/>
        <v>25</v>
      </c>
      <c r="C28" s="75">
        <f t="shared" si="4"/>
        <v>0.5</v>
      </c>
      <c r="D28" s="69">
        <v>5</v>
      </c>
      <c r="E28" s="11">
        <v>1</v>
      </c>
      <c r="F28" s="15">
        <v>3</v>
      </c>
      <c r="G28" s="11">
        <v>4</v>
      </c>
      <c r="H28" s="11">
        <v>4</v>
      </c>
      <c r="I28" s="11">
        <v>5</v>
      </c>
      <c r="J28" s="12">
        <v>3</v>
      </c>
    </row>
    <row r="29" spans="1:10" ht="15.75" x14ac:dyDescent="0.5">
      <c r="F29" s="42"/>
      <c r="G29" s="42"/>
      <c r="H29" s="42"/>
    </row>
    <row r="30" spans="1:10" ht="15.75" x14ac:dyDescent="0.5">
      <c r="F30" s="42"/>
      <c r="G30" s="43"/>
      <c r="H30" s="42"/>
    </row>
    <row r="31" spans="1:10" ht="15.75" x14ac:dyDescent="0.5">
      <c r="F31" s="42"/>
      <c r="G31" s="43"/>
      <c r="H31" s="42"/>
    </row>
    <row r="32" spans="1:10" ht="15.75" x14ac:dyDescent="0.5">
      <c r="F32" s="42"/>
      <c r="G32" s="43"/>
      <c r="H32" s="42"/>
    </row>
    <row r="33" spans="6:8" ht="15.75" x14ac:dyDescent="0.5">
      <c r="F33" s="42"/>
      <c r="G33" s="43"/>
      <c r="H33" s="42"/>
    </row>
    <row r="34" spans="6:8" ht="15.75" x14ac:dyDescent="0.5">
      <c r="F34" s="42"/>
    </row>
  </sheetData>
  <phoneticPr fontId="5" type="noConversion"/>
  <conditionalFormatting sqref="B6:B28 B2">
    <cfRule type="colorScale" priority="107">
      <colorScale>
        <cfvo type="min"/>
        <cfvo type="percentile" val="50"/>
        <cfvo type="max"/>
        <color theme="4" tint="0.79998168889431442"/>
        <color theme="4" tint="0.59999389629810485"/>
        <color theme="4" tint="-0.249977111117893"/>
      </colorScale>
    </cfRule>
  </conditionalFormatting>
  <conditionalFormatting sqref="C6:C28">
    <cfRule type="cellIs" dxfId="9" priority="1" operator="lessThan">
      <formula>0.5</formula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DCB5C-16BD-4237-860E-936404369228}">
  <dimension ref="A1:J34"/>
  <sheetViews>
    <sheetView zoomScale="80" zoomScaleNormal="90" workbookViewId="0">
      <selection activeCell="D1" sqref="D1:J1"/>
    </sheetView>
  </sheetViews>
  <sheetFormatPr defaultRowHeight="14.25" x14ac:dyDescent="0.45"/>
  <cols>
    <col min="1" max="1" width="34" customWidth="1"/>
    <col min="2" max="2" width="9.3984375" style="1" bestFit="1" customWidth="1"/>
    <col min="3" max="3" width="9.3984375" style="1" customWidth="1"/>
    <col min="4" max="4" width="9.86328125" customWidth="1"/>
  </cols>
  <sheetData>
    <row r="1" spans="1:10" ht="16.149999999999999" thickBot="1" x14ac:dyDescent="0.55000000000000004">
      <c r="A1" s="2" t="str" cm="1">
        <f t="array" aca="1" ref="A1" ca="1">MID(CELL("filename",A1),FIND("]",CELL("filename",A1))+1,255)&amp;" Space"</f>
        <v>P2 Space</v>
      </c>
      <c r="B1" s="37" t="s">
        <v>3</v>
      </c>
      <c r="C1" s="37" t="s">
        <v>7</v>
      </c>
      <c r="D1" s="35" t="s">
        <v>11</v>
      </c>
      <c r="E1" s="9" t="s">
        <v>1</v>
      </c>
      <c r="F1" s="9" t="s">
        <v>8</v>
      </c>
      <c r="G1" s="61" t="s">
        <v>9</v>
      </c>
      <c r="H1" s="62" t="s">
        <v>10</v>
      </c>
      <c r="I1" s="62" t="s">
        <v>12</v>
      </c>
      <c r="J1" s="63" t="s">
        <v>13</v>
      </c>
    </row>
    <row r="2" spans="1:10" ht="15.75" x14ac:dyDescent="0.5">
      <c r="A2" s="8" t="s">
        <v>2</v>
      </c>
      <c r="B2" s="38">
        <f>SUM(D2:J2)</f>
        <v>56</v>
      </c>
      <c r="C2" s="70">
        <f>B2/$B2</f>
        <v>1</v>
      </c>
      <c r="D2" s="64">
        <v>30</v>
      </c>
      <c r="E2" s="17">
        <v>5</v>
      </c>
      <c r="F2" s="17">
        <v>3</v>
      </c>
      <c r="G2" s="18">
        <v>7</v>
      </c>
      <c r="H2" s="19">
        <v>2</v>
      </c>
      <c r="I2" s="19">
        <v>4</v>
      </c>
      <c r="J2" s="20">
        <v>5</v>
      </c>
    </row>
    <row r="3" spans="1:10" ht="15.75" x14ac:dyDescent="0.5">
      <c r="A3" s="4" t="s">
        <v>5</v>
      </c>
      <c r="B3" s="39">
        <f>AVERAGE(B6:B28)</f>
        <v>32.086956521739133</v>
      </c>
      <c r="C3" s="71"/>
      <c r="D3" s="65">
        <f t="shared" ref="D3:J3" si="0">AVERAGE(D6:D28)</f>
        <v>16.739130434782609</v>
      </c>
      <c r="E3" s="21">
        <f t="shared" si="0"/>
        <v>1.9565217391304348</v>
      </c>
      <c r="F3" s="21">
        <f t="shared" si="0"/>
        <v>2.2608695652173911</v>
      </c>
      <c r="G3" s="21">
        <f t="shared" si="0"/>
        <v>4.7391304347826084</v>
      </c>
      <c r="H3" s="21">
        <f t="shared" si="0"/>
        <v>1.0869565217391304</v>
      </c>
      <c r="I3" s="23">
        <f t="shared" si="0"/>
        <v>2.3913043478260869</v>
      </c>
      <c r="J3" s="24">
        <f t="shared" si="0"/>
        <v>2.9130434782608696</v>
      </c>
    </row>
    <row r="4" spans="1:10" ht="15.75" x14ac:dyDescent="0.5">
      <c r="A4" s="4" t="s">
        <v>6</v>
      </c>
      <c r="B4" s="40">
        <f>AVERAGE(C6:C28)</f>
        <v>0.57298136645962727</v>
      </c>
      <c r="C4" s="71"/>
      <c r="D4" s="77">
        <f>D3/D2</f>
        <v>0.55797101449275366</v>
      </c>
      <c r="E4" s="54">
        <f t="shared" ref="E4:J4" si="1">E3/E2</f>
        <v>0.39130434782608697</v>
      </c>
      <c r="F4" s="54">
        <f t="shared" si="1"/>
        <v>0.75362318840579701</v>
      </c>
      <c r="G4" s="54">
        <f t="shared" si="1"/>
        <v>0.67701863354037262</v>
      </c>
      <c r="H4" s="54">
        <f t="shared" si="1"/>
        <v>0.54347826086956519</v>
      </c>
      <c r="I4" s="54">
        <f t="shared" si="1"/>
        <v>0.59782608695652173</v>
      </c>
      <c r="J4" s="55">
        <f t="shared" si="1"/>
        <v>0.58260869565217388</v>
      </c>
    </row>
    <row r="5" spans="1:10" ht="16.149999999999999" thickBot="1" x14ac:dyDescent="0.55000000000000004">
      <c r="A5" s="4" t="s">
        <v>4</v>
      </c>
      <c r="B5" s="41">
        <f>COUNTIF(B6:B28,B2)</f>
        <v>0</v>
      </c>
      <c r="C5" s="72"/>
      <c r="D5" s="66">
        <f t="shared" ref="D5:J5" si="2">COUNTIF(D6:D28,D2)</f>
        <v>0</v>
      </c>
      <c r="E5" s="7">
        <f t="shared" si="2"/>
        <v>4</v>
      </c>
      <c r="F5" s="7">
        <f t="shared" si="2"/>
        <v>12</v>
      </c>
      <c r="G5" s="14">
        <f t="shared" si="2"/>
        <v>4</v>
      </c>
      <c r="H5" s="15">
        <f t="shared" si="2"/>
        <v>8</v>
      </c>
      <c r="I5" s="15">
        <f t="shared" si="2"/>
        <v>6</v>
      </c>
      <c r="J5" s="16">
        <f t="shared" si="2"/>
        <v>6</v>
      </c>
    </row>
    <row r="6" spans="1:10" ht="15.75" x14ac:dyDescent="0.5">
      <c r="A6" s="31" t="str">
        <f>Overall!A3</f>
        <v>A, ALICE</v>
      </c>
      <c r="B6" s="56">
        <f t="shared" ref="B6:B29" si="3">SUM(D6:J6)</f>
        <v>44</v>
      </c>
      <c r="C6" s="73">
        <f t="shared" ref="C6:C29" si="4">B6/B$2</f>
        <v>0.7857142857142857</v>
      </c>
      <c r="D6" s="67">
        <v>24</v>
      </c>
      <c r="E6" s="29">
        <v>4</v>
      </c>
      <c r="F6" s="19">
        <v>3</v>
      </c>
      <c r="G6" s="29">
        <v>5</v>
      </c>
      <c r="H6" s="29">
        <v>2</v>
      </c>
      <c r="I6" s="29">
        <v>2</v>
      </c>
      <c r="J6" s="30">
        <v>4</v>
      </c>
    </row>
    <row r="7" spans="1:10" ht="15.75" x14ac:dyDescent="0.5">
      <c r="A7" s="32" t="str">
        <f>Overall!A4</f>
        <v>B, BOHORT</v>
      </c>
      <c r="B7" s="57">
        <f t="shared" si="3"/>
        <v>34</v>
      </c>
      <c r="C7" s="74">
        <f t="shared" si="4"/>
        <v>0.6071428571428571</v>
      </c>
      <c r="D7" s="68">
        <v>14</v>
      </c>
      <c r="E7" s="3">
        <v>5</v>
      </c>
      <c r="F7" s="27">
        <v>2</v>
      </c>
      <c r="G7" s="3">
        <v>7</v>
      </c>
      <c r="H7" s="3">
        <v>0</v>
      </c>
      <c r="I7" s="3">
        <v>3</v>
      </c>
      <c r="J7" s="10">
        <v>3</v>
      </c>
    </row>
    <row r="8" spans="1:10" ht="15.75" x14ac:dyDescent="0.5">
      <c r="A8" s="33" t="str">
        <f>Overall!A5</f>
        <v>C, CLAUDE</v>
      </c>
      <c r="B8" s="57">
        <f t="shared" si="3"/>
        <v>29</v>
      </c>
      <c r="C8" s="74">
        <f t="shared" si="4"/>
        <v>0.5178571428571429</v>
      </c>
      <c r="D8" s="68">
        <v>13</v>
      </c>
      <c r="E8" s="3">
        <v>1</v>
      </c>
      <c r="F8" s="27">
        <v>3</v>
      </c>
      <c r="G8" s="3">
        <v>3</v>
      </c>
      <c r="H8" s="3">
        <v>0</v>
      </c>
      <c r="I8" s="3">
        <v>4</v>
      </c>
      <c r="J8" s="10">
        <v>5</v>
      </c>
    </row>
    <row r="9" spans="1:10" ht="15.75" x14ac:dyDescent="0.5">
      <c r="A9" s="32" t="str">
        <f>Overall!A6</f>
        <v>D, DANIEL</v>
      </c>
      <c r="B9" s="57">
        <f t="shared" si="3"/>
        <v>37</v>
      </c>
      <c r="C9" s="74">
        <f t="shared" si="4"/>
        <v>0.6607142857142857</v>
      </c>
      <c r="D9" s="68">
        <v>25</v>
      </c>
      <c r="E9" s="3">
        <v>2</v>
      </c>
      <c r="F9" s="27">
        <v>1</v>
      </c>
      <c r="G9" s="3">
        <v>4</v>
      </c>
      <c r="H9" s="3">
        <v>1</v>
      </c>
      <c r="I9" s="3">
        <v>2</v>
      </c>
      <c r="J9" s="10">
        <v>2</v>
      </c>
    </row>
    <row r="10" spans="1:10" ht="15.75" x14ac:dyDescent="0.5">
      <c r="A10" s="33" t="str">
        <f>Overall!A7</f>
        <v>E, ELIZA</v>
      </c>
      <c r="B10" s="57">
        <f t="shared" si="3"/>
        <v>46</v>
      </c>
      <c r="C10" s="74">
        <f t="shared" si="4"/>
        <v>0.8214285714285714</v>
      </c>
      <c r="D10" s="68">
        <v>27</v>
      </c>
      <c r="E10" s="3">
        <v>4</v>
      </c>
      <c r="F10" s="27">
        <v>3</v>
      </c>
      <c r="G10" s="3">
        <v>6</v>
      </c>
      <c r="H10" s="3">
        <v>2</v>
      </c>
      <c r="I10" s="3">
        <v>2</v>
      </c>
      <c r="J10" s="10">
        <v>2</v>
      </c>
    </row>
    <row r="11" spans="1:10" ht="15.75" x14ac:dyDescent="0.5">
      <c r="A11" s="32" t="str">
        <f>Overall!A8</f>
        <v>F, FERGUS</v>
      </c>
      <c r="B11" s="57">
        <f t="shared" si="3"/>
        <v>21</v>
      </c>
      <c r="C11" s="74">
        <f t="shared" si="4"/>
        <v>0.375</v>
      </c>
      <c r="D11" s="68">
        <v>5</v>
      </c>
      <c r="E11" s="3">
        <v>0</v>
      </c>
      <c r="F11" s="27">
        <v>3</v>
      </c>
      <c r="G11" s="3">
        <v>5</v>
      </c>
      <c r="H11" s="3">
        <v>1</v>
      </c>
      <c r="I11" s="3">
        <v>3</v>
      </c>
      <c r="J11" s="10">
        <v>4</v>
      </c>
    </row>
    <row r="12" spans="1:10" ht="15.75" x14ac:dyDescent="0.5">
      <c r="A12" s="33" t="str">
        <f>Overall!A9</f>
        <v>G,  GINGY</v>
      </c>
      <c r="B12" s="57">
        <f t="shared" si="3"/>
        <v>39</v>
      </c>
      <c r="C12" s="74">
        <f t="shared" si="4"/>
        <v>0.6964285714285714</v>
      </c>
      <c r="D12" s="68">
        <v>24</v>
      </c>
      <c r="E12" s="3">
        <v>1</v>
      </c>
      <c r="F12" s="27">
        <v>3</v>
      </c>
      <c r="G12" s="3">
        <v>3</v>
      </c>
      <c r="H12" s="3">
        <v>2</v>
      </c>
      <c r="I12" s="3">
        <v>1</v>
      </c>
      <c r="J12" s="10">
        <v>5</v>
      </c>
    </row>
    <row r="13" spans="1:10" ht="15.95" customHeight="1" x14ac:dyDescent="0.5">
      <c r="A13" s="32" t="str">
        <f>Overall!A10</f>
        <v>H, HAROLD</v>
      </c>
      <c r="B13" s="57">
        <f t="shared" si="3"/>
        <v>37</v>
      </c>
      <c r="C13" s="74">
        <f t="shared" si="4"/>
        <v>0.6607142857142857</v>
      </c>
      <c r="D13" s="68">
        <v>26</v>
      </c>
      <c r="E13" s="3">
        <v>1</v>
      </c>
      <c r="F13" s="27">
        <v>1</v>
      </c>
      <c r="G13" s="3">
        <v>7</v>
      </c>
      <c r="H13" s="3">
        <v>1</v>
      </c>
      <c r="I13" s="3">
        <v>1</v>
      </c>
      <c r="J13" s="10">
        <v>0</v>
      </c>
    </row>
    <row r="14" spans="1:10" ht="15.75" x14ac:dyDescent="0.5">
      <c r="A14" s="33" t="str">
        <f>Overall!A11</f>
        <v>I, IMELDA</v>
      </c>
      <c r="B14" s="57">
        <f t="shared" si="3"/>
        <v>47</v>
      </c>
      <c r="C14" s="74">
        <f t="shared" si="4"/>
        <v>0.8392857142857143</v>
      </c>
      <c r="D14" s="68">
        <v>26</v>
      </c>
      <c r="E14" s="3">
        <v>5</v>
      </c>
      <c r="F14" s="27">
        <v>2</v>
      </c>
      <c r="G14" s="3">
        <v>7</v>
      </c>
      <c r="H14" s="3">
        <v>1</v>
      </c>
      <c r="I14" s="3">
        <v>3</v>
      </c>
      <c r="J14" s="10">
        <v>3</v>
      </c>
    </row>
    <row r="15" spans="1:10" ht="17.45" customHeight="1" x14ac:dyDescent="0.5">
      <c r="A15" s="32" t="str">
        <f>Overall!A12</f>
        <v>J, JACK</v>
      </c>
      <c r="B15" s="57">
        <f t="shared" si="3"/>
        <v>32</v>
      </c>
      <c r="C15" s="74">
        <f t="shared" si="4"/>
        <v>0.5714285714285714</v>
      </c>
      <c r="D15" s="68">
        <v>17</v>
      </c>
      <c r="E15" s="3">
        <v>1</v>
      </c>
      <c r="F15" s="27">
        <v>3</v>
      </c>
      <c r="G15" s="3">
        <v>2</v>
      </c>
      <c r="H15" s="3">
        <v>1</v>
      </c>
      <c r="I15" s="3">
        <v>4</v>
      </c>
      <c r="J15" s="10">
        <v>4</v>
      </c>
    </row>
    <row r="16" spans="1:10" ht="15.75" x14ac:dyDescent="0.5">
      <c r="A16" s="33" t="str">
        <f>Overall!A13</f>
        <v>K, KYLE</v>
      </c>
      <c r="B16" s="57">
        <f t="shared" si="3"/>
        <v>30</v>
      </c>
      <c r="C16" s="74">
        <f t="shared" si="4"/>
        <v>0.5357142857142857</v>
      </c>
      <c r="D16" s="68">
        <v>13</v>
      </c>
      <c r="E16" s="3">
        <v>3</v>
      </c>
      <c r="F16" s="27">
        <v>3</v>
      </c>
      <c r="G16" s="3">
        <v>4</v>
      </c>
      <c r="H16" s="3">
        <v>1</v>
      </c>
      <c r="I16" s="3">
        <v>4</v>
      </c>
      <c r="J16" s="10">
        <v>2</v>
      </c>
    </row>
    <row r="17" spans="1:10" ht="15.75" x14ac:dyDescent="0.5">
      <c r="A17" s="32" t="str">
        <f>Overall!A14</f>
        <v>L, LANCELOT</v>
      </c>
      <c r="B17" s="57">
        <f t="shared" si="3"/>
        <v>26</v>
      </c>
      <c r="C17" s="74">
        <f t="shared" si="4"/>
        <v>0.4642857142857143</v>
      </c>
      <c r="D17" s="68">
        <v>10</v>
      </c>
      <c r="E17" s="3">
        <v>0</v>
      </c>
      <c r="F17" s="27">
        <v>3</v>
      </c>
      <c r="G17" s="3">
        <v>4</v>
      </c>
      <c r="H17" s="3">
        <v>2</v>
      </c>
      <c r="I17" s="3">
        <v>2</v>
      </c>
      <c r="J17" s="10">
        <v>5</v>
      </c>
    </row>
    <row r="18" spans="1:10" ht="15.75" x14ac:dyDescent="0.5">
      <c r="A18" s="33" t="str">
        <f>Overall!A15</f>
        <v>M, MABEL</v>
      </c>
      <c r="B18" s="57">
        <f t="shared" si="3"/>
        <v>44</v>
      </c>
      <c r="C18" s="74">
        <f t="shared" si="4"/>
        <v>0.7857142857142857</v>
      </c>
      <c r="D18" s="68">
        <v>27</v>
      </c>
      <c r="E18" s="3">
        <v>5</v>
      </c>
      <c r="F18" s="27">
        <v>1</v>
      </c>
      <c r="G18" s="3">
        <v>6</v>
      </c>
      <c r="H18" s="3">
        <v>0</v>
      </c>
      <c r="I18" s="3">
        <v>0</v>
      </c>
      <c r="J18" s="10">
        <v>5</v>
      </c>
    </row>
    <row r="19" spans="1:10" ht="15.75" x14ac:dyDescent="0.5">
      <c r="A19" s="32" t="str">
        <f>Overall!A16</f>
        <v>N, NAYSAYER</v>
      </c>
      <c r="B19" s="57">
        <f t="shared" si="3"/>
        <v>26</v>
      </c>
      <c r="C19" s="74">
        <f t="shared" si="4"/>
        <v>0.4642857142857143</v>
      </c>
      <c r="D19" s="68">
        <v>13</v>
      </c>
      <c r="E19" s="3">
        <v>1</v>
      </c>
      <c r="F19" s="27">
        <v>2</v>
      </c>
      <c r="G19" s="3">
        <v>5</v>
      </c>
      <c r="H19" s="3">
        <v>2</v>
      </c>
      <c r="I19" s="3">
        <v>3</v>
      </c>
      <c r="J19" s="10">
        <v>0</v>
      </c>
    </row>
    <row r="20" spans="1:10" ht="15.75" x14ac:dyDescent="0.5">
      <c r="A20" s="33" t="str">
        <f>Overall!A17</f>
        <v>O, ODYSSEUS</v>
      </c>
      <c r="B20" s="57">
        <f t="shared" si="3"/>
        <v>34</v>
      </c>
      <c r="C20" s="74">
        <f t="shared" si="4"/>
        <v>0.6071428571428571</v>
      </c>
      <c r="D20" s="68">
        <v>24</v>
      </c>
      <c r="E20" s="3">
        <v>1</v>
      </c>
      <c r="F20" s="27">
        <v>3</v>
      </c>
      <c r="G20" s="3">
        <v>2</v>
      </c>
      <c r="H20" s="3">
        <v>1</v>
      </c>
      <c r="I20" s="3">
        <v>2</v>
      </c>
      <c r="J20" s="10">
        <v>1</v>
      </c>
    </row>
    <row r="21" spans="1:10" ht="15.75" x14ac:dyDescent="0.5">
      <c r="A21" s="32" t="str">
        <f>Overall!A18</f>
        <v>P, PIPER</v>
      </c>
      <c r="B21" s="57">
        <f t="shared" si="3"/>
        <v>27</v>
      </c>
      <c r="C21" s="74">
        <f t="shared" si="4"/>
        <v>0.48214285714285715</v>
      </c>
      <c r="D21" s="68">
        <v>11</v>
      </c>
      <c r="E21" s="3">
        <v>0</v>
      </c>
      <c r="F21" s="27">
        <v>3</v>
      </c>
      <c r="G21" s="3">
        <v>4</v>
      </c>
      <c r="H21" s="3">
        <v>1</v>
      </c>
      <c r="I21" s="3">
        <v>4</v>
      </c>
      <c r="J21" s="10">
        <v>4</v>
      </c>
    </row>
    <row r="22" spans="1:10" ht="15.75" x14ac:dyDescent="0.5">
      <c r="A22" s="33" t="str">
        <f>Overall!A19</f>
        <v>Q, QUEENIE</v>
      </c>
      <c r="B22" s="57">
        <f t="shared" si="3"/>
        <v>26</v>
      </c>
      <c r="C22" s="74">
        <f t="shared" si="4"/>
        <v>0.4642857142857143</v>
      </c>
      <c r="D22" s="68">
        <v>10</v>
      </c>
      <c r="E22" s="3">
        <v>3</v>
      </c>
      <c r="F22" s="27">
        <v>3</v>
      </c>
      <c r="G22" s="3">
        <v>5</v>
      </c>
      <c r="H22" s="3">
        <v>2</v>
      </c>
      <c r="I22" s="3">
        <v>0</v>
      </c>
      <c r="J22" s="10">
        <v>3</v>
      </c>
    </row>
    <row r="23" spans="1:10" ht="15.75" x14ac:dyDescent="0.5">
      <c r="A23" s="32" t="str">
        <f>Overall!A20</f>
        <v>R, RUMPLE</v>
      </c>
      <c r="B23" s="57">
        <f t="shared" si="3"/>
        <v>18</v>
      </c>
      <c r="C23" s="74">
        <f t="shared" si="4"/>
        <v>0.32142857142857145</v>
      </c>
      <c r="D23" s="68">
        <v>3</v>
      </c>
      <c r="E23" s="3">
        <v>1</v>
      </c>
      <c r="F23" s="27">
        <v>1</v>
      </c>
      <c r="G23" s="3">
        <v>7</v>
      </c>
      <c r="H23" s="3">
        <v>0</v>
      </c>
      <c r="I23" s="3">
        <v>4</v>
      </c>
      <c r="J23" s="10">
        <v>2</v>
      </c>
    </row>
    <row r="24" spans="1:10" ht="15.75" x14ac:dyDescent="0.5">
      <c r="A24" s="33" t="str">
        <f>Overall!A21</f>
        <v>S, SEGWARIDES</v>
      </c>
      <c r="B24" s="57">
        <f t="shared" si="3"/>
        <v>32</v>
      </c>
      <c r="C24" s="74">
        <f t="shared" si="4"/>
        <v>0.5714285714285714</v>
      </c>
      <c r="D24" s="68">
        <v>18</v>
      </c>
      <c r="E24" s="3">
        <v>0</v>
      </c>
      <c r="F24" s="27">
        <v>1</v>
      </c>
      <c r="G24" s="3">
        <v>5</v>
      </c>
      <c r="H24" s="3">
        <v>0</v>
      </c>
      <c r="I24" s="3">
        <v>3</v>
      </c>
      <c r="J24" s="10">
        <v>5</v>
      </c>
    </row>
    <row r="25" spans="1:10" ht="15.75" x14ac:dyDescent="0.5">
      <c r="A25" s="32" t="str">
        <f>Overall!A22</f>
        <v>T, TIANA</v>
      </c>
      <c r="B25" s="57">
        <f t="shared" si="3"/>
        <v>35</v>
      </c>
      <c r="C25" s="74">
        <f t="shared" si="4"/>
        <v>0.625</v>
      </c>
      <c r="D25" s="68">
        <v>20</v>
      </c>
      <c r="E25" s="3">
        <v>5</v>
      </c>
      <c r="F25" s="27">
        <v>2</v>
      </c>
      <c r="G25" s="3">
        <v>6</v>
      </c>
      <c r="H25" s="3">
        <v>0</v>
      </c>
      <c r="I25" s="3">
        <v>2</v>
      </c>
      <c r="J25" s="10">
        <v>0</v>
      </c>
    </row>
    <row r="26" spans="1:10" ht="15.75" x14ac:dyDescent="0.5">
      <c r="A26" s="33" t="str">
        <f>Overall!A23</f>
        <v>U, UKELELE</v>
      </c>
      <c r="B26" s="57">
        <f t="shared" si="3"/>
        <v>23</v>
      </c>
      <c r="C26" s="74">
        <f t="shared" si="4"/>
        <v>0.4107142857142857</v>
      </c>
      <c r="D26" s="68">
        <v>8</v>
      </c>
      <c r="E26" s="3">
        <v>1</v>
      </c>
      <c r="F26" s="27">
        <v>3</v>
      </c>
      <c r="G26" s="3">
        <v>3</v>
      </c>
      <c r="H26" s="3">
        <v>2</v>
      </c>
      <c r="I26" s="3">
        <v>4</v>
      </c>
      <c r="J26" s="10">
        <v>2</v>
      </c>
    </row>
    <row r="27" spans="1:10" ht="15.75" x14ac:dyDescent="0.5">
      <c r="A27" s="32" t="str">
        <f>Overall!A24</f>
        <v>V, VERACITY</v>
      </c>
      <c r="B27" s="57">
        <f t="shared" si="3"/>
        <v>32</v>
      </c>
      <c r="C27" s="74">
        <f t="shared" si="4"/>
        <v>0.5714285714285714</v>
      </c>
      <c r="D27" s="68">
        <v>22</v>
      </c>
      <c r="E27" s="3">
        <v>0</v>
      </c>
      <c r="F27" s="27">
        <v>2</v>
      </c>
      <c r="G27" s="3">
        <v>4</v>
      </c>
      <c r="H27" s="3">
        <v>1</v>
      </c>
      <c r="I27" s="3">
        <v>2</v>
      </c>
      <c r="J27" s="10">
        <v>1</v>
      </c>
    </row>
    <row r="28" spans="1:10" ht="16.149999999999999" thickBot="1" x14ac:dyDescent="0.55000000000000004">
      <c r="A28" s="34" t="str">
        <f>Overall!A25</f>
        <v>W, WALLI</v>
      </c>
      <c r="B28" s="58">
        <f t="shared" si="3"/>
        <v>19</v>
      </c>
      <c r="C28" s="75">
        <f t="shared" si="4"/>
        <v>0.3392857142857143</v>
      </c>
      <c r="D28" s="69">
        <v>5</v>
      </c>
      <c r="E28" s="11">
        <v>1</v>
      </c>
      <c r="F28" s="15">
        <v>1</v>
      </c>
      <c r="G28" s="11">
        <v>5</v>
      </c>
      <c r="H28" s="11">
        <v>2</v>
      </c>
      <c r="I28" s="11">
        <v>0</v>
      </c>
      <c r="J28" s="12">
        <v>5</v>
      </c>
    </row>
    <row r="29" spans="1:10" ht="15.75" x14ac:dyDescent="0.5">
      <c r="F29" s="42"/>
      <c r="G29" s="42"/>
      <c r="H29" s="42"/>
    </row>
    <row r="30" spans="1:10" ht="15.75" x14ac:dyDescent="0.5">
      <c r="F30" s="42"/>
      <c r="G30" s="43"/>
      <c r="H30" s="42"/>
    </row>
    <row r="31" spans="1:10" ht="15.75" x14ac:dyDescent="0.5">
      <c r="F31" s="42"/>
      <c r="G31" s="43"/>
      <c r="H31" s="42"/>
    </row>
    <row r="32" spans="1:10" ht="15.75" x14ac:dyDescent="0.5">
      <c r="F32" s="42"/>
      <c r="G32" s="43"/>
      <c r="H32" s="42"/>
    </row>
    <row r="33" spans="6:8" ht="15.75" x14ac:dyDescent="0.5">
      <c r="F33" s="42"/>
      <c r="G33" s="43"/>
      <c r="H33" s="42"/>
    </row>
    <row r="34" spans="6:8" ht="15.75" x14ac:dyDescent="0.5">
      <c r="F34" s="42"/>
    </row>
  </sheetData>
  <conditionalFormatting sqref="B6:B28 B2">
    <cfRule type="colorScale" priority="2">
      <colorScale>
        <cfvo type="min"/>
        <cfvo type="percentile" val="50"/>
        <cfvo type="max"/>
        <color theme="4" tint="0.79998168889431442"/>
        <color theme="4" tint="0.59999389629810485"/>
        <color theme="4" tint="-0.249977111117893"/>
      </colorScale>
    </cfRule>
  </conditionalFormatting>
  <conditionalFormatting sqref="C6:C28">
    <cfRule type="cellIs" dxfId="5" priority="1" operator="lessThan">
      <formula>0.5</formula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44550-46DC-4DDC-832F-29BE2FF82110}">
  <dimension ref="A1:J34"/>
  <sheetViews>
    <sheetView zoomScale="80" zoomScaleNormal="90" workbookViewId="0">
      <selection activeCell="D1" sqref="D1:J1"/>
    </sheetView>
  </sheetViews>
  <sheetFormatPr defaultRowHeight="14.25" x14ac:dyDescent="0.45"/>
  <cols>
    <col min="1" max="1" width="34" customWidth="1"/>
    <col min="2" max="2" width="9.3984375" style="1" bestFit="1" customWidth="1"/>
    <col min="3" max="3" width="9.3984375" style="1" customWidth="1"/>
    <col min="4" max="4" width="9.86328125" customWidth="1"/>
  </cols>
  <sheetData>
    <row r="1" spans="1:10" ht="16.149999999999999" thickBot="1" x14ac:dyDescent="0.55000000000000004">
      <c r="A1" s="2" t="str" cm="1">
        <f t="array" aca="1" ref="A1" ca="1">MID(CELL("filename",A1),FIND("]",CELL("filename",A1))+1,255)&amp;" Space"</f>
        <v>P3 Space</v>
      </c>
      <c r="B1" s="37" t="s">
        <v>3</v>
      </c>
      <c r="C1" s="37" t="s">
        <v>7</v>
      </c>
      <c r="D1" s="35" t="s">
        <v>11</v>
      </c>
      <c r="E1" s="9" t="s">
        <v>1</v>
      </c>
      <c r="F1" s="9" t="s">
        <v>8</v>
      </c>
      <c r="G1" s="61" t="s">
        <v>9</v>
      </c>
      <c r="H1" s="62" t="s">
        <v>10</v>
      </c>
      <c r="I1" s="62" t="s">
        <v>12</v>
      </c>
      <c r="J1" s="63" t="s">
        <v>13</v>
      </c>
    </row>
    <row r="2" spans="1:10" ht="15.75" x14ac:dyDescent="0.5">
      <c r="A2" s="8" t="s">
        <v>2</v>
      </c>
      <c r="B2" s="38">
        <f>SUM(D2:J2)</f>
        <v>50</v>
      </c>
      <c r="C2" s="70">
        <f>B2/$B2</f>
        <v>1</v>
      </c>
      <c r="D2" s="64">
        <v>27</v>
      </c>
      <c r="E2" s="17">
        <v>6</v>
      </c>
      <c r="F2" s="17">
        <v>2</v>
      </c>
      <c r="G2" s="18">
        <v>4</v>
      </c>
      <c r="H2" s="19">
        <v>5</v>
      </c>
      <c r="I2" s="19">
        <v>3</v>
      </c>
      <c r="J2" s="20">
        <v>3</v>
      </c>
    </row>
    <row r="3" spans="1:10" ht="15.75" x14ac:dyDescent="0.5">
      <c r="A3" s="4" t="s">
        <v>5</v>
      </c>
      <c r="B3" s="39">
        <f>AVERAGE(B6:B28)</f>
        <v>31.260869565217391</v>
      </c>
      <c r="C3" s="71"/>
      <c r="D3" s="65">
        <f t="shared" ref="D3:J3" si="0">AVERAGE(D6:D28)</f>
        <v>15.956521739130435</v>
      </c>
      <c r="E3" s="21">
        <f t="shared" si="0"/>
        <v>1.9565217391304348</v>
      </c>
      <c r="F3" s="21">
        <f t="shared" si="0"/>
        <v>2.2173913043478262</v>
      </c>
      <c r="G3" s="21">
        <f t="shared" si="0"/>
        <v>4.7391304347826084</v>
      </c>
      <c r="H3" s="21">
        <f t="shared" si="0"/>
        <v>1.0869565217391304</v>
      </c>
      <c r="I3" s="23">
        <f t="shared" si="0"/>
        <v>2.3913043478260869</v>
      </c>
      <c r="J3" s="24">
        <f t="shared" si="0"/>
        <v>2.9130434782608696</v>
      </c>
    </row>
    <row r="4" spans="1:10" ht="15.75" x14ac:dyDescent="0.5">
      <c r="A4" s="4" t="s">
        <v>6</v>
      </c>
      <c r="B4" s="40">
        <f>AVERAGE(C6:C28)</f>
        <v>0.62521739130434784</v>
      </c>
      <c r="C4" s="71"/>
      <c r="D4" s="77">
        <f>D3/D2</f>
        <v>0.59098228663446062</v>
      </c>
      <c r="E4" s="54">
        <f t="shared" ref="E4:J4" si="1">E3/E2</f>
        <v>0.32608695652173914</v>
      </c>
      <c r="F4" s="54">
        <f t="shared" si="1"/>
        <v>1.1086956521739131</v>
      </c>
      <c r="G4" s="54">
        <f t="shared" si="1"/>
        <v>1.1847826086956521</v>
      </c>
      <c r="H4" s="54">
        <f t="shared" si="1"/>
        <v>0.21739130434782608</v>
      </c>
      <c r="I4" s="54">
        <f t="shared" si="1"/>
        <v>0.79710144927536231</v>
      </c>
      <c r="J4" s="55">
        <f t="shared" si="1"/>
        <v>0.97101449275362317</v>
      </c>
    </row>
    <row r="5" spans="1:10" ht="16.149999999999999" thickBot="1" x14ac:dyDescent="0.55000000000000004">
      <c r="A5" s="4" t="s">
        <v>4</v>
      </c>
      <c r="B5" s="41">
        <f>COUNTIF(B6:B28,B2)</f>
        <v>0</v>
      </c>
      <c r="C5" s="72"/>
      <c r="D5" s="66">
        <f t="shared" ref="D5:J5" si="2">COUNTIF(D6:D28,D2)</f>
        <v>2</v>
      </c>
      <c r="E5" s="7">
        <f t="shared" si="2"/>
        <v>0</v>
      </c>
      <c r="F5" s="7">
        <f t="shared" si="2"/>
        <v>6</v>
      </c>
      <c r="G5" s="14">
        <f t="shared" si="2"/>
        <v>5</v>
      </c>
      <c r="H5" s="15">
        <f t="shared" si="2"/>
        <v>0</v>
      </c>
      <c r="I5" s="15">
        <f t="shared" si="2"/>
        <v>5</v>
      </c>
      <c r="J5" s="16">
        <f t="shared" si="2"/>
        <v>3</v>
      </c>
    </row>
    <row r="6" spans="1:10" ht="15.75" x14ac:dyDescent="0.5">
      <c r="A6" s="31" t="str">
        <f>Overall!A3</f>
        <v>A, ALICE</v>
      </c>
      <c r="B6" s="56">
        <f t="shared" ref="B6:B29" si="3">SUM(D6:J6)</f>
        <v>25</v>
      </c>
      <c r="C6" s="73">
        <f t="shared" ref="C6:C29" si="4">B6/B$2</f>
        <v>0.5</v>
      </c>
      <c r="D6" s="67">
        <v>6</v>
      </c>
      <c r="E6" s="29">
        <v>4</v>
      </c>
      <c r="F6" s="19">
        <v>2</v>
      </c>
      <c r="G6" s="29">
        <v>5</v>
      </c>
      <c r="H6" s="29">
        <v>2</v>
      </c>
      <c r="I6" s="29">
        <v>2</v>
      </c>
      <c r="J6" s="30">
        <v>4</v>
      </c>
    </row>
    <row r="7" spans="1:10" ht="15.75" x14ac:dyDescent="0.5">
      <c r="A7" s="32" t="str">
        <f>Overall!A4</f>
        <v>B, BOHORT</v>
      </c>
      <c r="B7" s="57">
        <f t="shared" si="3"/>
        <v>34</v>
      </c>
      <c r="C7" s="74">
        <f t="shared" si="4"/>
        <v>0.68</v>
      </c>
      <c r="D7" s="68">
        <v>14</v>
      </c>
      <c r="E7" s="3">
        <v>5</v>
      </c>
      <c r="F7" s="27">
        <v>2</v>
      </c>
      <c r="G7" s="3">
        <v>7</v>
      </c>
      <c r="H7" s="3">
        <v>0</v>
      </c>
      <c r="I7" s="3">
        <v>3</v>
      </c>
      <c r="J7" s="10">
        <v>3</v>
      </c>
    </row>
    <row r="8" spans="1:10" ht="15.75" x14ac:dyDescent="0.5">
      <c r="A8" s="33" t="str">
        <f>Overall!A5</f>
        <v>C, CLAUDE</v>
      </c>
      <c r="B8" s="57">
        <f t="shared" si="3"/>
        <v>29</v>
      </c>
      <c r="C8" s="74">
        <f t="shared" si="4"/>
        <v>0.57999999999999996</v>
      </c>
      <c r="D8" s="68">
        <v>13</v>
      </c>
      <c r="E8" s="3">
        <v>1</v>
      </c>
      <c r="F8" s="27">
        <v>3</v>
      </c>
      <c r="G8" s="3">
        <v>3</v>
      </c>
      <c r="H8" s="3">
        <v>0</v>
      </c>
      <c r="I8" s="3">
        <v>4</v>
      </c>
      <c r="J8" s="10">
        <v>5</v>
      </c>
    </row>
    <row r="9" spans="1:10" ht="15.75" x14ac:dyDescent="0.5">
      <c r="A9" s="32" t="str">
        <f>Overall!A6</f>
        <v>D, DANIEL</v>
      </c>
      <c r="B9" s="57">
        <f t="shared" si="3"/>
        <v>37</v>
      </c>
      <c r="C9" s="74">
        <f t="shared" si="4"/>
        <v>0.74</v>
      </c>
      <c r="D9" s="68">
        <v>25</v>
      </c>
      <c r="E9" s="3">
        <v>2</v>
      </c>
      <c r="F9" s="27">
        <v>1</v>
      </c>
      <c r="G9" s="3">
        <v>4</v>
      </c>
      <c r="H9" s="3">
        <v>1</v>
      </c>
      <c r="I9" s="3">
        <v>2</v>
      </c>
      <c r="J9" s="10">
        <v>2</v>
      </c>
    </row>
    <row r="10" spans="1:10" ht="15.75" x14ac:dyDescent="0.5">
      <c r="A10" s="33" t="str">
        <f>Overall!A7</f>
        <v>E, ELIZA</v>
      </c>
      <c r="B10" s="57">
        <f t="shared" si="3"/>
        <v>46</v>
      </c>
      <c r="C10" s="74">
        <f t="shared" si="4"/>
        <v>0.92</v>
      </c>
      <c r="D10" s="68">
        <v>27</v>
      </c>
      <c r="E10" s="3">
        <v>4</v>
      </c>
      <c r="F10" s="27">
        <v>3</v>
      </c>
      <c r="G10" s="3">
        <v>6</v>
      </c>
      <c r="H10" s="3">
        <v>2</v>
      </c>
      <c r="I10" s="3">
        <v>2</v>
      </c>
      <c r="J10" s="10">
        <v>2</v>
      </c>
    </row>
    <row r="11" spans="1:10" ht="15.75" x14ac:dyDescent="0.5">
      <c r="A11" s="32" t="str">
        <f>Overall!A8</f>
        <v>F, FERGUS</v>
      </c>
      <c r="B11" s="57">
        <f t="shared" si="3"/>
        <v>21</v>
      </c>
      <c r="C11" s="74">
        <f t="shared" si="4"/>
        <v>0.42</v>
      </c>
      <c r="D11" s="68">
        <v>5</v>
      </c>
      <c r="E11" s="3">
        <v>0</v>
      </c>
      <c r="F11" s="27">
        <v>3</v>
      </c>
      <c r="G11" s="3">
        <v>5</v>
      </c>
      <c r="H11" s="3">
        <v>1</v>
      </c>
      <c r="I11" s="3">
        <v>3</v>
      </c>
      <c r="J11" s="10">
        <v>4</v>
      </c>
    </row>
    <row r="12" spans="1:10" ht="15.75" x14ac:dyDescent="0.5">
      <c r="A12" s="33" t="str">
        <f>Overall!A9</f>
        <v>G,  GINGY</v>
      </c>
      <c r="B12" s="57">
        <f t="shared" si="3"/>
        <v>39</v>
      </c>
      <c r="C12" s="74">
        <f t="shared" si="4"/>
        <v>0.78</v>
      </c>
      <c r="D12" s="68">
        <v>24</v>
      </c>
      <c r="E12" s="3">
        <v>1</v>
      </c>
      <c r="F12" s="27">
        <v>3</v>
      </c>
      <c r="G12" s="3">
        <v>3</v>
      </c>
      <c r="H12" s="3">
        <v>2</v>
      </c>
      <c r="I12" s="3">
        <v>1</v>
      </c>
      <c r="J12" s="10">
        <v>5</v>
      </c>
    </row>
    <row r="13" spans="1:10" ht="15.95" customHeight="1" x14ac:dyDescent="0.5">
      <c r="A13" s="32" t="str">
        <f>Overall!A10</f>
        <v>H, HAROLD</v>
      </c>
      <c r="B13" s="57">
        <f t="shared" si="3"/>
        <v>37</v>
      </c>
      <c r="C13" s="74">
        <f t="shared" si="4"/>
        <v>0.74</v>
      </c>
      <c r="D13" s="68">
        <v>26</v>
      </c>
      <c r="E13" s="3">
        <v>1</v>
      </c>
      <c r="F13" s="27">
        <v>1</v>
      </c>
      <c r="G13" s="3">
        <v>7</v>
      </c>
      <c r="H13" s="3">
        <v>1</v>
      </c>
      <c r="I13" s="3">
        <v>1</v>
      </c>
      <c r="J13" s="10">
        <v>0</v>
      </c>
    </row>
    <row r="14" spans="1:10" ht="15.75" x14ac:dyDescent="0.5">
      <c r="A14" s="33" t="str">
        <f>Overall!A11</f>
        <v>I, IMELDA</v>
      </c>
      <c r="B14" s="57">
        <f t="shared" si="3"/>
        <v>47</v>
      </c>
      <c r="C14" s="74">
        <f t="shared" si="4"/>
        <v>0.94</v>
      </c>
      <c r="D14" s="68">
        <v>26</v>
      </c>
      <c r="E14" s="3">
        <v>5</v>
      </c>
      <c r="F14" s="27">
        <v>2</v>
      </c>
      <c r="G14" s="3">
        <v>7</v>
      </c>
      <c r="H14" s="3">
        <v>1</v>
      </c>
      <c r="I14" s="3">
        <v>3</v>
      </c>
      <c r="J14" s="10">
        <v>3</v>
      </c>
    </row>
    <row r="15" spans="1:10" ht="17.45" customHeight="1" x14ac:dyDescent="0.5">
      <c r="A15" s="32" t="str">
        <f>Overall!A12</f>
        <v>J, JACK</v>
      </c>
      <c r="B15" s="57">
        <f t="shared" si="3"/>
        <v>32</v>
      </c>
      <c r="C15" s="74">
        <f t="shared" si="4"/>
        <v>0.64</v>
      </c>
      <c r="D15" s="68">
        <v>17</v>
      </c>
      <c r="E15" s="3">
        <v>1</v>
      </c>
      <c r="F15" s="27">
        <v>3</v>
      </c>
      <c r="G15" s="3">
        <v>2</v>
      </c>
      <c r="H15" s="3">
        <v>1</v>
      </c>
      <c r="I15" s="3">
        <v>4</v>
      </c>
      <c r="J15" s="10">
        <v>4</v>
      </c>
    </row>
    <row r="16" spans="1:10" ht="15.75" x14ac:dyDescent="0.5">
      <c r="A16" s="33" t="str">
        <f>Overall!A13</f>
        <v>K, KYLE</v>
      </c>
      <c r="B16" s="57">
        <f t="shared" si="3"/>
        <v>30</v>
      </c>
      <c r="C16" s="74">
        <f t="shared" si="4"/>
        <v>0.6</v>
      </c>
      <c r="D16" s="68">
        <v>13</v>
      </c>
      <c r="E16" s="3">
        <v>3</v>
      </c>
      <c r="F16" s="27">
        <v>3</v>
      </c>
      <c r="G16" s="3">
        <v>4</v>
      </c>
      <c r="H16" s="3">
        <v>1</v>
      </c>
      <c r="I16" s="3">
        <v>4</v>
      </c>
      <c r="J16" s="10">
        <v>2</v>
      </c>
    </row>
    <row r="17" spans="1:10" ht="15.75" x14ac:dyDescent="0.5">
      <c r="A17" s="32" t="str">
        <f>Overall!A14</f>
        <v>L, LANCELOT</v>
      </c>
      <c r="B17" s="57">
        <f t="shared" si="3"/>
        <v>26</v>
      </c>
      <c r="C17" s="74">
        <f t="shared" si="4"/>
        <v>0.52</v>
      </c>
      <c r="D17" s="68">
        <v>10</v>
      </c>
      <c r="E17" s="3">
        <v>0</v>
      </c>
      <c r="F17" s="27">
        <v>3</v>
      </c>
      <c r="G17" s="3">
        <v>4</v>
      </c>
      <c r="H17" s="3">
        <v>2</v>
      </c>
      <c r="I17" s="3">
        <v>2</v>
      </c>
      <c r="J17" s="10">
        <v>5</v>
      </c>
    </row>
    <row r="18" spans="1:10" ht="15.75" x14ac:dyDescent="0.5">
      <c r="A18" s="33" t="str">
        <f>Overall!A15</f>
        <v>M, MABEL</v>
      </c>
      <c r="B18" s="57">
        <f t="shared" si="3"/>
        <v>44</v>
      </c>
      <c r="C18" s="74">
        <f t="shared" si="4"/>
        <v>0.88</v>
      </c>
      <c r="D18" s="68">
        <v>27</v>
      </c>
      <c r="E18" s="3">
        <v>5</v>
      </c>
      <c r="F18" s="27">
        <v>1</v>
      </c>
      <c r="G18" s="3">
        <v>6</v>
      </c>
      <c r="H18" s="3">
        <v>0</v>
      </c>
      <c r="I18" s="3">
        <v>0</v>
      </c>
      <c r="J18" s="10">
        <v>5</v>
      </c>
    </row>
    <row r="19" spans="1:10" ht="15.75" x14ac:dyDescent="0.5">
      <c r="A19" s="32" t="str">
        <f>Overall!A16</f>
        <v>N, NAYSAYER</v>
      </c>
      <c r="B19" s="57">
        <f t="shared" si="3"/>
        <v>26</v>
      </c>
      <c r="C19" s="74">
        <f t="shared" si="4"/>
        <v>0.52</v>
      </c>
      <c r="D19" s="68">
        <v>13</v>
      </c>
      <c r="E19" s="3">
        <v>1</v>
      </c>
      <c r="F19" s="27">
        <v>2</v>
      </c>
      <c r="G19" s="3">
        <v>5</v>
      </c>
      <c r="H19" s="3">
        <v>2</v>
      </c>
      <c r="I19" s="3">
        <v>3</v>
      </c>
      <c r="J19" s="10">
        <v>0</v>
      </c>
    </row>
    <row r="20" spans="1:10" ht="15.75" x14ac:dyDescent="0.5">
      <c r="A20" s="33" t="str">
        <f>Overall!A17</f>
        <v>O, ODYSSEUS</v>
      </c>
      <c r="B20" s="57">
        <f t="shared" si="3"/>
        <v>34</v>
      </c>
      <c r="C20" s="74">
        <f t="shared" si="4"/>
        <v>0.68</v>
      </c>
      <c r="D20" s="68">
        <v>24</v>
      </c>
      <c r="E20" s="3">
        <v>1</v>
      </c>
      <c r="F20" s="27">
        <v>3</v>
      </c>
      <c r="G20" s="3">
        <v>2</v>
      </c>
      <c r="H20" s="3">
        <v>1</v>
      </c>
      <c r="I20" s="3">
        <v>2</v>
      </c>
      <c r="J20" s="10">
        <v>1</v>
      </c>
    </row>
    <row r="21" spans="1:10" ht="15.75" x14ac:dyDescent="0.5">
      <c r="A21" s="32" t="str">
        <f>Overall!A18</f>
        <v>P, PIPER</v>
      </c>
      <c r="B21" s="57">
        <f t="shared" si="3"/>
        <v>27</v>
      </c>
      <c r="C21" s="74">
        <f t="shared" si="4"/>
        <v>0.54</v>
      </c>
      <c r="D21" s="68">
        <v>11</v>
      </c>
      <c r="E21" s="3">
        <v>0</v>
      </c>
      <c r="F21" s="27">
        <v>3</v>
      </c>
      <c r="G21" s="3">
        <v>4</v>
      </c>
      <c r="H21" s="3">
        <v>1</v>
      </c>
      <c r="I21" s="3">
        <v>4</v>
      </c>
      <c r="J21" s="10">
        <v>4</v>
      </c>
    </row>
    <row r="22" spans="1:10" ht="15.75" x14ac:dyDescent="0.5">
      <c r="A22" s="33" t="str">
        <f>Overall!A19</f>
        <v>Q, QUEENIE</v>
      </c>
      <c r="B22" s="57">
        <f t="shared" si="3"/>
        <v>26</v>
      </c>
      <c r="C22" s="74">
        <f t="shared" si="4"/>
        <v>0.52</v>
      </c>
      <c r="D22" s="68">
        <v>10</v>
      </c>
      <c r="E22" s="3">
        <v>3</v>
      </c>
      <c r="F22" s="27">
        <v>3</v>
      </c>
      <c r="G22" s="3">
        <v>5</v>
      </c>
      <c r="H22" s="3">
        <v>2</v>
      </c>
      <c r="I22" s="3">
        <v>0</v>
      </c>
      <c r="J22" s="10">
        <v>3</v>
      </c>
    </row>
    <row r="23" spans="1:10" ht="15.75" x14ac:dyDescent="0.5">
      <c r="A23" s="32" t="str">
        <f>Overall!A20</f>
        <v>R, RUMPLE</v>
      </c>
      <c r="B23" s="57">
        <f t="shared" si="3"/>
        <v>18</v>
      </c>
      <c r="C23" s="74">
        <f t="shared" si="4"/>
        <v>0.36</v>
      </c>
      <c r="D23" s="68">
        <v>3</v>
      </c>
      <c r="E23" s="3">
        <v>1</v>
      </c>
      <c r="F23" s="27">
        <v>1</v>
      </c>
      <c r="G23" s="3">
        <v>7</v>
      </c>
      <c r="H23" s="3">
        <v>0</v>
      </c>
      <c r="I23" s="3">
        <v>4</v>
      </c>
      <c r="J23" s="10">
        <v>2</v>
      </c>
    </row>
    <row r="24" spans="1:10" ht="15.75" x14ac:dyDescent="0.5">
      <c r="A24" s="33" t="str">
        <f>Overall!A21</f>
        <v>S, SEGWARIDES</v>
      </c>
      <c r="B24" s="57">
        <f t="shared" si="3"/>
        <v>32</v>
      </c>
      <c r="C24" s="74">
        <f t="shared" si="4"/>
        <v>0.64</v>
      </c>
      <c r="D24" s="68">
        <v>18</v>
      </c>
      <c r="E24" s="3">
        <v>0</v>
      </c>
      <c r="F24" s="27">
        <v>1</v>
      </c>
      <c r="G24" s="3">
        <v>5</v>
      </c>
      <c r="H24" s="3">
        <v>0</v>
      </c>
      <c r="I24" s="3">
        <v>3</v>
      </c>
      <c r="J24" s="10">
        <v>5</v>
      </c>
    </row>
    <row r="25" spans="1:10" ht="15.75" x14ac:dyDescent="0.5">
      <c r="A25" s="32" t="str">
        <f>Overall!A22</f>
        <v>T, TIANA</v>
      </c>
      <c r="B25" s="57">
        <f t="shared" si="3"/>
        <v>35</v>
      </c>
      <c r="C25" s="74">
        <f t="shared" si="4"/>
        <v>0.7</v>
      </c>
      <c r="D25" s="68">
        <v>20</v>
      </c>
      <c r="E25" s="3">
        <v>5</v>
      </c>
      <c r="F25" s="27">
        <v>2</v>
      </c>
      <c r="G25" s="3">
        <v>6</v>
      </c>
      <c r="H25" s="3">
        <v>0</v>
      </c>
      <c r="I25" s="3">
        <v>2</v>
      </c>
      <c r="J25" s="10">
        <v>0</v>
      </c>
    </row>
    <row r="26" spans="1:10" ht="15.75" x14ac:dyDescent="0.5">
      <c r="A26" s="33" t="str">
        <f>Overall!A23</f>
        <v>U, UKELELE</v>
      </c>
      <c r="B26" s="57">
        <f t="shared" si="3"/>
        <v>23</v>
      </c>
      <c r="C26" s="74">
        <f t="shared" si="4"/>
        <v>0.46</v>
      </c>
      <c r="D26" s="68">
        <v>8</v>
      </c>
      <c r="E26" s="3">
        <v>1</v>
      </c>
      <c r="F26" s="27">
        <v>3</v>
      </c>
      <c r="G26" s="3">
        <v>3</v>
      </c>
      <c r="H26" s="3">
        <v>2</v>
      </c>
      <c r="I26" s="3">
        <v>4</v>
      </c>
      <c r="J26" s="10">
        <v>2</v>
      </c>
    </row>
    <row r="27" spans="1:10" ht="15.75" x14ac:dyDescent="0.5">
      <c r="A27" s="32" t="str">
        <f>Overall!A24</f>
        <v>V, VERACITY</v>
      </c>
      <c r="B27" s="57">
        <f t="shared" si="3"/>
        <v>32</v>
      </c>
      <c r="C27" s="74">
        <f t="shared" si="4"/>
        <v>0.64</v>
      </c>
      <c r="D27" s="68">
        <v>22</v>
      </c>
      <c r="E27" s="3">
        <v>0</v>
      </c>
      <c r="F27" s="27">
        <v>2</v>
      </c>
      <c r="G27" s="3">
        <v>4</v>
      </c>
      <c r="H27" s="3">
        <v>1</v>
      </c>
      <c r="I27" s="3">
        <v>2</v>
      </c>
      <c r="J27" s="10">
        <v>1</v>
      </c>
    </row>
    <row r="28" spans="1:10" ht="16.149999999999999" thickBot="1" x14ac:dyDescent="0.55000000000000004">
      <c r="A28" s="34" t="str">
        <f>Overall!A25</f>
        <v>W, WALLI</v>
      </c>
      <c r="B28" s="58">
        <f t="shared" si="3"/>
        <v>19</v>
      </c>
      <c r="C28" s="75">
        <f t="shared" si="4"/>
        <v>0.38</v>
      </c>
      <c r="D28" s="69">
        <v>5</v>
      </c>
      <c r="E28" s="11">
        <v>1</v>
      </c>
      <c r="F28" s="15">
        <v>1</v>
      </c>
      <c r="G28" s="11">
        <v>5</v>
      </c>
      <c r="H28" s="11">
        <v>2</v>
      </c>
      <c r="I28" s="11">
        <v>0</v>
      </c>
      <c r="J28" s="12">
        <v>5</v>
      </c>
    </row>
    <row r="29" spans="1:10" ht="15.75" x14ac:dyDescent="0.5">
      <c r="F29" s="42"/>
      <c r="G29" s="42"/>
      <c r="H29" s="42"/>
    </row>
    <row r="30" spans="1:10" ht="15.75" x14ac:dyDescent="0.5">
      <c r="F30" s="42"/>
      <c r="G30" s="43"/>
      <c r="H30" s="42"/>
    </row>
    <row r="31" spans="1:10" ht="15.75" x14ac:dyDescent="0.5">
      <c r="F31" s="42"/>
      <c r="G31" s="43"/>
      <c r="H31" s="42"/>
    </row>
    <row r="32" spans="1:10" ht="15.75" x14ac:dyDescent="0.5">
      <c r="F32" s="42"/>
      <c r="G32" s="43"/>
      <c r="H32" s="42"/>
    </row>
    <row r="33" spans="6:8" ht="15.75" x14ac:dyDescent="0.5">
      <c r="F33" s="42"/>
      <c r="G33" s="43"/>
      <c r="H33" s="42"/>
    </row>
    <row r="34" spans="6:8" ht="15.75" x14ac:dyDescent="0.5">
      <c r="F34" s="42"/>
    </row>
  </sheetData>
  <conditionalFormatting sqref="B6:B28 B2">
    <cfRule type="colorScale" priority="2">
      <colorScale>
        <cfvo type="min"/>
        <cfvo type="percentile" val="50"/>
        <cfvo type="max"/>
        <color theme="4" tint="0.79998168889431442"/>
        <color theme="4" tint="0.59999389629810485"/>
        <color theme="4" tint="-0.249977111117893"/>
      </colorScale>
    </cfRule>
  </conditionalFormatting>
  <conditionalFormatting sqref="C6:C28">
    <cfRule type="cellIs" dxfId="4" priority="1" operator="lessThan">
      <formula>0.5</formula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36089-301B-480D-856F-FB8A94B79909}">
  <dimension ref="A1:J34"/>
  <sheetViews>
    <sheetView zoomScale="80" zoomScaleNormal="90" workbookViewId="0">
      <selection activeCell="D1" sqref="D1:J1"/>
    </sheetView>
  </sheetViews>
  <sheetFormatPr defaultRowHeight="14.25" x14ac:dyDescent="0.45"/>
  <cols>
    <col min="1" max="1" width="34" customWidth="1"/>
    <col min="2" max="2" width="9.3984375" style="1" bestFit="1" customWidth="1"/>
    <col min="3" max="3" width="9.3984375" style="1" customWidth="1"/>
    <col min="4" max="4" width="9.86328125" customWidth="1"/>
  </cols>
  <sheetData>
    <row r="1" spans="1:10" ht="16.149999999999999" thickBot="1" x14ac:dyDescent="0.55000000000000004">
      <c r="A1" s="2" t="str" cm="1">
        <f t="array" aca="1" ref="A1" ca="1">MID(CELL("filename",A1),FIND("]",CELL("filename",A1))+1,255)&amp;" Space"</f>
        <v>P4 Space</v>
      </c>
      <c r="B1" s="37" t="s">
        <v>3</v>
      </c>
      <c r="C1" s="37" t="s">
        <v>7</v>
      </c>
      <c r="D1" s="35" t="s">
        <v>11</v>
      </c>
      <c r="E1" s="9" t="s">
        <v>1</v>
      </c>
      <c r="F1" s="9" t="s">
        <v>8</v>
      </c>
      <c r="G1" s="61" t="s">
        <v>9</v>
      </c>
      <c r="H1" s="62" t="s">
        <v>10</v>
      </c>
      <c r="I1" s="62" t="s">
        <v>12</v>
      </c>
      <c r="J1" s="63" t="s">
        <v>13</v>
      </c>
    </row>
    <row r="2" spans="1:10" ht="15.75" x14ac:dyDescent="0.5">
      <c r="A2" s="8" t="s">
        <v>2</v>
      </c>
      <c r="B2" s="38">
        <f>SUM(D2:J2)</f>
        <v>54</v>
      </c>
      <c r="C2" s="70">
        <f>B2/$B2</f>
        <v>1</v>
      </c>
      <c r="D2" s="64">
        <v>25</v>
      </c>
      <c r="E2" s="17">
        <v>5</v>
      </c>
      <c r="F2" s="17">
        <v>6</v>
      </c>
      <c r="G2" s="18">
        <v>4</v>
      </c>
      <c r="H2" s="19">
        <v>5</v>
      </c>
      <c r="I2" s="19">
        <v>6</v>
      </c>
      <c r="J2" s="20">
        <v>3</v>
      </c>
    </row>
    <row r="3" spans="1:10" ht="15.75" x14ac:dyDescent="0.5">
      <c r="A3" s="4" t="s">
        <v>5</v>
      </c>
      <c r="B3" s="39">
        <f>AVERAGE(B6:B28)</f>
        <v>34.347826086956523</v>
      </c>
      <c r="C3" s="71"/>
      <c r="D3" s="65">
        <f t="shared" ref="D3:J3" si="0">AVERAGE(D6:D28)</f>
        <v>17.826086956521738</v>
      </c>
      <c r="E3" s="21">
        <f t="shared" si="0"/>
        <v>1.9565217391304348</v>
      </c>
      <c r="F3" s="21">
        <f t="shared" si="0"/>
        <v>2.6086956521739131</v>
      </c>
      <c r="G3" s="21">
        <f t="shared" si="0"/>
        <v>2.8695652173913042</v>
      </c>
      <c r="H3" s="21">
        <f t="shared" si="0"/>
        <v>3.3043478260869565</v>
      </c>
      <c r="I3" s="23">
        <f t="shared" si="0"/>
        <v>3.9130434782608696</v>
      </c>
      <c r="J3" s="24">
        <f t="shared" si="0"/>
        <v>1.8695652173913044</v>
      </c>
    </row>
    <row r="4" spans="1:10" ht="15.75" x14ac:dyDescent="0.5">
      <c r="A4" s="4" t="s">
        <v>6</v>
      </c>
      <c r="B4" s="40">
        <f>AVERAGE(C6:C28)</f>
        <v>0.63607085346215786</v>
      </c>
      <c r="C4" s="71"/>
      <c r="D4" s="77">
        <f>D3/D2</f>
        <v>0.71304347826086956</v>
      </c>
      <c r="E4" s="54">
        <f t="shared" ref="E4:J4" si="1">E3/E2</f>
        <v>0.39130434782608697</v>
      </c>
      <c r="F4" s="54">
        <f t="shared" si="1"/>
        <v>0.43478260869565216</v>
      </c>
      <c r="G4" s="54">
        <f t="shared" si="1"/>
        <v>0.71739130434782605</v>
      </c>
      <c r="H4" s="54">
        <f t="shared" si="1"/>
        <v>0.66086956521739126</v>
      </c>
      <c r="I4" s="54">
        <f t="shared" si="1"/>
        <v>0.65217391304347827</v>
      </c>
      <c r="J4" s="55">
        <f t="shared" si="1"/>
        <v>0.62318840579710144</v>
      </c>
    </row>
    <row r="5" spans="1:10" ht="16.149999999999999" thickBot="1" x14ac:dyDescent="0.55000000000000004">
      <c r="A5" s="4" t="s">
        <v>4</v>
      </c>
      <c r="B5" s="41">
        <f>COUNTIF(B6:B28,B2)</f>
        <v>0</v>
      </c>
      <c r="C5" s="72"/>
      <c r="D5" s="66">
        <f t="shared" ref="D5:J5" si="2">COUNTIF(D6:D28,D2)</f>
        <v>1</v>
      </c>
      <c r="E5" s="7">
        <f t="shared" si="2"/>
        <v>4</v>
      </c>
      <c r="F5" s="7">
        <f t="shared" si="2"/>
        <v>0</v>
      </c>
      <c r="G5" s="14">
        <f t="shared" si="2"/>
        <v>8</v>
      </c>
      <c r="H5" s="15">
        <f t="shared" si="2"/>
        <v>6</v>
      </c>
      <c r="I5" s="15">
        <f t="shared" si="2"/>
        <v>5</v>
      </c>
      <c r="J5" s="16">
        <f t="shared" si="2"/>
        <v>8</v>
      </c>
    </row>
    <row r="6" spans="1:10" ht="15.75" x14ac:dyDescent="0.5">
      <c r="A6" s="31" t="str">
        <f>Overall!A3</f>
        <v>A, ALICE</v>
      </c>
      <c r="B6" s="56">
        <f t="shared" ref="B6:B29" si="3">SUM(D6:J6)</f>
        <v>38</v>
      </c>
      <c r="C6" s="73">
        <f t="shared" ref="C6:C29" si="4">B6/B$2</f>
        <v>0.70370370370370372</v>
      </c>
      <c r="D6" s="67">
        <v>20</v>
      </c>
      <c r="E6" s="29">
        <v>4</v>
      </c>
      <c r="F6" s="19">
        <v>2</v>
      </c>
      <c r="G6" s="29">
        <v>2</v>
      </c>
      <c r="H6" s="29">
        <v>2</v>
      </c>
      <c r="I6" s="29">
        <v>5</v>
      </c>
      <c r="J6" s="30">
        <v>3</v>
      </c>
    </row>
    <row r="7" spans="1:10" ht="15.75" x14ac:dyDescent="0.5">
      <c r="A7" s="32" t="str">
        <f>Overall!A4</f>
        <v>B, BOHORT</v>
      </c>
      <c r="B7" s="57">
        <f t="shared" si="3"/>
        <v>36</v>
      </c>
      <c r="C7" s="74">
        <f t="shared" si="4"/>
        <v>0.66666666666666663</v>
      </c>
      <c r="D7" s="68">
        <v>14</v>
      </c>
      <c r="E7" s="3">
        <v>5</v>
      </c>
      <c r="F7" s="27">
        <v>2</v>
      </c>
      <c r="G7" s="3">
        <v>2</v>
      </c>
      <c r="H7" s="3">
        <v>5</v>
      </c>
      <c r="I7" s="3">
        <v>6</v>
      </c>
      <c r="J7" s="10">
        <v>2</v>
      </c>
    </row>
    <row r="8" spans="1:10" ht="15.75" x14ac:dyDescent="0.5">
      <c r="A8" s="33" t="str">
        <f>Overall!A5</f>
        <v>C, CLAUDE</v>
      </c>
      <c r="B8" s="57">
        <f t="shared" si="3"/>
        <v>25</v>
      </c>
      <c r="C8" s="74">
        <f t="shared" si="4"/>
        <v>0.46296296296296297</v>
      </c>
      <c r="D8" s="68">
        <v>13</v>
      </c>
      <c r="E8" s="3">
        <v>1</v>
      </c>
      <c r="F8" s="27">
        <v>3</v>
      </c>
      <c r="G8" s="3">
        <v>3</v>
      </c>
      <c r="H8" s="3">
        <v>2</v>
      </c>
      <c r="I8" s="3">
        <v>3</v>
      </c>
      <c r="J8" s="10">
        <v>0</v>
      </c>
    </row>
    <row r="9" spans="1:10" ht="15.75" x14ac:dyDescent="0.5">
      <c r="A9" s="32" t="str">
        <f>Overall!A6</f>
        <v>D, DANIEL</v>
      </c>
      <c r="B9" s="57">
        <f t="shared" si="3"/>
        <v>41</v>
      </c>
      <c r="C9" s="74">
        <f t="shared" si="4"/>
        <v>0.7592592592592593</v>
      </c>
      <c r="D9" s="68">
        <v>25</v>
      </c>
      <c r="E9" s="3">
        <v>2</v>
      </c>
      <c r="F9" s="27">
        <v>1</v>
      </c>
      <c r="G9" s="3">
        <v>4</v>
      </c>
      <c r="H9" s="3">
        <v>4</v>
      </c>
      <c r="I9" s="3">
        <v>4</v>
      </c>
      <c r="J9" s="10">
        <v>1</v>
      </c>
    </row>
    <row r="10" spans="1:10" ht="15.75" x14ac:dyDescent="0.5">
      <c r="A10" s="33" t="str">
        <f>Overall!A7</f>
        <v>E, ELIZA</v>
      </c>
      <c r="B10" s="57">
        <f t="shared" si="3"/>
        <v>44</v>
      </c>
      <c r="C10" s="74">
        <f t="shared" si="4"/>
        <v>0.81481481481481477</v>
      </c>
      <c r="D10" s="68">
        <v>22</v>
      </c>
      <c r="E10" s="3">
        <v>4</v>
      </c>
      <c r="F10" s="27">
        <v>3</v>
      </c>
      <c r="G10" s="3">
        <v>4</v>
      </c>
      <c r="H10" s="3">
        <v>3</v>
      </c>
      <c r="I10" s="3">
        <v>6</v>
      </c>
      <c r="J10" s="10">
        <v>2</v>
      </c>
    </row>
    <row r="11" spans="1:10" ht="15.75" x14ac:dyDescent="0.5">
      <c r="A11" s="32" t="str">
        <f>Overall!A8</f>
        <v>F, FERGUS</v>
      </c>
      <c r="B11" s="57">
        <f t="shared" si="3"/>
        <v>40</v>
      </c>
      <c r="C11" s="74">
        <f t="shared" si="4"/>
        <v>0.7407407407407407</v>
      </c>
      <c r="D11" s="68">
        <v>21</v>
      </c>
      <c r="E11" s="3">
        <v>0</v>
      </c>
      <c r="F11" s="27">
        <v>3</v>
      </c>
      <c r="G11" s="3">
        <v>3</v>
      </c>
      <c r="H11" s="3">
        <v>4</v>
      </c>
      <c r="I11" s="3">
        <v>6</v>
      </c>
      <c r="J11" s="10">
        <v>3</v>
      </c>
    </row>
    <row r="12" spans="1:10" ht="15.75" x14ac:dyDescent="0.5">
      <c r="A12" s="33" t="str">
        <f>Overall!A9</f>
        <v>G,  GINGY</v>
      </c>
      <c r="B12" s="57">
        <f t="shared" si="3"/>
        <v>39</v>
      </c>
      <c r="C12" s="74">
        <f t="shared" si="4"/>
        <v>0.72222222222222221</v>
      </c>
      <c r="D12" s="68">
        <v>24</v>
      </c>
      <c r="E12" s="3">
        <v>1</v>
      </c>
      <c r="F12" s="27">
        <v>4</v>
      </c>
      <c r="G12" s="3">
        <v>3</v>
      </c>
      <c r="H12" s="3">
        <v>5</v>
      </c>
      <c r="I12" s="3">
        <v>1</v>
      </c>
      <c r="J12" s="10">
        <v>1</v>
      </c>
    </row>
    <row r="13" spans="1:10" ht="15.95" customHeight="1" x14ac:dyDescent="0.5">
      <c r="A13" s="32" t="str">
        <f>Overall!A10</f>
        <v>H, HAROLD</v>
      </c>
      <c r="B13" s="57">
        <f t="shared" si="3"/>
        <v>37</v>
      </c>
      <c r="C13" s="74">
        <f t="shared" si="4"/>
        <v>0.68518518518518523</v>
      </c>
      <c r="D13" s="68">
        <v>20</v>
      </c>
      <c r="E13" s="3">
        <v>1</v>
      </c>
      <c r="F13" s="27">
        <v>5</v>
      </c>
      <c r="G13" s="3">
        <v>4</v>
      </c>
      <c r="H13" s="3">
        <v>3</v>
      </c>
      <c r="I13" s="3">
        <v>3</v>
      </c>
      <c r="J13" s="10">
        <v>1</v>
      </c>
    </row>
    <row r="14" spans="1:10" ht="15.75" x14ac:dyDescent="0.5">
      <c r="A14" s="33" t="str">
        <f>Overall!A11</f>
        <v>I, IMELDA</v>
      </c>
      <c r="B14" s="57">
        <f t="shared" si="3"/>
        <v>36</v>
      </c>
      <c r="C14" s="74">
        <f t="shared" si="4"/>
        <v>0.66666666666666663</v>
      </c>
      <c r="D14" s="68">
        <v>17</v>
      </c>
      <c r="E14" s="3">
        <v>5</v>
      </c>
      <c r="F14" s="27">
        <v>3</v>
      </c>
      <c r="G14" s="3">
        <v>2</v>
      </c>
      <c r="H14" s="3">
        <v>3</v>
      </c>
      <c r="I14" s="3">
        <v>4</v>
      </c>
      <c r="J14" s="10">
        <v>2</v>
      </c>
    </row>
    <row r="15" spans="1:10" ht="17.45" customHeight="1" x14ac:dyDescent="0.5">
      <c r="A15" s="32" t="str">
        <f>Overall!A12</f>
        <v>J, JACK</v>
      </c>
      <c r="B15" s="57">
        <f t="shared" si="3"/>
        <v>33</v>
      </c>
      <c r="C15" s="74">
        <f t="shared" si="4"/>
        <v>0.61111111111111116</v>
      </c>
      <c r="D15" s="68">
        <v>17</v>
      </c>
      <c r="E15" s="3">
        <v>1</v>
      </c>
      <c r="F15" s="27">
        <v>3</v>
      </c>
      <c r="G15" s="3">
        <v>2</v>
      </c>
      <c r="H15" s="3">
        <v>2</v>
      </c>
      <c r="I15" s="3">
        <v>5</v>
      </c>
      <c r="J15" s="10">
        <v>3</v>
      </c>
    </row>
    <row r="16" spans="1:10" ht="15.75" x14ac:dyDescent="0.5">
      <c r="A16" s="33" t="str">
        <f>Overall!A13</f>
        <v>K, KYLE</v>
      </c>
      <c r="B16" s="57">
        <f t="shared" si="3"/>
        <v>28</v>
      </c>
      <c r="C16" s="74">
        <f t="shared" si="4"/>
        <v>0.51851851851851849</v>
      </c>
      <c r="D16" s="68">
        <v>13</v>
      </c>
      <c r="E16" s="3">
        <v>3</v>
      </c>
      <c r="F16" s="27">
        <v>2</v>
      </c>
      <c r="G16" s="3">
        <v>4</v>
      </c>
      <c r="H16" s="3">
        <v>4</v>
      </c>
      <c r="I16" s="3">
        <v>2</v>
      </c>
      <c r="J16" s="10">
        <v>0</v>
      </c>
    </row>
    <row r="17" spans="1:10" ht="15.75" x14ac:dyDescent="0.5">
      <c r="A17" s="32" t="str">
        <f>Overall!A14</f>
        <v>L, LANCELOT</v>
      </c>
      <c r="B17" s="57">
        <f t="shared" si="3"/>
        <v>34</v>
      </c>
      <c r="C17" s="74">
        <f t="shared" si="4"/>
        <v>0.62962962962962965</v>
      </c>
      <c r="D17" s="68">
        <v>15</v>
      </c>
      <c r="E17" s="3">
        <v>0</v>
      </c>
      <c r="F17" s="27">
        <v>3</v>
      </c>
      <c r="G17" s="3">
        <v>4</v>
      </c>
      <c r="H17" s="3">
        <v>5</v>
      </c>
      <c r="I17" s="3">
        <v>4</v>
      </c>
      <c r="J17" s="10">
        <v>3</v>
      </c>
    </row>
    <row r="18" spans="1:10" ht="15.75" x14ac:dyDescent="0.5">
      <c r="A18" s="33" t="str">
        <f>Overall!A15</f>
        <v>M, MABEL</v>
      </c>
      <c r="B18" s="57">
        <f t="shared" si="3"/>
        <v>49</v>
      </c>
      <c r="C18" s="74">
        <f t="shared" si="4"/>
        <v>0.90740740740740744</v>
      </c>
      <c r="D18" s="68">
        <v>27</v>
      </c>
      <c r="E18" s="3">
        <v>5</v>
      </c>
      <c r="F18" s="27">
        <v>1</v>
      </c>
      <c r="G18" s="3">
        <v>3</v>
      </c>
      <c r="H18" s="3">
        <v>5</v>
      </c>
      <c r="I18" s="3">
        <v>6</v>
      </c>
      <c r="J18" s="10">
        <v>2</v>
      </c>
    </row>
    <row r="19" spans="1:10" ht="15.75" x14ac:dyDescent="0.5">
      <c r="A19" s="32" t="str">
        <f>Overall!A16</f>
        <v>N, NAYSAYER</v>
      </c>
      <c r="B19" s="57">
        <f t="shared" si="3"/>
        <v>26</v>
      </c>
      <c r="C19" s="74">
        <f t="shared" si="4"/>
        <v>0.48148148148148145</v>
      </c>
      <c r="D19" s="68">
        <v>13</v>
      </c>
      <c r="E19" s="3">
        <v>1</v>
      </c>
      <c r="F19" s="27">
        <v>2</v>
      </c>
      <c r="G19" s="3">
        <v>1</v>
      </c>
      <c r="H19" s="3">
        <v>1</v>
      </c>
      <c r="I19" s="3">
        <v>5</v>
      </c>
      <c r="J19" s="10">
        <v>3</v>
      </c>
    </row>
    <row r="20" spans="1:10" ht="15.75" x14ac:dyDescent="0.5">
      <c r="A20" s="33" t="str">
        <f>Overall!A17</f>
        <v>O, ODYSSEUS</v>
      </c>
      <c r="B20" s="57">
        <f t="shared" si="3"/>
        <v>38</v>
      </c>
      <c r="C20" s="74">
        <f t="shared" si="4"/>
        <v>0.70370370370370372</v>
      </c>
      <c r="D20" s="68">
        <v>24</v>
      </c>
      <c r="E20" s="3">
        <v>1</v>
      </c>
      <c r="F20" s="27">
        <v>3</v>
      </c>
      <c r="G20" s="3">
        <v>2</v>
      </c>
      <c r="H20" s="3">
        <v>3</v>
      </c>
      <c r="I20" s="3">
        <v>2</v>
      </c>
      <c r="J20" s="10">
        <v>3</v>
      </c>
    </row>
    <row r="21" spans="1:10" ht="15.75" x14ac:dyDescent="0.5">
      <c r="A21" s="32" t="str">
        <f>Overall!A18</f>
        <v>P, PIPER</v>
      </c>
      <c r="B21" s="57">
        <f t="shared" si="3"/>
        <v>26</v>
      </c>
      <c r="C21" s="74">
        <f t="shared" si="4"/>
        <v>0.48148148148148145</v>
      </c>
      <c r="D21" s="68">
        <v>11</v>
      </c>
      <c r="E21" s="3">
        <v>0</v>
      </c>
      <c r="F21" s="27">
        <v>3</v>
      </c>
      <c r="G21" s="3">
        <v>4</v>
      </c>
      <c r="H21" s="3">
        <v>0</v>
      </c>
      <c r="I21" s="3">
        <v>5</v>
      </c>
      <c r="J21" s="10">
        <v>3</v>
      </c>
    </row>
    <row r="22" spans="1:10" ht="15.75" x14ac:dyDescent="0.5">
      <c r="A22" s="33" t="str">
        <f>Overall!A19</f>
        <v>Q, QUEENIE</v>
      </c>
      <c r="B22" s="57">
        <f t="shared" si="3"/>
        <v>29</v>
      </c>
      <c r="C22" s="74">
        <f t="shared" si="4"/>
        <v>0.53703703703703709</v>
      </c>
      <c r="D22" s="68">
        <v>10</v>
      </c>
      <c r="E22" s="3">
        <v>3</v>
      </c>
      <c r="F22" s="27">
        <v>3</v>
      </c>
      <c r="G22" s="3">
        <v>3</v>
      </c>
      <c r="H22" s="3">
        <v>3</v>
      </c>
      <c r="I22" s="3">
        <v>6</v>
      </c>
      <c r="J22" s="10">
        <v>1</v>
      </c>
    </row>
    <row r="23" spans="1:10" ht="15.75" x14ac:dyDescent="0.5">
      <c r="A23" s="32" t="str">
        <f>Overall!A20</f>
        <v>R, RUMPLE</v>
      </c>
      <c r="B23" s="57">
        <f t="shared" si="3"/>
        <v>27</v>
      </c>
      <c r="C23" s="74">
        <f t="shared" si="4"/>
        <v>0.5</v>
      </c>
      <c r="D23" s="68">
        <v>17</v>
      </c>
      <c r="E23" s="3">
        <v>1</v>
      </c>
      <c r="F23" s="27">
        <v>1</v>
      </c>
      <c r="G23" s="3">
        <v>1</v>
      </c>
      <c r="H23" s="3">
        <v>5</v>
      </c>
      <c r="I23" s="3">
        <v>0</v>
      </c>
      <c r="J23" s="10">
        <v>2</v>
      </c>
    </row>
    <row r="24" spans="1:10" ht="15.75" x14ac:dyDescent="0.5">
      <c r="A24" s="33" t="str">
        <f>Overall!A21</f>
        <v>S, SEGWARIDES</v>
      </c>
      <c r="B24" s="57">
        <f t="shared" si="3"/>
        <v>31</v>
      </c>
      <c r="C24" s="74">
        <f t="shared" si="4"/>
        <v>0.57407407407407407</v>
      </c>
      <c r="D24" s="68">
        <v>18</v>
      </c>
      <c r="E24" s="3">
        <v>0</v>
      </c>
      <c r="F24" s="27">
        <v>3</v>
      </c>
      <c r="G24" s="3">
        <v>2</v>
      </c>
      <c r="H24" s="3">
        <v>4</v>
      </c>
      <c r="I24" s="3">
        <v>3</v>
      </c>
      <c r="J24" s="10">
        <v>1</v>
      </c>
    </row>
    <row r="25" spans="1:10" ht="15.75" x14ac:dyDescent="0.5">
      <c r="A25" s="32" t="str">
        <f>Overall!A22</f>
        <v>T, TIANA</v>
      </c>
      <c r="B25" s="57">
        <f t="shared" si="3"/>
        <v>41</v>
      </c>
      <c r="C25" s="74">
        <f t="shared" si="4"/>
        <v>0.7592592592592593</v>
      </c>
      <c r="D25" s="68">
        <v>20</v>
      </c>
      <c r="E25" s="3">
        <v>5</v>
      </c>
      <c r="F25" s="27">
        <v>2</v>
      </c>
      <c r="G25" s="3">
        <v>4</v>
      </c>
      <c r="H25" s="3">
        <v>3</v>
      </c>
      <c r="I25" s="3">
        <v>5</v>
      </c>
      <c r="J25" s="10">
        <v>2</v>
      </c>
    </row>
    <row r="26" spans="1:10" ht="15.75" x14ac:dyDescent="0.5">
      <c r="A26" s="33" t="str">
        <f>Overall!A23</f>
        <v>U, UKELELE</v>
      </c>
      <c r="B26" s="57">
        <f t="shared" si="3"/>
        <v>34</v>
      </c>
      <c r="C26" s="74">
        <f t="shared" si="4"/>
        <v>0.62962962962962965</v>
      </c>
      <c r="D26" s="68">
        <v>13</v>
      </c>
      <c r="E26" s="3">
        <v>1</v>
      </c>
      <c r="F26" s="27">
        <v>5</v>
      </c>
      <c r="G26" s="3">
        <v>3</v>
      </c>
      <c r="H26" s="3">
        <v>5</v>
      </c>
      <c r="I26" s="3">
        <v>4</v>
      </c>
      <c r="J26" s="10">
        <v>3</v>
      </c>
    </row>
    <row r="27" spans="1:10" ht="15.75" x14ac:dyDescent="0.5">
      <c r="A27" s="32" t="str">
        <f>Overall!A24</f>
        <v>V, VERACITY</v>
      </c>
      <c r="B27" s="57">
        <f t="shared" si="3"/>
        <v>34</v>
      </c>
      <c r="C27" s="74">
        <f t="shared" si="4"/>
        <v>0.62962962962962965</v>
      </c>
      <c r="D27" s="68">
        <v>22</v>
      </c>
      <c r="E27" s="3">
        <v>0</v>
      </c>
      <c r="F27" s="27">
        <v>2</v>
      </c>
      <c r="G27" s="3">
        <v>4</v>
      </c>
      <c r="H27" s="3">
        <v>3</v>
      </c>
      <c r="I27" s="3">
        <v>3</v>
      </c>
      <c r="J27" s="10">
        <v>0</v>
      </c>
    </row>
    <row r="28" spans="1:10" ht="16.149999999999999" thickBot="1" x14ac:dyDescent="0.55000000000000004">
      <c r="A28" s="34" t="str">
        <f>Overall!A25</f>
        <v>W, WALLI</v>
      </c>
      <c r="B28" s="58">
        <f t="shared" si="3"/>
        <v>24</v>
      </c>
      <c r="C28" s="75">
        <f t="shared" si="4"/>
        <v>0.44444444444444442</v>
      </c>
      <c r="D28" s="69">
        <v>14</v>
      </c>
      <c r="E28" s="11">
        <v>1</v>
      </c>
      <c r="F28" s="15">
        <v>1</v>
      </c>
      <c r="G28" s="11">
        <v>2</v>
      </c>
      <c r="H28" s="11">
        <v>2</v>
      </c>
      <c r="I28" s="11">
        <v>2</v>
      </c>
      <c r="J28" s="12">
        <v>2</v>
      </c>
    </row>
    <row r="29" spans="1:10" ht="15.75" x14ac:dyDescent="0.5">
      <c r="F29" s="42"/>
      <c r="G29" s="42"/>
      <c r="H29" s="42"/>
    </row>
    <row r="30" spans="1:10" ht="15.75" x14ac:dyDescent="0.5">
      <c r="F30" s="42"/>
      <c r="G30" s="43"/>
      <c r="H30" s="42"/>
    </row>
    <row r="31" spans="1:10" ht="15.75" x14ac:dyDescent="0.5">
      <c r="F31" s="42"/>
      <c r="G31" s="43"/>
      <c r="H31" s="42"/>
    </row>
    <row r="32" spans="1:10" ht="15.75" x14ac:dyDescent="0.5">
      <c r="F32" s="42"/>
      <c r="G32" s="43"/>
      <c r="H32" s="42"/>
    </row>
    <row r="33" spans="6:8" ht="15.75" x14ac:dyDescent="0.5">
      <c r="F33" s="42"/>
      <c r="G33" s="43"/>
      <c r="H33" s="42"/>
    </row>
    <row r="34" spans="6:8" ht="15.75" x14ac:dyDescent="0.5">
      <c r="F34" s="42"/>
    </row>
  </sheetData>
  <conditionalFormatting sqref="B6:B28 B2">
    <cfRule type="colorScale" priority="2">
      <colorScale>
        <cfvo type="min"/>
        <cfvo type="percentile" val="50"/>
        <cfvo type="max"/>
        <color theme="4" tint="0.79998168889431442"/>
        <color theme="4" tint="0.59999389629810485"/>
        <color theme="4" tint="-0.249977111117893"/>
      </colorScale>
    </cfRule>
  </conditionalFormatting>
  <conditionalFormatting sqref="C6:C28">
    <cfRule type="cellIs" dxfId="3" priority="1" operator="lessThan">
      <formula>0.5</formula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EBAC9-19BC-4B09-BBE3-6BD34F1662B7}">
  <dimension ref="A1:J34"/>
  <sheetViews>
    <sheetView zoomScale="80" zoomScaleNormal="90" workbookViewId="0">
      <selection activeCell="M19" sqref="M19"/>
    </sheetView>
  </sheetViews>
  <sheetFormatPr defaultRowHeight="14.25" x14ac:dyDescent="0.45"/>
  <cols>
    <col min="1" max="1" width="34" customWidth="1"/>
    <col min="2" max="2" width="9.3984375" style="1" bestFit="1" customWidth="1"/>
    <col min="3" max="3" width="9.3984375" style="1" customWidth="1"/>
    <col min="4" max="4" width="9.86328125" customWidth="1"/>
  </cols>
  <sheetData>
    <row r="1" spans="1:10" ht="16.149999999999999" thickBot="1" x14ac:dyDescent="0.55000000000000004">
      <c r="A1" s="2" t="str" cm="1">
        <f t="array" aca="1" ref="A1" ca="1">MID(CELL("filename",A1),FIND("]",CELL("filename",A1))+1,255)&amp;" Space"</f>
        <v>P5 Space</v>
      </c>
      <c r="B1" s="37" t="s">
        <v>3</v>
      </c>
      <c r="C1" s="37" t="s">
        <v>7</v>
      </c>
      <c r="D1" s="76" t="s">
        <v>11</v>
      </c>
      <c r="E1" s="9" t="s">
        <v>1</v>
      </c>
      <c r="F1" s="9" t="s">
        <v>8</v>
      </c>
      <c r="G1" s="61" t="s">
        <v>9</v>
      </c>
      <c r="H1" s="62" t="s">
        <v>10</v>
      </c>
      <c r="I1" s="62" t="s">
        <v>12</v>
      </c>
      <c r="J1" s="63" t="s">
        <v>13</v>
      </c>
    </row>
    <row r="2" spans="1:10" ht="15.75" x14ac:dyDescent="0.5">
      <c r="A2" s="8" t="s">
        <v>2</v>
      </c>
      <c r="B2" s="38">
        <f>SUM(D2:J2)</f>
        <v>65</v>
      </c>
      <c r="C2" s="70">
        <f>B2/$B2</f>
        <v>1</v>
      </c>
      <c r="D2" s="64">
        <v>40</v>
      </c>
      <c r="E2" s="17">
        <v>5</v>
      </c>
      <c r="F2" s="17">
        <v>3</v>
      </c>
      <c r="G2" s="18">
        <v>5</v>
      </c>
      <c r="H2" s="19">
        <v>4</v>
      </c>
      <c r="I2" s="19">
        <v>6</v>
      </c>
      <c r="J2" s="20">
        <v>2</v>
      </c>
    </row>
    <row r="3" spans="1:10" ht="15.75" x14ac:dyDescent="0.5">
      <c r="A3" s="4" t="s">
        <v>5</v>
      </c>
      <c r="B3" s="39">
        <f ca="1">AVERAGE(B6:B28)</f>
        <v>37.826086956521742</v>
      </c>
      <c r="C3" s="71"/>
      <c r="D3" s="65">
        <f t="shared" ref="D3:J3" ca="1" si="0">AVERAGE(D6:D28)</f>
        <v>22.869565217391305</v>
      </c>
      <c r="E3" s="21">
        <f t="shared" si="0"/>
        <v>1.9565217391304348</v>
      </c>
      <c r="F3" s="21">
        <f t="shared" si="0"/>
        <v>2.2173913043478262</v>
      </c>
      <c r="G3" s="21">
        <f t="shared" si="0"/>
        <v>2.8695652173913042</v>
      </c>
      <c r="H3" s="21">
        <f t="shared" si="0"/>
        <v>2.7391304347826089</v>
      </c>
      <c r="I3" s="23">
        <f t="shared" si="0"/>
        <v>3.9130434782608696</v>
      </c>
      <c r="J3" s="24">
        <f t="shared" si="0"/>
        <v>1.2608695652173914</v>
      </c>
    </row>
    <row r="4" spans="1:10" ht="15.75" x14ac:dyDescent="0.5">
      <c r="A4" s="4" t="s">
        <v>6</v>
      </c>
      <c r="B4" s="40">
        <f ca="1">AVERAGE(C6:C28)</f>
        <v>0.58193979933110362</v>
      </c>
      <c r="C4" s="71"/>
      <c r="D4" s="77">
        <f ca="1">D3/D2</f>
        <v>0.57173913043478264</v>
      </c>
      <c r="E4" s="54">
        <f t="shared" ref="E4:J4" si="1">E3/E2</f>
        <v>0.39130434782608697</v>
      </c>
      <c r="F4" s="54">
        <f t="shared" si="1"/>
        <v>0.73913043478260876</v>
      </c>
      <c r="G4" s="54">
        <f t="shared" si="1"/>
        <v>0.57391304347826089</v>
      </c>
      <c r="H4" s="54">
        <f t="shared" si="1"/>
        <v>0.68478260869565222</v>
      </c>
      <c r="I4" s="54">
        <f t="shared" si="1"/>
        <v>0.65217391304347827</v>
      </c>
      <c r="J4" s="55">
        <f t="shared" si="1"/>
        <v>0.63043478260869568</v>
      </c>
    </row>
    <row r="5" spans="1:10" ht="16.149999999999999" thickBot="1" x14ac:dyDescent="0.55000000000000004">
      <c r="A5" s="4" t="s">
        <v>4</v>
      </c>
      <c r="B5" s="41">
        <f ca="1">COUNTIF(B6:B28,B2)</f>
        <v>0</v>
      </c>
      <c r="C5" s="72"/>
      <c r="D5" s="81">
        <f t="shared" ref="D5:J5" ca="1" si="2">COUNTIF(D6:D28,D2)</f>
        <v>1</v>
      </c>
      <c r="E5" s="25">
        <f t="shared" si="2"/>
        <v>4</v>
      </c>
      <c r="F5" s="25">
        <f t="shared" si="2"/>
        <v>11</v>
      </c>
      <c r="G5" s="26">
        <f t="shared" si="2"/>
        <v>0</v>
      </c>
      <c r="H5" s="27">
        <f t="shared" si="2"/>
        <v>6</v>
      </c>
      <c r="I5" s="27">
        <f t="shared" si="2"/>
        <v>5</v>
      </c>
      <c r="J5" s="28">
        <f t="shared" si="2"/>
        <v>11</v>
      </c>
    </row>
    <row r="6" spans="1:10" ht="15.75" x14ac:dyDescent="0.5">
      <c r="A6" s="31" t="str">
        <f>Overall!A3</f>
        <v>A, ALICE</v>
      </c>
      <c r="B6" s="56">
        <f t="shared" ref="B6:B29" ca="1" si="3">SUM(D6:J6)</f>
        <v>54</v>
      </c>
      <c r="C6" s="78">
        <f t="shared" ref="C6:C29" ca="1" si="4">B6/B$2</f>
        <v>0.83076923076923082</v>
      </c>
      <c r="D6" s="82">
        <f ca="1">RANDBETWEEN(0,40)</f>
        <v>36</v>
      </c>
      <c r="E6" s="19">
        <v>4</v>
      </c>
      <c r="F6" s="19">
        <v>2</v>
      </c>
      <c r="G6" s="19">
        <v>2</v>
      </c>
      <c r="H6" s="19">
        <v>3</v>
      </c>
      <c r="I6" s="19">
        <v>5</v>
      </c>
      <c r="J6" s="20">
        <v>2</v>
      </c>
    </row>
    <row r="7" spans="1:10" ht="15.75" x14ac:dyDescent="0.5">
      <c r="A7" s="32" t="str">
        <f>Overall!A4</f>
        <v>B, BOHORT</v>
      </c>
      <c r="B7" s="57">
        <f t="shared" ca="1" si="3"/>
        <v>39</v>
      </c>
      <c r="C7" s="79">
        <f t="shared" ca="1" si="4"/>
        <v>0.6</v>
      </c>
      <c r="D7" s="83">
        <f t="shared" ref="D7:D28" ca="1" si="5">RANDBETWEEN(0,40)</f>
        <v>18</v>
      </c>
      <c r="E7" s="27">
        <v>5</v>
      </c>
      <c r="F7" s="27">
        <v>3</v>
      </c>
      <c r="G7" s="27">
        <v>2</v>
      </c>
      <c r="H7" s="27">
        <v>4</v>
      </c>
      <c r="I7" s="27">
        <v>6</v>
      </c>
      <c r="J7" s="28">
        <v>1</v>
      </c>
    </row>
    <row r="8" spans="1:10" ht="15.75" x14ac:dyDescent="0.5">
      <c r="A8" s="33" t="str">
        <f>Overall!A5</f>
        <v>C, CLAUDE</v>
      </c>
      <c r="B8" s="57">
        <f t="shared" ca="1" si="3"/>
        <v>53</v>
      </c>
      <c r="C8" s="79">
        <f t="shared" ca="1" si="4"/>
        <v>0.81538461538461537</v>
      </c>
      <c r="D8" s="83">
        <f t="shared" ca="1" si="5"/>
        <v>37</v>
      </c>
      <c r="E8" s="27">
        <v>1</v>
      </c>
      <c r="F8" s="27">
        <v>3</v>
      </c>
      <c r="G8" s="27">
        <v>3</v>
      </c>
      <c r="H8" s="27">
        <v>4</v>
      </c>
      <c r="I8" s="27">
        <v>3</v>
      </c>
      <c r="J8" s="28">
        <v>2</v>
      </c>
    </row>
    <row r="9" spans="1:10" ht="15.75" x14ac:dyDescent="0.5">
      <c r="A9" s="32" t="str">
        <f>Overall!A6</f>
        <v>D, DANIEL</v>
      </c>
      <c r="B9" s="57">
        <f t="shared" ca="1" si="3"/>
        <v>47</v>
      </c>
      <c r="C9" s="79">
        <f t="shared" ca="1" si="4"/>
        <v>0.72307692307692306</v>
      </c>
      <c r="D9" s="83">
        <f t="shared" ca="1" si="5"/>
        <v>31</v>
      </c>
      <c r="E9" s="27">
        <v>2</v>
      </c>
      <c r="F9" s="27">
        <v>3</v>
      </c>
      <c r="G9" s="27">
        <v>4</v>
      </c>
      <c r="H9" s="27">
        <v>2</v>
      </c>
      <c r="I9" s="27">
        <v>4</v>
      </c>
      <c r="J9" s="28">
        <v>1</v>
      </c>
    </row>
    <row r="10" spans="1:10" ht="15.75" x14ac:dyDescent="0.5">
      <c r="A10" s="33" t="str">
        <f>Overall!A7</f>
        <v>E, ELIZA</v>
      </c>
      <c r="B10" s="57">
        <f t="shared" ca="1" si="3"/>
        <v>48</v>
      </c>
      <c r="C10" s="79">
        <f t="shared" ca="1" si="4"/>
        <v>0.7384615384615385</v>
      </c>
      <c r="D10" s="83">
        <f t="shared" ca="1" si="5"/>
        <v>32</v>
      </c>
      <c r="E10" s="27">
        <v>4</v>
      </c>
      <c r="F10" s="27">
        <v>1</v>
      </c>
      <c r="G10" s="27">
        <v>4</v>
      </c>
      <c r="H10" s="27">
        <v>1</v>
      </c>
      <c r="I10" s="27">
        <v>6</v>
      </c>
      <c r="J10" s="28">
        <v>0</v>
      </c>
    </row>
    <row r="11" spans="1:10" ht="15.75" x14ac:dyDescent="0.5">
      <c r="A11" s="32" t="str">
        <f>Overall!A8</f>
        <v>F, FERGUS</v>
      </c>
      <c r="B11" s="57">
        <f t="shared" ca="1" si="3"/>
        <v>49</v>
      </c>
      <c r="C11" s="79">
        <f t="shared" ca="1" si="4"/>
        <v>0.75384615384615383</v>
      </c>
      <c r="D11" s="83">
        <f t="shared" ca="1" si="5"/>
        <v>34</v>
      </c>
      <c r="E11" s="27">
        <v>0</v>
      </c>
      <c r="F11" s="27">
        <v>3</v>
      </c>
      <c r="G11" s="27">
        <v>3</v>
      </c>
      <c r="H11" s="27">
        <v>3</v>
      </c>
      <c r="I11" s="27">
        <v>6</v>
      </c>
      <c r="J11" s="28">
        <v>0</v>
      </c>
    </row>
    <row r="12" spans="1:10" ht="15.75" x14ac:dyDescent="0.5">
      <c r="A12" s="33" t="str">
        <f>Overall!A9</f>
        <v>G,  GINGY</v>
      </c>
      <c r="B12" s="57">
        <f t="shared" ca="1" si="3"/>
        <v>20</v>
      </c>
      <c r="C12" s="79">
        <f t="shared" ca="1" si="4"/>
        <v>0.30769230769230771</v>
      </c>
      <c r="D12" s="83">
        <f t="shared" ca="1" si="5"/>
        <v>10</v>
      </c>
      <c r="E12" s="27">
        <v>1</v>
      </c>
      <c r="F12" s="27">
        <v>2</v>
      </c>
      <c r="G12" s="27">
        <v>3</v>
      </c>
      <c r="H12" s="27">
        <v>1</v>
      </c>
      <c r="I12" s="27">
        <v>1</v>
      </c>
      <c r="J12" s="28">
        <v>2</v>
      </c>
    </row>
    <row r="13" spans="1:10" ht="15.95" customHeight="1" x14ac:dyDescent="0.5">
      <c r="A13" s="32" t="str">
        <f>Overall!A10</f>
        <v>H, HAROLD</v>
      </c>
      <c r="B13" s="57">
        <f t="shared" ca="1" si="3"/>
        <v>53</v>
      </c>
      <c r="C13" s="79">
        <f t="shared" ca="1" si="4"/>
        <v>0.81538461538461537</v>
      </c>
      <c r="D13" s="83">
        <f t="shared" ca="1" si="5"/>
        <v>39</v>
      </c>
      <c r="E13" s="27">
        <v>1</v>
      </c>
      <c r="F13" s="27">
        <v>3</v>
      </c>
      <c r="G13" s="27">
        <v>4</v>
      </c>
      <c r="H13" s="27">
        <v>2</v>
      </c>
      <c r="I13" s="27">
        <v>3</v>
      </c>
      <c r="J13" s="28">
        <v>1</v>
      </c>
    </row>
    <row r="14" spans="1:10" ht="15.75" x14ac:dyDescent="0.5">
      <c r="A14" s="33" t="str">
        <f>Overall!A11</f>
        <v>I, IMELDA</v>
      </c>
      <c r="B14" s="57">
        <f t="shared" ca="1" si="3"/>
        <v>42</v>
      </c>
      <c r="C14" s="79">
        <f t="shared" ca="1" si="4"/>
        <v>0.64615384615384619</v>
      </c>
      <c r="D14" s="83">
        <f t="shared" ca="1" si="5"/>
        <v>25</v>
      </c>
      <c r="E14" s="27">
        <v>5</v>
      </c>
      <c r="F14" s="27">
        <v>3</v>
      </c>
      <c r="G14" s="27">
        <v>2</v>
      </c>
      <c r="H14" s="27">
        <v>3</v>
      </c>
      <c r="I14" s="27">
        <v>4</v>
      </c>
      <c r="J14" s="28">
        <v>0</v>
      </c>
    </row>
    <row r="15" spans="1:10" ht="17.45" customHeight="1" x14ac:dyDescent="0.5">
      <c r="A15" s="32" t="str">
        <f>Overall!A12</f>
        <v>J, JACK</v>
      </c>
      <c r="B15" s="57">
        <f t="shared" ca="1" si="3"/>
        <v>52</v>
      </c>
      <c r="C15" s="79">
        <f t="shared" ca="1" si="4"/>
        <v>0.8</v>
      </c>
      <c r="D15" s="83">
        <f t="shared" ca="1" si="5"/>
        <v>36</v>
      </c>
      <c r="E15" s="27">
        <v>1</v>
      </c>
      <c r="F15" s="27">
        <v>2</v>
      </c>
      <c r="G15" s="27">
        <v>2</v>
      </c>
      <c r="H15" s="27">
        <v>4</v>
      </c>
      <c r="I15" s="27">
        <v>5</v>
      </c>
      <c r="J15" s="28">
        <v>2</v>
      </c>
    </row>
    <row r="16" spans="1:10" ht="15.75" x14ac:dyDescent="0.5">
      <c r="A16" s="33" t="str">
        <f>Overall!A13</f>
        <v>K, KYLE</v>
      </c>
      <c r="B16" s="57">
        <f t="shared" ca="1" si="3"/>
        <v>40</v>
      </c>
      <c r="C16" s="79">
        <f t="shared" ca="1" si="4"/>
        <v>0.61538461538461542</v>
      </c>
      <c r="D16" s="83">
        <f t="shared" ca="1" si="5"/>
        <v>25</v>
      </c>
      <c r="E16" s="27">
        <v>3</v>
      </c>
      <c r="F16" s="27">
        <v>3</v>
      </c>
      <c r="G16" s="27">
        <v>4</v>
      </c>
      <c r="H16" s="27">
        <v>2</v>
      </c>
      <c r="I16" s="27">
        <v>2</v>
      </c>
      <c r="J16" s="28">
        <v>1</v>
      </c>
    </row>
    <row r="17" spans="1:10" ht="15.75" x14ac:dyDescent="0.5">
      <c r="A17" s="32" t="str">
        <f>Overall!A14</f>
        <v>L, LANCELOT</v>
      </c>
      <c r="B17" s="57">
        <f t="shared" ca="1" si="3"/>
        <v>26</v>
      </c>
      <c r="C17" s="79">
        <f t="shared" ca="1" si="4"/>
        <v>0.4</v>
      </c>
      <c r="D17" s="83">
        <f t="shared" ca="1" si="5"/>
        <v>12</v>
      </c>
      <c r="E17" s="27">
        <v>0</v>
      </c>
      <c r="F17" s="27">
        <v>0</v>
      </c>
      <c r="G17" s="27">
        <v>4</v>
      </c>
      <c r="H17" s="27">
        <v>4</v>
      </c>
      <c r="I17" s="27">
        <v>4</v>
      </c>
      <c r="J17" s="28">
        <v>2</v>
      </c>
    </row>
    <row r="18" spans="1:10" ht="15.75" x14ac:dyDescent="0.5">
      <c r="A18" s="33" t="str">
        <f>Overall!A15</f>
        <v>M, MABEL</v>
      </c>
      <c r="B18" s="57">
        <f t="shared" ca="1" si="3"/>
        <v>27</v>
      </c>
      <c r="C18" s="79">
        <f t="shared" ca="1" si="4"/>
        <v>0.41538461538461541</v>
      </c>
      <c r="D18" s="83">
        <f t="shared" ca="1" si="5"/>
        <v>6</v>
      </c>
      <c r="E18" s="27">
        <v>5</v>
      </c>
      <c r="F18" s="27">
        <v>3</v>
      </c>
      <c r="G18" s="27">
        <v>3</v>
      </c>
      <c r="H18" s="27">
        <v>3</v>
      </c>
      <c r="I18" s="27">
        <v>6</v>
      </c>
      <c r="J18" s="28">
        <v>1</v>
      </c>
    </row>
    <row r="19" spans="1:10" ht="15.75" x14ac:dyDescent="0.5">
      <c r="A19" s="32" t="str">
        <f>Overall!A16</f>
        <v>N, NAYSAYER</v>
      </c>
      <c r="B19" s="57">
        <f t="shared" ca="1" si="3"/>
        <v>48</v>
      </c>
      <c r="C19" s="79">
        <f t="shared" ca="1" si="4"/>
        <v>0.7384615384615385</v>
      </c>
      <c r="D19" s="83">
        <f t="shared" ca="1" si="5"/>
        <v>37</v>
      </c>
      <c r="E19" s="27">
        <v>1</v>
      </c>
      <c r="F19" s="27">
        <v>2</v>
      </c>
      <c r="G19" s="27">
        <v>1</v>
      </c>
      <c r="H19" s="27">
        <v>2</v>
      </c>
      <c r="I19" s="27">
        <v>5</v>
      </c>
      <c r="J19" s="28">
        <v>0</v>
      </c>
    </row>
    <row r="20" spans="1:10" ht="15.75" x14ac:dyDescent="0.5">
      <c r="A20" s="33" t="str">
        <f>Overall!A17</f>
        <v>O, ODYSSEUS</v>
      </c>
      <c r="B20" s="57">
        <f t="shared" ca="1" si="3"/>
        <v>19</v>
      </c>
      <c r="C20" s="79">
        <f t="shared" ca="1" si="4"/>
        <v>0.29230769230769232</v>
      </c>
      <c r="D20" s="83">
        <f t="shared" ca="1" si="5"/>
        <v>9</v>
      </c>
      <c r="E20" s="27">
        <v>1</v>
      </c>
      <c r="F20" s="27">
        <v>2</v>
      </c>
      <c r="G20" s="27">
        <v>2</v>
      </c>
      <c r="H20" s="27">
        <v>1</v>
      </c>
      <c r="I20" s="27">
        <v>2</v>
      </c>
      <c r="J20" s="28">
        <v>2</v>
      </c>
    </row>
    <row r="21" spans="1:10" ht="15.75" x14ac:dyDescent="0.5">
      <c r="A21" s="32" t="str">
        <f>Overall!A18</f>
        <v>P, PIPER</v>
      </c>
      <c r="B21" s="57">
        <f t="shared" ca="1" si="3"/>
        <v>45</v>
      </c>
      <c r="C21" s="79">
        <f t="shared" ca="1" si="4"/>
        <v>0.69230769230769229</v>
      </c>
      <c r="D21" s="83">
        <f t="shared" ca="1" si="5"/>
        <v>27</v>
      </c>
      <c r="E21" s="27">
        <v>0</v>
      </c>
      <c r="F21" s="27">
        <v>3</v>
      </c>
      <c r="G21" s="27">
        <v>4</v>
      </c>
      <c r="H21" s="27">
        <v>4</v>
      </c>
      <c r="I21" s="27">
        <v>5</v>
      </c>
      <c r="J21" s="28">
        <v>2</v>
      </c>
    </row>
    <row r="22" spans="1:10" ht="15.75" x14ac:dyDescent="0.5">
      <c r="A22" s="33" t="str">
        <f>Overall!A19</f>
        <v>Q, QUEENIE</v>
      </c>
      <c r="B22" s="57">
        <f t="shared" ca="1" si="3"/>
        <v>41</v>
      </c>
      <c r="C22" s="79">
        <f t="shared" ca="1" si="4"/>
        <v>0.63076923076923075</v>
      </c>
      <c r="D22" s="83">
        <f t="shared" ca="1" si="5"/>
        <v>22</v>
      </c>
      <c r="E22" s="27">
        <v>3</v>
      </c>
      <c r="F22" s="27">
        <v>2</v>
      </c>
      <c r="G22" s="27">
        <v>3</v>
      </c>
      <c r="H22" s="27">
        <v>3</v>
      </c>
      <c r="I22" s="27">
        <v>6</v>
      </c>
      <c r="J22" s="28">
        <v>2</v>
      </c>
    </row>
    <row r="23" spans="1:10" ht="15.75" x14ac:dyDescent="0.5">
      <c r="A23" s="32" t="str">
        <f>Overall!A20</f>
        <v>R, RUMPLE</v>
      </c>
      <c r="B23" s="57">
        <f t="shared" ca="1" si="3"/>
        <v>23</v>
      </c>
      <c r="C23" s="79">
        <f t="shared" ca="1" si="4"/>
        <v>0.35384615384615387</v>
      </c>
      <c r="D23" s="83">
        <f t="shared" ca="1" si="5"/>
        <v>14</v>
      </c>
      <c r="E23" s="27">
        <v>1</v>
      </c>
      <c r="F23" s="27">
        <v>3</v>
      </c>
      <c r="G23" s="27">
        <v>1</v>
      </c>
      <c r="H23" s="27">
        <v>2</v>
      </c>
      <c r="I23" s="27">
        <v>0</v>
      </c>
      <c r="J23" s="28">
        <v>2</v>
      </c>
    </row>
    <row r="24" spans="1:10" ht="15.75" x14ac:dyDescent="0.5">
      <c r="A24" s="33" t="str">
        <f>Overall!A21</f>
        <v>S, SEGWARIDES</v>
      </c>
      <c r="B24" s="57">
        <f t="shared" ca="1" si="3"/>
        <v>16</v>
      </c>
      <c r="C24" s="79">
        <f t="shared" ca="1" si="4"/>
        <v>0.24615384615384617</v>
      </c>
      <c r="D24" s="83">
        <f t="shared" ca="1" si="5"/>
        <v>6</v>
      </c>
      <c r="E24" s="27">
        <v>0</v>
      </c>
      <c r="F24" s="27">
        <v>1</v>
      </c>
      <c r="G24" s="27">
        <v>2</v>
      </c>
      <c r="H24" s="27">
        <v>3</v>
      </c>
      <c r="I24" s="27">
        <v>3</v>
      </c>
      <c r="J24" s="28">
        <v>1</v>
      </c>
    </row>
    <row r="25" spans="1:10" ht="15.75" x14ac:dyDescent="0.5">
      <c r="A25" s="32" t="str">
        <f>Overall!A22</f>
        <v>T, TIANA</v>
      </c>
      <c r="B25" s="57">
        <f t="shared" ca="1" si="3"/>
        <v>45</v>
      </c>
      <c r="C25" s="79">
        <f t="shared" ca="1" si="4"/>
        <v>0.69230769230769229</v>
      </c>
      <c r="D25" s="83">
        <f t="shared" ca="1" si="5"/>
        <v>24</v>
      </c>
      <c r="E25" s="27">
        <v>5</v>
      </c>
      <c r="F25" s="27">
        <v>1</v>
      </c>
      <c r="G25" s="27">
        <v>4</v>
      </c>
      <c r="H25" s="27">
        <v>4</v>
      </c>
      <c r="I25" s="27">
        <v>5</v>
      </c>
      <c r="J25" s="28">
        <v>2</v>
      </c>
    </row>
    <row r="26" spans="1:10" ht="15.75" x14ac:dyDescent="0.5">
      <c r="A26" s="33" t="str">
        <f>Overall!A23</f>
        <v>U, UKELELE</v>
      </c>
      <c r="B26" s="57">
        <f t="shared" ca="1" si="3"/>
        <v>18</v>
      </c>
      <c r="C26" s="79">
        <f t="shared" ca="1" si="4"/>
        <v>0.27692307692307694</v>
      </c>
      <c r="D26" s="83">
        <f t="shared" ca="1" si="5"/>
        <v>5</v>
      </c>
      <c r="E26" s="27">
        <v>1</v>
      </c>
      <c r="F26" s="27">
        <v>1</v>
      </c>
      <c r="G26" s="27">
        <v>3</v>
      </c>
      <c r="H26" s="27">
        <v>3</v>
      </c>
      <c r="I26" s="27">
        <v>4</v>
      </c>
      <c r="J26" s="28">
        <v>1</v>
      </c>
    </row>
    <row r="27" spans="1:10" ht="15.75" x14ac:dyDescent="0.5">
      <c r="A27" s="32" t="str">
        <f>Overall!A24</f>
        <v>V, VERACITY</v>
      </c>
      <c r="B27" s="57">
        <f t="shared" ca="1" si="3"/>
        <v>52</v>
      </c>
      <c r="C27" s="79">
        <f t="shared" ca="1" si="4"/>
        <v>0.8</v>
      </c>
      <c r="D27" s="83">
        <f t="shared" ca="1" si="5"/>
        <v>40</v>
      </c>
      <c r="E27" s="27">
        <v>0</v>
      </c>
      <c r="F27" s="27">
        <v>3</v>
      </c>
      <c r="G27" s="27">
        <v>4</v>
      </c>
      <c r="H27" s="27">
        <v>2</v>
      </c>
      <c r="I27" s="27">
        <v>3</v>
      </c>
      <c r="J27" s="28">
        <v>0</v>
      </c>
    </row>
    <row r="28" spans="1:10" ht="16.149999999999999" thickBot="1" x14ac:dyDescent="0.55000000000000004">
      <c r="A28" s="34" t="str">
        <f>Overall!A25</f>
        <v>W, WALLI</v>
      </c>
      <c r="B28" s="58">
        <f t="shared" ca="1" si="3"/>
        <v>13</v>
      </c>
      <c r="C28" s="80">
        <f t="shared" ca="1" si="4"/>
        <v>0.2</v>
      </c>
      <c r="D28" s="84">
        <f t="shared" ca="1" si="5"/>
        <v>1</v>
      </c>
      <c r="E28" s="15">
        <v>1</v>
      </c>
      <c r="F28" s="15">
        <v>2</v>
      </c>
      <c r="G28" s="15">
        <v>2</v>
      </c>
      <c r="H28" s="15">
        <v>3</v>
      </c>
      <c r="I28" s="15">
        <v>2</v>
      </c>
      <c r="J28" s="16">
        <v>2</v>
      </c>
    </row>
    <row r="29" spans="1:10" ht="15.75" x14ac:dyDescent="0.5">
      <c r="F29" s="42"/>
      <c r="G29" s="42"/>
      <c r="H29" s="42"/>
    </row>
    <row r="30" spans="1:10" ht="15.75" x14ac:dyDescent="0.5">
      <c r="F30" s="42"/>
      <c r="G30" s="43"/>
      <c r="H30" s="42"/>
    </row>
    <row r="31" spans="1:10" ht="15.75" x14ac:dyDescent="0.5">
      <c r="F31" s="42"/>
      <c r="G31" s="43"/>
      <c r="H31" s="42"/>
    </row>
    <row r="32" spans="1:10" ht="15.75" x14ac:dyDescent="0.5">
      <c r="F32" s="42"/>
      <c r="G32" s="43"/>
      <c r="H32" s="42"/>
    </row>
    <row r="33" spans="6:8" ht="15.75" x14ac:dyDescent="0.5">
      <c r="F33" s="42"/>
      <c r="G33" s="43"/>
      <c r="H33" s="42"/>
    </row>
    <row r="34" spans="6:8" ht="15.75" x14ac:dyDescent="0.5">
      <c r="F34" s="42"/>
    </row>
  </sheetData>
  <conditionalFormatting sqref="B6:B28 B2">
    <cfRule type="colorScale" priority="2">
      <colorScale>
        <cfvo type="min"/>
        <cfvo type="percentile" val="50"/>
        <cfvo type="max"/>
        <color theme="4" tint="0.79998168889431442"/>
        <color theme="4" tint="0.59999389629810485"/>
        <color theme="4" tint="-0.249977111117893"/>
      </colorScale>
    </cfRule>
  </conditionalFormatting>
  <conditionalFormatting sqref="C6:C28">
    <cfRule type="cellIs" dxfId="0" priority="1" operator="lessThan">
      <formula>0.5</formula>
    </cfRule>
  </conditionalFormatting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Example Overview</vt:lpstr>
      <vt:lpstr>Example P0</vt:lpstr>
      <vt:lpstr>Overall</vt:lpstr>
      <vt:lpstr>P1</vt:lpstr>
      <vt:lpstr>P2</vt:lpstr>
      <vt:lpstr>P3</vt:lpstr>
      <vt:lpstr>P4</vt:lpstr>
      <vt:lpstr>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Aasiya Dani</dc:creator>
  <cp:lastModifiedBy>DANI, AISHA (UG)</cp:lastModifiedBy>
  <dcterms:created xsi:type="dcterms:W3CDTF">2023-09-22T15:38:36Z</dcterms:created>
  <dcterms:modified xsi:type="dcterms:W3CDTF">2025-10-26T15:42:47Z</dcterms:modified>
</cp:coreProperties>
</file>