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aishaabdisamad_cmail_carleton_ca/Documents/"/>
    </mc:Choice>
  </mc:AlternateContent>
  <xr:revisionPtr revIDLastSave="0" documentId="8_{C71D39A0-0CFB-FA43-9DF4-C63E063DB8A6}" xr6:coauthVersionLast="47" xr6:coauthVersionMax="47" xr10:uidLastSave="{00000000-0000-0000-0000-000000000000}"/>
  <bookViews>
    <workbookView xWindow="0" yWindow="500" windowWidth="28800" windowHeight="16020" activeTab="4" xr2:uid="{BE978C5B-A896-4254-B1C2-AF0DFB748DD5}"/>
  </bookViews>
  <sheets>
    <sheet name="Documentation" sheetId="1" r:id="rId1"/>
    <sheet name="Rates" sheetId="7" r:id="rId2"/>
    <sheet name="Total booked rooms" sheetId="8" r:id="rId3"/>
    <sheet name="Ottawa" sheetId="3" r:id="rId4"/>
    <sheet name="Toronto" sheetId="9" r:id="rId5"/>
    <sheet name="Summary" sheetId="10" r:id="rId6"/>
  </sheets>
  <definedNames>
    <definedName name="Locations">Documentation!$B$88:$B$93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0" i="10" s="1"/>
  <c r="B9" i="9"/>
  <c r="B6" i="9"/>
  <c r="B16" i="9"/>
  <c r="E5" i="10"/>
  <c r="E7" i="10"/>
  <c r="E8" i="10"/>
  <c r="E11" i="10"/>
  <c r="E12" i="10"/>
  <c r="E13" i="10"/>
  <c r="E14" i="10"/>
  <c r="E15" i="10"/>
  <c r="E4" i="10"/>
  <c r="D15" i="10"/>
  <c r="D5" i="10"/>
  <c r="D7" i="10"/>
  <c r="D8" i="10"/>
  <c r="D11" i="10"/>
  <c r="D12" i="10"/>
  <c r="D13" i="10"/>
  <c r="D14" i="10"/>
  <c r="D4" i="10"/>
  <c r="D4" i="3"/>
  <c r="C5" i="10"/>
  <c r="C7" i="10"/>
  <c r="C8" i="10"/>
  <c r="C11" i="10"/>
  <c r="C12" i="10"/>
  <c r="C13" i="10"/>
  <c r="C14" i="10"/>
  <c r="C15" i="10"/>
  <c r="C4" i="10"/>
  <c r="B5" i="10"/>
  <c r="B6" i="10"/>
  <c r="B7" i="10"/>
  <c r="B8" i="10"/>
  <c r="B9" i="10"/>
  <c r="B11" i="10"/>
  <c r="B12" i="10"/>
  <c r="B13" i="10"/>
  <c r="B14" i="10"/>
  <c r="B15" i="10"/>
  <c r="B4" i="10"/>
  <c r="E5" i="9"/>
  <c r="E6" i="9"/>
  <c r="E6" i="10" s="1"/>
  <c r="E7" i="9"/>
  <c r="E8" i="9"/>
  <c r="E9" i="9"/>
  <c r="E16" i="9" s="1"/>
  <c r="E10" i="9"/>
  <c r="E11" i="9"/>
  <c r="E12" i="9"/>
  <c r="E13" i="9"/>
  <c r="E14" i="9"/>
  <c r="E15" i="9"/>
  <c r="E4" i="9"/>
  <c r="D5" i="9"/>
  <c r="D6" i="9"/>
  <c r="D7" i="9"/>
  <c r="D8" i="9"/>
  <c r="D9" i="9"/>
  <c r="D9" i="10" s="1"/>
  <c r="D10" i="9"/>
  <c r="D11" i="9"/>
  <c r="D12" i="9"/>
  <c r="D13" i="9"/>
  <c r="D14" i="9"/>
  <c r="D15" i="9"/>
  <c r="D4" i="9"/>
  <c r="C5" i="9"/>
  <c r="C6" i="9"/>
  <c r="C6" i="10" s="1"/>
  <c r="C7" i="9"/>
  <c r="C8" i="9"/>
  <c r="C9" i="9"/>
  <c r="C9" i="10" s="1"/>
  <c r="C10" i="9"/>
  <c r="C11" i="9"/>
  <c r="C12" i="9"/>
  <c r="C13" i="9"/>
  <c r="C14" i="9"/>
  <c r="C15" i="9"/>
  <c r="C4" i="9"/>
  <c r="B5" i="9"/>
  <c r="B7" i="9"/>
  <c r="B8" i="9"/>
  <c r="B10" i="9"/>
  <c r="B11" i="9"/>
  <c r="B12" i="9"/>
  <c r="B13" i="9"/>
  <c r="B14" i="9"/>
  <c r="B15" i="9"/>
  <c r="B4" i="9"/>
  <c r="E5" i="3"/>
  <c r="E6" i="3"/>
  <c r="E7" i="3"/>
  <c r="E8" i="3"/>
  <c r="E9" i="3"/>
  <c r="E10" i="3"/>
  <c r="E10" i="10" s="1"/>
  <c r="E11" i="3"/>
  <c r="E12" i="3"/>
  <c r="E13" i="3"/>
  <c r="E14" i="3"/>
  <c r="E15" i="3"/>
  <c r="E4" i="3"/>
  <c r="D5" i="3"/>
  <c r="D6" i="3"/>
  <c r="D7" i="3"/>
  <c r="D8" i="3"/>
  <c r="D9" i="3"/>
  <c r="D10" i="3"/>
  <c r="D10" i="10" s="1"/>
  <c r="D11" i="3"/>
  <c r="D12" i="3"/>
  <c r="D13" i="3"/>
  <c r="D14" i="3"/>
  <c r="D15" i="3"/>
  <c r="C5" i="3"/>
  <c r="C6" i="3"/>
  <c r="C7" i="3"/>
  <c r="C8" i="3"/>
  <c r="C9" i="3"/>
  <c r="C10" i="3"/>
  <c r="C16" i="3" s="1"/>
  <c r="C11" i="3"/>
  <c r="C12" i="3"/>
  <c r="C13" i="3"/>
  <c r="C14" i="3"/>
  <c r="C15" i="3"/>
  <c r="C4" i="3"/>
  <c r="B16" i="3"/>
  <c r="B5" i="3"/>
  <c r="B6" i="3"/>
  <c r="B7" i="3"/>
  <c r="B8" i="3"/>
  <c r="B9" i="3"/>
  <c r="B11" i="3"/>
  <c r="B12" i="3"/>
  <c r="B13" i="3"/>
  <c r="B14" i="3"/>
  <c r="B15" i="3"/>
  <c r="B4" i="3"/>
  <c r="E16" i="3" l="1"/>
  <c r="C10" i="10"/>
  <c r="C16" i="10" s="1"/>
  <c r="D16" i="3"/>
  <c r="B16" i="10"/>
  <c r="D16" i="9"/>
  <c r="C16" i="9"/>
  <c r="D6" i="10"/>
  <c r="D16" i="10"/>
  <c r="E9" i="10"/>
  <c r="E16" i="10" s="1"/>
</calcChain>
</file>

<file path=xl/sharedStrings.xml><?xml version="1.0" encoding="utf-8"?>
<sst xmlns="http://schemas.openxmlformats.org/spreadsheetml/2006/main" count="110" uniqueCount="38">
  <si>
    <t>Name</t>
  </si>
  <si>
    <t>Student Number</t>
  </si>
  <si>
    <t>Date</t>
  </si>
  <si>
    <t>Low</t>
  </si>
  <si>
    <t>Mid</t>
  </si>
  <si>
    <t>High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</si>
  <si>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</si>
  <si>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</si>
  <si>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</si>
  <si>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</si>
  <si>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</si>
  <si>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</si>
  <si>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</si>
  <si>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</si>
  <si>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</si>
  <si>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</si>
  <si>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</si>
  <si>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</si>
  <si>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</si>
  <si>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Ontario</t>
  </si>
  <si>
    <t>Quebec</t>
  </si>
  <si>
    <t>New Brunswick</t>
  </si>
  <si>
    <t>Nova Scotia</t>
  </si>
  <si>
    <t>Prince Edward Island</t>
  </si>
  <si>
    <t>Summary</t>
  </si>
  <si>
    <t>Indicators:</t>
  </si>
  <si>
    <t>Sales</t>
  </si>
  <si>
    <t>Type 1</t>
  </si>
  <si>
    <t>Type 2</t>
  </si>
  <si>
    <t>Type 3</t>
  </si>
  <si>
    <t>Ottawa</t>
  </si>
  <si>
    <t>Toronto</t>
  </si>
  <si>
    <t>Toronto's 2022 Monthly Sales</t>
  </si>
  <si>
    <t>Ottawa's 2022 Monthly Sales</t>
  </si>
  <si>
    <t>2023  KPI Measures</t>
  </si>
  <si>
    <t>2023 KPI Measures</t>
  </si>
  <si>
    <t>2022 Sales Data  &amp; 2023 KPIs</t>
  </si>
  <si>
    <t>Aisha Abdisamad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</si>
</sst>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[$-F800]dddd\,\ mmmm\ dd\,\ yyyy"/>
    <numFmt numFmtId="166" formatCode="???\ ???\ ???"/>
    <numFmt numFmtId="167" formatCode="_-&quot;$&quot;* #,##0_-;\-&quot;$&quot;* #,##0_-;_-&quot;$&quot;* &quot;-&quot;??_-;_-@_-"/>
    <numFmt numFmtId="168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rgb="FFFF0000"/>
      <name val="Britannic Bold"/>
      <family val="2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5" fillId="0" borderId="2" applyNumberFormat="0" applyFill="0" applyAlignment="0" applyProtection="0"/>
    <xf numFmtId="0" fontId="6" fillId="5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8">
    <xf numFmtId="0" fontId="0" fillId="0" borderId="0" xfId="0"/>
    <xf numFmtId="0" fontId="6" fillId="5" borderId="0" xfId="3"/>
    <xf numFmtId="4" fontId="0" fillId="0" borderId="0" xfId="0" applyNumberFormat="1"/>
    <xf numFmtId="14" fontId="5" fillId="0" borderId="0" xfId="0" applyNumberFormat="1" applyFont="1"/>
    <xf numFmtId="14" fontId="8" fillId="7" borderId="0" xfId="0" applyNumberFormat="1" applyFont="1" applyFill="1"/>
    <xf numFmtId="4" fontId="5" fillId="0" borderId="2" xfId="2" applyNumberFormat="1"/>
    <xf numFmtId="165" fontId="0" fillId="6" borderId="3" xfId="0" applyNumberFormat="1" applyFill="1" applyBorder="1"/>
    <xf numFmtId="166" fontId="0" fillId="0" borderId="0" xfId="0" applyNumberFormat="1" applyProtection="1">
      <protection locked="0"/>
    </xf>
    <xf numFmtId="166" fontId="0" fillId="6" borderId="3" xfId="0" applyNumberFormat="1" applyFill="1" applyBorder="1" applyProtection="1">
      <protection locked="0"/>
    </xf>
    <xf numFmtId="0" fontId="6" fillId="0" borderId="0" xfId="0" applyFont="1"/>
    <xf numFmtId="14" fontId="5" fillId="8" borderId="0" xfId="0" applyNumberFormat="1" applyFont="1" applyFill="1"/>
    <xf numFmtId="0" fontId="5" fillId="0" borderId="0" xfId="0" applyFont="1" applyAlignment="1">
      <alignment horizontal="center"/>
    </xf>
    <xf numFmtId="0" fontId="7" fillId="0" borderId="0" xfId="0" applyFont="1"/>
    <xf numFmtId="164" fontId="0" fillId="0" borderId="0" xfId="0" applyNumberFormat="1"/>
    <xf numFmtId="0" fontId="11" fillId="0" borderId="0" xfId="0" applyFont="1"/>
    <xf numFmtId="167" fontId="0" fillId="0" borderId="0" xfId="4" applyNumberFormat="1" applyFont="1" applyFill="1" applyBorder="1"/>
    <xf numFmtId="0" fontId="10" fillId="0" borderId="0" xfId="0" applyFont="1"/>
    <xf numFmtId="0" fontId="5" fillId="0" borderId="0" xfId="0" applyFont="1" applyAlignment="1">
      <alignment vertical="center"/>
    </xf>
    <xf numFmtId="0" fontId="10" fillId="9" borderId="3" xfId="0" applyFont="1" applyFill="1" applyBorder="1"/>
    <xf numFmtId="0" fontId="0" fillId="9" borderId="3" xfId="0" applyFill="1" applyBorder="1"/>
    <xf numFmtId="168" fontId="0" fillId="0" borderId="0" xfId="4" applyNumberFormat="1" applyFont="1" applyFill="1" applyBorder="1"/>
    <xf numFmtId="9" fontId="3" fillId="3" borderId="3" xfId="5" applyFont="1" applyFill="1" applyBorder="1"/>
    <xf numFmtId="9" fontId="4" fillId="4" borderId="3" xfId="5" applyFont="1" applyFill="1" applyBorder="1"/>
    <xf numFmtId="9" fontId="2" fillId="2" borderId="3" xfId="5" applyFont="1" applyFill="1" applyBorder="1"/>
    <xf numFmtId="0" fontId="0" fillId="6" borderId="3" xfId="0" applyFill="1" applyBorder="1" applyAlignment="1">
      <alignment horizontal="right" vertical="top"/>
    </xf>
    <xf numFmtId="0" fontId="5" fillId="9" borderId="3" xfId="0" applyFont="1" applyFill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5" fillId="0" borderId="0" xfId="0" applyFont="1" applyAlignment="1">
      <alignment horizontal="center"/>
    </xf>
  </cellXfs>
  <cellStyles count="6">
    <cellStyle name="Accent2" xfId="3" builtinId="33"/>
    <cellStyle name="Currency" xfId="4" builtinId="4"/>
    <cellStyle name="Heading 1" xfId="1" builtinId="16"/>
    <cellStyle name="Normal" xfId="0" builtinId="0"/>
    <cellStyle name="Percent" xfId="5" builtinId="5"/>
    <cellStyle name="Total" xfId="2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Sales Data &amp; 2023 KPIs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Summary!$B$4:$B$15</c:f>
              <c:numCache>
                <c:formatCode>#,##0.00</c:formatCode>
                <c:ptCount val="12"/>
                <c:pt idx="0">
                  <c:v>80800</c:v>
                </c:pt>
                <c:pt idx="1">
                  <c:v>61655</c:v>
                </c:pt>
                <c:pt idx="2">
                  <c:v>60355</c:v>
                </c:pt>
                <c:pt idx="3">
                  <c:v>66840</c:v>
                </c:pt>
                <c:pt idx="4">
                  <c:v>79450</c:v>
                </c:pt>
                <c:pt idx="5">
                  <c:v>87895</c:v>
                </c:pt>
                <c:pt idx="6">
                  <c:v>86940</c:v>
                </c:pt>
                <c:pt idx="7">
                  <c:v>88310</c:v>
                </c:pt>
                <c:pt idx="8">
                  <c:v>78420</c:v>
                </c:pt>
                <c:pt idx="9">
                  <c:v>72290</c:v>
                </c:pt>
                <c:pt idx="10">
                  <c:v>66125</c:v>
                </c:pt>
                <c:pt idx="11">
                  <c:v>82230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F-754A-9D30-AC2A41201739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Summary!$C$4:$C$15</c:f>
              <c:numCache>
                <c:formatCode>#,##0.00</c:formatCode>
                <c:ptCount val="12"/>
                <c:pt idx="0">
                  <c:v>72720</c:v>
                </c:pt>
                <c:pt idx="1">
                  <c:v>55489.5</c:v>
                </c:pt>
                <c:pt idx="2">
                  <c:v>54319.5</c:v>
                </c:pt>
                <c:pt idx="3">
                  <c:v>60156</c:v>
                </c:pt>
                <c:pt idx="4">
                  <c:v>71505</c:v>
                </c:pt>
                <c:pt idx="5">
                  <c:v>79105.5</c:v>
                </c:pt>
                <c:pt idx="6">
                  <c:v>78246</c:v>
                </c:pt>
                <c:pt idx="7">
                  <c:v>79479</c:v>
                </c:pt>
                <c:pt idx="8">
                  <c:v>70578</c:v>
                </c:pt>
                <c:pt idx="9">
                  <c:v>65061</c:v>
                </c:pt>
                <c:pt idx="10">
                  <c:v>59512.5</c:v>
                </c:pt>
                <c:pt idx="11">
                  <c:v>74007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F-754A-9D30-AC2A41201739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Summary!$D$4:$D$15</c:f>
              <c:numCache>
                <c:formatCode>#,##0.00</c:formatCode>
                <c:ptCount val="12"/>
                <c:pt idx="0">
                  <c:v>82416</c:v>
                </c:pt>
                <c:pt idx="1">
                  <c:v>62888.100000000006</c:v>
                </c:pt>
                <c:pt idx="2">
                  <c:v>61562.1</c:v>
                </c:pt>
                <c:pt idx="3">
                  <c:v>68176.800000000003</c:v>
                </c:pt>
                <c:pt idx="4">
                  <c:v>81039</c:v>
                </c:pt>
                <c:pt idx="5">
                  <c:v>89652.900000000009</c:v>
                </c:pt>
                <c:pt idx="6">
                  <c:v>88678.799999999988</c:v>
                </c:pt>
                <c:pt idx="7">
                  <c:v>90076.2</c:v>
                </c:pt>
                <c:pt idx="8">
                  <c:v>79988.399999999994</c:v>
                </c:pt>
                <c:pt idx="9">
                  <c:v>73735.8</c:v>
                </c:pt>
                <c:pt idx="10">
                  <c:v>67447.5</c:v>
                </c:pt>
                <c:pt idx="11">
                  <c:v>83874.600000000006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F-754A-9D30-AC2A41201739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Summary!$E$4:$E$15</c:f>
              <c:numCache>
                <c:formatCode>#,##0.00</c:formatCode>
                <c:ptCount val="12"/>
                <c:pt idx="0">
                  <c:v>88880</c:v>
                </c:pt>
                <c:pt idx="1">
                  <c:v>67820.500000000015</c:v>
                </c:pt>
                <c:pt idx="2">
                  <c:v>66390.500000000015</c:v>
                </c:pt>
                <c:pt idx="3">
                  <c:v>73524</c:v>
                </c:pt>
                <c:pt idx="4">
                  <c:v>87395</c:v>
                </c:pt>
                <c:pt idx="5">
                  <c:v>96684.5</c:v>
                </c:pt>
                <c:pt idx="6">
                  <c:v>95634</c:v>
                </c:pt>
                <c:pt idx="7">
                  <c:v>97141</c:v>
                </c:pt>
                <c:pt idx="8">
                  <c:v>86262</c:v>
                </c:pt>
                <c:pt idx="9">
                  <c:v>79519.000000000015</c:v>
                </c:pt>
                <c:pt idx="10">
                  <c:v>72737.500000000015</c:v>
                </c:pt>
                <c:pt idx="11">
                  <c:v>90453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F-754A-9D30-AC2A4120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06335"/>
        <c:axId val="963162863"/>
      </c:lineChart>
      <c:catAx>
        <c:axId val="10334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62863"/>
        <c:crosses val="autoZero"/>
        <c:auto val="1"/>
        <c:lblAlgn val="ctr"/>
        <c:lblOffset val="100"/>
        <c:noMultiLvlLbl val="0"/>
      </c:catAx>
      <c:valAx>
        <c:axId val="9631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6350</xdr:rowOff>
    </xdr:from>
    <xdr:to>
      <xdr:col>13</xdr:col>
      <xdr:colOff>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EC38F-262A-8C73-5965-602747695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30B8-FD9B-43AA-BB3C-0D590EBEE4F7}">
  <dimension ref="B3:M93"/>
  <sheetViews>
    <sheetView showGridLines="0" workbookViewId="0">
      <selection activeCell="G23" sqref="G23"/>
    </sheetView>
  </sheetViews>
  <sheetFormatPr baseColWidth="10" defaultColWidth="8.83203125" defaultRowHeight="15" x14ac:dyDescent="0.2"/>
  <cols>
    <col min="2" max="2" width="37.5" bestFit="1" customWidth="1"/>
    <col min="4" max="4" width="14.5" bestFit="1" customWidth="1"/>
    <col min="5" max="5" width="43.83203125" customWidth="1"/>
  </cols>
  <sheetData>
    <row r="3" spans="4:13" x14ac:dyDescent="0.2">
      <c r="F3" s="7"/>
      <c r="G3" s="7"/>
      <c r="H3" s="7"/>
      <c r="I3" s="7"/>
      <c r="J3" s="7"/>
      <c r="K3" s="7"/>
      <c r="L3" s="7"/>
      <c r="M3" s="7"/>
    </row>
    <row r="13" spans="4:13" x14ac:dyDescent="0.2">
      <c r="D13" s="1" t="s">
        <v>0</v>
      </c>
      <c r="E13" s="24" t="s">
        <v>37</v>
      </c>
    </row>
    <row r="14" spans="4:13" x14ac:dyDescent="0.2">
      <c r="D14" s="1" t="s">
        <v>1</v>
      </c>
      <c r="E14" s="8">
        <v>101297747</v>
      </c>
    </row>
    <row r="16" spans="4:13" x14ac:dyDescent="0.2">
      <c r="D16" s="1" t="s">
        <v>2</v>
      </c>
      <c r="E16" s="6">
        <v>45338</v>
      </c>
    </row>
    <row r="17" spans="2:2" ht="57" x14ac:dyDescent="0.45">
      <c r="B17" s="12"/>
    </row>
    <row r="88" spans="2:2" x14ac:dyDescent="0.2">
      <c r="B88" s="9" t="s">
        <v>21</v>
      </c>
    </row>
    <row r="89" spans="2:2" x14ac:dyDescent="0.2">
      <c r="B89" s="9" t="s">
        <v>22</v>
      </c>
    </row>
    <row r="90" spans="2:2" x14ac:dyDescent="0.2">
      <c r="B90" s="9" t="s">
        <v>19</v>
      </c>
    </row>
    <row r="91" spans="2:2" x14ac:dyDescent="0.2">
      <c r="B91" s="9" t="s">
        <v>23</v>
      </c>
    </row>
    <row r="92" spans="2:2" x14ac:dyDescent="0.2">
      <c r="B92" s="9" t="s">
        <v>20</v>
      </c>
    </row>
    <row r="93" spans="2:2" x14ac:dyDescent="0.2">
      <c r="B93" s="9" t="s">
        <v>24</v>
      </c>
    </row>
  </sheetData>
  <sortState xmlns:xlrd2="http://schemas.microsoft.com/office/spreadsheetml/2017/richdata2" ref="B88:B92">
    <sortCondition ref="B88:B92"/>
  </sortState>
  <dataConsolidate/>
  <dataValidations count="2">
    <dataValidation type="whole" allowBlank="1" showInputMessage="1" showErrorMessage="1" errorTitle="CUID" error="Input your CUID as 9 digits._x000a_Example: 100100100" promptTitle="CU-ID" prompt="Please provide your 9 digit student number" sqref="E14" xr:uid="{4331BDDA-F717-465E-94A8-AD904B3C4F69}">
      <formula1>100000000</formula1>
      <formula2>999999999</formula2>
    </dataValidation>
    <dataValidation type="date" allowBlank="1" showInputMessage="1" showErrorMessage="1" sqref="K17" xr:uid="{977B1E57-6230-4FB4-9A11-936A9B1A4E2A}">
      <formula1>43709</formula1>
      <formula2>43829</formula2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24EB-509D-49F6-96AA-495E03201C97}">
  <dimension ref="A1:M14"/>
  <sheetViews>
    <sheetView workbookViewId="0">
      <selection activeCell="J12" sqref="J12"/>
    </sheetView>
  </sheetViews>
  <sheetFormatPr baseColWidth="10" defaultColWidth="9.1640625" defaultRowHeight="15" x14ac:dyDescent="0.2"/>
  <cols>
    <col min="1" max="1" width="10.5" bestFit="1" customWidth="1"/>
    <col min="2" max="7" width="10" bestFit="1" customWidth="1"/>
    <col min="8" max="8" width="13.6640625" bestFit="1" customWidth="1"/>
    <col min="9" max="9" width="11.33203125" bestFit="1" customWidth="1"/>
    <col min="10" max="13" width="10" bestFit="1" customWidth="1"/>
  </cols>
  <sheetData>
    <row r="1" spans="1:13" x14ac:dyDescent="0.2">
      <c r="B1" s="25" t="s">
        <v>30</v>
      </c>
      <c r="C1" s="25"/>
      <c r="D1" s="25"/>
      <c r="E1" s="25" t="s">
        <v>31</v>
      </c>
      <c r="F1" s="25"/>
      <c r="G1" s="25"/>
      <c r="H1" s="17"/>
      <c r="I1" s="17"/>
      <c r="J1" s="17"/>
      <c r="K1" s="17"/>
      <c r="L1" s="17"/>
      <c r="M1" s="17"/>
    </row>
    <row r="2" spans="1:13" x14ac:dyDescent="0.2">
      <c r="B2" s="18" t="s">
        <v>27</v>
      </c>
      <c r="C2" s="19" t="s">
        <v>28</v>
      </c>
      <c r="D2" s="19" t="s">
        <v>29</v>
      </c>
      <c r="E2" s="19" t="s">
        <v>27</v>
      </c>
      <c r="F2" s="19" t="s">
        <v>28</v>
      </c>
      <c r="G2" s="19" t="s">
        <v>29</v>
      </c>
      <c r="H2" s="16"/>
    </row>
    <row r="3" spans="1:13" x14ac:dyDescent="0.2">
      <c r="A3" s="14" t="s">
        <v>6</v>
      </c>
      <c r="B3" s="20">
        <v>170</v>
      </c>
      <c r="C3" s="20">
        <v>175</v>
      </c>
      <c r="D3" s="20">
        <v>180</v>
      </c>
      <c r="E3" s="20">
        <v>210</v>
      </c>
      <c r="F3" s="20">
        <v>220</v>
      </c>
      <c r="G3" s="20">
        <v>240</v>
      </c>
      <c r="H3" s="15"/>
      <c r="I3" s="15"/>
      <c r="J3" s="15"/>
      <c r="K3" s="15"/>
      <c r="L3" s="15"/>
      <c r="M3" s="15"/>
    </row>
    <row r="4" spans="1:13" x14ac:dyDescent="0.2">
      <c r="A4" s="14" t="s">
        <v>7</v>
      </c>
      <c r="B4" s="20">
        <v>135</v>
      </c>
      <c r="C4" s="20">
        <v>145</v>
      </c>
      <c r="D4" s="20">
        <v>160</v>
      </c>
      <c r="E4" s="20">
        <v>180</v>
      </c>
      <c r="F4" s="20">
        <v>190</v>
      </c>
      <c r="G4" s="20">
        <v>210</v>
      </c>
      <c r="H4" s="15"/>
      <c r="I4" s="15"/>
      <c r="J4" s="15"/>
      <c r="K4" s="15"/>
      <c r="L4" s="15"/>
      <c r="M4" s="15"/>
    </row>
    <row r="5" spans="1:13" x14ac:dyDescent="0.2">
      <c r="A5" s="14" t="s">
        <v>8</v>
      </c>
      <c r="B5" s="20">
        <v>140</v>
      </c>
      <c r="C5" s="20">
        <v>150</v>
      </c>
      <c r="D5" s="20">
        <v>165</v>
      </c>
      <c r="E5" s="20">
        <v>185</v>
      </c>
      <c r="F5" s="20">
        <v>190</v>
      </c>
      <c r="G5" s="20">
        <v>210</v>
      </c>
      <c r="H5" s="15"/>
      <c r="I5" s="15"/>
      <c r="J5" s="15"/>
      <c r="K5" s="15"/>
      <c r="L5" s="15"/>
      <c r="M5" s="15"/>
    </row>
    <row r="6" spans="1:13" x14ac:dyDescent="0.2">
      <c r="A6" s="14" t="s">
        <v>9</v>
      </c>
      <c r="B6" s="20">
        <v>140</v>
      </c>
      <c r="C6" s="20">
        <v>150</v>
      </c>
      <c r="D6" s="20">
        <v>165</v>
      </c>
      <c r="E6" s="20">
        <v>200</v>
      </c>
      <c r="F6" s="20">
        <v>205</v>
      </c>
      <c r="G6" s="20">
        <v>225</v>
      </c>
      <c r="H6" s="15"/>
      <c r="I6" s="15"/>
      <c r="J6" s="15"/>
      <c r="K6" s="15"/>
      <c r="L6" s="15"/>
      <c r="M6" s="15"/>
    </row>
    <row r="7" spans="1:13" x14ac:dyDescent="0.2">
      <c r="A7" s="14" t="s">
        <v>10</v>
      </c>
      <c r="B7" s="20">
        <v>160</v>
      </c>
      <c r="C7" s="20">
        <v>170</v>
      </c>
      <c r="D7" s="20">
        <v>185</v>
      </c>
      <c r="E7" s="20">
        <v>205</v>
      </c>
      <c r="F7" s="20">
        <v>210</v>
      </c>
      <c r="G7" s="20">
        <v>230</v>
      </c>
      <c r="H7" s="15"/>
      <c r="I7" s="15"/>
      <c r="J7" s="15"/>
      <c r="K7" s="15"/>
      <c r="L7" s="15"/>
      <c r="M7" s="15"/>
    </row>
    <row r="8" spans="1:13" x14ac:dyDescent="0.2">
      <c r="A8" s="14" t="s">
        <v>11</v>
      </c>
      <c r="B8" s="20">
        <v>160</v>
      </c>
      <c r="C8" s="20">
        <v>170</v>
      </c>
      <c r="D8" s="20">
        <v>185</v>
      </c>
      <c r="E8" s="20">
        <v>205</v>
      </c>
      <c r="F8" s="20">
        <v>220</v>
      </c>
      <c r="G8" s="20">
        <v>240</v>
      </c>
      <c r="H8" s="15"/>
      <c r="I8" s="15"/>
      <c r="J8" s="15"/>
      <c r="K8" s="15"/>
      <c r="L8" s="15"/>
      <c r="M8" s="15"/>
    </row>
    <row r="9" spans="1:13" x14ac:dyDescent="0.2">
      <c r="A9" s="14" t="s">
        <v>12</v>
      </c>
      <c r="B9" s="20">
        <v>170</v>
      </c>
      <c r="C9" s="20">
        <v>180</v>
      </c>
      <c r="D9" s="20">
        <v>190</v>
      </c>
      <c r="E9" s="20">
        <v>205</v>
      </c>
      <c r="F9" s="20">
        <v>220</v>
      </c>
      <c r="G9" s="20">
        <v>240</v>
      </c>
      <c r="H9" s="15"/>
      <c r="I9" s="15"/>
      <c r="J9" s="15"/>
      <c r="K9" s="15"/>
      <c r="L9" s="15"/>
      <c r="M9" s="15"/>
    </row>
    <row r="10" spans="1:13" x14ac:dyDescent="0.2">
      <c r="A10" s="14" t="s">
        <v>13</v>
      </c>
      <c r="B10" s="20">
        <v>165</v>
      </c>
      <c r="C10" s="20">
        <v>175</v>
      </c>
      <c r="D10" s="20">
        <v>180</v>
      </c>
      <c r="E10" s="20">
        <v>205</v>
      </c>
      <c r="F10" s="20">
        <v>220</v>
      </c>
      <c r="G10" s="20">
        <v>240</v>
      </c>
      <c r="H10" s="15"/>
      <c r="I10" s="15"/>
      <c r="J10" s="15"/>
      <c r="K10" s="15"/>
      <c r="L10" s="15"/>
      <c r="M10" s="15"/>
    </row>
    <row r="11" spans="1:13" x14ac:dyDescent="0.2">
      <c r="A11" s="14" t="s">
        <v>14</v>
      </c>
      <c r="B11" s="20">
        <v>160</v>
      </c>
      <c r="C11" s="20">
        <v>165</v>
      </c>
      <c r="D11" s="20">
        <v>170</v>
      </c>
      <c r="E11" s="20">
        <v>200</v>
      </c>
      <c r="F11" s="20">
        <v>210</v>
      </c>
      <c r="G11" s="20">
        <v>230</v>
      </c>
      <c r="H11" s="15"/>
      <c r="I11" s="15"/>
      <c r="J11" s="15"/>
      <c r="K11" s="15"/>
      <c r="L11" s="15"/>
      <c r="M11" s="15"/>
    </row>
    <row r="12" spans="1:13" x14ac:dyDescent="0.2">
      <c r="A12" s="14" t="s">
        <v>15</v>
      </c>
      <c r="B12" s="20">
        <v>160</v>
      </c>
      <c r="C12" s="20">
        <v>165</v>
      </c>
      <c r="D12" s="20">
        <v>170</v>
      </c>
      <c r="E12" s="20">
        <v>195</v>
      </c>
      <c r="F12" s="20">
        <v>200</v>
      </c>
      <c r="G12" s="20">
        <v>220</v>
      </c>
      <c r="H12" s="15"/>
      <c r="I12" s="15"/>
      <c r="J12" s="15"/>
      <c r="K12" s="15"/>
      <c r="L12" s="15"/>
      <c r="M12" s="15"/>
    </row>
    <row r="13" spans="1:13" x14ac:dyDescent="0.2">
      <c r="A13" s="14" t="s">
        <v>16</v>
      </c>
      <c r="B13" s="20">
        <v>160</v>
      </c>
      <c r="C13" s="20">
        <v>165</v>
      </c>
      <c r="D13" s="20">
        <v>170</v>
      </c>
      <c r="E13" s="20">
        <v>195</v>
      </c>
      <c r="F13" s="20">
        <v>200</v>
      </c>
      <c r="G13" s="20">
        <v>220</v>
      </c>
      <c r="H13" s="15"/>
      <c r="I13" s="15"/>
      <c r="J13" s="15"/>
      <c r="K13" s="15"/>
      <c r="L13" s="15"/>
      <c r="M13" s="15"/>
    </row>
    <row r="14" spans="1:13" x14ac:dyDescent="0.2">
      <c r="A14" s="14" t="s">
        <v>17</v>
      </c>
      <c r="B14" s="20">
        <v>170</v>
      </c>
      <c r="C14" s="20">
        <v>175</v>
      </c>
      <c r="D14" s="20">
        <v>180</v>
      </c>
      <c r="E14" s="20">
        <v>205</v>
      </c>
      <c r="F14" s="20">
        <v>220</v>
      </c>
      <c r="G14" s="20">
        <v>240</v>
      </c>
      <c r="H14" s="15"/>
      <c r="I14" s="15"/>
      <c r="J14" s="15"/>
      <c r="K14" s="15"/>
      <c r="L14" s="15"/>
      <c r="M14" s="15"/>
    </row>
  </sheetData>
  <mergeCells count="2">
    <mergeCell ref="B1:D1"/>
    <mergeCell ref="E1:G1"/>
  </mergeCells>
  <conditionalFormatting sqref="J24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7CE5-FCC8-45FF-90C7-4FBA068FABDD}">
  <dimension ref="A1:G14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14.1640625" customWidth="1"/>
  </cols>
  <sheetData>
    <row r="1" spans="1:7" x14ac:dyDescent="0.2">
      <c r="B1" s="25" t="s">
        <v>30</v>
      </c>
      <c r="C1" s="25"/>
      <c r="D1" s="25"/>
      <c r="E1" s="25" t="s">
        <v>31</v>
      </c>
      <c r="F1" s="25"/>
      <c r="G1" s="25"/>
    </row>
    <row r="2" spans="1:7" x14ac:dyDescent="0.2">
      <c r="B2" s="18" t="s">
        <v>27</v>
      </c>
      <c r="C2" s="19" t="s">
        <v>28</v>
      </c>
      <c r="D2" s="19" t="s">
        <v>29</v>
      </c>
      <c r="E2" s="19" t="s">
        <v>27</v>
      </c>
      <c r="F2" s="19" t="s">
        <v>28</v>
      </c>
      <c r="G2" s="19" t="s">
        <v>29</v>
      </c>
    </row>
    <row r="3" spans="1:7" x14ac:dyDescent="0.2">
      <c r="A3" s="14" t="s">
        <v>6</v>
      </c>
      <c r="B3">
        <v>38</v>
      </c>
      <c r="C3">
        <v>36</v>
      </c>
      <c r="D3">
        <v>16</v>
      </c>
      <c r="E3">
        <v>104</v>
      </c>
      <c r="F3">
        <v>102</v>
      </c>
      <c r="G3">
        <v>87</v>
      </c>
    </row>
    <row r="4" spans="1:7" x14ac:dyDescent="0.2">
      <c r="A4" s="14" t="s">
        <v>7</v>
      </c>
      <c r="B4">
        <v>34</v>
      </c>
      <c r="C4">
        <v>35</v>
      </c>
      <c r="D4">
        <v>15</v>
      </c>
      <c r="E4">
        <v>86</v>
      </c>
      <c r="F4">
        <v>90</v>
      </c>
      <c r="G4">
        <v>81</v>
      </c>
    </row>
    <row r="5" spans="1:7" x14ac:dyDescent="0.2">
      <c r="A5" s="14" t="s">
        <v>8</v>
      </c>
      <c r="B5">
        <v>31</v>
      </c>
      <c r="C5">
        <v>27</v>
      </c>
      <c r="D5">
        <v>16</v>
      </c>
      <c r="E5">
        <v>91</v>
      </c>
      <c r="F5">
        <v>87</v>
      </c>
      <c r="G5">
        <v>76</v>
      </c>
    </row>
    <row r="6" spans="1:7" x14ac:dyDescent="0.2">
      <c r="A6" s="14" t="s">
        <v>9</v>
      </c>
      <c r="B6">
        <v>27</v>
      </c>
      <c r="C6">
        <v>26</v>
      </c>
      <c r="D6">
        <v>14</v>
      </c>
      <c r="E6">
        <v>98</v>
      </c>
      <c r="F6">
        <v>95</v>
      </c>
      <c r="G6">
        <v>79</v>
      </c>
    </row>
    <row r="7" spans="1:7" x14ac:dyDescent="0.2">
      <c r="A7" s="14" t="s">
        <v>10</v>
      </c>
      <c r="B7">
        <v>42</v>
      </c>
      <c r="C7">
        <v>36</v>
      </c>
      <c r="D7">
        <v>14</v>
      </c>
      <c r="E7">
        <v>106</v>
      </c>
      <c r="F7">
        <v>105</v>
      </c>
      <c r="G7">
        <v>88</v>
      </c>
    </row>
    <row r="8" spans="1:7" x14ac:dyDescent="0.2">
      <c r="A8" s="14" t="s">
        <v>11</v>
      </c>
      <c r="B8">
        <v>38</v>
      </c>
      <c r="C8">
        <v>35</v>
      </c>
      <c r="D8">
        <v>16</v>
      </c>
      <c r="E8">
        <v>121</v>
      </c>
      <c r="F8">
        <v>115</v>
      </c>
      <c r="G8">
        <v>95</v>
      </c>
    </row>
    <row r="9" spans="1:7" x14ac:dyDescent="0.2">
      <c r="A9" s="14" t="s">
        <v>12</v>
      </c>
      <c r="B9">
        <v>44</v>
      </c>
      <c r="C9">
        <v>36</v>
      </c>
      <c r="D9">
        <v>18</v>
      </c>
      <c r="E9">
        <v>116</v>
      </c>
      <c r="F9">
        <v>111</v>
      </c>
      <c r="G9">
        <v>89</v>
      </c>
    </row>
    <row r="10" spans="1:7" x14ac:dyDescent="0.2">
      <c r="A10" s="14" t="s">
        <v>13</v>
      </c>
      <c r="B10">
        <v>43</v>
      </c>
      <c r="C10">
        <v>35</v>
      </c>
      <c r="D10">
        <v>16</v>
      </c>
      <c r="E10">
        <v>122</v>
      </c>
      <c r="F10">
        <v>112</v>
      </c>
      <c r="G10">
        <v>94</v>
      </c>
    </row>
    <row r="11" spans="1:7" x14ac:dyDescent="0.2">
      <c r="A11" s="14" t="s">
        <v>14</v>
      </c>
      <c r="B11">
        <v>35</v>
      </c>
      <c r="C11">
        <v>32</v>
      </c>
      <c r="D11">
        <v>14</v>
      </c>
      <c r="E11">
        <v>116</v>
      </c>
      <c r="F11">
        <v>110</v>
      </c>
      <c r="G11">
        <v>82</v>
      </c>
    </row>
    <row r="12" spans="1:7" x14ac:dyDescent="0.2">
      <c r="A12" s="14" t="s">
        <v>15</v>
      </c>
      <c r="B12">
        <v>34</v>
      </c>
      <c r="C12">
        <v>31</v>
      </c>
      <c r="D12">
        <v>14</v>
      </c>
      <c r="E12">
        <v>105</v>
      </c>
      <c r="F12">
        <v>102</v>
      </c>
      <c r="G12">
        <v>84</v>
      </c>
    </row>
    <row r="13" spans="1:7" x14ac:dyDescent="0.2">
      <c r="A13" s="14" t="s">
        <v>16</v>
      </c>
      <c r="B13">
        <v>31</v>
      </c>
      <c r="C13">
        <v>26</v>
      </c>
      <c r="D13">
        <v>12</v>
      </c>
      <c r="E13">
        <v>97</v>
      </c>
      <c r="F13">
        <v>96</v>
      </c>
      <c r="G13">
        <v>76</v>
      </c>
    </row>
    <row r="14" spans="1:7" x14ac:dyDescent="0.2">
      <c r="A14" s="14" t="s">
        <v>17</v>
      </c>
      <c r="B14">
        <v>36</v>
      </c>
      <c r="C14">
        <v>34</v>
      </c>
      <c r="D14">
        <v>16</v>
      </c>
      <c r="E14">
        <v>116</v>
      </c>
      <c r="F14">
        <v>105</v>
      </c>
      <c r="G14">
        <v>85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34D6-0FFA-4864-A444-198B8633D700}">
  <dimension ref="A1:F18"/>
  <sheetViews>
    <sheetView zoomScale="125" workbookViewId="0">
      <selection activeCell="G16" sqref="G16"/>
    </sheetView>
  </sheetViews>
  <sheetFormatPr baseColWidth="10" defaultColWidth="8.83203125" defaultRowHeight="15" x14ac:dyDescent="0.2"/>
  <cols>
    <col min="1" max="1" width="12.1640625" customWidth="1"/>
    <col min="2" max="5" width="10.5" bestFit="1" customWidth="1"/>
    <col min="6" max="6" width="11.1640625" bestFit="1" customWidth="1"/>
  </cols>
  <sheetData>
    <row r="1" spans="1:6" ht="20" x14ac:dyDescent="0.25">
      <c r="A1" s="26" t="s">
        <v>33</v>
      </c>
      <c r="B1" s="26"/>
      <c r="C1" s="26"/>
      <c r="D1" s="26"/>
      <c r="E1" s="26"/>
    </row>
    <row r="2" spans="1:6" x14ac:dyDescent="0.2">
      <c r="C2" s="27" t="s">
        <v>34</v>
      </c>
      <c r="D2" s="27"/>
      <c r="E2" s="27"/>
    </row>
    <row r="3" spans="1:6" x14ac:dyDescent="0.2">
      <c r="B3" s="11" t="s">
        <v>26</v>
      </c>
      <c r="C3" s="11" t="s">
        <v>3</v>
      </c>
      <c r="D3" s="11" t="s">
        <v>4</v>
      </c>
      <c r="E3" s="11" t="s">
        <v>5</v>
      </c>
    </row>
    <row r="4" spans="1:6" x14ac:dyDescent="0.2">
      <c r="A4" s="3" t="s">
        <v>6</v>
      </c>
      <c r="B4" s="2">
        <f>SUM(Rates!B3*'Total booked rooms'!B3+Rates!C3*'Total booked rooms'!C3+Rates!D3*'Total booked rooms'!D3)</f>
        <v>15640</v>
      </c>
      <c r="C4" s="2">
        <f>B4*$C$18</f>
        <v>14076</v>
      </c>
      <c r="D4" s="2">
        <f>B4*$D$18</f>
        <v>15952.800000000001</v>
      </c>
      <c r="E4" s="2">
        <f>B4*$E$18</f>
        <v>17204</v>
      </c>
      <c r="F4" s="13"/>
    </row>
    <row r="5" spans="1:6" x14ac:dyDescent="0.2">
      <c r="A5" s="3" t="s">
        <v>7</v>
      </c>
      <c r="B5" s="2">
        <f>SUM(Rates!B4*'Total booked rooms'!B4+Rates!C4*'Total booked rooms'!C4+Rates!D4*'Total booked rooms'!D4)</f>
        <v>12065</v>
      </c>
      <c r="C5" s="2">
        <f t="shared" ref="C5:C15" si="0">B5*$C$18</f>
        <v>10858.5</v>
      </c>
      <c r="D5" s="2">
        <f t="shared" ref="D5:D15" si="1">B5*$D$18</f>
        <v>12306.300000000001</v>
      </c>
      <c r="E5" s="2">
        <f t="shared" ref="E5:E15" si="2">B5*$E$18</f>
        <v>13271.500000000002</v>
      </c>
      <c r="F5" s="13"/>
    </row>
    <row r="6" spans="1:6" x14ac:dyDescent="0.2">
      <c r="A6" s="3" t="s">
        <v>8</v>
      </c>
      <c r="B6" s="2">
        <f>SUM(Rates!B5*'Total booked rooms'!B5+Rates!C5*'Total booked rooms'!C5+Rates!D5*'Total booked rooms'!D5)</f>
        <v>11030</v>
      </c>
      <c r="C6" s="2">
        <f t="shared" si="0"/>
        <v>9927</v>
      </c>
      <c r="D6" s="2">
        <f t="shared" si="1"/>
        <v>11250.6</v>
      </c>
      <c r="E6" s="2">
        <f t="shared" si="2"/>
        <v>12133.000000000002</v>
      </c>
      <c r="F6" s="13"/>
    </row>
    <row r="7" spans="1:6" x14ac:dyDescent="0.2">
      <c r="A7" s="3" t="s">
        <v>9</v>
      </c>
      <c r="B7" s="2">
        <f>SUM(Rates!B6*'Total booked rooms'!B6+Rates!C6*'Total booked rooms'!C6+Rates!D6*'Total booked rooms'!D6)</f>
        <v>9990</v>
      </c>
      <c r="C7" s="2">
        <f t="shared" si="0"/>
        <v>8991</v>
      </c>
      <c r="D7" s="2">
        <f t="shared" si="1"/>
        <v>10189.799999999999</v>
      </c>
      <c r="E7" s="2">
        <f t="shared" si="2"/>
        <v>10989</v>
      </c>
      <c r="F7" s="13"/>
    </row>
    <row r="8" spans="1:6" x14ac:dyDescent="0.2">
      <c r="A8" s="3" t="s">
        <v>10</v>
      </c>
      <c r="B8" s="2">
        <f>SUM(Rates!B7*'Total booked rooms'!B7+Rates!C7*'Total booked rooms'!C7+Rates!D7*'Total booked rooms'!D7)</f>
        <v>15430</v>
      </c>
      <c r="C8" s="2">
        <f t="shared" si="0"/>
        <v>13887</v>
      </c>
      <c r="D8" s="2">
        <f t="shared" si="1"/>
        <v>15738.6</v>
      </c>
      <c r="E8" s="2">
        <f t="shared" si="2"/>
        <v>16973</v>
      </c>
      <c r="F8" s="13"/>
    </row>
    <row r="9" spans="1:6" x14ac:dyDescent="0.2">
      <c r="A9" s="3" t="s">
        <v>11</v>
      </c>
      <c r="B9" s="2">
        <f>SUM(Rates!B8*'Total booked rooms'!B8+Rates!C8*'Total booked rooms'!C8+Rates!D8*'Total booked rooms'!D8)</f>
        <v>14990</v>
      </c>
      <c r="C9" s="2">
        <f t="shared" si="0"/>
        <v>13491</v>
      </c>
      <c r="D9" s="2">
        <f t="shared" si="1"/>
        <v>15289.800000000001</v>
      </c>
      <c r="E9" s="2">
        <f t="shared" si="2"/>
        <v>16489</v>
      </c>
      <c r="F9" s="13"/>
    </row>
    <row r="10" spans="1:6" x14ac:dyDescent="0.2">
      <c r="A10" s="3" t="s">
        <v>12</v>
      </c>
      <c r="B10" s="2">
        <f>SUM(Rates!B9*'Total booked rooms'!B9+Rates!C9*'Total booked rooms'!C9+Rates!D9*'Total booked rooms'!D9)</f>
        <v>17380</v>
      </c>
      <c r="C10" s="2">
        <f t="shared" si="0"/>
        <v>15642</v>
      </c>
      <c r="D10" s="2">
        <f t="shared" si="1"/>
        <v>17727.599999999999</v>
      </c>
      <c r="E10" s="2">
        <f t="shared" si="2"/>
        <v>19118</v>
      </c>
      <c r="F10" s="13"/>
    </row>
    <row r="11" spans="1:6" x14ac:dyDescent="0.2">
      <c r="A11" s="3" t="s">
        <v>13</v>
      </c>
      <c r="B11" s="2">
        <f>SUM(Rates!B10*'Total booked rooms'!B10+Rates!C10*'Total booked rooms'!C10+Rates!D10*'Total booked rooms'!D10)</f>
        <v>16100</v>
      </c>
      <c r="C11" s="2">
        <f t="shared" si="0"/>
        <v>14490</v>
      </c>
      <c r="D11" s="2">
        <f t="shared" si="1"/>
        <v>16422</v>
      </c>
      <c r="E11" s="2">
        <f t="shared" si="2"/>
        <v>17710</v>
      </c>
      <c r="F11" s="13"/>
    </row>
    <row r="12" spans="1:6" x14ac:dyDescent="0.2">
      <c r="A12" s="3" t="s">
        <v>14</v>
      </c>
      <c r="B12" s="2">
        <f>SUM(Rates!B11*'Total booked rooms'!B11+Rates!C11*'Total booked rooms'!C11+Rates!D11*'Total booked rooms'!D11)</f>
        <v>13260</v>
      </c>
      <c r="C12" s="2">
        <f t="shared" si="0"/>
        <v>11934</v>
      </c>
      <c r="D12" s="2">
        <f t="shared" si="1"/>
        <v>13525.2</v>
      </c>
      <c r="E12" s="2">
        <f t="shared" si="2"/>
        <v>14586.000000000002</v>
      </c>
      <c r="F12" s="13"/>
    </row>
    <row r="13" spans="1:6" x14ac:dyDescent="0.2">
      <c r="A13" s="3" t="s">
        <v>15</v>
      </c>
      <c r="B13" s="2">
        <f>SUM(Rates!B12*'Total booked rooms'!B12+Rates!C12*'Total booked rooms'!C12+Rates!D12*'Total booked rooms'!D12)</f>
        <v>12935</v>
      </c>
      <c r="C13" s="2">
        <f t="shared" si="0"/>
        <v>11641.5</v>
      </c>
      <c r="D13" s="2">
        <f t="shared" si="1"/>
        <v>13193.7</v>
      </c>
      <c r="E13" s="2">
        <f t="shared" si="2"/>
        <v>14228.500000000002</v>
      </c>
      <c r="F13" s="13"/>
    </row>
    <row r="14" spans="1:6" x14ac:dyDescent="0.2">
      <c r="A14" s="3" t="s">
        <v>16</v>
      </c>
      <c r="B14" s="2">
        <f>SUM(Rates!B13*'Total booked rooms'!B13+Rates!C13*'Total booked rooms'!C13+Rates!D13*'Total booked rooms'!D13)</f>
        <v>11290</v>
      </c>
      <c r="C14" s="2">
        <f t="shared" si="0"/>
        <v>10161</v>
      </c>
      <c r="D14" s="2">
        <f t="shared" si="1"/>
        <v>11515.800000000001</v>
      </c>
      <c r="E14" s="2">
        <f t="shared" si="2"/>
        <v>12419.000000000002</v>
      </c>
      <c r="F14" s="13"/>
    </row>
    <row r="15" spans="1:6" x14ac:dyDescent="0.2">
      <c r="A15" s="3" t="s">
        <v>17</v>
      </c>
      <c r="B15" s="2">
        <f>SUM(Rates!B14*'Total booked rooms'!B14+Rates!C14*'Total booked rooms'!C14+Rates!D14*'Total booked rooms'!D14)</f>
        <v>14950</v>
      </c>
      <c r="C15" s="2">
        <f t="shared" si="0"/>
        <v>13455</v>
      </c>
      <c r="D15" s="2">
        <f t="shared" si="1"/>
        <v>15249</v>
      </c>
      <c r="E15" s="2">
        <f t="shared" si="2"/>
        <v>16445</v>
      </c>
      <c r="F15" s="13"/>
    </row>
    <row r="16" spans="1:6" ht="17" thickBot="1" x14ac:dyDescent="0.25">
      <c r="A16" s="4" t="s">
        <v>18</v>
      </c>
      <c r="B16" s="5">
        <f>SUM(B4:B15)</f>
        <v>165060</v>
      </c>
      <c r="C16" s="5">
        <f>SUM(C4:C15)</f>
        <v>148554</v>
      </c>
      <c r="D16" s="5">
        <f>SUM(D4:D15)</f>
        <v>168361.19999999998</v>
      </c>
      <c r="E16" s="5">
        <f>SUM(E4:E15)</f>
        <v>181566</v>
      </c>
    </row>
    <row r="17" spans="1:5" ht="16" thickTop="1" x14ac:dyDescent="0.2"/>
    <row r="18" spans="1:5" x14ac:dyDescent="0.2">
      <c r="A18" s="10" t="s">
        <v>25</v>
      </c>
      <c r="C18" s="21">
        <v>0.9</v>
      </c>
      <c r="D18" s="22">
        <v>1.02</v>
      </c>
      <c r="E18" s="23">
        <v>1.1000000000000001</v>
      </c>
    </row>
  </sheetData>
  <mergeCells count="2">
    <mergeCell ref="A1:E1"/>
    <mergeCell ref="C2:E2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1EA491FD-FEA1-5F48-AEF3-59A82BC529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Ottawa!B4:B15</xm:f>
              <xm:sqref>B17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C56E-39BC-4FEB-8F80-0FD8DEAEFDCE}">
  <dimension ref="A1:E18"/>
  <sheetViews>
    <sheetView tabSelected="1" zoomScale="115" zoomScaleNormal="321" workbookViewId="0">
      <selection activeCell="D16" sqref="D16"/>
    </sheetView>
  </sheetViews>
  <sheetFormatPr baseColWidth="10" defaultColWidth="8.83203125" defaultRowHeight="15" x14ac:dyDescent="0.2"/>
  <cols>
    <col min="1" max="5" width="10.6640625" customWidth="1"/>
  </cols>
  <sheetData>
    <row r="1" spans="1:5" ht="20" x14ac:dyDescent="0.25">
      <c r="A1" s="26" t="s">
        <v>32</v>
      </c>
      <c r="B1" s="26"/>
      <c r="C1" s="26"/>
      <c r="D1" s="26"/>
      <c r="E1" s="26"/>
    </row>
    <row r="2" spans="1:5" x14ac:dyDescent="0.2">
      <c r="C2" s="27" t="s">
        <v>35</v>
      </c>
      <c r="D2" s="27"/>
      <c r="E2" s="27"/>
    </row>
    <row r="3" spans="1:5" x14ac:dyDescent="0.2">
      <c r="B3" s="11" t="s">
        <v>26</v>
      </c>
      <c r="C3" s="11" t="s">
        <v>3</v>
      </c>
      <c r="D3" s="11" t="s">
        <v>4</v>
      </c>
      <c r="E3" s="11" t="s">
        <v>5</v>
      </c>
    </row>
    <row r="4" spans="1:5" x14ac:dyDescent="0.2">
      <c r="A4" s="3" t="s">
        <v>6</v>
      </c>
      <c r="B4" s="2">
        <f>SUM(Rates!E3*'Total booked rooms'!E3+Rates!F3*'Total booked rooms'!F3+Rates!G3*'Total booked rooms'!G3)</f>
        <v>65160</v>
      </c>
      <c r="C4" s="2">
        <f>B4*$C$18</f>
        <v>58644</v>
      </c>
      <c r="D4" s="2">
        <f>B4*$D$18</f>
        <v>66463.199999999997</v>
      </c>
      <c r="E4" s="2">
        <f>B4*$E$18</f>
        <v>71676</v>
      </c>
    </row>
    <row r="5" spans="1:5" x14ac:dyDescent="0.2">
      <c r="A5" s="3" t="s">
        <v>7</v>
      </c>
      <c r="B5" s="2">
        <f>SUM(Rates!E4*'Total booked rooms'!E4+Rates!F4*'Total booked rooms'!F4+Rates!G4*'Total booked rooms'!G4)</f>
        <v>49590</v>
      </c>
      <c r="C5" s="2">
        <f t="shared" ref="C5:C15" si="0">B5*$C$18</f>
        <v>44631</v>
      </c>
      <c r="D5" s="2">
        <f t="shared" ref="D5:D15" si="1">B5*$D$18</f>
        <v>50581.8</v>
      </c>
      <c r="E5" s="2">
        <f t="shared" ref="E5:E15" si="2">B5*$E$18</f>
        <v>54549.000000000007</v>
      </c>
    </row>
    <row r="6" spans="1:5" x14ac:dyDescent="0.2">
      <c r="A6" s="3" t="s">
        <v>8</v>
      </c>
      <c r="B6" s="2">
        <f>SUM(Rates!E5*'Total booked rooms'!E5+Rates!F5*'Total booked rooms'!F5+Rates!G5*'Total booked rooms'!G5)</f>
        <v>49325</v>
      </c>
      <c r="C6" s="2">
        <f t="shared" si="0"/>
        <v>44392.5</v>
      </c>
      <c r="D6" s="2">
        <f t="shared" si="1"/>
        <v>50311.5</v>
      </c>
      <c r="E6" s="2">
        <f t="shared" si="2"/>
        <v>54257.500000000007</v>
      </c>
    </row>
    <row r="7" spans="1:5" x14ac:dyDescent="0.2">
      <c r="A7" s="3" t="s">
        <v>9</v>
      </c>
      <c r="B7" s="2">
        <f>SUM(Rates!E6*'Total booked rooms'!E6+Rates!F6*'Total booked rooms'!F6+Rates!G6*'Total booked rooms'!G6)</f>
        <v>56850</v>
      </c>
      <c r="C7" s="2">
        <f t="shared" si="0"/>
        <v>51165</v>
      </c>
      <c r="D7" s="2">
        <f t="shared" si="1"/>
        <v>57987</v>
      </c>
      <c r="E7" s="2">
        <f t="shared" si="2"/>
        <v>62535.000000000007</v>
      </c>
    </row>
    <row r="8" spans="1:5" x14ac:dyDescent="0.2">
      <c r="A8" s="3" t="s">
        <v>10</v>
      </c>
      <c r="B8" s="2">
        <f>SUM(Rates!E7*'Total booked rooms'!E7+Rates!F7*'Total booked rooms'!F7+Rates!G7*'Total booked rooms'!G7)</f>
        <v>64020</v>
      </c>
      <c r="C8" s="2">
        <f t="shared" si="0"/>
        <v>57618</v>
      </c>
      <c r="D8" s="2">
        <f t="shared" si="1"/>
        <v>65300.4</v>
      </c>
      <c r="E8" s="2">
        <f t="shared" si="2"/>
        <v>70422</v>
      </c>
    </row>
    <row r="9" spans="1:5" x14ac:dyDescent="0.2">
      <c r="A9" s="3" t="s">
        <v>11</v>
      </c>
      <c r="B9" s="2">
        <f>SUM(Rates!E8*'Total booked rooms'!E8+Rates!F8*'Total booked rooms'!F8+Rates!G8*'Total booked rooms'!G8)</f>
        <v>72905</v>
      </c>
      <c r="C9" s="2">
        <f t="shared" si="0"/>
        <v>65614.5</v>
      </c>
      <c r="D9" s="2">
        <f t="shared" si="1"/>
        <v>74363.100000000006</v>
      </c>
      <c r="E9" s="2">
        <f t="shared" si="2"/>
        <v>80195.5</v>
      </c>
    </row>
    <row r="10" spans="1:5" x14ac:dyDescent="0.2">
      <c r="A10" s="3" t="s">
        <v>12</v>
      </c>
      <c r="B10" s="2">
        <f>SUM(Rates!E9*'Total booked rooms'!E9+Rates!F9*'Total booked rooms'!F9+Rates!G9*'Total booked rooms'!G9)</f>
        <v>69560</v>
      </c>
      <c r="C10" s="2">
        <f t="shared" si="0"/>
        <v>62604</v>
      </c>
      <c r="D10" s="2">
        <f t="shared" si="1"/>
        <v>70951.199999999997</v>
      </c>
      <c r="E10" s="2">
        <f t="shared" si="2"/>
        <v>76516</v>
      </c>
    </row>
    <row r="11" spans="1:5" x14ac:dyDescent="0.2">
      <c r="A11" s="3" t="s">
        <v>13</v>
      </c>
      <c r="B11" s="2">
        <f>SUM(Rates!E10*'Total booked rooms'!E10+Rates!F10*'Total booked rooms'!F10+Rates!G10*'Total booked rooms'!G10)</f>
        <v>72210</v>
      </c>
      <c r="C11" s="2">
        <f t="shared" si="0"/>
        <v>64989</v>
      </c>
      <c r="D11" s="2">
        <f t="shared" si="1"/>
        <v>73654.2</v>
      </c>
      <c r="E11" s="2">
        <f t="shared" si="2"/>
        <v>79431</v>
      </c>
    </row>
    <row r="12" spans="1:5" x14ac:dyDescent="0.2">
      <c r="A12" s="3" t="s">
        <v>14</v>
      </c>
      <c r="B12" s="2">
        <f>SUM(Rates!E11*'Total booked rooms'!E11+Rates!F11*'Total booked rooms'!F11+Rates!G11*'Total booked rooms'!G11)</f>
        <v>65160</v>
      </c>
      <c r="C12" s="2">
        <f t="shared" si="0"/>
        <v>58644</v>
      </c>
      <c r="D12" s="2">
        <f t="shared" si="1"/>
        <v>66463.199999999997</v>
      </c>
      <c r="E12" s="2">
        <f t="shared" si="2"/>
        <v>71676</v>
      </c>
    </row>
    <row r="13" spans="1:5" x14ac:dyDescent="0.2">
      <c r="A13" s="3" t="s">
        <v>15</v>
      </c>
      <c r="B13" s="2">
        <f>SUM(Rates!E12*'Total booked rooms'!E12+Rates!F12*'Total booked rooms'!F12+Rates!G12*'Total booked rooms'!G12)</f>
        <v>59355</v>
      </c>
      <c r="C13" s="2">
        <f t="shared" si="0"/>
        <v>53419.5</v>
      </c>
      <c r="D13" s="2">
        <f t="shared" si="1"/>
        <v>60542.1</v>
      </c>
      <c r="E13" s="2">
        <f t="shared" si="2"/>
        <v>65290.500000000007</v>
      </c>
    </row>
    <row r="14" spans="1:5" x14ac:dyDescent="0.2">
      <c r="A14" s="3" t="s">
        <v>16</v>
      </c>
      <c r="B14" s="2">
        <f>SUM(Rates!E13*'Total booked rooms'!E13+Rates!F13*'Total booked rooms'!F13+Rates!G13*'Total booked rooms'!G13)</f>
        <v>54835</v>
      </c>
      <c r="C14" s="2">
        <f t="shared" si="0"/>
        <v>49351.5</v>
      </c>
      <c r="D14" s="2">
        <f t="shared" si="1"/>
        <v>55931.700000000004</v>
      </c>
      <c r="E14" s="2">
        <f t="shared" si="2"/>
        <v>60318.500000000007</v>
      </c>
    </row>
    <row r="15" spans="1:5" x14ac:dyDescent="0.2">
      <c r="A15" s="3" t="s">
        <v>17</v>
      </c>
      <c r="B15" s="2">
        <f>SUM(Rates!E14*'Total booked rooms'!E14+Rates!F14*'Total booked rooms'!F14+Rates!G14*'Total booked rooms'!G14)</f>
        <v>67280</v>
      </c>
      <c r="C15" s="2">
        <f t="shared" si="0"/>
        <v>60552</v>
      </c>
      <c r="D15" s="2">
        <f t="shared" si="1"/>
        <v>68625.600000000006</v>
      </c>
      <c r="E15" s="2">
        <f t="shared" si="2"/>
        <v>74008</v>
      </c>
    </row>
    <row r="16" spans="1:5" ht="17" thickBot="1" x14ac:dyDescent="0.25">
      <c r="A16" s="4" t="s">
        <v>18</v>
      </c>
      <c r="B16" s="5">
        <f>SUM(B4:B15)</f>
        <v>746250</v>
      </c>
      <c r="C16" s="5">
        <f>SUM(C4:C15)</f>
        <v>671625</v>
      </c>
      <c r="D16" s="5">
        <f>SUM(D4:D15)</f>
        <v>761174.99999999988</v>
      </c>
      <c r="E16" s="5">
        <f>SUM(E4:E15)</f>
        <v>820875</v>
      </c>
    </row>
    <row r="17" spans="1:5" ht="16" thickTop="1" x14ac:dyDescent="0.2"/>
    <row r="18" spans="1:5" x14ac:dyDescent="0.2">
      <c r="A18" s="10" t="s">
        <v>25</v>
      </c>
      <c r="C18" s="21">
        <v>0.9</v>
      </c>
      <c r="D18" s="22">
        <v>1.02</v>
      </c>
      <c r="E18" s="23">
        <v>1.1000000000000001</v>
      </c>
    </row>
  </sheetData>
  <mergeCells count="2">
    <mergeCell ref="A1:E1"/>
    <mergeCell ref="C2:E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12FB0B4A-397F-B14C-8BC8-D6F14B9641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Toronto!B4:B15</xm:f>
              <xm:sqref>B17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CCAF-40F2-0C45-992D-6D6F83E230A2}">
  <dimension ref="A1:E18"/>
  <sheetViews>
    <sheetView workbookViewId="0">
      <selection activeCell="D24" sqref="D24"/>
    </sheetView>
  </sheetViews>
  <sheetFormatPr baseColWidth="10" defaultRowHeight="15" x14ac:dyDescent="0.2"/>
  <cols>
    <col min="5" max="5" width="11.6640625" bestFit="1" customWidth="1"/>
  </cols>
  <sheetData>
    <row r="1" spans="1:5" ht="20" x14ac:dyDescent="0.25">
      <c r="A1" s="26" t="s">
        <v>36</v>
      </c>
      <c r="B1" s="26"/>
      <c r="C1" s="26"/>
      <c r="D1" s="26"/>
      <c r="E1" s="26"/>
    </row>
    <row r="2" spans="1:5" x14ac:dyDescent="0.2">
      <c r="C2" s="27" t="s">
        <v>35</v>
      </c>
      <c r="D2" s="27"/>
      <c r="E2" s="27"/>
    </row>
    <row r="3" spans="1:5" x14ac:dyDescent="0.2">
      <c r="B3" s="11" t="s">
        <v>26</v>
      </c>
      <c r="C3" s="11" t="s">
        <v>3</v>
      </c>
      <c r="D3" s="11" t="s">
        <v>4</v>
      </c>
      <c r="E3" s="11" t="s">
        <v>5</v>
      </c>
    </row>
    <row r="4" spans="1:5" x14ac:dyDescent="0.2">
      <c r="A4" s="3" t="s">
        <v>6</v>
      </c>
      <c r="B4" s="2">
        <f>SUM(Ottawa!B4+Toronto!B4)</f>
        <v>80800</v>
      </c>
      <c r="C4" s="2">
        <f>SUM(Ottawa!C4+Toronto!C4)</f>
        <v>72720</v>
      </c>
      <c r="D4" s="2">
        <f>SUM(Ottawa!D4+Toronto!D4)</f>
        <v>82416</v>
      </c>
      <c r="E4" s="2">
        <f>SUM(Ottawa!E4+Toronto!E4)</f>
        <v>88880</v>
      </c>
    </row>
    <row r="5" spans="1:5" x14ac:dyDescent="0.2">
      <c r="A5" s="3" t="s">
        <v>7</v>
      </c>
      <c r="B5" s="2">
        <f>SUM(Ottawa!B5+Toronto!B5)</f>
        <v>61655</v>
      </c>
      <c r="C5" s="2">
        <f>SUM(Ottawa!C5+Toronto!C5)</f>
        <v>55489.5</v>
      </c>
      <c r="D5" s="2">
        <f>SUM(Ottawa!D5+Toronto!D5)</f>
        <v>62888.100000000006</v>
      </c>
      <c r="E5" s="2">
        <f>SUM(Ottawa!E5+Toronto!E5)</f>
        <v>67820.500000000015</v>
      </c>
    </row>
    <row r="6" spans="1:5" x14ac:dyDescent="0.2">
      <c r="A6" s="3" t="s">
        <v>8</v>
      </c>
      <c r="B6" s="2">
        <f>SUM(Ottawa!B6+Toronto!B6)</f>
        <v>60355</v>
      </c>
      <c r="C6" s="2">
        <f>SUM(Ottawa!C6+Toronto!C6)</f>
        <v>54319.5</v>
      </c>
      <c r="D6" s="2">
        <f>SUM(Ottawa!D6+Toronto!D6)</f>
        <v>61562.1</v>
      </c>
      <c r="E6" s="2">
        <f>SUM(Ottawa!E6+Toronto!E6)</f>
        <v>66390.500000000015</v>
      </c>
    </row>
    <row r="7" spans="1:5" x14ac:dyDescent="0.2">
      <c r="A7" s="3" t="s">
        <v>9</v>
      </c>
      <c r="B7" s="2">
        <f>SUM(Ottawa!B7+Toronto!B7)</f>
        <v>66840</v>
      </c>
      <c r="C7" s="2">
        <f>SUM(Ottawa!C7+Toronto!C7)</f>
        <v>60156</v>
      </c>
      <c r="D7" s="2">
        <f>SUM(Ottawa!D7+Toronto!D7)</f>
        <v>68176.800000000003</v>
      </c>
      <c r="E7" s="2">
        <f>SUM(Ottawa!E7+Toronto!E7)</f>
        <v>73524</v>
      </c>
    </row>
    <row r="8" spans="1:5" x14ac:dyDescent="0.2">
      <c r="A8" s="3" t="s">
        <v>10</v>
      </c>
      <c r="B8" s="2">
        <f>SUM(Ottawa!B8+Toronto!B8)</f>
        <v>79450</v>
      </c>
      <c r="C8" s="2">
        <f>SUM(Ottawa!C8+Toronto!C8)</f>
        <v>71505</v>
      </c>
      <c r="D8" s="2">
        <f>SUM(Ottawa!D8+Toronto!D8)</f>
        <v>81039</v>
      </c>
      <c r="E8" s="2">
        <f>SUM(Ottawa!E8+Toronto!E8)</f>
        <v>87395</v>
      </c>
    </row>
    <row r="9" spans="1:5" x14ac:dyDescent="0.2">
      <c r="A9" s="3" t="s">
        <v>11</v>
      </c>
      <c r="B9" s="2">
        <f>SUM(Ottawa!B9+Toronto!B9)</f>
        <v>87895</v>
      </c>
      <c r="C9" s="2">
        <f>SUM(Ottawa!C9+Toronto!C9)</f>
        <v>79105.5</v>
      </c>
      <c r="D9" s="2">
        <f>SUM(Ottawa!D9+Toronto!D9)</f>
        <v>89652.900000000009</v>
      </c>
      <c r="E9" s="2">
        <f>SUM(Ottawa!E9+Toronto!E9)</f>
        <v>96684.5</v>
      </c>
    </row>
    <row r="10" spans="1:5" x14ac:dyDescent="0.2">
      <c r="A10" s="3" t="s">
        <v>12</v>
      </c>
      <c r="B10" s="2">
        <f>SUM(Ottawa!B10+Toronto!B10)</f>
        <v>86940</v>
      </c>
      <c r="C10" s="2">
        <f>SUM(Ottawa!C10+Toronto!C10)</f>
        <v>78246</v>
      </c>
      <c r="D10" s="2">
        <f>SUM(Ottawa!D10+Toronto!D10)</f>
        <v>88678.799999999988</v>
      </c>
      <c r="E10" s="2">
        <f>SUM(Ottawa!E10+Toronto!E10)</f>
        <v>95634</v>
      </c>
    </row>
    <row r="11" spans="1:5" x14ac:dyDescent="0.2">
      <c r="A11" s="3" t="s">
        <v>13</v>
      </c>
      <c r="B11" s="2">
        <f>SUM(Ottawa!B11+Toronto!B11)</f>
        <v>88310</v>
      </c>
      <c r="C11" s="2">
        <f>SUM(Ottawa!C11+Toronto!C11)</f>
        <v>79479</v>
      </c>
      <c r="D11" s="2">
        <f>SUM(Ottawa!D11+Toronto!D11)</f>
        <v>90076.2</v>
      </c>
      <c r="E11" s="2">
        <f>SUM(Ottawa!E11+Toronto!E11)</f>
        <v>97141</v>
      </c>
    </row>
    <row r="12" spans="1:5" x14ac:dyDescent="0.2">
      <c r="A12" s="3" t="s">
        <v>14</v>
      </c>
      <c r="B12" s="2">
        <f>SUM(Ottawa!B12+Toronto!B12)</f>
        <v>78420</v>
      </c>
      <c r="C12" s="2">
        <f>SUM(Ottawa!C12+Toronto!C12)</f>
        <v>70578</v>
      </c>
      <c r="D12" s="2">
        <f>SUM(Ottawa!D12+Toronto!D12)</f>
        <v>79988.399999999994</v>
      </c>
      <c r="E12" s="2">
        <f>SUM(Ottawa!E12+Toronto!E12)</f>
        <v>86262</v>
      </c>
    </row>
    <row r="13" spans="1:5" x14ac:dyDescent="0.2">
      <c r="A13" s="3" t="s">
        <v>15</v>
      </c>
      <c r="B13" s="2">
        <f>SUM(Ottawa!B13+Toronto!B13)</f>
        <v>72290</v>
      </c>
      <c r="C13" s="2">
        <f>SUM(Ottawa!C13+Toronto!C13)</f>
        <v>65061</v>
      </c>
      <c r="D13" s="2">
        <f>SUM(Ottawa!D13+Toronto!D13)</f>
        <v>73735.8</v>
      </c>
      <c r="E13" s="2">
        <f>SUM(Ottawa!E13+Toronto!E13)</f>
        <v>79519.000000000015</v>
      </c>
    </row>
    <row r="14" spans="1:5" x14ac:dyDescent="0.2">
      <c r="A14" s="3" t="s">
        <v>16</v>
      </c>
      <c r="B14" s="2">
        <f>SUM(Ottawa!B14+Toronto!B14)</f>
        <v>66125</v>
      </c>
      <c r="C14" s="2">
        <f>SUM(Ottawa!C14+Toronto!C14)</f>
        <v>59512.5</v>
      </c>
      <c r="D14" s="2">
        <f>SUM(Ottawa!D14+Toronto!D14)</f>
        <v>67447.5</v>
      </c>
      <c r="E14" s="2">
        <f>SUM(Ottawa!E14+Toronto!E14)</f>
        <v>72737.500000000015</v>
      </c>
    </row>
    <row r="15" spans="1:5" x14ac:dyDescent="0.2">
      <c r="A15" s="3" t="s">
        <v>17</v>
      </c>
      <c r="B15" s="2">
        <f>SUM(Ottawa!B15+Toronto!B15)</f>
        <v>82230</v>
      </c>
      <c r="C15" s="2">
        <f>SUM(Ottawa!C15+Toronto!C15)</f>
        <v>74007</v>
      </c>
      <c r="D15" s="2">
        <f>SUM(Ottawa!D15+Toronto!D15)</f>
        <v>83874.600000000006</v>
      </c>
      <c r="E15" s="2">
        <f>SUM(Ottawa!E15+Toronto!E15)</f>
        <v>90453</v>
      </c>
    </row>
    <row r="16" spans="1:5" ht="17" thickBot="1" x14ac:dyDescent="0.25">
      <c r="A16" s="4" t="s">
        <v>18</v>
      </c>
      <c r="B16" s="5">
        <f>SUM(B4:B15)</f>
        <v>911310</v>
      </c>
      <c r="C16" s="5">
        <f>SUM(C4:C15)</f>
        <v>820179</v>
      </c>
      <c r="D16" s="5">
        <f>SUM(D4:D15)</f>
        <v>929536.2</v>
      </c>
      <c r="E16" s="5">
        <f>SUM(E4:E15)</f>
        <v>1002441</v>
      </c>
    </row>
    <row r="17" spans="1:5" ht="16" thickTop="1" x14ac:dyDescent="0.2"/>
    <row r="18" spans="1:5" x14ac:dyDescent="0.2">
      <c r="A18" s="10" t="s">
        <v>25</v>
      </c>
      <c r="C18" s="21">
        <v>0.9</v>
      </c>
      <c r="D18" s="22">
        <v>1.02</v>
      </c>
      <c r="E18" s="23">
        <v>1.1000000000000001</v>
      </c>
    </row>
  </sheetData>
  <mergeCells count="2">
    <mergeCell ref="A1:E1"/>
    <mergeCell ref="C2:E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A4B97B02-D59A-E34A-817A-D37C023F4C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Summary!B4:B15</xm:f>
              <xm:sqref>B17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D5AD74A45FD449553BA2F72B0C1B0" ma:contentTypeVersion="2" ma:contentTypeDescription="Create a new document." ma:contentTypeScope="" ma:versionID="3353bd5a36ed81c007a72e36b1fc5cf4">
  <xsd:schema xmlns:xsd="http://www.w3.org/2001/XMLSchema" xmlns:xs="http://www.w3.org/2001/XMLSchema" xmlns:p="http://schemas.microsoft.com/office/2006/metadata/properties" xmlns:ns2="bfb15cfc-2427-4022-bcf9-4020e8da76af" targetNamespace="http://schemas.microsoft.com/office/2006/metadata/properties" ma:root="true" ma:fieldsID="26868be0d0a7598ad65b5501ee5cfbe8" ns2:_="">
    <xsd:import namespace="bfb15cfc-2427-4022-bcf9-4020e8da76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15cfc-2427-4022-bcf9-4020e8da76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60BA7C-1B3C-4334-BD30-F179C0E846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FB7E5E-90B7-4795-80AF-8D612FDBB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b15cfc-2427-4022-bcf9-4020e8da7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2C826C-89C6-45FE-BD86-1C38C6CFF080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bfb15cfc-2427-4022-bcf9-4020e8da76a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Documentation</vt:lpstr>
      <vt:lpstr>Rates</vt:lpstr>
      <vt:lpstr>Total booked rooms</vt:lpstr>
      <vt:lpstr>Ottawa</vt:lpstr>
      <vt:lpstr>Toronto</vt:lpstr>
      <vt:lpstr>Summary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Aisha Abdisamad</cp:lastModifiedBy>
  <dcterms:created xsi:type="dcterms:W3CDTF">2018-11-18T16:51:09Z</dcterms:created>
  <dcterms:modified xsi:type="dcterms:W3CDTF">2024-02-18T19:24:56Z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0x010100235D5AD74A45FD449553BA2F72B0C1B0</vt:lpwstr>
  </property>
</Properties>
</file>