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Schools" sheetId="1" r:id="rId1"/>
    <sheet name="Enrolment" sheetId="2" r:id="rId2"/>
    <sheet name="Teachers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28" i="3"/>
  <c r="D28"/>
  <c r="B2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D3"/>
  <c r="C3"/>
  <c r="B3"/>
  <c r="N6" i="2" l="1"/>
  <c r="N7"/>
  <c r="N8"/>
  <c r="N9"/>
  <c r="N14"/>
  <c r="N15"/>
  <c r="N16"/>
  <c r="N18"/>
  <c r="N19"/>
  <c r="N20"/>
  <c r="N22"/>
  <c r="N23"/>
  <c r="N25"/>
  <c r="N26"/>
  <c r="N27"/>
  <c r="N28"/>
  <c r="N30"/>
  <c r="N31"/>
  <c r="N32"/>
  <c r="N33"/>
  <c r="N35"/>
  <c r="N36"/>
  <c r="N37"/>
  <c r="N38"/>
  <c r="N4"/>
  <c r="M6"/>
  <c r="M7"/>
  <c r="M8"/>
  <c r="M9"/>
  <c r="M14"/>
  <c r="M15"/>
  <c r="M16"/>
  <c r="M18"/>
  <c r="M19"/>
  <c r="M20"/>
  <c r="M22"/>
  <c r="M23"/>
  <c r="M25"/>
  <c r="M26"/>
  <c r="M27"/>
  <c r="M28"/>
  <c r="M30"/>
  <c r="M31"/>
  <c r="M32"/>
  <c r="M33"/>
  <c r="M35"/>
  <c r="M36"/>
  <c r="M37"/>
  <c r="M38"/>
  <c r="M4"/>
  <c r="L6"/>
  <c r="L7"/>
  <c r="L8"/>
  <c r="L9"/>
  <c r="L14"/>
  <c r="L15"/>
  <c r="L16"/>
  <c r="L18"/>
  <c r="L19"/>
  <c r="L20"/>
  <c r="L22"/>
  <c r="L23"/>
  <c r="L25"/>
  <c r="L26"/>
  <c r="L27"/>
  <c r="L28"/>
  <c r="L30"/>
  <c r="L31"/>
  <c r="L32"/>
  <c r="L33"/>
  <c r="L35"/>
  <c r="L36"/>
  <c r="L37"/>
  <c r="L38"/>
  <c r="L4"/>
  <c r="K6"/>
  <c r="K7"/>
  <c r="K8"/>
  <c r="K9"/>
  <c r="K14"/>
  <c r="K15"/>
  <c r="K16"/>
  <c r="K18"/>
  <c r="K19"/>
  <c r="K20"/>
  <c r="K22"/>
  <c r="K23"/>
  <c r="K25"/>
  <c r="K26"/>
  <c r="K27"/>
  <c r="K28"/>
  <c r="K30"/>
  <c r="K31"/>
  <c r="K32"/>
  <c r="K33"/>
  <c r="K35"/>
  <c r="K36"/>
  <c r="K37"/>
  <c r="K38"/>
  <c r="K4"/>
  <c r="J6"/>
  <c r="J7"/>
  <c r="J8"/>
  <c r="J9"/>
  <c r="J14"/>
  <c r="J15"/>
  <c r="J16"/>
  <c r="J18"/>
  <c r="J19"/>
  <c r="J20"/>
  <c r="J22"/>
  <c r="J23"/>
  <c r="J25"/>
  <c r="J26"/>
  <c r="J27"/>
  <c r="J28"/>
  <c r="J30"/>
  <c r="J31"/>
  <c r="J32"/>
  <c r="J33"/>
  <c r="J35"/>
  <c r="J36"/>
  <c r="J37"/>
  <c r="J38"/>
  <c r="J4"/>
  <c r="I6"/>
  <c r="I7"/>
  <c r="I8"/>
  <c r="I9"/>
  <c r="I14"/>
  <c r="I15"/>
  <c r="I16"/>
  <c r="I18"/>
  <c r="I19"/>
  <c r="I20"/>
  <c r="I22"/>
  <c r="I23"/>
  <c r="I25"/>
  <c r="I26"/>
  <c r="I27"/>
  <c r="I28"/>
  <c r="I30"/>
  <c r="I31"/>
  <c r="I32"/>
  <c r="I33"/>
  <c r="I35"/>
  <c r="I36"/>
  <c r="I37"/>
  <c r="I38"/>
  <c r="I4"/>
  <c r="H6"/>
  <c r="H7"/>
  <c r="H8"/>
  <c r="H9"/>
  <c r="H14"/>
  <c r="H15"/>
  <c r="H16"/>
  <c r="H18"/>
  <c r="H19"/>
  <c r="H20"/>
  <c r="H22"/>
  <c r="H23"/>
  <c r="H25"/>
  <c r="H26"/>
  <c r="H27"/>
  <c r="H28"/>
  <c r="H30"/>
  <c r="H31"/>
  <c r="H32"/>
  <c r="H33"/>
  <c r="H35"/>
  <c r="H36"/>
  <c r="H37"/>
  <c r="H38"/>
  <c r="H4"/>
  <c r="G39"/>
  <c r="F39"/>
  <c r="E39"/>
  <c r="G38"/>
  <c r="F38"/>
  <c r="E38"/>
  <c r="F36"/>
  <c r="E36"/>
  <c r="G36" s="1"/>
  <c r="F37"/>
  <c r="E37"/>
  <c r="F35"/>
  <c r="E35"/>
  <c r="F33"/>
  <c r="E33"/>
  <c r="F32"/>
  <c r="G29"/>
  <c r="E32"/>
  <c r="F31"/>
  <c r="E31"/>
  <c r="F30"/>
  <c r="E30"/>
  <c r="F28"/>
  <c r="E28"/>
  <c r="F27"/>
  <c r="E27"/>
  <c r="F26"/>
  <c r="E26"/>
  <c r="F25"/>
  <c r="E25"/>
  <c r="F23"/>
  <c r="E23"/>
  <c r="F22"/>
  <c r="E22"/>
  <c r="F20"/>
  <c r="E20"/>
  <c r="F19"/>
  <c r="E19"/>
  <c r="F18"/>
  <c r="E18"/>
  <c r="F16"/>
  <c r="E16"/>
  <c r="F15"/>
  <c r="E15"/>
  <c r="F14"/>
  <c r="E14"/>
  <c r="F9"/>
  <c r="E9"/>
  <c r="F8"/>
  <c r="E8"/>
  <c r="F7"/>
  <c r="E7"/>
  <c r="F6"/>
  <c r="E6"/>
  <c r="F4"/>
  <c r="E4"/>
  <c r="C38"/>
  <c r="B38"/>
  <c r="C37"/>
  <c r="B37"/>
  <c r="C36"/>
  <c r="B36"/>
  <c r="C35"/>
  <c r="B35"/>
  <c r="C33"/>
  <c r="B33"/>
  <c r="C32"/>
  <c r="B32"/>
  <c r="C31"/>
  <c r="B31"/>
  <c r="C30"/>
  <c r="B30"/>
  <c r="C28"/>
  <c r="B28"/>
  <c r="C27"/>
  <c r="B27"/>
  <c r="B26"/>
  <c r="C26"/>
  <c r="C25"/>
  <c r="B25"/>
  <c r="C23"/>
  <c r="B23"/>
  <c r="C22"/>
  <c r="B22"/>
  <c r="C20"/>
  <c r="B20"/>
  <c r="C19"/>
  <c r="B19"/>
  <c r="C18"/>
  <c r="B18"/>
  <c r="C16"/>
  <c r="B16"/>
  <c r="C15"/>
  <c r="B15"/>
  <c r="C14"/>
  <c r="B14"/>
  <c r="C9"/>
  <c r="B9"/>
  <c r="C8"/>
  <c r="B8"/>
  <c r="C7"/>
  <c r="B7"/>
  <c r="B6"/>
  <c r="C6"/>
  <c r="C4"/>
  <c r="B4"/>
  <c r="G37" l="1"/>
  <c r="G35"/>
  <c r="G33"/>
  <c r="G32"/>
  <c r="G30"/>
  <c r="G31"/>
  <c r="G26"/>
  <c r="G27"/>
  <c r="G25"/>
  <c r="G28"/>
  <c r="G23"/>
  <c r="G22"/>
  <c r="G15"/>
  <c r="G20"/>
  <c r="G16"/>
  <c r="G19"/>
  <c r="G18"/>
  <c r="G14"/>
  <c r="G9"/>
  <c r="G7"/>
  <c r="G6"/>
  <c r="G8"/>
  <c r="G4"/>
  <c r="D36"/>
  <c r="D38"/>
  <c r="C39"/>
  <c r="B39"/>
  <c r="D37"/>
  <c r="D35"/>
  <c r="D33"/>
  <c r="D30"/>
  <c r="D32"/>
  <c r="D31"/>
  <c r="D28"/>
  <c r="D27"/>
  <c r="D26"/>
  <c r="D25"/>
  <c r="D23"/>
  <c r="D22"/>
  <c r="D20"/>
  <c r="D19"/>
  <c r="D15"/>
  <c r="D18"/>
  <c r="D16"/>
  <c r="D14"/>
  <c r="D9"/>
  <c r="D7"/>
  <c r="D8"/>
  <c r="D6"/>
  <c r="D4"/>
  <c r="N6" i="1"/>
  <c r="N7"/>
  <c r="N8"/>
  <c r="M6"/>
  <c r="M7"/>
  <c r="M8"/>
  <c r="M4"/>
  <c r="J6"/>
  <c r="J7"/>
  <c r="J17"/>
  <c r="L6"/>
  <c r="L7"/>
  <c r="L8"/>
  <c r="K6"/>
  <c r="K7"/>
  <c r="K8"/>
  <c r="J8" s="1"/>
  <c r="K18"/>
  <c r="K20"/>
  <c r="F38"/>
  <c r="K38" s="1"/>
  <c r="E38"/>
  <c r="F37"/>
  <c r="E37"/>
  <c r="F36"/>
  <c r="E36"/>
  <c r="F35"/>
  <c r="E35"/>
  <c r="F33"/>
  <c r="K33" s="1"/>
  <c r="E33"/>
  <c r="E32"/>
  <c r="F32"/>
  <c r="K32" s="1"/>
  <c r="F31"/>
  <c r="E31"/>
  <c r="F30"/>
  <c r="E30"/>
  <c r="F28"/>
  <c r="K28" s="1"/>
  <c r="E28"/>
  <c r="F27"/>
  <c r="E27"/>
  <c r="F26"/>
  <c r="E26"/>
  <c r="F25"/>
  <c r="E25"/>
  <c r="F23"/>
  <c r="K23" s="1"/>
  <c r="E23"/>
  <c r="F22"/>
  <c r="E22"/>
  <c r="E20"/>
  <c r="G20" s="1"/>
  <c r="N20" s="1"/>
  <c r="F19"/>
  <c r="E19"/>
  <c r="E18"/>
  <c r="G18" s="1"/>
  <c r="N18" s="1"/>
  <c r="E16"/>
  <c r="F16"/>
  <c r="K16" s="1"/>
  <c r="F15"/>
  <c r="E15"/>
  <c r="F14"/>
  <c r="G14" s="1"/>
  <c r="N14" s="1"/>
  <c r="F9"/>
  <c r="G9" s="1"/>
  <c r="N9" s="1"/>
  <c r="G8"/>
  <c r="G7"/>
  <c r="I6"/>
  <c r="I7"/>
  <c r="I8"/>
  <c r="I9"/>
  <c r="I14"/>
  <c r="I15"/>
  <c r="I16"/>
  <c r="I18"/>
  <c r="I20"/>
  <c r="I23"/>
  <c r="I25"/>
  <c r="I26"/>
  <c r="I27"/>
  <c r="I28"/>
  <c r="I30"/>
  <c r="I31"/>
  <c r="I32"/>
  <c r="I33"/>
  <c r="I35"/>
  <c r="I36"/>
  <c r="I4"/>
  <c r="H6"/>
  <c r="H7"/>
  <c r="H8"/>
  <c r="H9"/>
  <c r="H14"/>
  <c r="H15"/>
  <c r="H16"/>
  <c r="H18"/>
  <c r="H20"/>
  <c r="H23"/>
  <c r="H26"/>
  <c r="H27"/>
  <c r="H28"/>
  <c r="H31"/>
  <c r="H32"/>
  <c r="H33"/>
  <c r="H35"/>
  <c r="H36"/>
  <c r="H38"/>
  <c r="H4"/>
  <c r="K4"/>
  <c r="G4"/>
  <c r="L4" s="1"/>
  <c r="J4" s="1"/>
  <c r="D38"/>
  <c r="D39" s="1"/>
  <c r="B37"/>
  <c r="I37" s="1"/>
  <c r="C30"/>
  <c r="H30" s="1"/>
  <c r="C25"/>
  <c r="H25" s="1"/>
  <c r="C22"/>
  <c r="B22"/>
  <c r="I22" s="1"/>
  <c r="B19"/>
  <c r="H19" s="1"/>
  <c r="D39" i="2" l="1"/>
  <c r="G38" i="1"/>
  <c r="N38" s="1"/>
  <c r="M16"/>
  <c r="L9"/>
  <c r="M38"/>
  <c r="M26"/>
  <c r="M28"/>
  <c r="M31"/>
  <c r="M36"/>
  <c r="E39"/>
  <c r="M23"/>
  <c r="M15"/>
  <c r="M22"/>
  <c r="M25"/>
  <c r="M27"/>
  <c r="M30"/>
  <c r="M32"/>
  <c r="M35"/>
  <c r="K37"/>
  <c r="K9"/>
  <c r="J9" s="1"/>
  <c r="M33"/>
  <c r="M9"/>
  <c r="L14"/>
  <c r="M19"/>
  <c r="L18"/>
  <c r="J18" s="1"/>
  <c r="F39"/>
  <c r="K27"/>
  <c r="M37"/>
  <c r="G35"/>
  <c r="M18"/>
  <c r="N4"/>
  <c r="K36"/>
  <c r="K31"/>
  <c r="K26"/>
  <c r="K15"/>
  <c r="M20"/>
  <c r="K22"/>
  <c r="G37"/>
  <c r="K35"/>
  <c r="K30"/>
  <c r="K25"/>
  <c r="K19"/>
  <c r="K14"/>
  <c r="L20"/>
  <c r="J20" s="1"/>
  <c r="M14"/>
  <c r="G36"/>
  <c r="G33"/>
  <c r="G31"/>
  <c r="G32"/>
  <c r="G30"/>
  <c r="G27"/>
  <c r="G28"/>
  <c r="G25"/>
  <c r="G26"/>
  <c r="G23"/>
  <c r="G22"/>
  <c r="G19"/>
  <c r="G16"/>
  <c r="G15"/>
  <c r="H22"/>
  <c r="H37"/>
  <c r="I38"/>
  <c r="I19"/>
  <c r="B39"/>
  <c r="C39"/>
  <c r="L38" l="1"/>
  <c r="J38" s="1"/>
  <c r="G39"/>
  <c r="J14"/>
  <c r="N27"/>
  <c r="L27"/>
  <c r="J27" s="1"/>
  <c r="N28"/>
  <c r="L28"/>
  <c r="J28" s="1"/>
  <c r="N19"/>
  <c r="L19"/>
  <c r="J19" s="1"/>
  <c r="L25"/>
  <c r="J25" s="1"/>
  <c r="N25"/>
  <c r="N32"/>
  <c r="L32"/>
  <c r="J32" s="1"/>
  <c r="N35"/>
  <c r="L35"/>
  <c r="J35" s="1"/>
  <c r="N15"/>
  <c r="L15"/>
  <c r="J15" s="1"/>
  <c r="N23"/>
  <c r="L23"/>
  <c r="J23" s="1"/>
  <c r="N33"/>
  <c r="L33"/>
  <c r="J33" s="1"/>
  <c r="N22"/>
  <c r="L22"/>
  <c r="J22" s="1"/>
  <c r="N31"/>
  <c r="L31"/>
  <c r="J31" s="1"/>
  <c r="N16"/>
  <c r="L16"/>
  <c r="J16" s="1"/>
  <c r="N26"/>
  <c r="L26"/>
  <c r="J26" s="1"/>
  <c r="L30"/>
  <c r="J30" s="1"/>
  <c r="N30"/>
  <c r="N36"/>
  <c r="L36"/>
  <c r="J36" s="1"/>
  <c r="N37"/>
  <c r="L37"/>
  <c r="J37" s="1"/>
</calcChain>
</file>

<file path=xl/sharedStrings.xml><?xml version="1.0" encoding="utf-8"?>
<sst xmlns="http://schemas.openxmlformats.org/spreadsheetml/2006/main" count="150" uniqueCount="70">
  <si>
    <t>Total Schools</t>
  </si>
  <si>
    <t>State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</si>
  <si>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</si>
  <si>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</si>
  <si>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</si>
  <si>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</si>
  <si>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</si>
  <si>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</si>
  <si>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</si>
  <si>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</si>
  <si>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</si>
  <si>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</si>
  <si>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</si>
  <si>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</si>
  <si>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</si>
  <si>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</si>
  <si>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</si>
  <si>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</si>
  <si>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</si>
  <si>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</si>
  <si>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</si>
  <si>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</si>
  <si>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</si>
  <si>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</si>
  <si>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</si>
  <si>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</si>
  <si>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</si>
  <si>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</si>
  <si>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</si>
  <si>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</si>
  <si>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</si>
  <si>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</si>
  <si>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</si>
  <si>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</si>
  <si>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</si>
  <si>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</si>
  <si>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</si>
  <si>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</si>
  <si>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</si>
  <si>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Numbers</t>
  </si>
  <si>
    <t>Rural Schools</t>
  </si>
  <si>
    <t>Breakdown of School by Management (as a % to Total Schools)</t>
  </si>
  <si>
    <t>Proportion of Rural Schools (as a % of total)</t>
  </si>
  <si>
    <t>Breakdown of School by Management (as a % to Rural Schools)</t>
  </si>
  <si>
    <t>Goverment Schools</t>
  </si>
  <si>
    <t>Private Schools</t>
  </si>
  <si>
    <t>Rural Government</t>
  </si>
  <si>
    <t>Rural Private</t>
  </si>
  <si>
    <t>Rural Total</t>
  </si>
  <si>
    <t>2003-04</t>
  </si>
  <si>
    <t>Rural Total Schools</t>
  </si>
  <si>
    <t>Note 1 : Data for Andhra Pradesh is for undivided Andhra Pradesh which includes Telangana</t>
  </si>
  <si>
    <t>Note 2 : Data for some states was not available</t>
  </si>
  <si>
    <t>Enrolment in Private Schools (Rural)</t>
  </si>
  <si>
    <t>Enrolment in Goverment Schools (Rural)</t>
  </si>
  <si>
    <t>Total Enrolment (Rural)</t>
  </si>
  <si>
    <t>Enrolment in Private Schools</t>
  </si>
  <si>
    <t>Enrolment in Goverment Schools</t>
  </si>
  <si>
    <t>Total Enrolment</t>
  </si>
  <si>
    <t>Composition of Rural Enrolment</t>
  </si>
  <si>
    <t>Rural Enrolment (as a % to total)</t>
  </si>
  <si>
    <t>Enrolment by Management (as a % to Total Enrolment)</t>
  </si>
  <si>
    <t>Rural</t>
  </si>
  <si>
    <t>Enrolment</t>
  </si>
  <si>
    <t>Teachers</t>
  </si>
  <si>
    <t>Student-Teacher Ratios</t>
  </si>
  <si>
    <t>Total Teachers</t>
  </si>
  <si>
    <t>Teachers in Goverment Schools</t>
  </si>
  <si>
    <t>Teachers in Private Schools</t>
  </si>
  <si>
    <t>Government Schools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</si>
</sst>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6">
    <xf numFmtId="0" fontId="0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</cellStyleXfs>
  <cellXfs count="30">
    <xf numFmtId="0" fontId="0" fillId="0" borderId="0" xfId="0"/>
    <xf numFmtId="0" fontId="3" fillId="0" borderId="0" xfId="1" applyFont="1" applyAlignment="1">
      <alignment horizontal="left" vertical="center"/>
    </xf>
    <xf numFmtId="0" fontId="5" fillId="0" borderId="0" xfId="1" applyFont="1"/>
    <xf numFmtId="0" fontId="2" fillId="0" borderId="1" xfId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0" xfId="2" applyFont="1" applyBorder="1" applyAlignment="1">
      <alignment horizontal="centerContinuous"/>
    </xf>
    <xf numFmtId="0" fontId="1" fillId="0" borderId="0" xfId="2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 wrapText="1"/>
    </xf>
    <xf numFmtId="0" fontId="4" fillId="0" borderId="2" xfId="2" applyNumberFormat="1" applyFont="1" applyFill="1" applyBorder="1" applyAlignment="1" applyProtection="1">
      <alignment horizontal="right" wrapText="1"/>
    </xf>
    <xf numFmtId="0" fontId="6" fillId="0" borderId="0" xfId="0" applyFont="1"/>
    <xf numFmtId="9" fontId="0" fillId="0" borderId="0" xfId="0" applyNumberFormat="1"/>
    <xf numFmtId="0" fontId="3" fillId="0" borderId="0" xfId="1" applyFont="1" applyFill="1" applyAlignment="1">
      <alignment horizontal="left" vertical="center"/>
    </xf>
    <xf numFmtId="0" fontId="4" fillId="0" borderId="0" xfId="0" applyNumberFormat="1" applyFont="1" applyFill="1" applyBorder="1" applyAlignment="1" applyProtection="1">
      <alignment horizontal="right" vertical="top" wrapText="1"/>
    </xf>
    <xf numFmtId="0" fontId="1" fillId="0" borderId="0" xfId="0" applyFont="1" applyBorder="1" applyAlignment="1">
      <alignment horizontal="left" wrapText="1"/>
    </xf>
    <xf numFmtId="0" fontId="0" fillId="0" borderId="0" xfId="0" applyFont="1" applyAlignment="1">
      <alignment horizontal="centerContinuous" wrapText="1"/>
    </xf>
    <xf numFmtId="0" fontId="2" fillId="0" borderId="0" xfId="0" applyFont="1" applyAlignment="1">
      <alignment horizontal="centerContinuous" wrapText="1"/>
    </xf>
    <xf numFmtId="0" fontId="1" fillId="0" borderId="0" xfId="0" applyFont="1" applyBorder="1" applyAlignment="1">
      <alignment horizontal="centerContinuous" wrapText="1"/>
    </xf>
    <xf numFmtId="0" fontId="2" fillId="0" borderId="0" xfId="0" applyFont="1" applyBorder="1" applyAlignment="1">
      <alignment horizontal="centerContinuous" wrapText="1"/>
    </xf>
    <xf numFmtId="0" fontId="0" fillId="0" borderId="0" xfId="0" applyFont="1"/>
    <xf numFmtId="0" fontId="1" fillId="0" borderId="0" xfId="144"/>
    <xf numFmtId="0" fontId="1" fillId="0" borderId="0" xfId="144" applyFont="1" applyBorder="1" applyAlignment="1">
      <alignment horizontal="left" wrapText="1"/>
    </xf>
    <xf numFmtId="0" fontId="2" fillId="0" borderId="0" xfId="144" applyFont="1" applyBorder="1" applyAlignment="1">
      <alignment horizontal="center" wrapText="1"/>
    </xf>
    <xf numFmtId="0" fontId="10" fillId="0" borderId="0" xfId="144" applyNumberFormat="1" applyFont="1" applyFill="1" applyBorder="1" applyAlignment="1" applyProtection="1">
      <alignment horizontal="center" vertical="top" wrapText="1"/>
    </xf>
    <xf numFmtId="0" fontId="1" fillId="0" borderId="0" xfId="144" applyAlignment="1">
      <alignment horizontal="centerContinuous" wrapText="1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3" fillId="0" borderId="0" xfId="1" applyFont="1" applyAlignment="1">
      <alignment horizontal="left" vertical="center"/>
    </xf>
    <xf numFmtId="0" fontId="6" fillId="0" borderId="0" xfId="0" applyFont="1"/>
  </cellXfs>
  <cellStyles count="146">
    <cellStyle name="Normal" xfId="0" builtinId="0"/>
    <cellStyle name="Normal 10" xfId="9"/>
    <cellStyle name="Normal 100" xfId="99"/>
    <cellStyle name="Normal 101" xfId="100"/>
    <cellStyle name="Normal 102" xfId="101"/>
    <cellStyle name="Normal 103" xfId="102"/>
    <cellStyle name="Normal 104" xfId="103"/>
    <cellStyle name="Normal 105" xfId="104"/>
    <cellStyle name="Normal 106" xfId="105"/>
    <cellStyle name="Normal 107" xfId="106"/>
    <cellStyle name="Normal 108" xfId="107"/>
    <cellStyle name="Normal 109" xfId="108"/>
    <cellStyle name="Normal 11" xfId="10"/>
    <cellStyle name="Normal 110" xfId="109"/>
    <cellStyle name="Normal 111" xfId="110"/>
    <cellStyle name="Normal 112" xfId="111"/>
    <cellStyle name="Normal 113" xfId="112"/>
    <cellStyle name="Normal 114" xfId="113"/>
    <cellStyle name="Normal 115" xfId="114"/>
    <cellStyle name="Normal 116" xfId="115"/>
    <cellStyle name="Normal 117" xfId="116"/>
    <cellStyle name="Normal 118" xfId="117"/>
    <cellStyle name="Normal 119" xfId="118"/>
    <cellStyle name="Normal 12" xfId="11"/>
    <cellStyle name="Normal 120" xfId="119"/>
    <cellStyle name="Normal 121" xfId="120"/>
    <cellStyle name="Normal 122" xfId="121"/>
    <cellStyle name="Normal 123" xfId="122"/>
    <cellStyle name="Normal 124" xfId="123"/>
    <cellStyle name="Normal 125" xfId="124"/>
    <cellStyle name="Normal 126" xfId="125"/>
    <cellStyle name="Normal 127" xfId="126"/>
    <cellStyle name="Normal 128" xfId="127"/>
    <cellStyle name="Normal 129" xfId="128"/>
    <cellStyle name="Normal 13" xfId="12"/>
    <cellStyle name="Normal 130" xfId="129"/>
    <cellStyle name="Normal 131" xfId="130"/>
    <cellStyle name="Normal 132" xfId="131"/>
    <cellStyle name="Normal 133" xfId="132"/>
    <cellStyle name="Normal 134" xfId="133"/>
    <cellStyle name="Normal 135" xfId="134"/>
    <cellStyle name="Normal 136" xfId="135"/>
    <cellStyle name="Normal 137" xfId="136"/>
    <cellStyle name="Normal 138" xfId="137"/>
    <cellStyle name="Normal 139" xfId="138"/>
    <cellStyle name="Normal 14" xfId="13"/>
    <cellStyle name="Normal 140" xfId="139"/>
    <cellStyle name="Normal 141" xfId="140"/>
    <cellStyle name="Normal 142" xfId="141"/>
    <cellStyle name="Normal 143" xfId="142"/>
    <cellStyle name="Normal 144" xfId="143"/>
    <cellStyle name="Normal 145" xfId="144"/>
    <cellStyle name="Normal 146" xfId="145"/>
    <cellStyle name="Normal 15" xfId="14"/>
    <cellStyle name="Normal 16" xfId="15"/>
    <cellStyle name="Normal 17" xfId="16"/>
    <cellStyle name="Normal 18" xfId="17"/>
    <cellStyle name="Normal 19" xfId="18"/>
    <cellStyle name="Normal 2" xfId="3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1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2"/>
    <cellStyle name="Normal 40" xfId="39"/>
    <cellStyle name="Normal 41" xfId="40"/>
    <cellStyle name="Normal 42" xfId="41"/>
    <cellStyle name="Normal 43" xfId="42"/>
    <cellStyle name="Normal 44" xfId="43"/>
    <cellStyle name="Normal 45" xfId="44"/>
    <cellStyle name="Normal 46" xfId="45"/>
    <cellStyle name="Normal 47" xfId="46"/>
    <cellStyle name="Normal 48" xfId="47"/>
    <cellStyle name="Normal 49" xfId="48"/>
    <cellStyle name="Normal 5" xfId="4"/>
    <cellStyle name="Normal 50" xfId="49"/>
    <cellStyle name="Normal 51" xfId="50"/>
    <cellStyle name="Normal 52" xfId="51"/>
    <cellStyle name="Normal 53" xfId="52"/>
    <cellStyle name="Normal 54" xfId="53"/>
    <cellStyle name="Normal 55" xfId="54"/>
    <cellStyle name="Normal 56" xfId="55"/>
    <cellStyle name="Normal 57" xfId="56"/>
    <cellStyle name="Normal 58" xfId="57"/>
    <cellStyle name="Normal 59" xfId="58"/>
    <cellStyle name="Normal 6" xfId="5"/>
    <cellStyle name="Normal 60" xfId="59"/>
    <cellStyle name="Normal 61" xfId="60"/>
    <cellStyle name="Normal 62" xfId="61"/>
    <cellStyle name="Normal 63" xfId="62"/>
    <cellStyle name="Normal 64" xfId="63"/>
    <cellStyle name="Normal 65" xfId="64"/>
    <cellStyle name="Normal 66" xfId="65"/>
    <cellStyle name="Normal 67" xfId="66"/>
    <cellStyle name="Normal 68" xfId="67"/>
    <cellStyle name="Normal 69" xfId="68"/>
    <cellStyle name="Normal 7" xfId="6"/>
    <cellStyle name="Normal 70" xfId="69"/>
    <cellStyle name="Normal 71" xfId="70"/>
    <cellStyle name="Normal 72" xfId="71"/>
    <cellStyle name="Normal 73" xfId="72"/>
    <cellStyle name="Normal 74" xfId="73"/>
    <cellStyle name="Normal 75" xfId="74"/>
    <cellStyle name="Normal 76" xfId="75"/>
    <cellStyle name="Normal 77" xfId="76"/>
    <cellStyle name="Normal 78" xfId="77"/>
    <cellStyle name="Normal 79" xfId="78"/>
    <cellStyle name="Normal 8" xfId="7"/>
    <cellStyle name="Normal 80" xfId="79"/>
    <cellStyle name="Normal 81" xfId="80"/>
    <cellStyle name="Normal 82" xfId="81"/>
    <cellStyle name="Normal 83" xfId="82"/>
    <cellStyle name="Normal 84" xfId="83"/>
    <cellStyle name="Normal 85" xfId="84"/>
    <cellStyle name="Normal 86" xfId="85"/>
    <cellStyle name="Normal 87" xfId="86"/>
    <cellStyle name="Normal 88" xfId="87"/>
    <cellStyle name="Normal 89" xfId="88"/>
    <cellStyle name="Normal 9" xfId="8"/>
    <cellStyle name="Normal 90" xfId="89"/>
    <cellStyle name="Normal 91" xfId="90"/>
    <cellStyle name="Normal 92" xfId="91"/>
    <cellStyle name="Normal 93" xfId="92"/>
    <cellStyle name="Normal 94" xfId="93"/>
    <cellStyle name="Normal 95" xfId="94"/>
    <cellStyle name="Normal 96" xfId="95"/>
    <cellStyle name="Normal 97" xfId="96"/>
    <cellStyle name="Normal 98" xfId="97"/>
    <cellStyle name="Normal 99" xfId="9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Temp/Temp2_SRC%20RawData%202003-04.zip/Raw%20Data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RC2004_1(C)"/>
    </sheetNames>
    <sheetDataSet>
      <sheetData sheetId="0">
        <row r="43">
          <cell r="AR43">
            <v>1440</v>
          </cell>
          <cell r="AS43">
            <v>19</v>
          </cell>
          <cell r="AT43">
            <v>0</v>
          </cell>
          <cell r="AU43">
            <v>0</v>
          </cell>
          <cell r="AV43" t="str">
            <v>2003-04</v>
          </cell>
          <cell r="AW43" t="str">
            <v xml:space="preserve">02    </v>
          </cell>
          <cell r="AZ43">
            <v>590139</v>
          </cell>
          <cell r="BA43">
            <v>16128</v>
          </cell>
          <cell r="BB43">
            <v>86</v>
          </cell>
          <cell r="BC43">
            <v>19181</v>
          </cell>
          <cell r="BD43">
            <v>134439</v>
          </cell>
          <cell r="BE43">
            <v>225</v>
          </cell>
          <cell r="BF43">
            <v>5195</v>
          </cell>
          <cell r="BG43">
            <v>67440</v>
          </cell>
          <cell r="BH43">
            <v>250136</v>
          </cell>
          <cell r="BI43">
            <v>3850</v>
          </cell>
          <cell r="BJ43">
            <v>0</v>
          </cell>
          <cell r="BK43">
            <v>0</v>
          </cell>
          <cell r="BN43">
            <v>568009</v>
          </cell>
          <cell r="BO43">
            <v>14390</v>
          </cell>
          <cell r="BP43">
            <v>86</v>
          </cell>
          <cell r="BQ43">
            <v>15389</v>
          </cell>
          <cell r="BR43">
            <v>131292</v>
          </cell>
          <cell r="BS43">
            <v>225</v>
          </cell>
          <cell r="BT43">
            <v>2331</v>
          </cell>
          <cell r="BU43">
            <v>42202</v>
          </cell>
          <cell r="BV43">
            <v>229660</v>
          </cell>
          <cell r="BW43">
            <v>2154</v>
          </cell>
          <cell r="BX43">
            <v>0</v>
          </cell>
          <cell r="BY43">
            <v>0</v>
          </cell>
        </row>
        <row r="44">
          <cell r="AB44">
            <v>0</v>
          </cell>
          <cell r="AD44">
            <v>881</v>
          </cell>
          <cell r="AF44">
            <v>1677</v>
          </cell>
          <cell r="AH44">
            <v>150</v>
          </cell>
          <cell r="AJ44">
            <v>6461</v>
          </cell>
          <cell r="AL44">
            <v>168</v>
          </cell>
          <cell r="AR44">
            <v>1574</v>
          </cell>
          <cell r="AS44">
            <v>3</v>
          </cell>
          <cell r="AT44">
            <v>30</v>
          </cell>
          <cell r="AU44">
            <v>0</v>
          </cell>
          <cell r="AV44" t="str">
            <v>2003-04</v>
          </cell>
          <cell r="AW44" t="str">
            <v xml:space="preserve">03    </v>
          </cell>
          <cell r="AZ44">
            <v>792028</v>
          </cell>
          <cell r="BA44">
            <v>388</v>
          </cell>
          <cell r="BB44">
            <v>30910</v>
          </cell>
          <cell r="BC44">
            <v>0</v>
          </cell>
          <cell r="BD44">
            <v>82511</v>
          </cell>
          <cell r="BE44">
            <v>0</v>
          </cell>
          <cell r="BF44">
            <v>43034</v>
          </cell>
          <cell r="BG44">
            <v>0</v>
          </cell>
          <cell r="BH44">
            <v>290477</v>
          </cell>
          <cell r="BI44">
            <v>613</v>
          </cell>
          <cell r="BJ44">
            <v>3094</v>
          </cell>
          <cell r="BK44">
            <v>0</v>
          </cell>
          <cell r="BN44">
            <v>735928</v>
          </cell>
          <cell r="BO44">
            <v>388</v>
          </cell>
          <cell r="BP44">
            <v>28684</v>
          </cell>
          <cell r="BQ44">
            <v>0</v>
          </cell>
          <cell r="BR44">
            <v>77288</v>
          </cell>
          <cell r="BS44">
            <v>0</v>
          </cell>
          <cell r="BT44">
            <v>38675</v>
          </cell>
          <cell r="BU44">
            <v>0</v>
          </cell>
          <cell r="BV44">
            <v>265004</v>
          </cell>
          <cell r="BW44">
            <v>613</v>
          </cell>
          <cell r="BX44">
            <v>2796</v>
          </cell>
          <cell r="BY44">
            <v>0</v>
          </cell>
        </row>
        <row r="45">
          <cell r="AZ45">
            <v>8895</v>
          </cell>
          <cell r="BA45">
            <v>333</v>
          </cell>
          <cell r="BB45">
            <v>3201</v>
          </cell>
          <cell r="BC45">
            <v>8118</v>
          </cell>
          <cell r="BD45">
            <v>0</v>
          </cell>
          <cell r="BE45">
            <v>0</v>
          </cell>
          <cell r="BF45">
            <v>56374</v>
          </cell>
          <cell r="BG45">
            <v>25812</v>
          </cell>
          <cell r="BH45">
            <v>1959</v>
          </cell>
          <cell r="BI45">
            <v>359</v>
          </cell>
          <cell r="BJ45">
            <v>0</v>
          </cell>
          <cell r="BK45">
            <v>0</v>
          </cell>
          <cell r="BN45">
            <v>2845</v>
          </cell>
          <cell r="BO45">
            <v>0</v>
          </cell>
          <cell r="BP45">
            <v>1061</v>
          </cell>
          <cell r="BQ45">
            <v>577</v>
          </cell>
          <cell r="BR45">
            <v>0</v>
          </cell>
          <cell r="BS45">
            <v>0</v>
          </cell>
          <cell r="BT45">
            <v>11646</v>
          </cell>
          <cell r="BU45">
            <v>1398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</row>
        <row r="46">
          <cell r="AB46">
            <v>64</v>
          </cell>
          <cell r="AC46">
            <v>49</v>
          </cell>
          <cell r="AD46">
            <v>2153</v>
          </cell>
          <cell r="AE46">
            <v>341</v>
          </cell>
          <cell r="AF46">
            <v>673</v>
          </cell>
          <cell r="AG46">
            <v>154</v>
          </cell>
          <cell r="AH46">
            <v>1173</v>
          </cell>
          <cell r="AI46">
            <v>19</v>
          </cell>
          <cell r="AJ46">
            <v>10280</v>
          </cell>
          <cell r="AK46">
            <v>1006</v>
          </cell>
          <cell r="AL46">
            <v>122</v>
          </cell>
          <cell r="AM46">
            <v>220</v>
          </cell>
          <cell r="AR46">
            <v>609</v>
          </cell>
          <cell r="AS46">
            <v>121</v>
          </cell>
          <cell r="AT46">
            <v>83</v>
          </cell>
          <cell r="AU46">
            <v>14</v>
          </cell>
          <cell r="AV46" t="str">
            <v>2003-04</v>
          </cell>
          <cell r="AW46" t="str">
            <v xml:space="preserve">05    </v>
          </cell>
          <cell r="AZ46">
            <v>726368</v>
          </cell>
          <cell r="BA46">
            <v>150390</v>
          </cell>
          <cell r="BB46">
            <v>16256</v>
          </cell>
          <cell r="BC46">
            <v>62152</v>
          </cell>
          <cell r="BD46">
            <v>144007</v>
          </cell>
          <cell r="BE46">
            <v>35558</v>
          </cell>
          <cell r="BF46">
            <v>9437</v>
          </cell>
          <cell r="BG46">
            <v>17211</v>
          </cell>
          <cell r="BH46">
            <v>85887</v>
          </cell>
          <cell r="BI46">
            <v>27257</v>
          </cell>
          <cell r="BJ46">
            <v>5697</v>
          </cell>
          <cell r="BK46">
            <v>1764</v>
          </cell>
          <cell r="BN46">
            <v>660728</v>
          </cell>
          <cell r="BO46">
            <v>101213</v>
          </cell>
          <cell r="BP46">
            <v>13906</v>
          </cell>
          <cell r="BQ46">
            <v>37031</v>
          </cell>
          <cell r="BR46">
            <v>134041</v>
          </cell>
          <cell r="BS46">
            <v>24821</v>
          </cell>
          <cell r="BT46">
            <v>6654</v>
          </cell>
          <cell r="BU46">
            <v>6671</v>
          </cell>
          <cell r="BV46">
            <v>75741</v>
          </cell>
          <cell r="BW46">
            <v>18790</v>
          </cell>
          <cell r="BX46">
            <v>3586</v>
          </cell>
          <cell r="BY46">
            <v>837</v>
          </cell>
        </row>
        <row r="47">
          <cell r="AR47">
            <v>1660</v>
          </cell>
          <cell r="AS47">
            <v>56</v>
          </cell>
          <cell r="AT47">
            <v>40</v>
          </cell>
          <cell r="AU47">
            <v>2</v>
          </cell>
          <cell r="AV47" t="str">
            <v>2003-04</v>
          </cell>
          <cell r="AW47" t="str">
            <v xml:space="preserve">06    </v>
          </cell>
          <cell r="AZ47">
            <v>1260857</v>
          </cell>
          <cell r="BA47">
            <v>9276</v>
          </cell>
          <cell r="BB47">
            <v>19162</v>
          </cell>
          <cell r="BC47">
            <v>14272</v>
          </cell>
          <cell r="BD47">
            <v>89928</v>
          </cell>
          <cell r="BE47">
            <v>1859</v>
          </cell>
          <cell r="BF47">
            <v>19113</v>
          </cell>
          <cell r="BG47">
            <v>39279</v>
          </cell>
          <cell r="BH47">
            <v>337580</v>
          </cell>
          <cell r="BI47">
            <v>12107</v>
          </cell>
          <cell r="BJ47">
            <v>7851</v>
          </cell>
          <cell r="BK47">
            <v>560</v>
          </cell>
          <cell r="BN47">
            <v>1128273</v>
          </cell>
          <cell r="BO47">
            <v>7127</v>
          </cell>
          <cell r="BP47">
            <v>17481</v>
          </cell>
          <cell r="BQ47">
            <v>10314</v>
          </cell>
          <cell r="BR47">
            <v>83807</v>
          </cell>
          <cell r="BS47">
            <v>1275</v>
          </cell>
          <cell r="BT47">
            <v>13860</v>
          </cell>
          <cell r="BU47">
            <v>17211</v>
          </cell>
          <cell r="BV47">
            <v>298186</v>
          </cell>
          <cell r="BW47">
            <v>9046</v>
          </cell>
          <cell r="BX47">
            <v>5231</v>
          </cell>
          <cell r="BY47">
            <v>560</v>
          </cell>
        </row>
        <row r="48">
          <cell r="AR48">
            <v>2746</v>
          </cell>
          <cell r="AS48">
            <v>70</v>
          </cell>
          <cell r="AT48">
            <v>179</v>
          </cell>
          <cell r="AU48">
            <v>18</v>
          </cell>
          <cell r="AV48" t="str">
            <v>2003-04</v>
          </cell>
          <cell r="AW48" t="str">
            <v xml:space="preserve">08    </v>
          </cell>
          <cell r="AZ48">
            <v>4010092</v>
          </cell>
          <cell r="BA48">
            <v>261240</v>
          </cell>
          <cell r="BB48">
            <v>2406529</v>
          </cell>
          <cell r="BC48">
            <v>985610</v>
          </cell>
          <cell r="BD48">
            <v>97350</v>
          </cell>
          <cell r="BE48">
            <v>14972</v>
          </cell>
          <cell r="BF48">
            <v>187804</v>
          </cell>
          <cell r="BG48">
            <v>324741</v>
          </cell>
          <cell r="BH48">
            <v>374618</v>
          </cell>
          <cell r="BI48">
            <v>32788</v>
          </cell>
          <cell r="BJ48">
            <v>34476</v>
          </cell>
          <cell r="BK48">
            <v>4219</v>
          </cell>
          <cell r="BN48">
            <v>3771606</v>
          </cell>
          <cell r="BO48">
            <v>201268</v>
          </cell>
          <cell r="BP48">
            <v>2198485</v>
          </cell>
          <cell r="BQ48">
            <v>722781</v>
          </cell>
          <cell r="BR48">
            <v>81195</v>
          </cell>
          <cell r="BS48">
            <v>8574</v>
          </cell>
          <cell r="BT48">
            <v>165020</v>
          </cell>
          <cell r="BU48">
            <v>194256</v>
          </cell>
          <cell r="BV48">
            <v>340536</v>
          </cell>
          <cell r="BW48">
            <v>12192</v>
          </cell>
          <cell r="BX48">
            <v>15211</v>
          </cell>
          <cell r="BY48">
            <v>2415</v>
          </cell>
        </row>
        <row r="49">
          <cell r="AR49">
            <v>120</v>
          </cell>
          <cell r="AS49">
            <v>817</v>
          </cell>
          <cell r="AT49">
            <v>16</v>
          </cell>
          <cell r="AU49">
            <v>0</v>
          </cell>
          <cell r="AV49" t="str">
            <v>2003-04</v>
          </cell>
          <cell r="AW49" t="str">
            <v xml:space="preserve">09    </v>
          </cell>
          <cell r="AZ49">
            <v>16995337</v>
          </cell>
          <cell r="BA49">
            <v>3267287</v>
          </cell>
          <cell r="BB49">
            <v>175908</v>
          </cell>
          <cell r="BC49">
            <v>1186347</v>
          </cell>
          <cell r="BD49">
            <v>2244936</v>
          </cell>
          <cell r="BE49">
            <v>1022102</v>
          </cell>
          <cell r="BF49">
            <v>31297</v>
          </cell>
          <cell r="BG49">
            <v>128953</v>
          </cell>
          <cell r="BH49">
            <v>35352</v>
          </cell>
          <cell r="BI49">
            <v>260717</v>
          </cell>
          <cell r="BJ49">
            <v>601</v>
          </cell>
          <cell r="BK49">
            <v>0</v>
          </cell>
          <cell r="BN49">
            <v>16302051</v>
          </cell>
          <cell r="BO49">
            <v>2302476</v>
          </cell>
          <cell r="BP49">
            <v>116542</v>
          </cell>
          <cell r="BQ49">
            <v>801057</v>
          </cell>
          <cell r="BR49">
            <v>2161909</v>
          </cell>
          <cell r="BS49">
            <v>843827</v>
          </cell>
          <cell r="BT49">
            <v>22164</v>
          </cell>
          <cell r="BU49">
            <v>86989</v>
          </cell>
          <cell r="BV49">
            <v>23824</v>
          </cell>
          <cell r="BW49">
            <v>229116</v>
          </cell>
          <cell r="BX49">
            <v>0</v>
          </cell>
          <cell r="BY49">
            <v>0</v>
          </cell>
        </row>
        <row r="50">
          <cell r="AZ50">
            <v>6822361</v>
          </cell>
          <cell r="BA50">
            <v>21566</v>
          </cell>
          <cell r="BB50">
            <v>3867577</v>
          </cell>
          <cell r="BC50">
            <v>37289</v>
          </cell>
          <cell r="BD50">
            <v>90057</v>
          </cell>
          <cell r="BE50">
            <v>3619</v>
          </cell>
          <cell r="BF50">
            <v>155576</v>
          </cell>
          <cell r="BG50">
            <v>15515</v>
          </cell>
          <cell r="BH50">
            <v>168020</v>
          </cell>
          <cell r="BI50">
            <v>4546</v>
          </cell>
          <cell r="BJ50">
            <v>28691</v>
          </cell>
          <cell r="BK50">
            <v>0</v>
          </cell>
          <cell r="BN50">
            <v>6556433</v>
          </cell>
          <cell r="BO50">
            <v>17234</v>
          </cell>
          <cell r="BP50">
            <v>3465147</v>
          </cell>
          <cell r="BQ50">
            <v>27619</v>
          </cell>
          <cell r="BR50">
            <v>80994</v>
          </cell>
          <cell r="BS50">
            <v>2406</v>
          </cell>
          <cell r="BT50">
            <v>130253</v>
          </cell>
          <cell r="BU50">
            <v>13507</v>
          </cell>
          <cell r="BV50">
            <v>131063</v>
          </cell>
          <cell r="BW50">
            <v>2850</v>
          </cell>
          <cell r="BX50">
            <v>28084</v>
          </cell>
          <cell r="BY50">
            <v>0</v>
          </cell>
        </row>
        <row r="51">
          <cell r="AR51">
            <v>7</v>
          </cell>
          <cell r="AS51">
            <v>0</v>
          </cell>
          <cell r="AT51">
            <v>19</v>
          </cell>
          <cell r="AU51">
            <v>3</v>
          </cell>
          <cell r="AV51" t="str">
            <v>2003-04</v>
          </cell>
          <cell r="AW51" t="str">
            <v xml:space="preserve">11    </v>
          </cell>
          <cell r="AZ51">
            <v>29203</v>
          </cell>
          <cell r="BA51">
            <v>3985</v>
          </cell>
          <cell r="BB51">
            <v>27093</v>
          </cell>
          <cell r="BC51">
            <v>1805</v>
          </cell>
          <cell r="BD51">
            <v>90</v>
          </cell>
          <cell r="BE51">
            <v>0</v>
          </cell>
          <cell r="BF51">
            <v>35999</v>
          </cell>
          <cell r="BG51">
            <v>4049</v>
          </cell>
          <cell r="BH51">
            <v>2812</v>
          </cell>
          <cell r="BI51">
            <v>714</v>
          </cell>
          <cell r="BJ51">
            <v>1250</v>
          </cell>
          <cell r="BK51">
            <v>138</v>
          </cell>
          <cell r="BN51">
            <v>27025</v>
          </cell>
          <cell r="BO51">
            <v>3130</v>
          </cell>
          <cell r="BP51">
            <v>23951</v>
          </cell>
          <cell r="BQ51">
            <v>1596</v>
          </cell>
          <cell r="BR51">
            <v>90</v>
          </cell>
          <cell r="BS51">
            <v>0</v>
          </cell>
          <cell r="BT51">
            <v>27471</v>
          </cell>
          <cell r="BU51">
            <v>1697</v>
          </cell>
          <cell r="BV51">
            <v>2611</v>
          </cell>
          <cell r="BW51">
            <v>0</v>
          </cell>
          <cell r="BX51">
            <v>898</v>
          </cell>
          <cell r="BY51">
            <v>138</v>
          </cell>
        </row>
        <row r="52">
          <cell r="AR52">
            <v>71</v>
          </cell>
          <cell r="AS52">
            <v>3</v>
          </cell>
          <cell r="AT52">
            <v>0</v>
          </cell>
          <cell r="AU52">
            <v>0</v>
          </cell>
          <cell r="AV52" t="str">
            <v>2003-04</v>
          </cell>
          <cell r="AW52" t="str">
            <v xml:space="preserve">13    </v>
          </cell>
          <cell r="AZ52">
            <v>93359</v>
          </cell>
          <cell r="BA52">
            <v>21191</v>
          </cell>
          <cell r="BB52">
            <v>19801</v>
          </cell>
          <cell r="BC52">
            <v>76424</v>
          </cell>
          <cell r="BD52">
            <v>20389</v>
          </cell>
          <cell r="BE52">
            <v>1007</v>
          </cell>
          <cell r="BF52">
            <v>2177</v>
          </cell>
          <cell r="BG52">
            <v>97357</v>
          </cell>
          <cell r="BH52">
            <v>13928</v>
          </cell>
          <cell r="BI52">
            <v>3765</v>
          </cell>
          <cell r="BJ52">
            <v>0</v>
          </cell>
          <cell r="BK52">
            <v>0</v>
          </cell>
          <cell r="BN52">
            <v>87123</v>
          </cell>
          <cell r="BO52">
            <v>15203</v>
          </cell>
          <cell r="BP52">
            <v>15243</v>
          </cell>
          <cell r="BQ52">
            <v>44591</v>
          </cell>
          <cell r="BR52">
            <v>18399</v>
          </cell>
          <cell r="BS52">
            <v>185</v>
          </cell>
          <cell r="BT52">
            <v>2047</v>
          </cell>
          <cell r="BU52">
            <v>33748</v>
          </cell>
          <cell r="BV52">
            <v>10667</v>
          </cell>
          <cell r="BW52">
            <v>1317</v>
          </cell>
          <cell r="BX52">
            <v>0</v>
          </cell>
          <cell r="BY52">
            <v>0</v>
          </cell>
        </row>
        <row r="53">
          <cell r="AR53">
            <v>2</v>
          </cell>
          <cell r="AS53">
            <v>0</v>
          </cell>
          <cell r="AT53">
            <v>0</v>
          </cell>
          <cell r="AU53">
            <v>0</v>
          </cell>
          <cell r="AV53" t="str">
            <v>2003-04</v>
          </cell>
          <cell r="AW53" t="str">
            <v xml:space="preserve">15    </v>
          </cell>
          <cell r="AZ53">
            <v>81207</v>
          </cell>
          <cell r="BA53">
            <v>6008</v>
          </cell>
          <cell r="BB53">
            <v>8947</v>
          </cell>
          <cell r="BC53">
            <v>20965</v>
          </cell>
          <cell r="BD53">
            <v>42211</v>
          </cell>
          <cell r="BE53">
            <v>4896</v>
          </cell>
          <cell r="BF53">
            <v>1452</v>
          </cell>
          <cell r="BG53">
            <v>3581</v>
          </cell>
          <cell r="BH53">
            <v>70</v>
          </cell>
          <cell r="BI53">
            <v>478</v>
          </cell>
          <cell r="BJ53">
            <v>0</v>
          </cell>
          <cell r="BK53">
            <v>0</v>
          </cell>
          <cell r="BN53">
            <v>65374</v>
          </cell>
          <cell r="BO53">
            <v>3095</v>
          </cell>
          <cell r="BP53">
            <v>3881</v>
          </cell>
          <cell r="BQ53">
            <v>4273</v>
          </cell>
          <cell r="BR53">
            <v>30418</v>
          </cell>
          <cell r="BS53">
            <v>3317</v>
          </cell>
          <cell r="BT53">
            <v>692</v>
          </cell>
          <cell r="BU53">
            <v>1180</v>
          </cell>
          <cell r="BV53">
            <v>70</v>
          </cell>
          <cell r="BW53">
            <v>0</v>
          </cell>
          <cell r="BX53">
            <v>0</v>
          </cell>
          <cell r="BY53">
            <v>0</v>
          </cell>
        </row>
        <row r="54">
          <cell r="AR54">
            <v>52</v>
          </cell>
          <cell r="AS54">
            <v>3</v>
          </cell>
          <cell r="AT54">
            <v>0</v>
          </cell>
          <cell r="AU54">
            <v>0</v>
          </cell>
          <cell r="AV54" t="str">
            <v>2003-04</v>
          </cell>
          <cell r="AW54" t="str">
            <v xml:space="preserve">16    </v>
          </cell>
          <cell r="AZ54">
            <v>194264</v>
          </cell>
          <cell r="BA54">
            <v>1236</v>
          </cell>
          <cell r="BB54">
            <v>123230</v>
          </cell>
          <cell r="BC54">
            <v>1046</v>
          </cell>
          <cell r="BD54">
            <v>424</v>
          </cell>
          <cell r="BE54">
            <v>0</v>
          </cell>
          <cell r="BF54">
            <v>286750</v>
          </cell>
          <cell r="BG54">
            <v>12801</v>
          </cell>
          <cell r="BH54">
            <v>19042</v>
          </cell>
          <cell r="BI54">
            <v>2408</v>
          </cell>
          <cell r="BJ54">
            <v>0</v>
          </cell>
          <cell r="BK54">
            <v>0</v>
          </cell>
          <cell r="BN54">
            <v>187838</v>
          </cell>
          <cell r="BO54">
            <v>686</v>
          </cell>
          <cell r="BP54">
            <v>117936</v>
          </cell>
          <cell r="BQ54">
            <v>0</v>
          </cell>
          <cell r="BR54">
            <v>359</v>
          </cell>
          <cell r="BS54">
            <v>0</v>
          </cell>
          <cell r="BT54">
            <v>249950</v>
          </cell>
          <cell r="BU54">
            <v>1879</v>
          </cell>
          <cell r="BV54">
            <v>14803</v>
          </cell>
          <cell r="BW54">
            <v>617</v>
          </cell>
          <cell r="BX54">
            <v>0</v>
          </cell>
        </row>
        <row r="55">
          <cell r="AB55">
            <v>112</v>
          </cell>
          <cell r="AD55">
            <v>359</v>
          </cell>
          <cell r="AF55">
            <v>35</v>
          </cell>
          <cell r="AH55">
            <v>3</v>
          </cell>
          <cell r="AJ55">
            <v>2856</v>
          </cell>
          <cell r="AL55">
            <v>63</v>
          </cell>
          <cell r="AR55">
            <v>30</v>
          </cell>
          <cell r="AS55">
            <v>50</v>
          </cell>
          <cell r="AT55">
            <v>1</v>
          </cell>
          <cell r="AU55">
            <v>1</v>
          </cell>
          <cell r="AV55" t="str">
            <v>2003-04</v>
          </cell>
          <cell r="AW55" t="str">
            <v xml:space="preserve">17    </v>
          </cell>
          <cell r="AZ55">
            <v>161830</v>
          </cell>
          <cell r="BA55">
            <v>98133</v>
          </cell>
          <cell r="BB55">
            <v>9395</v>
          </cell>
          <cell r="BC55">
            <v>16603</v>
          </cell>
          <cell r="BD55">
            <v>27492</v>
          </cell>
          <cell r="BE55">
            <v>29388</v>
          </cell>
          <cell r="BF55">
            <v>6005</v>
          </cell>
          <cell r="BG55">
            <v>25116</v>
          </cell>
          <cell r="BH55">
            <v>4816</v>
          </cell>
          <cell r="BI55">
            <v>8009</v>
          </cell>
          <cell r="BJ55">
            <v>75</v>
          </cell>
          <cell r="BK55">
            <v>183</v>
          </cell>
          <cell r="BN55">
            <v>152258</v>
          </cell>
          <cell r="BO55">
            <v>87799</v>
          </cell>
          <cell r="BP55">
            <v>6868</v>
          </cell>
          <cell r="BQ55">
            <v>13062</v>
          </cell>
          <cell r="BR55">
            <v>25710</v>
          </cell>
          <cell r="BS55">
            <v>26458</v>
          </cell>
          <cell r="BT55">
            <v>4052</v>
          </cell>
          <cell r="BU55">
            <v>13044</v>
          </cell>
          <cell r="BV55">
            <v>3984</v>
          </cell>
          <cell r="BW55">
            <v>6383</v>
          </cell>
          <cell r="BX55">
            <v>75</v>
          </cell>
          <cell r="BY55">
            <v>183</v>
          </cell>
        </row>
        <row r="56">
          <cell r="AZ56">
            <v>2539715</v>
          </cell>
          <cell r="BA56">
            <v>1715</v>
          </cell>
          <cell r="BB56">
            <v>165989</v>
          </cell>
          <cell r="BC56">
            <v>808</v>
          </cell>
          <cell r="BD56">
            <v>635610</v>
          </cell>
          <cell r="BE56">
            <v>127225</v>
          </cell>
          <cell r="BF56">
            <v>7456</v>
          </cell>
          <cell r="BG56">
            <v>0</v>
          </cell>
          <cell r="BH56">
            <v>239836</v>
          </cell>
          <cell r="BI56">
            <v>13299</v>
          </cell>
          <cell r="BJ56">
            <v>0</v>
          </cell>
          <cell r="BK56">
            <v>0</v>
          </cell>
          <cell r="BN56">
            <v>2341984</v>
          </cell>
          <cell r="BO56">
            <v>1589</v>
          </cell>
          <cell r="BP56">
            <v>149948</v>
          </cell>
          <cell r="BQ56">
            <v>808</v>
          </cell>
          <cell r="BR56">
            <v>575951</v>
          </cell>
          <cell r="BS56">
            <v>122465</v>
          </cell>
          <cell r="BT56">
            <v>3895</v>
          </cell>
          <cell r="BU56">
            <v>0</v>
          </cell>
          <cell r="BV56">
            <v>168393</v>
          </cell>
          <cell r="BW56">
            <v>10889</v>
          </cell>
          <cell r="BX56">
            <v>0</v>
          </cell>
          <cell r="BY56">
            <v>0</v>
          </cell>
        </row>
        <row r="57">
          <cell r="AB57">
            <v>216</v>
          </cell>
          <cell r="AC57">
            <v>287</v>
          </cell>
          <cell r="AD57">
            <v>905</v>
          </cell>
          <cell r="AE57">
            <v>964</v>
          </cell>
          <cell r="AF57">
            <v>3184</v>
          </cell>
          <cell r="AG57">
            <v>3410</v>
          </cell>
          <cell r="AH57">
            <v>893</v>
          </cell>
          <cell r="AI57">
            <v>2</v>
          </cell>
          <cell r="AJ57">
            <v>42440</v>
          </cell>
          <cell r="AK57">
            <v>114</v>
          </cell>
          <cell r="AL57">
            <v>256</v>
          </cell>
          <cell r="AM57">
            <v>29</v>
          </cell>
          <cell r="AR57">
            <v>2370</v>
          </cell>
          <cell r="AS57">
            <v>2511</v>
          </cell>
          <cell r="AT57">
            <v>11</v>
          </cell>
          <cell r="AU57">
            <v>2</v>
          </cell>
          <cell r="AV57" t="str">
            <v>2003-04</v>
          </cell>
          <cell r="AW57" t="str">
            <v xml:space="preserve">19    </v>
          </cell>
          <cell r="AZ57">
            <v>7837878</v>
          </cell>
          <cell r="BA57">
            <v>30283</v>
          </cell>
          <cell r="BB57">
            <v>101867</v>
          </cell>
          <cell r="BC57">
            <v>13993</v>
          </cell>
          <cell r="BD57">
            <v>268642</v>
          </cell>
          <cell r="BE57">
            <v>313306</v>
          </cell>
          <cell r="BF57">
            <v>148193</v>
          </cell>
          <cell r="BG57">
            <v>128015</v>
          </cell>
          <cell r="BH57">
            <v>1869693</v>
          </cell>
          <cell r="BI57">
            <v>2120203</v>
          </cell>
          <cell r="BJ57">
            <v>2157</v>
          </cell>
          <cell r="BK57">
            <v>695</v>
          </cell>
          <cell r="BN57">
            <v>6807487</v>
          </cell>
          <cell r="BO57">
            <v>14987</v>
          </cell>
          <cell r="BP57">
            <v>68258</v>
          </cell>
          <cell r="BQ57">
            <v>10598</v>
          </cell>
          <cell r="BR57">
            <v>235033</v>
          </cell>
          <cell r="BS57">
            <v>271864</v>
          </cell>
          <cell r="BT57">
            <v>88560</v>
          </cell>
          <cell r="BU57">
            <v>97757</v>
          </cell>
          <cell r="BV57">
            <v>1464340</v>
          </cell>
          <cell r="BW57">
            <v>1686404</v>
          </cell>
          <cell r="BX57">
            <v>2024</v>
          </cell>
          <cell r="BY57">
            <v>695</v>
          </cell>
        </row>
        <row r="58">
          <cell r="AR58">
            <v>205</v>
          </cell>
          <cell r="AS58">
            <v>3</v>
          </cell>
          <cell r="AT58">
            <v>1</v>
          </cell>
          <cell r="AU58">
            <v>0</v>
          </cell>
          <cell r="AV58" t="str">
            <v>2003-04</v>
          </cell>
          <cell r="AW58" t="str">
            <v xml:space="preserve">20    </v>
          </cell>
          <cell r="AZ58">
            <v>1833948</v>
          </cell>
          <cell r="BA58">
            <v>43093</v>
          </cell>
          <cell r="BB58">
            <v>1350414</v>
          </cell>
          <cell r="BC58">
            <v>70313</v>
          </cell>
          <cell r="BD58">
            <v>10555</v>
          </cell>
          <cell r="BE58">
            <v>1270</v>
          </cell>
          <cell r="BF58">
            <v>59207</v>
          </cell>
          <cell r="BG58">
            <v>3790</v>
          </cell>
          <cell r="BH58">
            <v>43942</v>
          </cell>
          <cell r="BI58">
            <v>880</v>
          </cell>
          <cell r="BJ58">
            <v>0</v>
          </cell>
          <cell r="BK58">
            <v>0</v>
          </cell>
          <cell r="BN58">
            <v>1764887</v>
          </cell>
          <cell r="BO58">
            <v>38315</v>
          </cell>
          <cell r="BP58">
            <v>1190425</v>
          </cell>
          <cell r="BQ58">
            <v>43180</v>
          </cell>
          <cell r="BR58">
            <v>9586</v>
          </cell>
          <cell r="BS58">
            <v>335</v>
          </cell>
          <cell r="BT58">
            <v>52069</v>
          </cell>
          <cell r="BU58">
            <v>3407</v>
          </cell>
          <cell r="BV58">
            <v>34626</v>
          </cell>
          <cell r="BW58">
            <v>353</v>
          </cell>
          <cell r="BX58">
            <v>0</v>
          </cell>
          <cell r="BY58">
            <v>0</v>
          </cell>
        </row>
        <row r="59">
          <cell r="AR59">
            <v>404</v>
          </cell>
          <cell r="AS59">
            <v>35</v>
          </cell>
          <cell r="AT59">
            <v>29</v>
          </cell>
          <cell r="AU59">
            <v>1</v>
          </cell>
          <cell r="AV59" t="str">
            <v>2003-04</v>
          </cell>
          <cell r="AW59" t="str">
            <v xml:space="preserve">21    </v>
          </cell>
          <cell r="AZ59">
            <v>3297508</v>
          </cell>
          <cell r="BA59">
            <v>53112</v>
          </cell>
          <cell r="BB59">
            <v>1786210</v>
          </cell>
          <cell r="BC59">
            <v>48528</v>
          </cell>
          <cell r="BD59">
            <v>261807</v>
          </cell>
          <cell r="BE59">
            <v>80053</v>
          </cell>
          <cell r="BF59">
            <v>70074</v>
          </cell>
          <cell r="BG59">
            <v>43492</v>
          </cell>
          <cell r="BH59">
            <v>77748</v>
          </cell>
          <cell r="BI59">
            <v>4733</v>
          </cell>
          <cell r="BJ59">
            <v>1668</v>
          </cell>
          <cell r="BK59">
            <v>165</v>
          </cell>
          <cell r="BN59">
            <v>3051164</v>
          </cell>
          <cell r="BO59">
            <v>40053</v>
          </cell>
          <cell r="BP59">
            <v>1624137</v>
          </cell>
          <cell r="BQ59">
            <v>24509</v>
          </cell>
          <cell r="BR59">
            <v>246601</v>
          </cell>
          <cell r="BS59">
            <v>75010</v>
          </cell>
          <cell r="BT59">
            <v>42849</v>
          </cell>
          <cell r="BU59">
            <v>7383</v>
          </cell>
          <cell r="BV59">
            <v>47063</v>
          </cell>
          <cell r="BW59">
            <v>2414</v>
          </cell>
          <cell r="BX59">
            <v>1362</v>
          </cell>
          <cell r="BY59">
            <v>0</v>
          </cell>
        </row>
        <row r="60">
          <cell r="AR60">
            <v>724</v>
          </cell>
          <cell r="AT60">
            <v>53</v>
          </cell>
          <cell r="AZ60">
            <v>2381545</v>
          </cell>
          <cell r="BA60">
            <v>97222</v>
          </cell>
          <cell r="BB60">
            <v>125164</v>
          </cell>
          <cell r="BC60">
            <v>116239</v>
          </cell>
          <cell r="BD60">
            <v>649959</v>
          </cell>
          <cell r="BE60">
            <v>25639</v>
          </cell>
          <cell r="BF60">
            <v>46118</v>
          </cell>
          <cell r="BG60">
            <v>153033</v>
          </cell>
          <cell r="BH60">
            <v>202003</v>
          </cell>
          <cell r="BI60">
            <v>16114</v>
          </cell>
          <cell r="BJ60">
            <v>5136</v>
          </cell>
          <cell r="BK60">
            <v>895</v>
          </cell>
          <cell r="BN60">
            <v>2162264</v>
          </cell>
          <cell r="BO60">
            <v>69780</v>
          </cell>
          <cell r="BP60">
            <v>100940</v>
          </cell>
          <cell r="BQ60">
            <v>61593</v>
          </cell>
          <cell r="BR60">
            <v>587201</v>
          </cell>
          <cell r="BS60">
            <v>20395</v>
          </cell>
          <cell r="BT60">
            <v>19759</v>
          </cell>
          <cell r="BU60">
            <v>49125</v>
          </cell>
          <cell r="BV60">
            <v>159755</v>
          </cell>
          <cell r="BW60">
            <v>7761</v>
          </cell>
          <cell r="BX60">
            <v>3799</v>
          </cell>
          <cell r="BY60">
            <v>300</v>
          </cell>
        </row>
        <row r="61">
          <cell r="AB61">
            <v>1450</v>
          </cell>
          <cell r="AC61">
            <v>1000</v>
          </cell>
          <cell r="AD61">
            <v>11911</v>
          </cell>
          <cell r="AE61">
            <v>508</v>
          </cell>
          <cell r="AF61">
            <v>847</v>
          </cell>
          <cell r="AG61">
            <v>227</v>
          </cell>
          <cell r="AH61">
            <v>728</v>
          </cell>
          <cell r="AI61">
            <v>1</v>
          </cell>
          <cell r="AJ61">
            <v>46366</v>
          </cell>
          <cell r="AK61">
            <v>3003</v>
          </cell>
          <cell r="AL61">
            <v>9236</v>
          </cell>
          <cell r="AM61">
            <v>2339</v>
          </cell>
          <cell r="AR61">
            <v>606</v>
          </cell>
          <cell r="AS61">
            <v>92</v>
          </cell>
          <cell r="AT61">
            <v>24</v>
          </cell>
          <cell r="AU61">
            <v>1</v>
          </cell>
          <cell r="AV61" t="str">
            <v>2003-04</v>
          </cell>
          <cell r="AW61" t="str">
            <v xml:space="preserve">23    </v>
          </cell>
          <cell r="AZ61">
            <v>4903001</v>
          </cell>
          <cell r="BA61">
            <v>526669</v>
          </cell>
          <cell r="BB61">
            <v>1701385</v>
          </cell>
          <cell r="BC61">
            <v>1026768</v>
          </cell>
          <cell r="BD61">
            <v>1144608</v>
          </cell>
          <cell r="BE61">
            <v>61548</v>
          </cell>
          <cell r="BF61">
            <v>229168</v>
          </cell>
          <cell r="BG61">
            <v>465646</v>
          </cell>
          <cell r="BH61">
            <v>163179</v>
          </cell>
          <cell r="BI61">
            <v>42933</v>
          </cell>
          <cell r="BJ61">
            <v>2917</v>
          </cell>
          <cell r="BN61">
            <v>4319528</v>
          </cell>
          <cell r="BO61">
            <v>298267</v>
          </cell>
          <cell r="BP61">
            <v>1515834</v>
          </cell>
          <cell r="BQ61">
            <v>413225</v>
          </cell>
          <cell r="BR61">
            <v>978028</v>
          </cell>
          <cell r="BS61">
            <v>33771</v>
          </cell>
          <cell r="BT61">
            <v>152656</v>
          </cell>
          <cell r="BU61">
            <v>103332</v>
          </cell>
          <cell r="BV61">
            <v>107072</v>
          </cell>
          <cell r="BW61">
            <v>11424</v>
          </cell>
          <cell r="BX61">
            <v>699</v>
          </cell>
          <cell r="BY61">
            <v>186</v>
          </cell>
        </row>
        <row r="62">
          <cell r="AR62">
            <v>35</v>
          </cell>
          <cell r="AT62">
            <v>113</v>
          </cell>
          <cell r="AZ62">
            <v>922667</v>
          </cell>
          <cell r="BA62">
            <v>71479</v>
          </cell>
          <cell r="BB62">
            <v>4831639</v>
          </cell>
          <cell r="BC62">
            <v>512885</v>
          </cell>
          <cell r="BD62">
            <v>34760</v>
          </cell>
          <cell r="BE62">
            <v>31059</v>
          </cell>
          <cell r="BF62">
            <v>49623</v>
          </cell>
          <cell r="BG62">
            <v>96908</v>
          </cell>
          <cell r="BH62">
            <v>7422</v>
          </cell>
          <cell r="BI62">
            <v>18341</v>
          </cell>
          <cell r="BJ62">
            <v>18538</v>
          </cell>
          <cell r="BK62">
            <v>3915</v>
          </cell>
          <cell r="BN62">
            <v>741059</v>
          </cell>
          <cell r="BO62">
            <v>38105</v>
          </cell>
          <cell r="BP62">
            <v>4077942</v>
          </cell>
          <cell r="BQ62">
            <v>214290</v>
          </cell>
          <cell r="BR62">
            <v>10501</v>
          </cell>
          <cell r="BS62">
            <v>21551</v>
          </cell>
          <cell r="BT62">
            <v>38008</v>
          </cell>
          <cell r="BU62">
            <v>48226</v>
          </cell>
          <cell r="BV62">
            <v>5362</v>
          </cell>
          <cell r="BW62">
            <v>12831</v>
          </cell>
          <cell r="BX62">
            <v>15663</v>
          </cell>
          <cell r="BY62">
            <v>1169</v>
          </cell>
        </row>
        <row r="63">
          <cell r="AR63">
            <v>462</v>
          </cell>
          <cell r="AS63">
            <v>5693</v>
          </cell>
          <cell r="AT63">
            <v>6</v>
          </cell>
          <cell r="AU63">
            <v>2</v>
          </cell>
          <cell r="AV63" t="str">
            <v>2003-04</v>
          </cell>
          <cell r="AW63" t="str">
            <v xml:space="preserve">27    </v>
          </cell>
          <cell r="AZ63">
            <v>2896439</v>
          </cell>
          <cell r="BA63">
            <v>1537633</v>
          </cell>
          <cell r="BB63">
            <v>4892670</v>
          </cell>
          <cell r="BC63">
            <v>1316812</v>
          </cell>
          <cell r="BD63">
            <v>9002</v>
          </cell>
          <cell r="BE63">
            <v>21512</v>
          </cell>
          <cell r="BF63">
            <v>209712</v>
          </cell>
          <cell r="BG63">
            <v>405378</v>
          </cell>
          <cell r="BH63">
            <v>192983</v>
          </cell>
          <cell r="BI63">
            <v>2234622</v>
          </cell>
          <cell r="BJ63">
            <v>2864</v>
          </cell>
          <cell r="BK63">
            <v>568</v>
          </cell>
          <cell r="BN63">
            <v>2418584</v>
          </cell>
          <cell r="BO63">
            <v>208955</v>
          </cell>
          <cell r="BP63">
            <v>3712664</v>
          </cell>
          <cell r="BQ63">
            <v>264510</v>
          </cell>
          <cell r="BR63">
            <v>4071</v>
          </cell>
          <cell r="BS63">
            <v>9605</v>
          </cell>
          <cell r="BT63">
            <v>158806</v>
          </cell>
          <cell r="BU63">
            <v>167921</v>
          </cell>
          <cell r="BV63">
            <v>103005</v>
          </cell>
          <cell r="BW63">
            <v>1207188</v>
          </cell>
          <cell r="BX63">
            <v>0</v>
          </cell>
          <cell r="BY63">
            <v>0</v>
          </cell>
        </row>
        <row r="64">
          <cell r="AR64">
            <v>4077</v>
          </cell>
          <cell r="AS64">
            <v>591</v>
          </cell>
          <cell r="AT64">
            <v>782</v>
          </cell>
          <cell r="AU64">
            <v>140</v>
          </cell>
          <cell r="AV64" t="str">
            <v>2003-04</v>
          </cell>
          <cell r="AW64" t="str">
            <v xml:space="preserve">28    </v>
          </cell>
          <cell r="AZ64">
            <v>4260037</v>
          </cell>
          <cell r="BA64">
            <v>713351</v>
          </cell>
          <cell r="BB64">
            <v>2121367</v>
          </cell>
          <cell r="BC64">
            <v>626551</v>
          </cell>
          <cell r="BD64">
            <v>37038</v>
          </cell>
          <cell r="BE64">
            <v>21813</v>
          </cell>
          <cell r="BF64">
            <v>385103</v>
          </cell>
          <cell r="BG64">
            <v>467910</v>
          </cell>
          <cell r="BH64">
            <v>1053931</v>
          </cell>
          <cell r="BI64">
            <v>395146</v>
          </cell>
          <cell r="BJ64">
            <v>107560</v>
          </cell>
          <cell r="BK64">
            <v>48199</v>
          </cell>
          <cell r="BN64">
            <v>3691103</v>
          </cell>
          <cell r="BO64">
            <v>280056</v>
          </cell>
          <cell r="BP64">
            <v>1841259</v>
          </cell>
          <cell r="BQ64">
            <v>304297</v>
          </cell>
          <cell r="BR64">
            <v>26405</v>
          </cell>
          <cell r="BS64">
            <v>11041</v>
          </cell>
          <cell r="BT64">
            <v>247285</v>
          </cell>
          <cell r="BU64">
            <v>187884</v>
          </cell>
          <cell r="BV64">
            <v>872709</v>
          </cell>
          <cell r="BW64">
            <v>120511</v>
          </cell>
          <cell r="BX64">
            <v>81977</v>
          </cell>
          <cell r="BY64">
            <v>26247</v>
          </cell>
        </row>
        <row r="65">
          <cell r="AB65">
            <v>677</v>
          </cell>
          <cell r="AC65">
            <v>211</v>
          </cell>
          <cell r="AD65">
            <v>270</v>
          </cell>
          <cell r="AE65">
            <v>210</v>
          </cell>
          <cell r="AF65">
            <v>97</v>
          </cell>
          <cell r="AG65">
            <v>300</v>
          </cell>
          <cell r="AH65">
            <v>463</v>
          </cell>
          <cell r="AI65">
            <v>6</v>
          </cell>
          <cell r="AJ65">
            <v>21777</v>
          </cell>
          <cell r="AK65">
            <v>1163</v>
          </cell>
          <cell r="AL65">
            <v>16043</v>
          </cell>
          <cell r="AM65">
            <v>2144</v>
          </cell>
          <cell r="AR65">
            <v>60</v>
          </cell>
          <cell r="AS65">
            <v>87</v>
          </cell>
          <cell r="AT65">
            <v>35</v>
          </cell>
          <cell r="AU65">
            <v>2</v>
          </cell>
          <cell r="AV65" t="str">
            <v>2003-04</v>
          </cell>
          <cell r="AW65" t="str">
            <v xml:space="preserve">29    </v>
          </cell>
          <cell r="AZ65">
            <v>1334801</v>
          </cell>
          <cell r="BA65">
            <v>185466</v>
          </cell>
          <cell r="BB65">
            <v>4457077</v>
          </cell>
          <cell r="BC65">
            <v>1372910</v>
          </cell>
          <cell r="BD65">
            <v>66968</v>
          </cell>
          <cell r="BE65">
            <v>40294</v>
          </cell>
          <cell r="BF65">
            <v>49856</v>
          </cell>
          <cell r="BG65">
            <v>236128</v>
          </cell>
          <cell r="BH65">
            <v>15530</v>
          </cell>
          <cell r="BI65">
            <v>83932</v>
          </cell>
          <cell r="BJ65">
            <v>5334</v>
          </cell>
          <cell r="BK65">
            <v>1275</v>
          </cell>
          <cell r="BN65">
            <v>1161533</v>
          </cell>
          <cell r="BO65">
            <v>84036</v>
          </cell>
          <cell r="BP65">
            <v>3626916</v>
          </cell>
          <cell r="BQ65">
            <v>481200</v>
          </cell>
          <cell r="BR65">
            <v>47797</v>
          </cell>
          <cell r="BS65">
            <v>17216</v>
          </cell>
          <cell r="BT65">
            <v>26500</v>
          </cell>
          <cell r="BU65">
            <v>39472</v>
          </cell>
          <cell r="BV65">
            <v>6731</v>
          </cell>
          <cell r="BW65">
            <v>16672</v>
          </cell>
          <cell r="BX65">
            <v>3349</v>
          </cell>
          <cell r="BY65">
            <v>427</v>
          </cell>
        </row>
        <row r="66">
          <cell r="AR66">
            <v>389</v>
          </cell>
          <cell r="AS66">
            <v>800</v>
          </cell>
          <cell r="AT66">
            <v>27</v>
          </cell>
          <cell r="AU66">
            <v>58</v>
          </cell>
          <cell r="AV66" t="str">
            <v>2003-04</v>
          </cell>
          <cell r="AW66" t="str">
            <v xml:space="preserve">32    </v>
          </cell>
          <cell r="AZ66">
            <v>436518</v>
          </cell>
          <cell r="BA66">
            <v>700080</v>
          </cell>
          <cell r="BB66">
            <v>394329</v>
          </cell>
          <cell r="BC66">
            <v>649212</v>
          </cell>
          <cell r="BD66">
            <v>27481</v>
          </cell>
          <cell r="BE66">
            <v>151097</v>
          </cell>
          <cell r="BF66">
            <v>196152</v>
          </cell>
          <cell r="BG66">
            <v>187921</v>
          </cell>
          <cell r="BH66">
            <v>137655</v>
          </cell>
          <cell r="BI66">
            <v>307773</v>
          </cell>
          <cell r="BJ66">
            <v>2167</v>
          </cell>
          <cell r="BK66">
            <v>6151</v>
          </cell>
          <cell r="BN66">
            <v>379377</v>
          </cell>
          <cell r="BO66">
            <v>571284</v>
          </cell>
          <cell r="BP66">
            <v>345954</v>
          </cell>
          <cell r="BQ66">
            <v>549665</v>
          </cell>
          <cell r="BR66">
            <v>22235</v>
          </cell>
          <cell r="BS66">
            <v>139754</v>
          </cell>
          <cell r="BT66">
            <v>162099</v>
          </cell>
          <cell r="BU66">
            <v>127466</v>
          </cell>
          <cell r="BV66">
            <v>103256</v>
          </cell>
          <cell r="BW66">
            <v>219219</v>
          </cell>
          <cell r="BX66">
            <v>1338</v>
          </cell>
          <cell r="BY66">
            <v>4306</v>
          </cell>
        </row>
        <row r="67">
          <cell r="AR67">
            <v>2670</v>
          </cell>
          <cell r="AS67">
            <v>708</v>
          </cell>
          <cell r="AT67">
            <v>6</v>
          </cell>
          <cell r="AU67">
            <v>0</v>
          </cell>
          <cell r="AV67" t="str">
            <v>2003-04</v>
          </cell>
          <cell r="AW67" t="str">
            <v xml:space="preserve">33    </v>
          </cell>
          <cell r="AZ67">
            <v>2590181</v>
          </cell>
          <cell r="BA67">
            <v>1246396</v>
          </cell>
          <cell r="BB67">
            <v>1248519</v>
          </cell>
          <cell r="BC67">
            <v>825345</v>
          </cell>
          <cell r="BD67">
            <v>4142</v>
          </cell>
          <cell r="BE67">
            <v>7806</v>
          </cell>
          <cell r="BF67">
            <v>74573</v>
          </cell>
          <cell r="BG67">
            <v>1080633</v>
          </cell>
          <cell r="BH67">
            <v>1321556</v>
          </cell>
          <cell r="BI67">
            <v>708696</v>
          </cell>
          <cell r="BJ67">
            <v>1148</v>
          </cell>
          <cell r="BK67">
            <v>0</v>
          </cell>
          <cell r="BN67">
            <v>2114310</v>
          </cell>
          <cell r="BO67">
            <v>592495</v>
          </cell>
          <cell r="BP67">
            <v>977528</v>
          </cell>
          <cell r="BQ67">
            <v>401416</v>
          </cell>
          <cell r="BR67">
            <v>2567</v>
          </cell>
          <cell r="BS67">
            <v>4672</v>
          </cell>
          <cell r="BT67">
            <v>31849</v>
          </cell>
          <cell r="BU67">
            <v>271250</v>
          </cell>
          <cell r="BV67">
            <v>912119</v>
          </cell>
          <cell r="BW67">
            <v>239549</v>
          </cell>
          <cell r="BX67">
            <v>471</v>
          </cell>
          <cell r="BY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A39" sqref="A39"/>
    </sheetView>
  </sheetViews>
  <sheetFormatPr defaultRowHeight="15"/>
  <cols>
    <col min="1" max="1" width="20.7109375" customWidth="1"/>
    <col min="2" max="2" width="12" customWidth="1"/>
    <col min="3" max="3" width="11.7109375" customWidth="1"/>
    <col min="6" max="6" width="12.140625" customWidth="1"/>
    <col min="8" max="8" width="10.85546875" customWidth="1"/>
    <col min="11" max="11" width="12.5703125" customWidth="1"/>
    <col min="13" max="13" width="12.5703125" customWidth="1"/>
  </cols>
  <sheetData>
    <row r="1" spans="1:14" ht="56.25" customHeight="1">
      <c r="A1" s="2" t="s">
        <v>49</v>
      </c>
      <c r="B1" s="7" t="s">
        <v>39</v>
      </c>
      <c r="C1" s="7"/>
      <c r="D1" s="5"/>
      <c r="E1" s="5" t="s">
        <v>40</v>
      </c>
      <c r="F1" s="5"/>
      <c r="G1" s="5"/>
      <c r="H1" s="8" t="s">
        <v>41</v>
      </c>
      <c r="I1" s="5"/>
      <c r="J1" s="8" t="s">
        <v>42</v>
      </c>
      <c r="K1" s="5"/>
      <c r="L1" s="5"/>
      <c r="M1" s="8" t="s">
        <v>43</v>
      </c>
      <c r="N1" s="6"/>
    </row>
    <row r="2" spans="1:14" ht="65.25" customHeight="1">
      <c r="A2" s="4" t="s">
        <v>1</v>
      </c>
      <c r="B2" s="9" t="s">
        <v>0</v>
      </c>
      <c r="C2" s="9" t="s">
        <v>44</v>
      </c>
      <c r="D2" s="9" t="s">
        <v>45</v>
      </c>
      <c r="E2" s="9" t="s">
        <v>50</v>
      </c>
      <c r="F2" s="9" t="s">
        <v>46</v>
      </c>
      <c r="G2" s="9" t="s">
        <v>47</v>
      </c>
      <c r="H2" s="9" t="s">
        <v>44</v>
      </c>
      <c r="I2" s="9" t="s">
        <v>45</v>
      </c>
      <c r="J2" s="9" t="s">
        <v>48</v>
      </c>
      <c r="K2" s="9" t="s">
        <v>46</v>
      </c>
      <c r="L2" s="9" t="s">
        <v>47</v>
      </c>
      <c r="M2" s="9" t="s">
        <v>46</v>
      </c>
      <c r="N2" s="9" t="s">
        <v>47</v>
      </c>
    </row>
    <row r="3" spans="1:14" ht="15.75">
      <c r="A3" s="1" t="s">
        <v>2</v>
      </c>
    </row>
    <row r="4" spans="1:14" ht="15.75">
      <c r="A4" s="1" t="s">
        <v>3</v>
      </c>
      <c r="B4">
        <v>84579</v>
      </c>
      <c r="C4">
        <v>73722</v>
      </c>
      <c r="D4">
        <v>10857</v>
      </c>
      <c r="E4">
        <v>70764</v>
      </c>
      <c r="F4">
        <v>65815</v>
      </c>
      <c r="G4">
        <f>SUM('[1]SRC2004_1(C)'!AR64:BG64)-'[1]SRC2004_1(C)'!AT71</f>
        <v>8638760</v>
      </c>
      <c r="H4" s="11">
        <f>C4/B4</f>
        <v>0.87163480296527507</v>
      </c>
      <c r="I4" s="11">
        <f>D4/B4</f>
        <v>0.12836519703472493</v>
      </c>
      <c r="J4" s="11">
        <f>K4+L4</f>
        <v>102.91650409676161</v>
      </c>
      <c r="K4" s="11">
        <f>F4/B4</f>
        <v>0.77814824010688233</v>
      </c>
      <c r="L4" s="11">
        <f>G4/B4</f>
        <v>102.13835585665473</v>
      </c>
      <c r="M4" s="11">
        <f>F4/E4</f>
        <v>0.93006330902718892</v>
      </c>
      <c r="N4" s="11">
        <f>G4/E4</f>
        <v>122.07845797298062</v>
      </c>
    </row>
    <row r="5" spans="1:14" ht="15.75">
      <c r="A5" s="1" t="s">
        <v>4</v>
      </c>
      <c r="H5" s="11"/>
      <c r="I5" s="11"/>
      <c r="J5" s="11"/>
      <c r="K5" s="11"/>
      <c r="L5" s="11"/>
      <c r="M5" s="11"/>
      <c r="N5" s="11"/>
    </row>
    <row r="6" spans="1:14" ht="15.75">
      <c r="A6" s="1" t="s">
        <v>5</v>
      </c>
      <c r="B6">
        <v>39459</v>
      </c>
      <c r="C6">
        <v>37949</v>
      </c>
      <c r="D6">
        <v>1510</v>
      </c>
      <c r="E6">
        <v>37209</v>
      </c>
      <c r="F6">
        <v>35782</v>
      </c>
      <c r="G6">
        <v>1427</v>
      </c>
      <c r="H6" s="11">
        <f t="shared" ref="H6:H38" si="0">C6/B6</f>
        <v>0.96173243113104745</v>
      </c>
      <c r="I6" s="11">
        <f t="shared" ref="I6:I38" si="1">D6/B6</f>
        <v>3.8267568868952585E-2</v>
      </c>
      <c r="J6" s="11">
        <f t="shared" ref="J6:J38" si="2">K6+L6</f>
        <v>0.94297878810917657</v>
      </c>
      <c r="K6" s="11">
        <f t="shared" ref="K6:K38" si="3">F6/B6</f>
        <v>0.90681466838997438</v>
      </c>
      <c r="L6" s="11">
        <f t="shared" ref="L6:L38" si="4">G6/B6</f>
        <v>3.6164119719202213E-2</v>
      </c>
      <c r="M6" s="11">
        <f t="shared" ref="M6:M38" si="5">F6/E6</f>
        <v>0.96164906339864009</v>
      </c>
      <c r="N6" s="11">
        <f t="shared" ref="N6:N38" si="6">G6/E6</f>
        <v>3.8350936601359888E-2</v>
      </c>
    </row>
    <row r="7" spans="1:14" ht="15.75">
      <c r="A7" s="1" t="s">
        <v>6</v>
      </c>
      <c r="B7">
        <v>52202</v>
      </c>
      <c r="C7">
        <v>51467</v>
      </c>
      <c r="D7">
        <v>735</v>
      </c>
      <c r="E7">
        <v>48789</v>
      </c>
      <c r="F7">
        <v>48481</v>
      </c>
      <c r="G7">
        <f>E7-F7</f>
        <v>308</v>
      </c>
      <c r="H7" s="11">
        <f t="shared" si="0"/>
        <v>0.98592007969043327</v>
      </c>
      <c r="I7" s="11">
        <f t="shared" si="1"/>
        <v>1.4079920309566684E-2</v>
      </c>
      <c r="J7" s="11">
        <f t="shared" si="2"/>
        <v>0.9346193632427876</v>
      </c>
      <c r="K7" s="11">
        <f t="shared" si="3"/>
        <v>0.92871920616068349</v>
      </c>
      <c r="L7" s="11">
        <f t="shared" si="4"/>
        <v>5.9001570821041339E-3</v>
      </c>
      <c r="M7" s="11">
        <f t="shared" si="5"/>
        <v>0.99368710160077067</v>
      </c>
      <c r="N7" s="11">
        <f t="shared" si="6"/>
        <v>6.3128983992293344E-3</v>
      </c>
    </row>
    <row r="8" spans="1:14" ht="15.75">
      <c r="A8" s="1" t="s">
        <v>7</v>
      </c>
      <c r="B8">
        <v>164</v>
      </c>
      <c r="C8">
        <v>69</v>
      </c>
      <c r="D8">
        <v>95</v>
      </c>
      <c r="E8">
        <v>32</v>
      </c>
      <c r="F8">
        <v>28</v>
      </c>
      <c r="G8">
        <f>E8-F8</f>
        <v>4</v>
      </c>
      <c r="H8" s="11">
        <f t="shared" si="0"/>
        <v>0.42073170731707316</v>
      </c>
      <c r="I8" s="11">
        <f t="shared" si="1"/>
        <v>0.57926829268292679</v>
      </c>
      <c r="J8" s="11">
        <f t="shared" si="2"/>
        <v>0.1951219512195122</v>
      </c>
      <c r="K8" s="11">
        <f t="shared" si="3"/>
        <v>0.17073170731707318</v>
      </c>
      <c r="L8" s="11">
        <f t="shared" si="4"/>
        <v>2.4390243902439025E-2</v>
      </c>
      <c r="M8" s="11">
        <f t="shared" si="5"/>
        <v>0.875</v>
      </c>
      <c r="N8" s="11">
        <f t="shared" si="6"/>
        <v>0.125</v>
      </c>
    </row>
    <row r="9" spans="1:14" ht="15.75">
      <c r="A9" s="1" t="s">
        <v>8</v>
      </c>
      <c r="B9">
        <v>35448</v>
      </c>
      <c r="C9">
        <v>33278</v>
      </c>
      <c r="D9">
        <v>2170</v>
      </c>
      <c r="E9">
        <v>32087</v>
      </c>
      <c r="F9">
        <f>SUM('[1]SRC2004_1(C)'!AR60,'[1]SRC2004_1(C)'!AT60,'[1]SRC2004_1(C)'!AZ60,'[1]SRC2004_1(C)'!BB60,'[1]SRC2004_1(C)'!BD60,'[1]SRC2004_1(C)'!BF60)</f>
        <v>3203563</v>
      </c>
      <c r="G9">
        <f>E9-F9</f>
        <v>-3171476</v>
      </c>
      <c r="H9" s="11">
        <f t="shared" si="0"/>
        <v>0.93878357030015802</v>
      </c>
      <c r="I9" s="11">
        <f t="shared" si="1"/>
        <v>6.121642969984202E-2</v>
      </c>
      <c r="J9" s="11">
        <f t="shared" si="2"/>
        <v>0.90518505980590191</v>
      </c>
      <c r="K9" s="11">
        <f t="shared" si="3"/>
        <v>90.373589483186635</v>
      </c>
      <c r="L9" s="11">
        <f t="shared" si="4"/>
        <v>-89.468404423380733</v>
      </c>
      <c r="M9" s="11">
        <f t="shared" si="5"/>
        <v>99.839904010970173</v>
      </c>
      <c r="N9" s="11">
        <f t="shared" si="6"/>
        <v>-98.839904010970173</v>
      </c>
    </row>
    <row r="10" spans="1:14" ht="15.75">
      <c r="A10" s="1" t="s">
        <v>9</v>
      </c>
      <c r="H10" s="11"/>
      <c r="I10" s="11"/>
      <c r="J10" s="11"/>
      <c r="K10" s="11"/>
      <c r="L10" s="11"/>
      <c r="M10" s="11"/>
      <c r="N10" s="11"/>
    </row>
    <row r="11" spans="1:14" ht="15.75">
      <c r="A11" s="1" t="s">
        <v>10</v>
      </c>
      <c r="H11" s="11"/>
      <c r="I11" s="11"/>
      <c r="J11" s="11"/>
      <c r="K11" s="11"/>
      <c r="L11" s="11"/>
      <c r="M11" s="11"/>
      <c r="N11" s="11"/>
    </row>
    <row r="12" spans="1:14" ht="15.75">
      <c r="A12" s="1" t="s">
        <v>11</v>
      </c>
      <c r="H12" s="11"/>
      <c r="I12" s="11"/>
      <c r="J12" s="11"/>
      <c r="K12" s="11"/>
      <c r="L12" s="11"/>
      <c r="M12" s="11"/>
      <c r="N12" s="11"/>
    </row>
    <row r="13" spans="1:14" ht="15.75">
      <c r="A13" s="1" t="s">
        <v>12</v>
      </c>
      <c r="H13" s="11"/>
      <c r="I13" s="11"/>
      <c r="J13" s="11"/>
      <c r="K13" s="11"/>
      <c r="L13" s="11"/>
      <c r="M13" s="11"/>
      <c r="N13" s="11"/>
    </row>
    <row r="14" spans="1:14" ht="15.75">
      <c r="A14" s="1" t="s">
        <v>13</v>
      </c>
      <c r="B14">
        <v>34786</v>
      </c>
      <c r="C14">
        <v>31786</v>
      </c>
      <c r="D14">
        <v>3000</v>
      </c>
      <c r="E14">
        <v>30006</v>
      </c>
      <c r="F14">
        <f>SUM('[1]SRC2004_1(C)'!AR62,'[1]SRC2004_1(C)'!AT62,'[1]SRC2004_1(C)'!AZ62,'[1]SRC2004_1(C)'!BB62,'[1]SRC2004_1(C)'!BD62,'[1]SRC2004_1(C)'!BF62)</f>
        <v>5838837</v>
      </c>
      <c r="G14">
        <f t="shared" ref="G14:G39" si="7">E14-F14</f>
        <v>-5808831</v>
      </c>
      <c r="H14" s="11">
        <f t="shared" si="0"/>
        <v>0.91375840855516588</v>
      </c>
      <c r="I14" s="11">
        <f t="shared" si="1"/>
        <v>8.6241591444834134E-2</v>
      </c>
      <c r="J14" s="11">
        <f t="shared" si="2"/>
        <v>0.86258839763124229</v>
      </c>
      <c r="K14" s="11">
        <f t="shared" si="3"/>
        <v>167.85019835566032</v>
      </c>
      <c r="L14" s="11">
        <f t="shared" si="4"/>
        <v>-166.98760995802908</v>
      </c>
      <c r="M14" s="11">
        <f t="shared" si="5"/>
        <v>194.58898220355928</v>
      </c>
      <c r="N14" s="11">
        <f t="shared" si="6"/>
        <v>-193.58898220355928</v>
      </c>
    </row>
    <row r="15" spans="1:14" ht="15.75">
      <c r="A15" s="1" t="s">
        <v>14</v>
      </c>
      <c r="B15">
        <v>11342</v>
      </c>
      <c r="C15">
        <v>11035</v>
      </c>
      <c r="D15">
        <v>307</v>
      </c>
      <c r="E15">
        <f>SUM('[1]SRC2004_1(C)'!AR47:BG47)</f>
        <v>1455504</v>
      </c>
      <c r="F15">
        <f>SUM('[1]SRC2004_1(C)'!AR47,'[1]SRC2004_1(C)'!AT47,'[1]SRC2004_1(C)'!AZ47,'[1]SRC2004_1(C)'!BB47,'[1]SRC2004_1(C)'!BD47,'[1]SRC2004_1(C)'!BF47)</f>
        <v>1390760</v>
      </c>
      <c r="G15">
        <f t="shared" si="7"/>
        <v>64744</v>
      </c>
      <c r="H15" s="11">
        <f t="shared" si="0"/>
        <v>0.97293246341033324</v>
      </c>
      <c r="I15" s="11">
        <f t="shared" si="1"/>
        <v>2.7067536589666725E-2</v>
      </c>
      <c r="J15" s="11">
        <f t="shared" si="2"/>
        <v>128.32868982542763</v>
      </c>
      <c r="K15" s="11">
        <f t="shared" si="3"/>
        <v>122.62034914477165</v>
      </c>
      <c r="L15" s="11">
        <f t="shared" si="4"/>
        <v>5.7083406806559687</v>
      </c>
      <c r="M15" s="11">
        <f t="shared" si="5"/>
        <v>0.95551781376073164</v>
      </c>
      <c r="N15" s="11">
        <f t="shared" si="6"/>
        <v>4.448218623926832E-2</v>
      </c>
    </row>
    <row r="16" spans="1:14" ht="15.75">
      <c r="A16" s="1" t="s">
        <v>15</v>
      </c>
      <c r="B16">
        <v>14964</v>
      </c>
      <c r="C16">
        <v>14309</v>
      </c>
      <c r="D16">
        <v>655</v>
      </c>
      <c r="E16">
        <f>SUM('[1]SRC2004_1(C)'!AR43:BG43)</f>
        <v>834292</v>
      </c>
      <c r="F16">
        <f>SUM('[1]SRC2004_1(C)'!AR43,'[1]SRC2004_1(C)'!AT43,'[1]SRC2004_1(C)'!AZ43,'[1]SRC2004_1(C)'!BB43,'[1]SRC2004_1(C)'!BD43,'[1]SRC2004_1(C)'!BF43)</f>
        <v>731299</v>
      </c>
      <c r="G16">
        <f t="shared" si="7"/>
        <v>102993</v>
      </c>
      <c r="H16" s="11">
        <f t="shared" si="0"/>
        <v>0.95622828120823311</v>
      </c>
      <c r="I16" s="11">
        <f t="shared" si="1"/>
        <v>4.377171879176691E-2</v>
      </c>
      <c r="J16" s="11">
        <f t="shared" si="2"/>
        <v>55.753274525527935</v>
      </c>
      <c r="K16" s="11">
        <f t="shared" si="3"/>
        <v>48.870556001069232</v>
      </c>
      <c r="L16" s="11">
        <f t="shared" si="4"/>
        <v>6.882718524458701</v>
      </c>
      <c r="M16" s="11">
        <f t="shared" si="5"/>
        <v>0.87655041640097231</v>
      </c>
      <c r="N16" s="11">
        <f t="shared" si="6"/>
        <v>0.12344958359902768</v>
      </c>
    </row>
    <row r="17" spans="1:14" ht="15.75">
      <c r="A17" s="1" t="s">
        <v>16</v>
      </c>
      <c r="H17" s="11"/>
      <c r="I17" s="11"/>
      <c r="J17" s="11">
        <f t="shared" si="2"/>
        <v>0</v>
      </c>
      <c r="K17" s="11"/>
      <c r="L17" s="11"/>
      <c r="M17" s="11"/>
      <c r="N17" s="11"/>
    </row>
    <row r="18" spans="1:14" ht="15.75">
      <c r="A18" s="1" t="s">
        <v>17</v>
      </c>
      <c r="B18">
        <v>22010</v>
      </c>
      <c r="C18">
        <v>21250</v>
      </c>
      <c r="D18">
        <v>760</v>
      </c>
      <c r="E18">
        <f>SUM('[1]SRC2004_1(C)'!AR58:BG58)</f>
        <v>3372799</v>
      </c>
      <c r="F18">
        <v>20357</v>
      </c>
      <c r="G18">
        <f t="shared" si="7"/>
        <v>3352442</v>
      </c>
      <c r="H18" s="11">
        <f t="shared" si="0"/>
        <v>0.9654702407996365</v>
      </c>
      <c r="I18" s="11">
        <f t="shared" si="1"/>
        <v>3.4529759200363469E-2</v>
      </c>
      <c r="J18" s="11">
        <f t="shared" si="2"/>
        <v>153.23939118582464</v>
      </c>
      <c r="K18" s="11">
        <f t="shared" si="3"/>
        <v>0.92489777373920945</v>
      </c>
      <c r="L18" s="11">
        <f t="shared" si="4"/>
        <v>152.31449341208543</v>
      </c>
      <c r="M18" s="11">
        <f t="shared" si="5"/>
        <v>6.0356398350450173E-3</v>
      </c>
      <c r="N18" s="11">
        <f t="shared" si="6"/>
        <v>0.99396436016495493</v>
      </c>
    </row>
    <row r="19" spans="1:14" ht="15.75">
      <c r="A19" s="1" t="s">
        <v>18</v>
      </c>
      <c r="B19">
        <f>SUM('[1]SRC2004_1(C)'!AB65:AM65)</f>
        <v>43361</v>
      </c>
      <c r="C19">
        <v>43847</v>
      </c>
      <c r="D19">
        <v>7699</v>
      </c>
      <c r="E19">
        <f>SUM('[1]SRC2004_1(C)'!AR65:BG65)</f>
        <v>7743684</v>
      </c>
      <c r="F19">
        <f>SUM('[1]SRC2004_1(C)'!AR65,'[1]SRC2004_1(C)'!AT65,'[1]SRC2004_1(C)'!AZ65,'[1]SRC2004_1(C)'!BB65,'[1]SRC2004_1(C)'!BD65,'[1]SRC2004_1(C)'!BF65)</f>
        <v>5908797</v>
      </c>
      <c r="G19">
        <f t="shared" si="7"/>
        <v>1834887</v>
      </c>
      <c r="H19" s="11">
        <f t="shared" si="0"/>
        <v>1.0112082285925139</v>
      </c>
      <c r="I19" s="11">
        <f t="shared" si="1"/>
        <v>0.17755586817647195</v>
      </c>
      <c r="J19" s="11">
        <f t="shared" si="2"/>
        <v>178.58637946541825</v>
      </c>
      <c r="K19" s="11">
        <f t="shared" si="3"/>
        <v>136.26985078757409</v>
      </c>
      <c r="L19" s="11">
        <f t="shared" si="4"/>
        <v>42.316528677844147</v>
      </c>
      <c r="M19" s="11">
        <f t="shared" si="5"/>
        <v>0.7630472782722022</v>
      </c>
      <c r="N19" s="11">
        <f t="shared" si="6"/>
        <v>0.23695272172779777</v>
      </c>
    </row>
    <row r="20" spans="1:14" ht="15.75">
      <c r="A20" s="1" t="s">
        <v>19</v>
      </c>
      <c r="B20">
        <v>11988</v>
      </c>
      <c r="C20">
        <v>4868</v>
      </c>
      <c r="D20">
        <v>7120</v>
      </c>
      <c r="E20">
        <f>SUM('[1]SRC2004_1(C)'!AR66:BG66)</f>
        <v>2744064</v>
      </c>
      <c r="F20">
        <v>4180</v>
      </c>
      <c r="G20">
        <f t="shared" si="7"/>
        <v>2739884</v>
      </c>
      <c r="H20" s="11">
        <f t="shared" si="0"/>
        <v>0.40607273940607275</v>
      </c>
      <c r="I20" s="11">
        <f t="shared" si="1"/>
        <v>0.59392726059392731</v>
      </c>
      <c r="J20" s="11">
        <f t="shared" si="2"/>
        <v>228.90090090090089</v>
      </c>
      <c r="K20" s="11">
        <f t="shared" si="3"/>
        <v>0.34868201534868204</v>
      </c>
      <c r="L20" s="11">
        <f t="shared" si="4"/>
        <v>228.55221888555221</v>
      </c>
      <c r="M20" s="11">
        <f t="shared" si="5"/>
        <v>1.5232880865752403E-3</v>
      </c>
      <c r="N20" s="11">
        <f t="shared" si="6"/>
        <v>0.9984767119134248</v>
      </c>
    </row>
    <row r="21" spans="1:14" ht="15.75">
      <c r="A21" s="1" t="s">
        <v>20</v>
      </c>
      <c r="H21" s="11"/>
      <c r="I21" s="11"/>
      <c r="J21" s="11"/>
      <c r="K21" s="11"/>
      <c r="L21" s="11"/>
      <c r="M21" s="11"/>
      <c r="N21" s="11"/>
    </row>
    <row r="22" spans="1:14" ht="15.75">
      <c r="A22" s="1" t="s">
        <v>21</v>
      </c>
      <c r="B22">
        <f>SUM('[1]SRC2004_1(C)'!AB61:AM61)</f>
        <v>77616</v>
      </c>
      <c r="C22">
        <f>SUM('[1]SRC2004_1(C)'!AB61,'[1]SRC2004_1(C)'!AD61,'[1]SRC2004_1(C)'!AF61,'[1]SRC2004_1(C)'!AH61,'[1]SRC2004_1(C)'!AJ61,'[1]SRC2004_1(C)'!AL61)</f>
        <v>70538</v>
      </c>
      <c r="D22">
        <v>11202</v>
      </c>
      <c r="E22">
        <f>SUM('[1]SRC2004_1(C)'!AR61:BG61)</f>
        <v>10059516</v>
      </c>
      <c r="F22">
        <f>SUM('[1]SRC2004_1(C)'!AR61,'[1]SRC2004_1(C)'!AT61,'[1]SRC2004_1(C)'!AZ61,'[1]SRC2004_1(C)'!BB61,'[1]SRC2004_1(C)'!BD61,'[1]SRC2004_1(C)'!BF61)</f>
        <v>7978792</v>
      </c>
      <c r="G22">
        <f t="shared" si="7"/>
        <v>2080724</v>
      </c>
      <c r="H22" s="11">
        <f t="shared" si="0"/>
        <v>0.90880746237889098</v>
      </c>
      <c r="I22" s="11">
        <f t="shared" si="1"/>
        <v>0.14432591218305504</v>
      </c>
      <c r="J22" s="11">
        <f t="shared" si="2"/>
        <v>129.60621521335807</v>
      </c>
      <c r="K22" s="11">
        <f t="shared" si="3"/>
        <v>102.79828901257473</v>
      </c>
      <c r="L22" s="11">
        <f t="shared" si="4"/>
        <v>26.807926200783342</v>
      </c>
      <c r="M22" s="11">
        <f t="shared" si="5"/>
        <v>0.79315863705569933</v>
      </c>
      <c r="N22" s="11">
        <f t="shared" si="6"/>
        <v>0.20684136294430069</v>
      </c>
    </row>
    <row r="23" spans="1:14" ht="15.75">
      <c r="A23" s="1" t="s">
        <v>22</v>
      </c>
      <c r="B23">
        <v>77381</v>
      </c>
      <c r="C23">
        <v>60642</v>
      </c>
      <c r="D23">
        <v>16739</v>
      </c>
      <c r="E23">
        <f>SUM('[1]SRC2004_1(C)'!AR63:BG63)</f>
        <v>11295321</v>
      </c>
      <c r="F23">
        <f>SUM('[1]SRC2004_1(C)'!AR63,'[1]SRC2004_1(C)'!AT63,'[1]SRC2004_1(C)'!AZ63,'[1]SRC2004_1(C)'!BB63,'[1]SRC2004_1(C)'!BD63,'[1]SRC2004_1(C)'!BF63)</f>
        <v>8008291</v>
      </c>
      <c r="G23">
        <f t="shared" si="7"/>
        <v>3287030</v>
      </c>
      <c r="H23" s="11">
        <f t="shared" si="0"/>
        <v>0.78368074850415481</v>
      </c>
      <c r="I23" s="11">
        <f t="shared" si="1"/>
        <v>0.21631925149584524</v>
      </c>
      <c r="J23" s="11">
        <f t="shared" si="2"/>
        <v>145.97021232602319</v>
      </c>
      <c r="K23" s="11">
        <f t="shared" si="3"/>
        <v>103.4916969281865</v>
      </c>
      <c r="L23" s="11">
        <f t="shared" si="4"/>
        <v>42.478515397836681</v>
      </c>
      <c r="M23" s="11">
        <f t="shared" si="5"/>
        <v>0.70899189142123542</v>
      </c>
      <c r="N23" s="11">
        <f t="shared" si="6"/>
        <v>0.29100810857876458</v>
      </c>
    </row>
    <row r="24" spans="1:14" ht="15.75">
      <c r="A24" s="1" t="s">
        <v>23</v>
      </c>
      <c r="H24" s="11"/>
      <c r="I24" s="11"/>
      <c r="J24" s="11"/>
      <c r="K24" s="11"/>
      <c r="L24" s="11"/>
      <c r="M24" s="11"/>
      <c r="N24" s="11"/>
    </row>
    <row r="25" spans="1:14" ht="15.75">
      <c r="A25" s="1" t="s">
        <v>24</v>
      </c>
      <c r="B25">
        <v>6229</v>
      </c>
      <c r="C25">
        <f>SUM('[1]SRC2004_1(C)'!AB55,'[1]SRC2004_1(C)'!AD55,'[1]SRC2004_1(C)'!AF55,'[1]SRC2004_1(C)'!AH55,'[1]SRC2004_1(C)'!AJ55,'[1]SRC2004_1(C)'!AL55)</f>
        <v>3428</v>
      </c>
      <c r="D25">
        <v>2672</v>
      </c>
      <c r="E25">
        <f>SUM('[1]SRC2004_1(C)'!AR55:BG55)</f>
        <v>374044</v>
      </c>
      <c r="F25">
        <f>SUM('[1]SRC2004_1(C)'!AR55,'[1]SRC2004_1(C)'!AT55,'[1]SRC2004_1(C)'!AZ55,'[1]SRC2004_1(C)'!BB55,'[1]SRC2004_1(C)'!BD55,'[1]SRC2004_1(C)'!BF55)</f>
        <v>204753</v>
      </c>
      <c r="G25">
        <f t="shared" si="7"/>
        <v>169291</v>
      </c>
      <c r="H25" s="11">
        <f t="shared" si="0"/>
        <v>0.55032910579547278</v>
      </c>
      <c r="I25" s="11">
        <f t="shared" si="1"/>
        <v>0.42896131000160537</v>
      </c>
      <c r="J25" s="11">
        <f t="shared" si="2"/>
        <v>60.048803981377425</v>
      </c>
      <c r="K25" s="11">
        <f t="shared" si="3"/>
        <v>32.870926312409694</v>
      </c>
      <c r="L25" s="11">
        <f t="shared" si="4"/>
        <v>27.177877668967731</v>
      </c>
      <c r="M25" s="11">
        <f t="shared" si="5"/>
        <v>0.54740351402508791</v>
      </c>
      <c r="N25" s="11">
        <f t="shared" si="6"/>
        <v>0.45259648597491203</v>
      </c>
    </row>
    <row r="26" spans="1:14" ht="15.75">
      <c r="A26" s="1" t="s">
        <v>25</v>
      </c>
      <c r="B26">
        <v>2274</v>
      </c>
      <c r="C26">
        <v>1959</v>
      </c>
      <c r="D26">
        <v>315</v>
      </c>
      <c r="E26">
        <f>SUM('[1]SRC2004_1(C)'!AR53:BG53)</f>
        <v>169269</v>
      </c>
      <c r="F26">
        <f>SUM('[1]SRC2004_1(C)'!AR53,'[1]SRC2004_1(C)'!AT53,'[1]SRC2004_1(C)'!AZ53,'[1]SRC2004_1(C)'!BB53,'[1]SRC2004_1(C)'!BD53,'[1]SRC2004_1(C)'!BF53)</f>
        <v>133819</v>
      </c>
      <c r="G26">
        <f t="shared" si="7"/>
        <v>35450</v>
      </c>
      <c r="H26" s="11">
        <f t="shared" si="0"/>
        <v>0.86147757255936674</v>
      </c>
      <c r="I26" s="11">
        <f t="shared" si="1"/>
        <v>0.13852242744063326</v>
      </c>
      <c r="J26" s="11">
        <f t="shared" si="2"/>
        <v>74.436675461741416</v>
      </c>
      <c r="K26" s="11">
        <f t="shared" si="3"/>
        <v>58.847405452946347</v>
      </c>
      <c r="L26" s="11">
        <f t="shared" si="4"/>
        <v>15.589270008795074</v>
      </c>
      <c r="M26" s="11">
        <f t="shared" si="5"/>
        <v>0.79057003940473447</v>
      </c>
      <c r="N26" s="11">
        <f t="shared" si="6"/>
        <v>0.20942996059526553</v>
      </c>
    </row>
    <row r="27" spans="1:14" ht="15.75">
      <c r="A27" s="1" t="s">
        <v>26</v>
      </c>
      <c r="B27">
        <v>2271</v>
      </c>
      <c r="C27">
        <v>1927</v>
      </c>
      <c r="D27">
        <v>344</v>
      </c>
      <c r="E27">
        <f>SUM('[1]SRC2004_1(C)'!AR52:BG52)</f>
        <v>331779</v>
      </c>
      <c r="F27">
        <f>SUM('[1]SRC2004_1(C)'!AR52,'[1]SRC2004_1(C)'!AT52,'[1]SRC2004_1(C)'!AZ52,'[1]SRC2004_1(C)'!BB52,'[1]SRC2004_1(C)'!BD52,'[1]SRC2004_1(C)'!BF52)</f>
        <v>135797</v>
      </c>
      <c r="G27">
        <f t="shared" si="7"/>
        <v>195982</v>
      </c>
      <c r="H27" s="11">
        <f t="shared" si="0"/>
        <v>0.84852487890797001</v>
      </c>
      <c r="I27" s="11">
        <f t="shared" si="1"/>
        <v>0.15147512109202993</v>
      </c>
      <c r="J27" s="11">
        <f t="shared" si="2"/>
        <v>146.09379128137385</v>
      </c>
      <c r="K27" s="11">
        <f t="shared" si="3"/>
        <v>59.796125055041834</v>
      </c>
      <c r="L27" s="11">
        <f t="shared" si="4"/>
        <v>86.297666226332012</v>
      </c>
      <c r="M27" s="11">
        <f t="shared" si="5"/>
        <v>0.40929956386630861</v>
      </c>
      <c r="N27" s="11">
        <f t="shared" si="6"/>
        <v>0.59070043613369139</v>
      </c>
    </row>
    <row r="28" spans="1:14" ht="15.75">
      <c r="A28" s="1" t="s">
        <v>27</v>
      </c>
      <c r="B28">
        <v>49063</v>
      </c>
      <c r="C28">
        <v>46732</v>
      </c>
      <c r="D28">
        <v>2331</v>
      </c>
      <c r="E28">
        <f>SUM('[1]SRC2004_1(C)'!AR59:BG59)</f>
        <v>5641253</v>
      </c>
      <c r="F28">
        <f>SUM('[1]SRC2004_1(C)'!AR59,'[1]SRC2004_1(C)'!AT59,'[1]SRC2004_1(C)'!AZ59,'[1]SRC2004_1(C)'!BB59,'[1]SRC2004_1(C)'!BD59,'[1]SRC2004_1(C)'!BF59)</f>
        <v>5416032</v>
      </c>
      <c r="G28">
        <f t="shared" si="7"/>
        <v>225221</v>
      </c>
      <c r="H28" s="11">
        <f t="shared" si="0"/>
        <v>0.95248965615637038</v>
      </c>
      <c r="I28" s="11">
        <f t="shared" si="1"/>
        <v>4.7510343843629621E-2</v>
      </c>
      <c r="J28" s="11">
        <f t="shared" si="2"/>
        <v>114.97978109777226</v>
      </c>
      <c r="K28" s="11">
        <f t="shared" si="3"/>
        <v>110.3893361596315</v>
      </c>
      <c r="L28" s="11">
        <f t="shared" si="4"/>
        <v>4.5904449381407577</v>
      </c>
      <c r="M28" s="11">
        <f t="shared" si="5"/>
        <v>0.96007606820683278</v>
      </c>
      <c r="N28" s="11">
        <f t="shared" si="6"/>
        <v>3.9923931793167229E-2</v>
      </c>
    </row>
    <row r="29" spans="1:14" ht="15.75">
      <c r="A29" s="1" t="s">
        <v>28</v>
      </c>
      <c r="H29" s="11"/>
      <c r="I29" s="11"/>
      <c r="J29" s="11"/>
      <c r="K29" s="11"/>
      <c r="L29" s="11"/>
      <c r="M29" s="11"/>
      <c r="N29" s="11"/>
    </row>
    <row r="30" spans="1:14" ht="15.75">
      <c r="A30" s="1" t="s">
        <v>29</v>
      </c>
      <c r="B30">
        <v>9949</v>
      </c>
      <c r="C30">
        <f>SUM('[1]SRC2004_1(C)'!AB44,'[1]SRC2004_1(C)'!AD44,'[1]SRC2004_1(C)'!AF44,'[1]SRC2004_1(C)'!AH44,'[1]SRC2004_1(C)'!AJ44,'[1]SRC2004_1(C)'!AL44)</f>
        <v>9337</v>
      </c>
      <c r="D30">
        <v>217</v>
      </c>
      <c r="E30">
        <f>SUM('[1]SRC2004_1(C)'!AR44:BG44)</f>
        <v>950478</v>
      </c>
      <c r="F30">
        <f>SUM('[1]SRC2004_1(C)'!AR44,'[1]SRC2004_1(C)'!AT44,'[1]SRC2004_1(C)'!AZ44,'[1]SRC2004_1(C)'!BB44,'[1]SRC2004_1(C)'!BD44,'[1]SRC2004_1(C)'!BF44)</f>
        <v>950087</v>
      </c>
      <c r="G30">
        <f t="shared" si="7"/>
        <v>391</v>
      </c>
      <c r="H30" s="11">
        <f t="shared" si="0"/>
        <v>0.93848628002814349</v>
      </c>
      <c r="I30" s="11">
        <f t="shared" si="1"/>
        <v>2.1811237310282439E-2</v>
      </c>
      <c r="J30" s="11">
        <f t="shared" si="2"/>
        <v>95.535028646095085</v>
      </c>
      <c r="K30" s="11">
        <f t="shared" si="3"/>
        <v>95.495728213890843</v>
      </c>
      <c r="L30" s="11">
        <f t="shared" si="4"/>
        <v>3.9300432204241634E-2</v>
      </c>
      <c r="M30" s="11">
        <f t="shared" si="5"/>
        <v>0.99958862803768211</v>
      </c>
      <c r="N30" s="11">
        <f t="shared" si="6"/>
        <v>4.1137196231790744E-4</v>
      </c>
    </row>
    <row r="31" spans="1:14" ht="15.75">
      <c r="A31" s="1" t="s">
        <v>30</v>
      </c>
      <c r="B31">
        <v>78158</v>
      </c>
      <c r="C31">
        <v>68048</v>
      </c>
      <c r="D31">
        <v>10110</v>
      </c>
      <c r="E31">
        <f>SUM('[1]SRC2004_1(C)'!AR48:BG48)</f>
        <v>8291351</v>
      </c>
      <c r="F31">
        <f>SUM('[1]SRC2004_1(C)'!AR48,'[1]SRC2004_1(C)'!AT48,'[1]SRC2004_1(C)'!AZ48,'[1]SRC2004_1(C)'!BB48,'[1]SRC2004_1(C)'!BD48,'[1]SRC2004_1(C)'!BF48)</f>
        <v>6704700</v>
      </c>
      <c r="G31">
        <f t="shared" si="7"/>
        <v>1586651</v>
      </c>
      <c r="H31" s="11">
        <f t="shared" si="0"/>
        <v>0.87064663885974569</v>
      </c>
      <c r="I31" s="11">
        <f t="shared" si="1"/>
        <v>0.12935336114025436</v>
      </c>
      <c r="J31" s="11">
        <f t="shared" si="2"/>
        <v>106.08448271450139</v>
      </c>
      <c r="K31" s="11">
        <f t="shared" si="3"/>
        <v>85.783924870134854</v>
      </c>
      <c r="L31" s="11">
        <f t="shared" si="4"/>
        <v>20.300557844366541</v>
      </c>
      <c r="M31" s="11">
        <f t="shared" si="5"/>
        <v>0.80863782030214382</v>
      </c>
      <c r="N31" s="11">
        <f t="shared" si="6"/>
        <v>0.19136217969785624</v>
      </c>
    </row>
    <row r="32" spans="1:14" ht="15.75">
      <c r="A32" s="1" t="s">
        <v>31</v>
      </c>
      <c r="B32">
        <v>984</v>
      </c>
      <c r="C32">
        <v>723</v>
      </c>
      <c r="D32">
        <v>261</v>
      </c>
      <c r="E32">
        <f>SUM('[1]SRC2004_1(C)'!AR51:BG51)</f>
        <v>102253</v>
      </c>
      <c r="F32">
        <f>SUM('[1]SRC2004_1(C)'!AR51,'[1]SRC2004_1(C)'!AT51,'[1]SRC2004_1(C)'!AZ51,'[1]SRC2004_1(C)'!BB51,'[1]SRC2004_1(C)'!BD51,'[1]SRC2004_1(C)'!BF51)</f>
        <v>92411</v>
      </c>
      <c r="G32">
        <f t="shared" si="7"/>
        <v>9842</v>
      </c>
      <c r="H32" s="11">
        <f t="shared" si="0"/>
        <v>0.7347560975609756</v>
      </c>
      <c r="I32" s="11">
        <f t="shared" si="1"/>
        <v>0.2652439024390244</v>
      </c>
      <c r="J32" s="11">
        <f t="shared" si="2"/>
        <v>103.91565040650406</v>
      </c>
      <c r="K32" s="11">
        <f t="shared" si="3"/>
        <v>93.913617886178855</v>
      </c>
      <c r="L32" s="11">
        <f t="shared" si="4"/>
        <v>10.002032520325203</v>
      </c>
      <c r="M32" s="11">
        <f t="shared" si="5"/>
        <v>0.90374854527495529</v>
      </c>
      <c r="N32" s="11">
        <f t="shared" si="6"/>
        <v>9.6251454725044747E-2</v>
      </c>
    </row>
    <row r="33" spans="1:14" ht="15.75">
      <c r="A33" s="1" t="s">
        <v>32</v>
      </c>
      <c r="B33">
        <v>45952</v>
      </c>
      <c r="C33">
        <v>35368</v>
      </c>
      <c r="D33">
        <v>10584</v>
      </c>
      <c r="E33">
        <f>SUM('[1]SRC2004_1(C)'!AR67:BG67)</f>
        <v>7080979</v>
      </c>
      <c r="F33">
        <f>SUM('[1]SRC2004_1(C)'!AR67,'[1]SRC2004_1(C)'!AT67,'[1]SRC2004_1(C)'!AZ67,'[1]SRC2004_1(C)'!BB67,'[1]SRC2004_1(C)'!BD67,'[1]SRC2004_1(C)'!BF67)</f>
        <v>3920091</v>
      </c>
      <c r="G33">
        <f t="shared" si="7"/>
        <v>3160888</v>
      </c>
      <c r="H33" s="11">
        <f t="shared" si="0"/>
        <v>0.7696727019498607</v>
      </c>
      <c r="I33" s="11">
        <f t="shared" si="1"/>
        <v>0.23032729805013927</v>
      </c>
      <c r="J33" s="11">
        <f t="shared" si="2"/>
        <v>154.09512099582173</v>
      </c>
      <c r="K33" s="11">
        <f t="shared" si="3"/>
        <v>85.308387012534823</v>
      </c>
      <c r="L33" s="11">
        <f t="shared" si="4"/>
        <v>68.786733983286908</v>
      </c>
      <c r="M33" s="11">
        <f t="shared" si="5"/>
        <v>0.55360861824332486</v>
      </c>
      <c r="N33" s="11">
        <f t="shared" si="6"/>
        <v>0.4463913817566752</v>
      </c>
    </row>
    <row r="34" spans="1:14" ht="15.75">
      <c r="A34" s="1" t="s">
        <v>33</v>
      </c>
      <c r="H34" s="11"/>
      <c r="I34" s="11"/>
      <c r="J34" s="11"/>
      <c r="K34" s="11"/>
      <c r="L34" s="11"/>
      <c r="M34" s="11"/>
      <c r="N34" s="11"/>
    </row>
    <row r="35" spans="1:14" ht="15.75">
      <c r="A35" s="1" t="s">
        <v>34</v>
      </c>
      <c r="B35">
        <v>3143</v>
      </c>
      <c r="C35">
        <v>2574</v>
      </c>
      <c r="D35">
        <v>569</v>
      </c>
      <c r="E35">
        <f>SUM('[1]SRC2004_1(C)'!AR54:BG54)</f>
        <v>619806</v>
      </c>
      <c r="F35">
        <f>SUM('[1]SRC2004_1(C)'!AR54,'[1]SRC2004_1(C)'!AT54,'[1]SRC2004_1(C)'!AZ54,'[1]SRC2004_1(C)'!BB54,'[1]SRC2004_1(C)'!BD54,'[1]SRC2004_1(C)'!BF54)</f>
        <v>604720</v>
      </c>
      <c r="G35">
        <f t="shared" si="7"/>
        <v>15086</v>
      </c>
      <c r="H35" s="11">
        <f t="shared" si="0"/>
        <v>0.81896277441934462</v>
      </c>
      <c r="I35" s="11">
        <f t="shared" si="1"/>
        <v>0.18103722558065544</v>
      </c>
      <c r="J35" s="11">
        <f t="shared" si="2"/>
        <v>197.20203627107858</v>
      </c>
      <c r="K35" s="11">
        <f t="shared" si="3"/>
        <v>192.402163538021</v>
      </c>
      <c r="L35" s="11">
        <f t="shared" si="4"/>
        <v>4.7998727330575885</v>
      </c>
      <c r="M35" s="11">
        <f t="shared" si="5"/>
        <v>0.97566012591036555</v>
      </c>
      <c r="N35" s="11">
        <f t="shared" si="6"/>
        <v>2.4339874089634499E-2</v>
      </c>
    </row>
    <row r="36" spans="1:14" ht="15.75">
      <c r="A36" s="1" t="s">
        <v>35</v>
      </c>
      <c r="B36">
        <v>134225</v>
      </c>
      <c r="C36">
        <v>109180</v>
      </c>
      <c r="D36">
        <v>25045</v>
      </c>
      <c r="E36">
        <f>SUM('[1]SRC2004_1(C)'!AR49:BG49)</f>
        <v>25053120</v>
      </c>
      <c r="F36">
        <f>SUM('[1]SRC2004_1(C)'!AR49,'[1]SRC2004_1(C)'!AT49,'[1]SRC2004_1(C)'!AZ49,'[1]SRC2004_1(C)'!BB49,'[1]SRC2004_1(C)'!BD49,'[1]SRC2004_1(C)'!BF49)</f>
        <v>19447614</v>
      </c>
      <c r="G36">
        <f t="shared" si="7"/>
        <v>5605506</v>
      </c>
      <c r="H36" s="11">
        <f t="shared" si="0"/>
        <v>0.81341031849506429</v>
      </c>
      <c r="I36" s="11">
        <f t="shared" si="1"/>
        <v>0.18658968150493574</v>
      </c>
      <c r="J36" s="11">
        <f t="shared" si="2"/>
        <v>186.65017694170237</v>
      </c>
      <c r="K36" s="11">
        <f t="shared" si="3"/>
        <v>144.88816539392812</v>
      </c>
      <c r="L36" s="11">
        <f t="shared" si="4"/>
        <v>41.762011547774257</v>
      </c>
      <c r="M36" s="11">
        <f t="shared" si="5"/>
        <v>0.77625517300839175</v>
      </c>
      <c r="N36" s="11">
        <f t="shared" si="6"/>
        <v>0.22374482699160822</v>
      </c>
    </row>
    <row r="37" spans="1:14" ht="15.75">
      <c r="A37" s="1" t="s">
        <v>36</v>
      </c>
      <c r="B37">
        <f>SUM('[1]SRC2004_1(C)'!AB46:AM46)</f>
        <v>16254</v>
      </c>
      <c r="C37">
        <v>15170</v>
      </c>
      <c r="D37">
        <v>2301</v>
      </c>
      <c r="E37">
        <f>SUM('[1]SRC2004_1(C)'!AR46:BG46)</f>
        <v>1162206</v>
      </c>
      <c r="F37">
        <f>SUM('[1]SRC2004_1(C)'!AR46,'[1]SRC2004_1(C)'!AT46,'[1]SRC2004_1(C)'!AZ46,'[1]SRC2004_1(C)'!BB46,'[1]SRC2004_1(C)'!BD46,'[1]SRC2004_1(C)'!BF46)</f>
        <v>896760</v>
      </c>
      <c r="G37">
        <f t="shared" si="7"/>
        <v>265446</v>
      </c>
      <c r="H37" s="11">
        <f t="shared" si="0"/>
        <v>0.93330872400639842</v>
      </c>
      <c r="I37" s="11">
        <f t="shared" si="1"/>
        <v>0.14156515319306018</v>
      </c>
      <c r="J37" s="11">
        <f t="shared" si="2"/>
        <v>71.502768549280177</v>
      </c>
      <c r="K37" s="11">
        <f t="shared" si="3"/>
        <v>55.171650055370982</v>
      </c>
      <c r="L37" s="11">
        <f t="shared" si="4"/>
        <v>16.331118493909191</v>
      </c>
      <c r="M37" s="11">
        <f t="shared" si="5"/>
        <v>0.77160159214459401</v>
      </c>
      <c r="N37" s="11">
        <f t="shared" si="6"/>
        <v>0.22839840785540602</v>
      </c>
    </row>
    <row r="38" spans="1:14" ht="15.75">
      <c r="A38" s="1" t="s">
        <v>37</v>
      </c>
      <c r="B38">
        <v>59556</v>
      </c>
      <c r="C38">
        <v>54668</v>
      </c>
      <c r="D38">
        <f>SUM('[1]SRC2004_1(C)'!AB57:AM57)-'[1]SRC2004_1(C)'!AB38</f>
        <v>52700</v>
      </c>
      <c r="E38">
        <f>SUM('[1]SRC2004_1(C)'!AR57:BG57)</f>
        <v>8847071</v>
      </c>
      <c r="F38">
        <f>SUM('[1]SRC2004_1(C)'!AR57,'[1]SRC2004_1(C)'!AT57,'[1]SRC2004_1(C)'!AZ57,'[1]SRC2004_1(C)'!BB57,'[1]SRC2004_1(C)'!BD57,'[1]SRC2004_1(C)'!BF57)</f>
        <v>8358961</v>
      </c>
      <c r="G38">
        <f t="shared" si="7"/>
        <v>488110</v>
      </c>
      <c r="H38" s="11">
        <f t="shared" si="0"/>
        <v>0.91792598562697292</v>
      </c>
      <c r="I38" s="11">
        <f t="shared" si="1"/>
        <v>0.88488145610853652</v>
      </c>
      <c r="J38" s="11">
        <f t="shared" si="2"/>
        <v>148.55045671300959</v>
      </c>
      <c r="K38" s="11">
        <f t="shared" si="3"/>
        <v>140.35464101014171</v>
      </c>
      <c r="L38" s="11">
        <f t="shared" si="4"/>
        <v>8.1958157028678897</v>
      </c>
      <c r="M38" s="11">
        <f t="shared" si="5"/>
        <v>0.94482806795605012</v>
      </c>
      <c r="N38" s="11">
        <f t="shared" si="6"/>
        <v>5.5171932043949913E-2</v>
      </c>
    </row>
    <row r="39" spans="1:14" ht="16.5" thickBot="1">
      <c r="A39" s="3" t="s">
        <v>38</v>
      </c>
      <c r="B39" s="10">
        <f>SUM(B3:B38)</f>
        <v>913358</v>
      </c>
      <c r="C39" s="10">
        <f>SUM(C3:C38)</f>
        <v>803874</v>
      </c>
      <c r="D39" s="10">
        <f>SUM(D4:D38)</f>
        <v>170298</v>
      </c>
      <c r="E39" s="10">
        <f>SUM(E3:E38)</f>
        <v>96347676</v>
      </c>
      <c r="F39" s="10">
        <f>SUM(F3:F38)</f>
        <v>80100727</v>
      </c>
      <c r="G39" s="10">
        <f t="shared" si="7"/>
        <v>16246949</v>
      </c>
    </row>
    <row r="40" spans="1:14" ht="15.75" thickTop="1"/>
    <row r="41" spans="1:14" ht="15.75">
      <c r="A41" s="12" t="s">
        <v>51</v>
      </c>
    </row>
    <row r="42" spans="1:14" ht="15.75">
      <c r="A42" s="12" t="s">
        <v>52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sqref="A1:N2"/>
    </sheetView>
  </sheetViews>
  <sheetFormatPr defaultRowHeight="15"/>
  <cols>
    <col min="1" max="1" width="20.7109375" customWidth="1"/>
    <col min="2" max="2" width="10.85546875" customWidth="1"/>
    <col min="3" max="3" width="12" customWidth="1"/>
    <col min="4" max="4" width="12.28515625" customWidth="1"/>
    <col min="5" max="5" width="12.140625" customWidth="1"/>
    <col min="6" max="6" width="12.7109375" customWidth="1"/>
    <col min="7" max="7" width="13.140625" customWidth="1"/>
    <col min="8" max="8" width="12.42578125" customWidth="1"/>
    <col min="9" max="9" width="11.85546875" customWidth="1"/>
    <col min="10" max="11" width="11.5703125" customWidth="1"/>
    <col min="12" max="12" width="12.5703125" customWidth="1"/>
    <col min="13" max="13" width="12.85546875" customWidth="1"/>
    <col min="14" max="14" width="13.7109375" customWidth="1"/>
  </cols>
  <sheetData>
    <row r="1" spans="1:14" ht="47.25">
      <c r="A1" s="19"/>
      <c r="B1" s="18" t="s">
        <v>63</v>
      </c>
      <c r="C1" s="17"/>
      <c r="D1" s="17"/>
      <c r="E1" s="18" t="s">
        <v>62</v>
      </c>
      <c r="F1" s="17"/>
      <c r="G1" s="17"/>
      <c r="H1" s="18" t="s">
        <v>61</v>
      </c>
      <c r="I1" s="17"/>
      <c r="J1" s="16" t="s">
        <v>60</v>
      </c>
      <c r="K1" s="15"/>
      <c r="L1" s="15"/>
      <c r="M1" s="16" t="s">
        <v>59</v>
      </c>
      <c r="N1" s="15"/>
    </row>
    <row r="2" spans="1:14" ht="78.75">
      <c r="A2" s="14" t="s">
        <v>1</v>
      </c>
      <c r="B2" s="13" t="s">
        <v>58</v>
      </c>
      <c r="C2" s="13" t="s">
        <v>57</v>
      </c>
      <c r="D2" s="13" t="s">
        <v>56</v>
      </c>
      <c r="E2" s="13" t="s">
        <v>55</v>
      </c>
      <c r="F2" s="13" t="s">
        <v>54</v>
      </c>
      <c r="G2" s="13" t="s">
        <v>53</v>
      </c>
      <c r="H2" s="13" t="s">
        <v>57</v>
      </c>
      <c r="I2" s="13" t="s">
        <v>56</v>
      </c>
      <c r="J2" s="13" t="s">
        <v>55</v>
      </c>
      <c r="K2" s="13" t="s">
        <v>54</v>
      </c>
      <c r="L2" s="13" t="s">
        <v>53</v>
      </c>
      <c r="M2" s="13" t="s">
        <v>54</v>
      </c>
      <c r="N2" s="13" t="s">
        <v>53</v>
      </c>
    </row>
    <row r="3" spans="1:14" ht="15.75">
      <c r="A3" s="1" t="s">
        <v>2</v>
      </c>
    </row>
    <row r="4" spans="1:14" ht="15.75">
      <c r="A4" s="1" t="s">
        <v>3</v>
      </c>
      <c r="B4">
        <f>SUM('[1]SRC2004_1(C)'!AZ64:BK64)</f>
        <v>10238006</v>
      </c>
      <c r="C4">
        <f>SUM('[1]SRC2004_1(C)'!AZ64,'[1]SRC2004_1(C)'!BB64,'[1]SRC2004_1(C)'!BD64,'[1]SRC2004_1(C)'!BF64,'[1]SRC2004_1(C)'!BH64,'[1]SRC2004_1(C)'!BJ64)</f>
        <v>7965036</v>
      </c>
      <c r="D4">
        <f>B4-C4</f>
        <v>2272970</v>
      </c>
      <c r="E4">
        <f>SUM('[1]SRC2004_1(C)'!BN64:BY64)</f>
        <v>7690774</v>
      </c>
      <c r="F4">
        <f>SUM('[1]SRC2004_1(C)'!BN64,'[1]SRC2004_1(C)'!BP64,'[1]SRC2004_1(C)'!BR64,'[1]SRC2004_1(C)'!BT64,'[1]SRC2004_1(C)'!BV64,'[1]SRC2004_1(C)'!BX64)</f>
        <v>6760738</v>
      </c>
      <c r="G4">
        <f>E4-F4</f>
        <v>930036</v>
      </c>
      <c r="H4" s="11">
        <f>C4/B4</f>
        <v>0.77798704161728371</v>
      </c>
      <c r="I4" s="11">
        <f>D4/B4</f>
        <v>0.22201295838271631</v>
      </c>
      <c r="J4" s="11">
        <f>E4/B4</f>
        <v>0.75119842672489157</v>
      </c>
      <c r="K4" s="11">
        <f>F4/B4</f>
        <v>0.66035690934347957</v>
      </c>
      <c r="L4" s="11">
        <f>G4/B4</f>
        <v>9.0841517381411968E-2</v>
      </c>
      <c r="M4" s="11">
        <f>F4/E4</f>
        <v>0.87907120921769377</v>
      </c>
      <c r="N4" s="11">
        <f>G4/E4</f>
        <v>0.12092879078230617</v>
      </c>
    </row>
    <row r="5" spans="1:14" ht="15.75">
      <c r="A5" s="1" t="s">
        <v>4</v>
      </c>
      <c r="H5" s="11"/>
      <c r="I5" s="11"/>
      <c r="J5" s="11"/>
      <c r="K5" s="11"/>
      <c r="L5" s="11"/>
      <c r="M5" s="11"/>
      <c r="N5" s="11"/>
    </row>
    <row r="6" spans="1:14" ht="15.75">
      <c r="A6" s="1" t="s">
        <v>5</v>
      </c>
      <c r="B6">
        <f>SUM('[1]SRC2004_1(C)'!AZ56:BK56)</f>
        <v>3731653</v>
      </c>
      <c r="C6">
        <f>SUM('[1]SRC2004_1(C)'!AZ56,'[1]SRC2004_1(C)'!BB56,'[1]SRC2004_1(C)'!BD56,'[1]SRC2004_1(C)'!BF56,'[1]SRC2004_1(C)'!BH56,'[1]SRC2004_1(C)'!BJ56)</f>
        <v>3588606</v>
      </c>
      <c r="D6">
        <f t="shared" ref="D6:D38" si="0">B6-C6</f>
        <v>143047</v>
      </c>
      <c r="E6">
        <f>SUM('[1]SRC2004_1(C)'!BN56:BY56)</f>
        <v>3375922</v>
      </c>
      <c r="F6">
        <f>SUM('[1]SRC2004_1(C)'!BN56,'[1]SRC2004_1(C)'!BP56,'[1]SRC2004_1(C)'!BR56,'[1]SRC2004_1(C)'!BT56,'[1]SRC2004_1(C)'!BV56,'[1]SRC2004_1(C)'!BX56)</f>
        <v>3240171</v>
      </c>
      <c r="G6">
        <f t="shared" ref="G6:G38" si="1">E6-F6</f>
        <v>135751</v>
      </c>
      <c r="H6" s="11">
        <f t="shared" ref="H6:H38" si="2">C6/B6</f>
        <v>0.96166658582671005</v>
      </c>
      <c r="I6" s="11">
        <f t="shared" ref="I6:I38" si="3">D6/B6</f>
        <v>3.8333414173289962E-2</v>
      </c>
      <c r="J6" s="11">
        <f t="shared" ref="J6:J38" si="4">E6/B6</f>
        <v>0.9046720046049298</v>
      </c>
      <c r="K6" s="11">
        <f t="shared" ref="K6:K38" si="5">F6/B6</f>
        <v>0.86829375614506499</v>
      </c>
      <c r="L6" s="11">
        <f t="shared" ref="L6:L38" si="6">G6/B6</f>
        <v>3.6378248459864836E-2</v>
      </c>
      <c r="M6" s="11">
        <f t="shared" ref="M6:M38" si="7">F6/E6</f>
        <v>0.95978846667665896</v>
      </c>
      <c r="N6" s="11">
        <f t="shared" ref="N6:N38" si="8">G6/E6</f>
        <v>4.0211533323341001E-2</v>
      </c>
    </row>
    <row r="7" spans="1:14" ht="15.75">
      <c r="A7" s="1" t="s">
        <v>6</v>
      </c>
      <c r="B7">
        <f>SUM('[1]SRC2004_1(C)'!AZ50:BK50)</f>
        <v>11214817</v>
      </c>
      <c r="C7">
        <f>SUM('[1]SRC2004_1(C)'!AZ50,'[1]SRC2004_1(C)'!BB50,'[1]SRC2004_1(C)'!BD50,'[1]SRC2004_1(C)'!BF50,'[1]SRC2004_1(C)'!BH50,'[1]SRC2004_1(C)'!BJ50)</f>
        <v>11132282</v>
      </c>
      <c r="D7">
        <f t="shared" si="0"/>
        <v>82535</v>
      </c>
      <c r="E7">
        <f>SUM('[1]SRC2004_1(C)'!BN50:BY50)</f>
        <v>10455590</v>
      </c>
      <c r="F7">
        <f>SUM('[1]SRC2004_1(C)'!BN50,'[1]SRC2004_1(C)'!BP50,'[1]SRC2004_1(C)'!BR50,'[1]SRC2004_1(C)'!BT50,'[1]SRC2004_1(C)'!BV50,'[1]SRC2004_1(C)'!BX50)</f>
        <v>10391974</v>
      </c>
      <c r="G7">
        <f t="shared" si="1"/>
        <v>63616</v>
      </c>
      <c r="H7" s="11">
        <f t="shared" si="2"/>
        <v>0.99264053974309163</v>
      </c>
      <c r="I7" s="11">
        <f t="shared" si="3"/>
        <v>7.3594602569083383E-3</v>
      </c>
      <c r="J7" s="11">
        <f t="shared" si="4"/>
        <v>0.93230143657270559</v>
      </c>
      <c r="K7" s="11">
        <f t="shared" si="5"/>
        <v>0.92662894098049031</v>
      </c>
      <c r="L7" s="11">
        <f t="shared" si="6"/>
        <v>5.6724955922151914E-3</v>
      </c>
      <c r="M7" s="11">
        <f t="shared" si="7"/>
        <v>0.993915599215348</v>
      </c>
      <c r="N7" s="11">
        <f t="shared" si="8"/>
        <v>6.084400784652038E-3</v>
      </c>
    </row>
    <row r="8" spans="1:14" ht="15.75">
      <c r="A8" s="1" t="s">
        <v>7</v>
      </c>
      <c r="B8">
        <f>SUM('[1]SRC2004_1(C)'!AZ45:BK45)</f>
        <v>105051</v>
      </c>
      <c r="C8">
        <f>SUM('[1]SRC2004_1(C)'!AZ45,'[1]SRC2004_1(C)'!BB45,'[1]SRC2004_1(C)'!BD45,'[1]SRC2004_1(C)'!BF45,'[1]SRC2004_1(C)'!BH45,'[1]SRC2004_1(C)'!BJ45)</f>
        <v>70429</v>
      </c>
      <c r="D8">
        <f t="shared" si="0"/>
        <v>34622</v>
      </c>
      <c r="E8">
        <f>SUM('[1]SRC2004_1(C)'!BN45:BY45)</f>
        <v>17527</v>
      </c>
      <c r="F8">
        <f>SUM('[1]SRC2004_1(C)'!BN45,'[1]SRC2004_1(C)'!BP45,'[1]SRC2004_1(C)'!BR45,'[1]SRC2004_1(C)'!BT45,'[1]SRC2004_1(C)'!BV45)</f>
        <v>15552</v>
      </c>
      <c r="G8">
        <f t="shared" si="1"/>
        <v>1975</v>
      </c>
      <c r="H8" s="11">
        <f t="shared" si="2"/>
        <v>0.67042674510475864</v>
      </c>
      <c r="I8" s="11">
        <f t="shared" si="3"/>
        <v>0.32957325489524136</v>
      </c>
      <c r="J8" s="11">
        <f t="shared" si="4"/>
        <v>0.16684277160617225</v>
      </c>
      <c r="K8" s="11">
        <f t="shared" si="5"/>
        <v>0.14804237941571236</v>
      </c>
      <c r="L8" s="11">
        <f t="shared" si="6"/>
        <v>1.8800392190459873E-2</v>
      </c>
      <c r="M8" s="11">
        <f t="shared" si="7"/>
        <v>0.88731671135961654</v>
      </c>
      <c r="N8" s="11">
        <f t="shared" si="8"/>
        <v>0.11268328864038341</v>
      </c>
    </row>
    <row r="9" spans="1:14" ht="15.75">
      <c r="A9" s="1" t="s">
        <v>8</v>
      </c>
      <c r="B9">
        <f>SUM('[1]SRC2004_1(C)'!AZ60:BK60)</f>
        <v>3819067</v>
      </c>
      <c r="C9">
        <f>SUM('[1]SRC2004_1(C)'!AZ60,'[1]SRC2004_1(C)'!BB60,'[1]SRC2004_1(C)'!BD60,'[1]SRC2004_1(C)'!BF60,'[1]SRC2004_1(C)'!BH60,'[1]SRC2004_1(C)'!BJ60)</f>
        <v>3409925</v>
      </c>
      <c r="D9">
        <f t="shared" si="0"/>
        <v>409142</v>
      </c>
      <c r="E9">
        <f>SUM('[1]SRC2004_1(C)'!BN60:BY60)</f>
        <v>3242672</v>
      </c>
      <c r="F9">
        <f>SUM('[1]SRC2004_1(C)'!BN60,'[1]SRC2004_1(C)'!BP60,'[1]SRC2004_1(C)'!BR60,'[1]SRC2004_1(C)'!BT60,'[1]SRC2004_1(C)'!BV60,'[1]SRC2004_1(C)'!BX60)</f>
        <v>3033718</v>
      </c>
      <c r="G9">
        <f t="shared" si="1"/>
        <v>208954</v>
      </c>
      <c r="H9" s="11">
        <f t="shared" si="2"/>
        <v>0.89286859853466827</v>
      </c>
      <c r="I9" s="11">
        <f t="shared" si="3"/>
        <v>0.10713140146533172</v>
      </c>
      <c r="J9" s="11">
        <f t="shared" si="4"/>
        <v>0.84907439434814835</v>
      </c>
      <c r="K9" s="11">
        <f t="shared" si="5"/>
        <v>0.79436103111047807</v>
      </c>
      <c r="L9" s="11">
        <f t="shared" si="6"/>
        <v>5.471336323767035E-2</v>
      </c>
      <c r="M9" s="11">
        <f t="shared" si="7"/>
        <v>0.93556116684018609</v>
      </c>
      <c r="N9" s="11">
        <f t="shared" si="8"/>
        <v>6.4438833159813885E-2</v>
      </c>
    </row>
    <row r="10" spans="1:14" ht="15.75">
      <c r="A10" s="1" t="s">
        <v>9</v>
      </c>
      <c r="H10" s="11"/>
      <c r="I10" s="11"/>
      <c r="J10" s="11"/>
      <c r="K10" s="11"/>
      <c r="L10" s="11"/>
      <c r="M10" s="11"/>
      <c r="N10" s="11"/>
    </row>
    <row r="11" spans="1:14" ht="15.75">
      <c r="A11" s="1" t="s">
        <v>10</v>
      </c>
      <c r="H11" s="11"/>
      <c r="I11" s="11"/>
      <c r="J11" s="11"/>
      <c r="K11" s="11"/>
      <c r="L11" s="11"/>
      <c r="M11" s="11"/>
      <c r="N11" s="11"/>
    </row>
    <row r="12" spans="1:14" ht="15.75">
      <c r="A12" s="1" t="s">
        <v>11</v>
      </c>
      <c r="H12" s="11"/>
      <c r="I12" s="11"/>
      <c r="J12" s="11"/>
      <c r="K12" s="11"/>
      <c r="L12" s="11"/>
      <c r="M12" s="11"/>
      <c r="N12" s="11"/>
    </row>
    <row r="13" spans="1:14" ht="15.75">
      <c r="A13" s="1" t="s">
        <v>12</v>
      </c>
      <c r="H13" s="11"/>
      <c r="I13" s="11"/>
      <c r="J13" s="11"/>
      <c r="K13" s="11"/>
      <c r="L13" s="11"/>
      <c r="M13" s="11"/>
      <c r="N13" s="11"/>
    </row>
    <row r="14" spans="1:14" ht="15.75">
      <c r="A14" s="1" t="s">
        <v>13</v>
      </c>
      <c r="B14">
        <f>SUM('[1]SRC2004_1(C)'!AZ62:BK62)</f>
        <v>6599236</v>
      </c>
      <c r="C14">
        <f>SUM('[1]SRC2004_1(C)'!AZ62,'[1]SRC2004_1(C)'!BB62,'[1]SRC2004_1(C)'!BD62,'[1]SRC2004_1(C)'!BF62,'[1]SRC2004_1(C)'!BH62,'[1]SRC2004_1(C)'!BJ62)</f>
        <v>5864649</v>
      </c>
      <c r="D14">
        <f t="shared" si="0"/>
        <v>734587</v>
      </c>
      <c r="E14">
        <f>SUM('[1]SRC2004_1(C)'!BN62:BY62)</f>
        <v>5224707</v>
      </c>
      <c r="F14">
        <f>SUM('[1]SRC2004_1(C)'!BN62,'[1]SRC2004_1(C)'!BP62,'[1]SRC2004_1(C)'!BR62,'[1]SRC2004_1(C)'!BT62,'[1]SRC2004_1(C)'!BV62,'[1]SRC2004_1(C)'!BX62)</f>
        <v>4888535</v>
      </c>
      <c r="G14">
        <f t="shared" si="1"/>
        <v>336172</v>
      </c>
      <c r="H14" s="11">
        <f t="shared" si="2"/>
        <v>0.88868605396139799</v>
      </c>
      <c r="I14" s="11">
        <f t="shared" si="3"/>
        <v>0.11131394603860205</v>
      </c>
      <c r="J14" s="11">
        <f t="shared" si="4"/>
        <v>0.79171391961130044</v>
      </c>
      <c r="K14" s="11">
        <f t="shared" si="5"/>
        <v>0.74077287128388802</v>
      </c>
      <c r="L14" s="11">
        <f t="shared" si="6"/>
        <v>5.0941048327412447E-2</v>
      </c>
      <c r="M14" s="11">
        <f t="shared" si="7"/>
        <v>0.9356572531244336</v>
      </c>
      <c r="N14" s="11">
        <f t="shared" si="8"/>
        <v>6.4342746875566417E-2</v>
      </c>
    </row>
    <row r="15" spans="1:14" ht="15.75">
      <c r="A15" s="1" t="s">
        <v>14</v>
      </c>
      <c r="B15">
        <f>SUM('[1]SRC2004_1(C)'!AZ47:BK47)</f>
        <v>1811844</v>
      </c>
      <c r="C15">
        <f>SUM('[1]SRC2004_1(C)'!AZ47,'[1]SRC2004_1(C)'!BB47,'[1]SRC2004_1(C)'!BD47,'[1]SRC2004_1(C)'!BF47,'[1]SRC2004_1(C)'!BH47,'[1]SRC2004_1(C)'!BJ47)</f>
        <v>1734491</v>
      </c>
      <c r="D15">
        <f t="shared" si="0"/>
        <v>77353</v>
      </c>
      <c r="E15">
        <f>SUM('[1]SRC2004_1(C)'!BN47:BY47)</f>
        <v>1592371</v>
      </c>
      <c r="F15">
        <f>SUM('[1]SRC2004_1(C)'!BN47,'[1]SRC2004_1(C)'!BP47,'[1]SRC2004_1(C)'!BR47,'[1]SRC2004_1(C)'!BT47,'[1]SRC2004_1(C)'!BV47,'[1]SRC2004_1(C)'!BX47)</f>
        <v>1546838</v>
      </c>
      <c r="G15">
        <f t="shared" si="1"/>
        <v>45533</v>
      </c>
      <c r="H15" s="11">
        <f t="shared" si="2"/>
        <v>0.9573070308481304</v>
      </c>
      <c r="I15" s="11">
        <f t="shared" si="3"/>
        <v>4.2692969151869584E-2</v>
      </c>
      <c r="J15" s="11">
        <f t="shared" si="4"/>
        <v>0.87886760670344688</v>
      </c>
      <c r="K15" s="11">
        <f t="shared" si="5"/>
        <v>0.85373685593240922</v>
      </c>
      <c r="L15" s="11">
        <f t="shared" si="6"/>
        <v>2.5130750771037682E-2</v>
      </c>
      <c r="M15" s="11">
        <f t="shared" si="7"/>
        <v>0.97140553300706933</v>
      </c>
      <c r="N15" s="11">
        <f t="shared" si="8"/>
        <v>2.8594466992930667E-2</v>
      </c>
    </row>
    <row r="16" spans="1:14" ht="15.75">
      <c r="A16" s="1" t="s">
        <v>15</v>
      </c>
      <c r="B16">
        <f>SUM('[1]SRC2004_1(C)'!AZ43:BK43)</f>
        <v>1086819</v>
      </c>
      <c r="C16">
        <f>SUM('[1]SRC2004_1(C)'!AZ43,'[1]SRC2004_1(C)'!BB43,'[1]SRC2004_1(C)'!BD43,'[1]SRC2004_1(C)'!BF43,'[1]SRC2004_1(C)'!BH43,'[1]SRC2004_1(C)'!BJ43)</f>
        <v>979995</v>
      </c>
      <c r="D16">
        <f t="shared" si="0"/>
        <v>106824</v>
      </c>
      <c r="E16">
        <f>SUM('[1]SRC2004_1(C)'!BN43:BY43)</f>
        <v>1005738</v>
      </c>
      <c r="F16">
        <f>SUM('[1]SRC2004_1(C)'!BN43,'[1]SRC2004_1(C)'!BP43,'[1]SRC2004_1(C)'!BR43,'[1]SRC2004_1(C)'!BT43,'[1]SRC2004_1(C)'!BV43,'[1]SRC2004_1(C)'!BX43)</f>
        <v>931378</v>
      </c>
      <c r="G16">
        <f t="shared" si="1"/>
        <v>74360</v>
      </c>
      <c r="H16" s="11">
        <f t="shared" si="2"/>
        <v>0.90170948428395159</v>
      </c>
      <c r="I16" s="11">
        <f t="shared" si="3"/>
        <v>9.8290515716048396E-2</v>
      </c>
      <c r="J16" s="11">
        <f t="shared" si="4"/>
        <v>0.92539604110712093</v>
      </c>
      <c r="K16" s="11">
        <f t="shared" si="5"/>
        <v>0.85697618462687897</v>
      </c>
      <c r="L16" s="11">
        <f t="shared" si="6"/>
        <v>6.8419856480241875E-2</v>
      </c>
      <c r="M16" s="11">
        <f t="shared" si="7"/>
        <v>0.92606424337153415</v>
      </c>
      <c r="N16" s="11">
        <f t="shared" si="8"/>
        <v>7.3935756628465868E-2</v>
      </c>
    </row>
    <row r="17" spans="1:14" ht="15.75">
      <c r="A17" s="1" t="s">
        <v>16</v>
      </c>
      <c r="H17" s="11"/>
      <c r="I17" s="11"/>
      <c r="J17" s="11"/>
      <c r="K17" s="11"/>
      <c r="L17" s="11"/>
      <c r="M17" s="11"/>
      <c r="N17" s="11"/>
    </row>
    <row r="18" spans="1:14" ht="15.75">
      <c r="A18" s="1" t="s">
        <v>17</v>
      </c>
      <c r="B18">
        <f>SUM('[1]SRC2004_1(C)'!AZ58:BK58)</f>
        <v>3417412</v>
      </c>
      <c r="C18">
        <f>SUM('[1]SRC2004_1(C)'!AZ58,'[1]SRC2004_1(C)'!BB58,'[1]SRC2004_1(C)'!BD58,'[1]SRC2004_1(C)'!BF58,'[1]SRC2004_1(C)'!BH58,'[1]SRC2004_1(C)'!BJ58)</f>
        <v>3298066</v>
      </c>
      <c r="D18">
        <f t="shared" si="0"/>
        <v>119346</v>
      </c>
      <c r="E18">
        <f>SUM('[1]SRC2004_1(C)'!BN58:BY58)</f>
        <v>3137183</v>
      </c>
      <c r="F18">
        <f>SUM('[1]SRC2004_1(C)'!BN58,'[1]SRC2004_1(C)'!BP58,'[1]SRC2004_1(C)'!BR58,'[1]SRC2004_1(C)'!BT58,'[1]SRC2004_1(C)'!BV58,'[1]SRC2004_1(C)'!BX58)</f>
        <v>3051593</v>
      </c>
      <c r="G18">
        <f t="shared" si="1"/>
        <v>85590</v>
      </c>
      <c r="H18" s="11">
        <f t="shared" si="2"/>
        <v>0.96507708172148987</v>
      </c>
      <c r="I18" s="11">
        <f t="shared" si="3"/>
        <v>3.492291827851017E-2</v>
      </c>
      <c r="J18" s="11">
        <f t="shared" si="4"/>
        <v>0.91799964417518287</v>
      </c>
      <c r="K18" s="11">
        <f t="shared" si="5"/>
        <v>0.89295437600148886</v>
      </c>
      <c r="L18" s="11">
        <f t="shared" si="6"/>
        <v>2.5045268173694013E-2</v>
      </c>
      <c r="M18" s="11">
        <f t="shared" si="7"/>
        <v>0.97271756222062911</v>
      </c>
      <c r="N18" s="11">
        <f t="shared" si="8"/>
        <v>2.7282437779370856E-2</v>
      </c>
    </row>
    <row r="19" spans="1:14" ht="15.75">
      <c r="A19" s="1" t="s">
        <v>18</v>
      </c>
      <c r="B19">
        <f>SUM('[1]SRC2004_1(C)'!AZ65:BK65)</f>
        <v>7849571</v>
      </c>
      <c r="C19">
        <f>SUM('[1]SRC2004_1(C)'!AZ65,'[1]SRC2004_1(C)'!BB65,'[1]SRC2004_1(C)'!BD65,'[1]SRC2004_1(C)'!BF65,'[1]SRC2004_1(C)'!BH65,'[1]SRC2004_1(C)'!BJ65)</f>
        <v>5929566</v>
      </c>
      <c r="D19">
        <f t="shared" si="0"/>
        <v>1920005</v>
      </c>
      <c r="E19">
        <f>SUM('[1]SRC2004_1(C)'!BN65:BY65)</f>
        <v>5511849</v>
      </c>
      <c r="F19">
        <f>SUM('[1]SRC2004_1(C)'!BN65,'[1]SRC2004_1(C)'!BP65,'[1]SRC2004_1(C)'!BR65,'[1]SRC2004_1(C)'!BT65,'[1]SRC2004_1(C)'!BV65,'[1]SRC2004_1(C)'!BX65)</f>
        <v>4872826</v>
      </c>
      <c r="G19">
        <f t="shared" si="1"/>
        <v>639023</v>
      </c>
      <c r="H19" s="11">
        <f t="shared" si="2"/>
        <v>0.75540000848454014</v>
      </c>
      <c r="I19" s="11">
        <f t="shared" si="3"/>
        <v>0.24459999151545989</v>
      </c>
      <c r="J19" s="11">
        <f t="shared" si="4"/>
        <v>0.70218474359936356</v>
      </c>
      <c r="K19" s="11">
        <f t="shared" si="5"/>
        <v>0.62077609082075946</v>
      </c>
      <c r="L19" s="11">
        <f t="shared" si="6"/>
        <v>8.1408652778604082E-2</v>
      </c>
      <c r="M19" s="11">
        <f t="shared" si="7"/>
        <v>0.88406376880063298</v>
      </c>
      <c r="N19" s="11">
        <f t="shared" si="8"/>
        <v>0.11593623119936704</v>
      </c>
    </row>
    <row r="20" spans="1:14" ht="15.75">
      <c r="A20" s="1" t="s">
        <v>19</v>
      </c>
      <c r="B20">
        <f>SUM('[1]SRC2004_1(C)'!AZ66:BK66)</f>
        <v>3196536</v>
      </c>
      <c r="C20">
        <f>SUM('[1]SRC2004_1(C)'!AZ66,'[1]SRC2004_1(C)'!BB66,'[1]SRC2004_1(C)'!BD66,'[1]SRC2004_1(C)'!BF66,'[1]SRC2004_1(C)'!BH66,'[1]SRC2004_1(C)'!BJ66)</f>
        <v>1194302</v>
      </c>
      <c r="D20">
        <f t="shared" si="0"/>
        <v>2002234</v>
      </c>
      <c r="E20">
        <f>SUM('[1]SRC2004_1(C)'!BN66:BY66)</f>
        <v>2625953</v>
      </c>
      <c r="F20">
        <f>SUM('[1]SRC2004_1(C)'!BN66,'[1]SRC2004_1(C)'!BP66,'[1]SRC2004_1(C)'!BR66,'[1]SRC2004_1(C)'!BT66,'[1]SRC2004_1(C)'!BV66,'[1]SRC2004_1(C)'!BX66)</f>
        <v>1014259</v>
      </c>
      <c r="G20">
        <f t="shared" si="1"/>
        <v>1611694</v>
      </c>
      <c r="H20" s="11">
        <f t="shared" si="2"/>
        <v>0.37362382278816819</v>
      </c>
      <c r="I20" s="11">
        <f t="shared" si="3"/>
        <v>0.62637617721183181</v>
      </c>
      <c r="J20" s="11">
        <f t="shared" si="4"/>
        <v>0.82149958580163029</v>
      </c>
      <c r="K20" s="11">
        <f t="shared" si="5"/>
        <v>0.31729941411578033</v>
      </c>
      <c r="L20" s="11">
        <f t="shared" si="6"/>
        <v>0.50420017168584996</v>
      </c>
      <c r="M20" s="11">
        <f t="shared" si="7"/>
        <v>0.3862441559311991</v>
      </c>
      <c r="N20" s="11">
        <f t="shared" si="8"/>
        <v>0.6137558440688009</v>
      </c>
    </row>
    <row r="21" spans="1:14" ht="15.75">
      <c r="A21" s="1" t="s">
        <v>20</v>
      </c>
      <c r="H21" s="11"/>
      <c r="I21" s="11"/>
      <c r="J21" s="11"/>
      <c r="K21" s="11"/>
      <c r="L21" s="11"/>
      <c r="M21" s="11"/>
      <c r="N21" s="11"/>
    </row>
    <row r="22" spans="1:14" ht="15.75">
      <c r="A22" s="1" t="s">
        <v>21</v>
      </c>
      <c r="B22">
        <f>SUM('[1]SRC2004_1(C)'!AZ61:BI61)</f>
        <v>10264905</v>
      </c>
      <c r="C22">
        <f>SUM('[1]SRC2004_1(C)'!AZ61,'[1]SRC2004_1(C)'!BB61,'[1]SRC2004_1(C)'!BD61,'[1]SRC2004_1(C)'!BF61,'[1]SRC2004_1(C)'!BH61,'[1]SRC2004_1(C)'!BJ61)</f>
        <v>8144258</v>
      </c>
      <c r="D22">
        <f t="shared" si="0"/>
        <v>2120647</v>
      </c>
      <c r="E22">
        <f>SUM('[1]SRC2004_1(C)'!BN61:BY61)</f>
        <v>7934022</v>
      </c>
      <c r="F22">
        <f>SUM('[1]SRC2004_1(C)'!BN61,'[1]SRC2004_1(C)'!BP61,'[1]SRC2004_1(C)'!BR61,'[1]SRC2004_1(C)'!BT61,'[1]SRC2004_1(C)'!BV61,'[1]SRC2004_1(C)'!BX61)</f>
        <v>7073817</v>
      </c>
      <c r="G22">
        <f t="shared" si="1"/>
        <v>860205</v>
      </c>
      <c r="H22" s="11">
        <f t="shared" si="2"/>
        <v>0.79340802472112504</v>
      </c>
      <c r="I22" s="11">
        <f t="shared" si="3"/>
        <v>0.20659197527887496</v>
      </c>
      <c r="J22" s="11">
        <f t="shared" si="4"/>
        <v>0.77292697789214804</v>
      </c>
      <c r="K22" s="11">
        <f t="shared" si="5"/>
        <v>0.6891263971756193</v>
      </c>
      <c r="L22" s="11">
        <f t="shared" si="6"/>
        <v>8.3800580716528794E-2</v>
      </c>
      <c r="M22" s="11">
        <f t="shared" si="7"/>
        <v>0.89158020988598219</v>
      </c>
      <c r="N22" s="11">
        <f t="shared" si="8"/>
        <v>0.10841979011401784</v>
      </c>
    </row>
    <row r="23" spans="1:14" ht="15.75">
      <c r="A23" s="1" t="s">
        <v>22</v>
      </c>
      <c r="B23">
        <f>SUM('[1]SRC2004_1(C)'!AZ63:BK63)</f>
        <v>13720195</v>
      </c>
      <c r="C23">
        <f>SUM('[1]SRC2004_1(C)'!AZ63,'[1]SRC2004_1(C)'!BB63,'[1]SRC2004_1(C)'!BD63,'[1]SRC2004_1(C)'!BF63,'[1]SRC2004_1(C)'!BH63,'[1]SRC2004_1(C)'!BJ63)</f>
        <v>8203670</v>
      </c>
      <c r="D23">
        <f t="shared" si="0"/>
        <v>5516525</v>
      </c>
      <c r="E23">
        <f>SUM('[1]SRC2004_1(C)'!BN63:BY63)</f>
        <v>8255309</v>
      </c>
      <c r="F23">
        <f>SUM('[1]SRC2004_1(C)'!BN63,'[1]SRC2004_1(C)'!BP63,'[1]SRC2004_1(C)'!BR63,'[1]SRC2004_1(C)'!BT63,'[1]SRC2004_1(C)'!BV63,'[1]SRC2004_1(C)'!BX63)</f>
        <v>6397130</v>
      </c>
      <c r="G23">
        <f t="shared" si="1"/>
        <v>1858179</v>
      </c>
      <c r="H23" s="11">
        <f t="shared" si="2"/>
        <v>0.59792663296695125</v>
      </c>
      <c r="I23" s="11">
        <f t="shared" si="3"/>
        <v>0.40207336703304875</v>
      </c>
      <c r="J23" s="11">
        <f t="shared" si="4"/>
        <v>0.60169035498402168</v>
      </c>
      <c r="K23" s="11">
        <f t="shared" si="5"/>
        <v>0.46625649271019837</v>
      </c>
      <c r="L23" s="11">
        <f t="shared" si="6"/>
        <v>0.13543386227382337</v>
      </c>
      <c r="M23" s="11">
        <f t="shared" si="7"/>
        <v>0.77491102998082806</v>
      </c>
      <c r="N23" s="11">
        <f t="shared" si="8"/>
        <v>0.22508897001917191</v>
      </c>
    </row>
    <row r="24" spans="1:14" ht="15.75">
      <c r="A24" s="1" t="s">
        <v>23</v>
      </c>
      <c r="H24" s="11"/>
      <c r="I24" s="11"/>
      <c r="J24" s="11"/>
      <c r="K24" s="11"/>
      <c r="L24" s="11"/>
      <c r="M24" s="11"/>
      <c r="N24" s="11"/>
    </row>
    <row r="25" spans="1:14" ht="15.75">
      <c r="A25" s="1" t="s">
        <v>24</v>
      </c>
      <c r="B25">
        <f>SUM('[1]SRC2004_1(C)'!AZ55:BK55)</f>
        <v>387045</v>
      </c>
      <c r="C25">
        <f>SUM('[1]SRC2004_1(C)'!AZ55,'[1]SRC2004_1(C)'!BB55,'[1]SRC2004_1(C)'!BD55,'[1]SRC2004_1(C)'!BF55,'[1]SRC2004_1(C)'!BH55,'[1]SRC2004_1(C)'!BJ55)</f>
        <v>209613</v>
      </c>
      <c r="D25">
        <f t="shared" si="0"/>
        <v>177432</v>
      </c>
      <c r="E25">
        <f>SUM('[1]SRC2004_1(C)'!BN55:BY55)</f>
        <v>339876</v>
      </c>
      <c r="F25">
        <f>SUM('[1]SRC2004_1(C)'!BN55,'[1]SRC2004_1(C)'!BP55,'[1]SRC2004_1(C)'!BR55,'[1]SRC2004_1(C)'!BT55,'[1]SRC2004_1(C)'!BV55,'[1]SRC2004_1(C)'!BX55)</f>
        <v>192947</v>
      </c>
      <c r="G25">
        <f t="shared" si="1"/>
        <v>146929</v>
      </c>
      <c r="H25" s="11">
        <f t="shared" si="2"/>
        <v>0.54157268534666514</v>
      </c>
      <c r="I25" s="11">
        <f t="shared" si="3"/>
        <v>0.45842731465333486</v>
      </c>
      <c r="J25" s="11">
        <f t="shared" si="4"/>
        <v>0.87813044994768052</v>
      </c>
      <c r="K25" s="11">
        <f t="shared" si="5"/>
        <v>0.49851309279282768</v>
      </c>
      <c r="L25" s="11">
        <f t="shared" si="6"/>
        <v>0.37961735715485279</v>
      </c>
      <c r="M25" s="11">
        <f t="shared" si="7"/>
        <v>0.56769821935058673</v>
      </c>
      <c r="N25" s="11">
        <f t="shared" si="8"/>
        <v>0.43230178064941333</v>
      </c>
    </row>
    <row r="26" spans="1:14" ht="15.75">
      <c r="A26" s="1" t="s">
        <v>25</v>
      </c>
      <c r="B26">
        <f>SUM('[1]SRC2004_1(C)'!AZ53:BK53)</f>
        <v>169815</v>
      </c>
      <c r="C26">
        <f>SUM('[1]SRC2004_1(C)'!AZ53,'[1]SRC2004_1(C)'!BB53,'[1]SRC2004_1(C)'!BD53,'[1]SRC2004_1(C)'!BF53,'[1]SRC2004_1(C)'!BH53,'[1]SRC2004_1(C)'!BJ53)</f>
        <v>133887</v>
      </c>
      <c r="D26">
        <f t="shared" si="0"/>
        <v>35928</v>
      </c>
      <c r="E26">
        <f>SUM('[1]SRC2004_1(C)'!BN53:BY53)</f>
        <v>112300</v>
      </c>
      <c r="F26">
        <f>SUM('[1]SRC2004_1(C)'!BN53,'[1]SRC2004_1(C)'!BP53,'[1]SRC2004_1(C)'!BR53,'[1]SRC2004_1(C)'!BT53,'[1]SRC2004_1(C)'!BV53,'[1]SRC2004_1(C)'!BX53)</f>
        <v>100435</v>
      </c>
      <c r="G26">
        <f t="shared" si="1"/>
        <v>11865</v>
      </c>
      <c r="H26" s="11">
        <f t="shared" si="2"/>
        <v>0.78842858404734562</v>
      </c>
      <c r="I26" s="11">
        <f t="shared" si="3"/>
        <v>0.21157141595265436</v>
      </c>
      <c r="J26" s="11">
        <f t="shared" si="4"/>
        <v>0.66130789388452138</v>
      </c>
      <c r="K26" s="11">
        <f t="shared" si="5"/>
        <v>0.59143774107116565</v>
      </c>
      <c r="L26" s="11">
        <f t="shared" si="6"/>
        <v>6.9870152813355707E-2</v>
      </c>
      <c r="M26" s="11">
        <f t="shared" si="7"/>
        <v>0.89434550311665184</v>
      </c>
      <c r="N26" s="11">
        <f t="shared" si="8"/>
        <v>0.10565449688334817</v>
      </c>
    </row>
    <row r="27" spans="1:14" ht="15.75">
      <c r="A27" s="1" t="s">
        <v>26</v>
      </c>
      <c r="B27">
        <f>SUM('[1]SRC2004_1(C)'!AZ52:BK52)</f>
        <v>349398</v>
      </c>
      <c r="C27">
        <f>SUM('[1]SRC2004_1(C)'!AZ52,'[1]SRC2004_1(C)'!BB52,'[1]SRC2004_1(C)'!BD52,'[1]SRC2004_1(C)'!BF52,'[1]SRC2004_1(C)'!BH52,'[1]SRC2004_1(C)'!BJ52)</f>
        <v>149654</v>
      </c>
      <c r="D27">
        <f t="shared" si="0"/>
        <v>199744</v>
      </c>
      <c r="E27">
        <f>SUM('[1]SRC2004_1(C)'!BN52:BY52)</f>
        <v>228523</v>
      </c>
      <c r="F27">
        <f>SUM('[1]SRC2004_1(C)'!BN52,'[1]SRC2004_1(C)'!BP52,'[1]SRC2004_1(C)'!BR52,'[1]SRC2004_1(C)'!BT52,'[1]SRC2004_1(C)'!BV52,'[1]SRC2004_1(C)'!BX52)</f>
        <v>133479</v>
      </c>
      <c r="G27">
        <f t="shared" si="1"/>
        <v>95044</v>
      </c>
      <c r="H27" s="11">
        <f t="shared" si="2"/>
        <v>0.4283195667977493</v>
      </c>
      <c r="I27" s="11">
        <f t="shared" si="3"/>
        <v>0.5716804332022507</v>
      </c>
      <c r="J27" s="11">
        <f t="shared" si="4"/>
        <v>0.65404781939221179</v>
      </c>
      <c r="K27" s="11">
        <f t="shared" si="5"/>
        <v>0.38202565555612794</v>
      </c>
      <c r="L27" s="11">
        <f t="shared" si="6"/>
        <v>0.2720221638360838</v>
      </c>
      <c r="M27" s="11">
        <f t="shared" si="7"/>
        <v>0.58409437999676184</v>
      </c>
      <c r="N27" s="11">
        <f t="shared" si="8"/>
        <v>0.41590562000323816</v>
      </c>
    </row>
    <row r="28" spans="1:14" ht="15.75">
      <c r="A28" s="1" t="s">
        <v>27</v>
      </c>
      <c r="B28">
        <f>SUM('[1]SRC2004_1(C)'!AZ59:BK59)</f>
        <v>5725098</v>
      </c>
      <c r="C28">
        <f>SUM('[1]SRC2004_1(C)'!AZ59,'[1]SRC2004_1(C)'!BB59,'[1]SRC2004_1(C)'!BD59,'[1]SRC2004_1(C)'!BF59,'[1]SRC2004_1(C)'!BH59,'[1]SRC2004_1(C)'!BJ59)</f>
        <v>5495015</v>
      </c>
      <c r="D28">
        <f t="shared" si="0"/>
        <v>230083</v>
      </c>
      <c r="E28">
        <f>SUM('[1]SRC2004_1(C)'!BN59:BY59)</f>
        <v>5162545</v>
      </c>
      <c r="F28">
        <f>SUM('[1]SRC2004_1(C)'!BN59,'[1]SRC2004_1(C)'!BP59,'[1]SRC2004_1(C)'!BR59,'[1]SRC2004_1(C)'!BT59,'[1]SRC2004_1(C)'!BV59,'[1]SRC2004_1(C)'!BX59)</f>
        <v>5013176</v>
      </c>
      <c r="G28">
        <f t="shared" si="1"/>
        <v>149369</v>
      </c>
      <c r="H28" s="11">
        <f t="shared" si="2"/>
        <v>0.95981151763690331</v>
      </c>
      <c r="I28" s="11">
        <f t="shared" si="3"/>
        <v>4.0188482363096668E-2</v>
      </c>
      <c r="J28" s="11">
        <f t="shared" si="4"/>
        <v>0.90173914926871124</v>
      </c>
      <c r="K28" s="11">
        <f t="shared" si="5"/>
        <v>0.87564894085655831</v>
      </c>
      <c r="L28" s="11">
        <f t="shared" si="6"/>
        <v>2.6090208412152944E-2</v>
      </c>
      <c r="M28" s="11">
        <f t="shared" si="7"/>
        <v>0.97106678973258342</v>
      </c>
      <c r="N28" s="11">
        <f t="shared" si="8"/>
        <v>2.8933210267416555E-2</v>
      </c>
    </row>
    <row r="29" spans="1:14" ht="15.75">
      <c r="A29" s="1" t="s">
        <v>28</v>
      </c>
      <c r="G29">
        <f t="shared" si="1"/>
        <v>0</v>
      </c>
      <c r="H29" s="11"/>
      <c r="I29" s="11"/>
      <c r="J29" s="11"/>
      <c r="K29" s="11"/>
      <c r="L29" s="11"/>
      <c r="M29" s="11"/>
      <c r="N29" s="11"/>
    </row>
    <row r="30" spans="1:14" ht="15.75">
      <c r="A30" s="1" t="s">
        <v>29</v>
      </c>
      <c r="B30">
        <f>SUM('[1]SRC2004_1(C)'!AZ44:BK44)</f>
        <v>1243055</v>
      </c>
      <c r="C30">
        <f>SUM('[1]SRC2004_1(C)'!AZ44,'[1]SRC2004_1(C)'!BB44,'[1]SRC2004_1(C)'!BD44,'[1]SRC2004_1(C)'!BF44,'[1]SRC2004_1(C)'!BH44,'[1]SRC2004_1(C)'!BJ44)</f>
        <v>1242054</v>
      </c>
      <c r="D30">
        <f t="shared" si="0"/>
        <v>1001</v>
      </c>
      <c r="E30">
        <f>SUM('[1]SRC2004_1(C)'!BN44:BY44)</f>
        <v>1149376</v>
      </c>
      <c r="F30">
        <f>SUM('[1]SRC2004_1(C)'!BN44,'[1]SRC2004_1(C)'!BP44,'[1]SRC2004_1(C)'!BR44,'[1]SRC2004_1(C)'!BT44,'[1]SRC2004_1(C)'!BV44,'[1]SRC2004_1(C)'!BX44)</f>
        <v>1148375</v>
      </c>
      <c r="G30">
        <f t="shared" si="1"/>
        <v>1001</v>
      </c>
      <c r="H30" s="11">
        <f t="shared" si="2"/>
        <v>0.99919472589708425</v>
      </c>
      <c r="I30" s="11">
        <f t="shared" si="3"/>
        <v>8.0527410291580015E-4</v>
      </c>
      <c r="J30" s="11">
        <f t="shared" si="4"/>
        <v>0.92463808922372703</v>
      </c>
      <c r="K30" s="11">
        <f t="shared" si="5"/>
        <v>0.92383281512081128</v>
      </c>
      <c r="L30" s="11">
        <f t="shared" si="6"/>
        <v>8.0527410291580015E-4</v>
      </c>
      <c r="M30" s="11">
        <f t="shared" si="7"/>
        <v>0.9991290926554931</v>
      </c>
      <c r="N30" s="11">
        <f t="shared" si="8"/>
        <v>8.709073445069325E-4</v>
      </c>
    </row>
    <row r="31" spans="1:14" ht="15.75">
      <c r="A31" s="1" t="s">
        <v>30</v>
      </c>
      <c r="B31">
        <f>SUM('[1]SRC2004_1(C)'!AZ48:BK48)</f>
        <v>8734439</v>
      </c>
      <c r="C31">
        <f>SUM('[1]SRC2004_1(C)'!AZ48,'[1]SRC2004_1(C)'!BB48,'[1]SRC2004_1(C)'!BD48,'[1]SRC2004_1(C)'!BF48,'[1]SRC2004_1(C)'!BH48,'[1]SRC2004_1(C)'!BJ48)</f>
        <v>7110869</v>
      </c>
      <c r="D31">
        <f t="shared" si="0"/>
        <v>1623570</v>
      </c>
      <c r="E31">
        <f>SUM('[1]SRC2004_1(C)'!BN48:BY48)</f>
        <v>7713539</v>
      </c>
      <c r="F31">
        <f>SUM('[1]SRC2004_1(C)'!BN48,'[1]SRC2004_1(C)'!BP48,'[1]SRC2004_1(C)'!BR48,'[1]SRC2004_1(C)'!BT48,'[1]SRC2004_1(C)'!BV48,'[1]SRC2004_1(C)'!BX48)</f>
        <v>6572053</v>
      </c>
      <c r="G31">
        <f t="shared" si="1"/>
        <v>1141486</v>
      </c>
      <c r="H31" s="11">
        <f t="shared" si="2"/>
        <v>0.81411857132438614</v>
      </c>
      <c r="I31" s="11">
        <f t="shared" si="3"/>
        <v>0.18588142867561386</v>
      </c>
      <c r="J31" s="11">
        <f t="shared" si="4"/>
        <v>0.88311785107206087</v>
      </c>
      <c r="K31" s="11">
        <f t="shared" si="5"/>
        <v>0.75242989274983774</v>
      </c>
      <c r="L31" s="11">
        <f t="shared" si="6"/>
        <v>0.1306879583222231</v>
      </c>
      <c r="M31" s="11">
        <f t="shared" si="7"/>
        <v>0.8520152682186477</v>
      </c>
      <c r="N31" s="11">
        <f t="shared" si="8"/>
        <v>0.14798473178135224</v>
      </c>
    </row>
    <row r="32" spans="1:14" ht="15.75">
      <c r="A32" s="1" t="s">
        <v>31</v>
      </c>
      <c r="B32">
        <f>SUM('[1]SRC2004_1(C)'!AZ51:BK51)</f>
        <v>107138</v>
      </c>
      <c r="C32">
        <f>SUM('[1]SRC2004_1(C)'!AZ51,'[1]SRC2004_1(C)'!BB51,'[1]SRC2004_1(C)'!BD51,'[1]SRC2004_1(C)'!BF51,'[1]SRC2004_1(C)'!BH51,'[1]SRC2004_1(C)'!BJ51)</f>
        <v>96447</v>
      </c>
      <c r="D32">
        <f t="shared" si="0"/>
        <v>10691</v>
      </c>
      <c r="E32">
        <f>SUM('[1]SRC2004_1(C)'!BN51:BY51)</f>
        <v>88607</v>
      </c>
      <c r="F32">
        <f>SUM('[1]SRC2004_1(C)'!BN51,'[1]SRC2004_1(C)'!BP51,'[1]SRC2004_1(C)'!BR51,'[1]SRC2004_1(C)'!BT51,'[1]SRC2004_1(C)'!BV51,'[1]SRC2004_1(C)'!BX51)</f>
        <v>82046</v>
      </c>
      <c r="G32">
        <f t="shared" si="1"/>
        <v>6561</v>
      </c>
      <c r="H32" s="11">
        <f t="shared" si="2"/>
        <v>0.90021280964737072</v>
      </c>
      <c r="I32" s="11">
        <f t="shared" si="3"/>
        <v>9.9787190352629312E-2</v>
      </c>
      <c r="J32" s="11">
        <f t="shared" si="4"/>
        <v>0.82703615897254013</v>
      </c>
      <c r="K32" s="11">
        <f t="shared" si="5"/>
        <v>0.76579738281468757</v>
      </c>
      <c r="L32" s="11">
        <f t="shared" si="6"/>
        <v>6.123877615785249E-2</v>
      </c>
      <c r="M32" s="11">
        <f t="shared" si="7"/>
        <v>0.92595393140496796</v>
      </c>
      <c r="N32" s="11">
        <f t="shared" si="8"/>
        <v>7.4046068595031989E-2</v>
      </c>
    </row>
    <row r="33" spans="1:14" ht="15.75">
      <c r="A33" s="1" t="s">
        <v>32</v>
      </c>
      <c r="B33">
        <f>SUM('[1]SRC2004_1(C)'!AZ67:BK67)</f>
        <v>9108995</v>
      </c>
      <c r="C33">
        <f>SUM('[1]SRC2004_1(C)'!AZ67,'[1]SRC2004_1(C)'!BB67,'[1]SRC2004_1(C)'!BD67,'[1]SRC2004_1(C)'!BF67,'[1]SRC2004_1(C)'!BH67,'[1]SRC2004_1(C)'!BJ67)</f>
        <v>5240119</v>
      </c>
      <c r="D33">
        <f t="shared" si="0"/>
        <v>3868876</v>
      </c>
      <c r="E33">
        <f>SUM('[1]SRC2004_1(C)'!BN67:BY67)</f>
        <v>5548226</v>
      </c>
      <c r="F33">
        <f>SUM('[1]SRC2004_1(C)'!BN67,'[1]SRC2004_1(C)'!BP67,'[1]SRC2004_1(C)'!BR67,'[1]SRC2004_1(C)'!BT67,'[1]SRC2004_1(C)'!BV67,'[1]SRC2004_1(C)'!BX67)</f>
        <v>4038844</v>
      </c>
      <c r="G33">
        <f t="shared" si="1"/>
        <v>1509382</v>
      </c>
      <c r="H33" s="11">
        <f t="shared" si="2"/>
        <v>0.57526862184027983</v>
      </c>
      <c r="I33" s="11">
        <f t="shared" si="3"/>
        <v>0.42473137815972012</v>
      </c>
      <c r="J33" s="11">
        <f t="shared" si="4"/>
        <v>0.60909309973273673</v>
      </c>
      <c r="K33" s="11">
        <f t="shared" si="5"/>
        <v>0.44339073629966863</v>
      </c>
      <c r="L33" s="11">
        <f t="shared" si="6"/>
        <v>0.16570236343306807</v>
      </c>
      <c r="M33" s="11">
        <f t="shared" si="7"/>
        <v>0.7279523220575369</v>
      </c>
      <c r="N33" s="11">
        <f t="shared" si="8"/>
        <v>0.27204767794246304</v>
      </c>
    </row>
    <row r="34" spans="1:14" ht="15.75">
      <c r="A34" s="1" t="s">
        <v>33</v>
      </c>
      <c r="H34" s="11"/>
      <c r="I34" s="11"/>
      <c r="J34" s="11"/>
      <c r="K34" s="11"/>
      <c r="L34" s="11"/>
      <c r="M34" s="11"/>
      <c r="N34" s="11"/>
    </row>
    <row r="35" spans="1:14" ht="15.75">
      <c r="A35" s="1" t="s">
        <v>34</v>
      </c>
      <c r="B35">
        <f>SUM('[1]SRC2004_1(C)'!AZ54:BK54)</f>
        <v>641201</v>
      </c>
      <c r="C35">
        <f>SUM('[1]SRC2004_1(C)'!AZ54,'[1]SRC2004_1(C)'!BB54,'[1]SRC2004_1(C)'!BD54,'[1]SRC2004_1(C)'!BF54,'[1]SRC2004_1(C)'!BH54,'[1]SRC2004_1(C)'!BJ54)</f>
        <v>623710</v>
      </c>
      <c r="D35">
        <f t="shared" si="0"/>
        <v>17491</v>
      </c>
      <c r="E35">
        <f>SUM('[1]SRC2004_1(C)'!BN54:BX54)</f>
        <v>574068</v>
      </c>
      <c r="F35">
        <f>SUM('[1]SRC2004_1(C)'!BN54,'[1]SRC2004_1(C)'!BP54,'[1]SRC2004_1(C)'!BR54,'[1]SRC2004_1(C)'!BT54,'[1]SRC2004_1(C)'!BV54,'[1]SRC2004_1(C)'!BX54)</f>
        <v>570886</v>
      </c>
      <c r="G35">
        <f t="shared" si="1"/>
        <v>3182</v>
      </c>
      <c r="H35" s="11">
        <f t="shared" si="2"/>
        <v>0.97272150230582921</v>
      </c>
      <c r="I35" s="11">
        <f t="shared" si="3"/>
        <v>2.7278497694170782E-2</v>
      </c>
      <c r="J35" s="11">
        <f t="shared" si="4"/>
        <v>0.89530116141428351</v>
      </c>
      <c r="K35" s="11">
        <f t="shared" si="5"/>
        <v>0.89033859897286494</v>
      </c>
      <c r="L35" s="11">
        <f t="shared" si="6"/>
        <v>4.9625624414185252E-3</v>
      </c>
      <c r="M35" s="11">
        <f t="shared" si="7"/>
        <v>0.99445710264289244</v>
      </c>
      <c r="N35" s="11">
        <f t="shared" si="8"/>
        <v>5.5428973571075204E-3</v>
      </c>
    </row>
    <row r="36" spans="1:14" ht="15.75">
      <c r="A36" s="1" t="s">
        <v>35</v>
      </c>
      <c r="B36">
        <f>SUM('[1]SRC2004_1(C)'!AZ49:BK49)</f>
        <v>25348837</v>
      </c>
      <c r="C36">
        <f>SUM('[1]SRC2004_1(C)'!AZ49,'[1]SRC2004_1(C)'!BB49,'[1]SRC2004_1(C)'!BD49,'[1]SRC2004_1(C)'!BF49,'[1]SRC2004_1(C)'!BH49,'[1]SRC2004_1(C)'!BJ49)</f>
        <v>19483431</v>
      </c>
      <c r="D36">
        <f t="shared" si="0"/>
        <v>5865406</v>
      </c>
      <c r="E36">
        <f>SUM('[1]SRC2004_1(C)'!BN49:BY49)</f>
        <v>22889955</v>
      </c>
      <c r="F36">
        <f>SUM('[1]SRC2004_1(C)'!BN49,'[1]SRC2004_1(C)'!BP49,'[1]SRC2004_1(C)'!BR49,'[1]SRC2004_1(C)'!BT49,'[1]SRC2004_1(C)'!BV49,'[1]SRC2004_1(C)'!BX49)</f>
        <v>18626490</v>
      </c>
      <c r="G36">
        <f t="shared" si="1"/>
        <v>4263465</v>
      </c>
      <c r="H36" s="11">
        <f t="shared" si="2"/>
        <v>0.76861242194267132</v>
      </c>
      <c r="I36" s="11">
        <f t="shared" si="3"/>
        <v>0.23138757805732862</v>
      </c>
      <c r="J36" s="11">
        <f t="shared" si="4"/>
        <v>0.90299823222659092</v>
      </c>
      <c r="K36" s="11">
        <f t="shared" si="5"/>
        <v>0.73480649230574169</v>
      </c>
      <c r="L36" s="11">
        <f t="shared" si="6"/>
        <v>0.16819173992084924</v>
      </c>
      <c r="M36" s="11">
        <f t="shared" si="7"/>
        <v>0.81374078717061693</v>
      </c>
      <c r="N36" s="11">
        <f t="shared" si="8"/>
        <v>0.18625921282938301</v>
      </c>
    </row>
    <row r="37" spans="1:14" ht="15.75">
      <c r="A37" s="1" t="s">
        <v>36</v>
      </c>
      <c r="B37">
        <f>SUM('[1]SRC2004_1(C)'!AZ46:BK46)</f>
        <v>1281984</v>
      </c>
      <c r="C37">
        <f>SUM('[1]SRC2004_1(C)'!AZ46,'[1]SRC2004_1(C)'!BB46,'[1]SRC2004_1(C)'!BD46,'[1]SRC2004_1(C)'!BF46,'[1]SRC2004_1(C)'!BH46,'[1]SRC2004_1(C)'!BJ46)</f>
        <v>987652</v>
      </c>
      <c r="D37">
        <f t="shared" si="0"/>
        <v>294332</v>
      </c>
      <c r="E37">
        <f>SUM('[1]SRC2004_1(C)'!BN46:BY46)</f>
        <v>1084019</v>
      </c>
      <c r="F37">
        <f>SUM('[1]SRC2004_1(C)'!BN46,'[1]SRC2004_1(C)'!BP46,'[1]SRC2004_1(C)'!BR46,'[1]SRC2004_1(C)'!BT46,'[1]SRC2004_1(C)'!BV46,'[1]SRC2004_1(C)'!BX46)</f>
        <v>894656</v>
      </c>
      <c r="G37">
        <f t="shared" si="1"/>
        <v>189363</v>
      </c>
      <c r="H37" s="11">
        <f t="shared" si="2"/>
        <v>0.77040899106385108</v>
      </c>
      <c r="I37" s="11">
        <f t="shared" si="3"/>
        <v>0.22959100893614898</v>
      </c>
      <c r="J37" s="11">
        <f t="shared" si="4"/>
        <v>0.8455791959962059</v>
      </c>
      <c r="K37" s="11">
        <f t="shared" si="5"/>
        <v>0.69786830412860068</v>
      </c>
      <c r="L37" s="11">
        <f t="shared" si="6"/>
        <v>0.14771089186760522</v>
      </c>
      <c r="M37" s="11">
        <f t="shared" si="7"/>
        <v>0.82531394744926057</v>
      </c>
      <c r="N37" s="11">
        <f t="shared" si="8"/>
        <v>0.17468605255073943</v>
      </c>
    </row>
    <row r="38" spans="1:14" ht="15.75">
      <c r="A38" s="1" t="s">
        <v>37</v>
      </c>
      <c r="B38">
        <f>SUM('[1]SRC2004_1(C)'!AZ57:BK57)</f>
        <v>12834925</v>
      </c>
      <c r="C38">
        <f>SUM('[1]SRC2004_1(C)'!AZ57,'[1]SRC2004_1(C)'!BB57,'[1]SRC2004_1(C)'!BD57,'[1]SRC2004_1(C)'!BF57,'[1]SRC2004_1(C)'!BH57,'[1]SRC2004_1(C)'!BJ57)</f>
        <v>10228430</v>
      </c>
      <c r="D38">
        <f t="shared" si="0"/>
        <v>2606495</v>
      </c>
      <c r="E38">
        <f>SUM('[1]SRC2004_1(C)'!BN57:BY57)</f>
        <v>10748007</v>
      </c>
      <c r="F38">
        <f>SUM('[1]SRC2004_1(C)'!BN57,'[1]SRC2004_1(C)'!BP57,'[1]SRC2004_1(C)'!BR57,'[1]SRC2004_1(C)'!BT57,'[1]SRC2004_1(C)'!BV57,'[1]SRC2004_1(C)'!BX57)</f>
        <v>8665702</v>
      </c>
      <c r="G38">
        <f t="shared" si="1"/>
        <v>2082305</v>
      </c>
      <c r="H38" s="11">
        <f t="shared" si="2"/>
        <v>0.79692168049287393</v>
      </c>
      <c r="I38" s="11">
        <f t="shared" si="3"/>
        <v>0.20307831950712607</v>
      </c>
      <c r="J38" s="11">
        <f t="shared" si="4"/>
        <v>0.8374031792160842</v>
      </c>
      <c r="K38" s="11">
        <f t="shared" si="5"/>
        <v>0.67516576840145148</v>
      </c>
      <c r="L38" s="11">
        <f t="shared" si="6"/>
        <v>0.16223741081463272</v>
      </c>
      <c r="M38" s="11">
        <f t="shared" si="7"/>
        <v>0.80626129104679589</v>
      </c>
      <c r="N38" s="11">
        <f t="shared" si="8"/>
        <v>0.19373870895320408</v>
      </c>
    </row>
    <row r="39" spans="1:14" ht="16.5" thickBot="1">
      <c r="A39" s="3" t="s">
        <v>38</v>
      </c>
      <c r="B39" s="10">
        <f>SUM(B3:B38)</f>
        <v>142987042</v>
      </c>
      <c r="C39" s="10">
        <f>SUM(C4:C38)</f>
        <v>112516156</v>
      </c>
      <c r="D39" s="10">
        <f>SUM(D4:D38)</f>
        <v>30470886</v>
      </c>
      <c r="E39" s="10">
        <f>SUM(E4:E38)</f>
        <v>115708658</v>
      </c>
      <c r="F39" s="10">
        <f>SUM(F4:F38)</f>
        <v>99257618</v>
      </c>
      <c r="G39" s="10">
        <f>SUM(G4:G38)</f>
        <v>16451040</v>
      </c>
    </row>
    <row r="40" spans="1:14" ht="15.75" thickTop="1"/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>
      <selection activeCell="F3" sqref="F3"/>
    </sheetView>
  </sheetViews>
  <sheetFormatPr defaultRowHeight="15"/>
  <cols>
    <col min="1" max="1" width="20.7109375" customWidth="1"/>
    <col min="2" max="2" width="10.5703125" customWidth="1"/>
    <col min="3" max="3" width="11.85546875" customWidth="1"/>
    <col min="4" max="4" width="12.85546875" customWidth="1"/>
    <col min="5" max="5" width="10.85546875" customWidth="1"/>
    <col min="6" max="6" width="13.85546875" customWidth="1"/>
  </cols>
  <sheetData>
    <row r="1" spans="1:26" ht="15.75">
      <c r="A1" s="20"/>
      <c r="B1" s="24" t="s">
        <v>64</v>
      </c>
      <c r="C1" s="24"/>
      <c r="D1" s="24"/>
      <c r="E1" s="24" t="s">
        <v>65</v>
      </c>
      <c r="F1" s="24"/>
      <c r="G1" s="24"/>
    </row>
    <row r="2" spans="1:26" ht="63">
      <c r="A2" s="21" t="s">
        <v>1</v>
      </c>
      <c r="B2" s="22" t="s">
        <v>66</v>
      </c>
      <c r="C2" s="23" t="s">
        <v>67</v>
      </c>
      <c r="D2" s="23" t="s">
        <v>68</v>
      </c>
      <c r="E2" s="23" t="s">
        <v>66</v>
      </c>
      <c r="F2" s="23" t="s">
        <v>69</v>
      </c>
      <c r="G2" s="23" t="s">
        <v>45</v>
      </c>
    </row>
    <row r="3" spans="1:26" ht="15.75">
      <c r="A3" s="28" t="s">
        <v>3</v>
      </c>
      <c r="B3">
        <f>SUM(K3:V3)</f>
        <v>317560</v>
      </c>
      <c r="C3">
        <f>SUM(K3,M3,O3,S3,U3)</f>
        <v>239574</v>
      </c>
      <c r="D3">
        <f>B3-C3</f>
        <v>77986</v>
      </c>
      <c r="K3" s="25">
        <v>134956</v>
      </c>
      <c r="L3" s="25">
        <v>18530</v>
      </c>
      <c r="M3" s="25">
        <v>66601</v>
      </c>
      <c r="N3" s="25">
        <v>22997</v>
      </c>
      <c r="O3" s="25">
        <v>1323</v>
      </c>
      <c r="P3" s="25">
        <v>668</v>
      </c>
      <c r="Q3" s="25">
        <v>11840</v>
      </c>
      <c r="R3" s="25">
        <v>13138</v>
      </c>
      <c r="S3" s="25">
        <v>32794</v>
      </c>
      <c r="T3" s="25">
        <v>9030</v>
      </c>
      <c r="U3" s="25">
        <v>3900</v>
      </c>
      <c r="V3" s="25">
        <v>1783</v>
      </c>
      <c r="W3" s="26"/>
      <c r="X3" s="26"/>
      <c r="Y3" s="26"/>
      <c r="Z3" s="26"/>
    </row>
    <row r="4" spans="1:26" ht="15.75">
      <c r="A4" s="28" t="s">
        <v>5</v>
      </c>
      <c r="B4" s="27">
        <f t="shared" ref="B4:B27" si="0">SUM(K4:V4)</f>
        <v>165415</v>
      </c>
      <c r="C4" s="27">
        <f t="shared" ref="C4:C27" si="1">SUM(K4,M4,O4,S4,U4)</f>
        <v>154849</v>
      </c>
      <c r="D4" s="27">
        <f t="shared" ref="D4:D28" si="2">B4-C4</f>
        <v>10566</v>
      </c>
      <c r="K4" s="25">
        <v>91339</v>
      </c>
      <c r="L4" s="25">
        <v>84</v>
      </c>
      <c r="M4" s="25">
        <v>9027</v>
      </c>
      <c r="N4" s="25">
        <v>37</v>
      </c>
      <c r="O4" s="25">
        <v>41951</v>
      </c>
      <c r="P4" s="25">
        <v>8858</v>
      </c>
      <c r="Q4" s="25">
        <v>326</v>
      </c>
      <c r="R4" s="25">
        <v>0</v>
      </c>
      <c r="S4" s="25">
        <v>12532</v>
      </c>
      <c r="T4" s="25">
        <v>1261</v>
      </c>
      <c r="U4" s="25">
        <v>0</v>
      </c>
      <c r="V4" s="25">
        <v>0</v>
      </c>
      <c r="W4" s="26"/>
      <c r="X4" s="26"/>
      <c r="Y4" s="26"/>
      <c r="Z4" s="26"/>
    </row>
    <row r="5" spans="1:26" ht="15.75">
      <c r="A5" s="28" t="s">
        <v>6</v>
      </c>
      <c r="B5" s="27">
        <f t="shared" si="0"/>
        <v>158944</v>
      </c>
      <c r="C5" s="27">
        <f t="shared" si="1"/>
        <v>154798</v>
      </c>
      <c r="D5" s="27">
        <f t="shared" si="2"/>
        <v>4146</v>
      </c>
      <c r="K5" s="25">
        <v>95532</v>
      </c>
      <c r="L5" s="25">
        <v>283</v>
      </c>
      <c r="M5" s="25">
        <v>52299</v>
      </c>
      <c r="N5" s="25">
        <v>726</v>
      </c>
      <c r="O5" s="25">
        <v>1738</v>
      </c>
      <c r="P5" s="25">
        <v>48</v>
      </c>
      <c r="Q5" s="25">
        <v>2403</v>
      </c>
      <c r="R5" s="25">
        <v>542</v>
      </c>
      <c r="S5" s="25">
        <v>4771</v>
      </c>
      <c r="T5" s="25">
        <v>144</v>
      </c>
      <c r="U5" s="25">
        <v>458</v>
      </c>
      <c r="V5" s="25">
        <v>0</v>
      </c>
      <c r="W5" s="26"/>
      <c r="X5" s="26"/>
      <c r="Y5" s="26"/>
      <c r="Z5" s="26"/>
    </row>
    <row r="6" spans="1:26" ht="15.75">
      <c r="A6" s="28" t="s">
        <v>7</v>
      </c>
      <c r="B6" s="27">
        <f t="shared" si="0"/>
        <v>3354</v>
      </c>
      <c r="C6" s="27">
        <f t="shared" si="1"/>
        <v>373</v>
      </c>
      <c r="D6" s="27">
        <f t="shared" si="2"/>
        <v>2981</v>
      </c>
      <c r="K6" s="25">
        <v>228</v>
      </c>
      <c r="L6" s="25">
        <v>21</v>
      </c>
      <c r="M6" s="25">
        <v>94</v>
      </c>
      <c r="N6" s="25">
        <v>362</v>
      </c>
      <c r="O6" s="25">
        <v>0</v>
      </c>
      <c r="P6" s="25">
        <v>0</v>
      </c>
      <c r="Q6" s="25">
        <v>1732</v>
      </c>
      <c r="R6" s="25">
        <v>857</v>
      </c>
      <c r="S6" s="25">
        <v>51</v>
      </c>
      <c r="T6" s="25">
        <v>9</v>
      </c>
      <c r="U6" s="25">
        <v>0</v>
      </c>
      <c r="V6" s="25">
        <v>0</v>
      </c>
      <c r="W6" s="26"/>
      <c r="X6" s="26"/>
      <c r="Y6" s="26"/>
      <c r="Z6" s="26"/>
    </row>
    <row r="7" spans="1:26" ht="15.75">
      <c r="A7" s="28" t="s">
        <v>8</v>
      </c>
      <c r="B7" s="27">
        <f t="shared" si="0"/>
        <v>101168</v>
      </c>
      <c r="C7" s="27">
        <f t="shared" si="1"/>
        <v>82925</v>
      </c>
      <c r="D7" s="27">
        <f t="shared" si="2"/>
        <v>18243</v>
      </c>
      <c r="K7" s="25">
        <v>57348</v>
      </c>
      <c r="L7" s="25">
        <v>4257</v>
      </c>
      <c r="M7" s="25">
        <v>3738</v>
      </c>
      <c r="N7" s="25">
        <v>5583</v>
      </c>
      <c r="O7" s="25">
        <v>17391</v>
      </c>
      <c r="P7" s="25">
        <v>882</v>
      </c>
      <c r="Q7" s="25">
        <v>1354</v>
      </c>
      <c r="R7" s="25">
        <v>5490</v>
      </c>
      <c r="S7" s="25">
        <v>4309</v>
      </c>
      <c r="T7" s="25">
        <v>647</v>
      </c>
      <c r="U7" s="25">
        <v>139</v>
      </c>
      <c r="V7" s="25">
        <v>30</v>
      </c>
      <c r="W7" s="26"/>
      <c r="X7" s="26"/>
      <c r="Y7" s="26"/>
      <c r="Z7" s="26"/>
    </row>
    <row r="8" spans="1:26" ht="15.75">
      <c r="A8" s="28" t="s">
        <v>13</v>
      </c>
      <c r="B8" s="27">
        <f t="shared" si="0"/>
        <v>181006</v>
      </c>
      <c r="C8" s="27">
        <f t="shared" si="1"/>
        <v>159298</v>
      </c>
      <c r="D8" s="27">
        <f t="shared" si="2"/>
        <v>21708</v>
      </c>
      <c r="K8" s="25">
        <v>29649</v>
      </c>
      <c r="L8" s="25">
        <v>2675</v>
      </c>
      <c r="M8" s="25">
        <v>127996</v>
      </c>
      <c r="N8" s="25">
        <v>14024</v>
      </c>
      <c r="O8" s="25">
        <v>877</v>
      </c>
      <c r="P8" s="25">
        <v>772</v>
      </c>
      <c r="Q8" s="25">
        <v>1373</v>
      </c>
      <c r="R8" s="25">
        <v>2279</v>
      </c>
      <c r="S8" s="25">
        <v>179</v>
      </c>
      <c r="T8" s="25">
        <v>493</v>
      </c>
      <c r="U8" s="25">
        <v>597</v>
      </c>
      <c r="V8" s="25">
        <v>92</v>
      </c>
      <c r="W8" s="26"/>
      <c r="X8" s="26"/>
      <c r="Y8" s="26"/>
      <c r="Z8" s="26"/>
    </row>
    <row r="9" spans="1:26" ht="15.75">
      <c r="A9" s="28" t="s">
        <v>14</v>
      </c>
      <c r="B9" s="27">
        <f t="shared" si="0"/>
        <v>46411</v>
      </c>
      <c r="C9" s="27">
        <f t="shared" si="1"/>
        <v>44176</v>
      </c>
      <c r="D9" s="27">
        <f t="shared" si="2"/>
        <v>2235</v>
      </c>
      <c r="K9" s="25">
        <v>26399</v>
      </c>
      <c r="L9" s="25">
        <v>289</v>
      </c>
      <c r="M9" s="25">
        <v>597</v>
      </c>
      <c r="N9" s="25">
        <v>377</v>
      </c>
      <c r="O9" s="25">
        <v>3630</v>
      </c>
      <c r="P9" s="25">
        <v>57</v>
      </c>
      <c r="Q9" s="25">
        <v>532</v>
      </c>
      <c r="R9" s="25">
        <v>605</v>
      </c>
      <c r="S9" s="25">
        <v>13441</v>
      </c>
      <c r="T9" s="25">
        <v>367</v>
      </c>
      <c r="U9" s="25">
        <v>109</v>
      </c>
      <c r="V9" s="25">
        <v>8</v>
      </c>
      <c r="W9" s="26"/>
      <c r="X9" s="26"/>
      <c r="Y9" s="26"/>
      <c r="Z9" s="26"/>
    </row>
    <row r="10" spans="1:26" ht="15.75">
      <c r="A10" s="28" t="s">
        <v>15</v>
      </c>
      <c r="B10" s="27">
        <f t="shared" si="0"/>
        <v>50931</v>
      </c>
      <c r="C10" s="27">
        <f t="shared" si="1"/>
        <v>44919</v>
      </c>
      <c r="D10" s="27">
        <f t="shared" si="2"/>
        <v>6012</v>
      </c>
      <c r="K10" s="25">
        <v>27133</v>
      </c>
      <c r="L10" s="25">
        <v>1645</v>
      </c>
      <c r="M10" s="25">
        <v>8</v>
      </c>
      <c r="N10" s="25">
        <v>1372</v>
      </c>
      <c r="O10" s="25">
        <v>8055</v>
      </c>
      <c r="P10" s="25">
        <v>16</v>
      </c>
      <c r="Q10" s="25">
        <v>106</v>
      </c>
      <c r="R10" s="25">
        <v>2716</v>
      </c>
      <c r="S10" s="25">
        <v>9723</v>
      </c>
      <c r="T10" s="25">
        <v>157</v>
      </c>
      <c r="U10" s="25">
        <v>0</v>
      </c>
      <c r="V10" s="25">
        <v>0</v>
      </c>
      <c r="W10" s="26"/>
      <c r="X10" s="26"/>
      <c r="Y10" s="26"/>
      <c r="Z10" s="26"/>
    </row>
    <row r="11" spans="1:26" ht="15.75">
      <c r="A11" s="28" t="s">
        <v>17</v>
      </c>
      <c r="B11" s="27">
        <f t="shared" si="0"/>
        <v>59740</v>
      </c>
      <c r="C11" s="27">
        <f t="shared" si="1"/>
        <v>56054</v>
      </c>
      <c r="D11" s="27">
        <f t="shared" si="2"/>
        <v>3686</v>
      </c>
      <c r="K11" s="25">
        <v>31440</v>
      </c>
      <c r="L11" s="25">
        <v>870</v>
      </c>
      <c r="M11" s="25">
        <v>22809</v>
      </c>
      <c r="N11" s="25">
        <v>1531</v>
      </c>
      <c r="O11" s="25">
        <v>306</v>
      </c>
      <c r="P11" s="25">
        <v>28</v>
      </c>
      <c r="Q11" s="25">
        <v>1102</v>
      </c>
      <c r="R11" s="25">
        <v>101</v>
      </c>
      <c r="S11" s="25">
        <v>1499</v>
      </c>
      <c r="T11" s="25">
        <v>54</v>
      </c>
      <c r="U11" s="25">
        <v>0</v>
      </c>
      <c r="V11" s="25">
        <v>0</v>
      </c>
      <c r="W11" s="26"/>
      <c r="X11" s="26"/>
      <c r="Y11" s="26"/>
      <c r="Z11" s="26"/>
    </row>
    <row r="12" spans="1:26" ht="15.75">
      <c r="A12" s="28" t="s">
        <v>18</v>
      </c>
      <c r="B12" s="27">
        <f t="shared" si="0"/>
        <v>237684</v>
      </c>
      <c r="C12" s="27">
        <f t="shared" si="1"/>
        <v>172603</v>
      </c>
      <c r="D12" s="27">
        <f t="shared" si="2"/>
        <v>65081</v>
      </c>
      <c r="K12" s="25">
        <v>49944</v>
      </c>
      <c r="L12" s="25">
        <v>9324</v>
      </c>
      <c r="M12" s="25">
        <v>119813</v>
      </c>
      <c r="N12" s="25">
        <v>42084</v>
      </c>
      <c r="O12" s="25">
        <v>1849</v>
      </c>
      <c r="P12" s="25">
        <v>1302</v>
      </c>
      <c r="Q12" s="25">
        <v>1528</v>
      </c>
      <c r="R12" s="25">
        <v>7853</v>
      </c>
      <c r="S12" s="25">
        <v>843</v>
      </c>
      <c r="T12" s="25">
        <v>2946</v>
      </c>
      <c r="U12" s="25">
        <v>154</v>
      </c>
      <c r="V12" s="25">
        <v>44</v>
      </c>
      <c r="W12" s="26"/>
      <c r="X12" s="26"/>
      <c r="Y12" s="26"/>
      <c r="Z12" s="26"/>
    </row>
    <row r="13" spans="1:26" ht="15.75">
      <c r="A13" s="28" t="s">
        <v>19</v>
      </c>
      <c r="B13" s="27">
        <f t="shared" si="0"/>
        <v>121725</v>
      </c>
      <c r="C13" s="27">
        <f t="shared" si="1"/>
        <v>39115</v>
      </c>
      <c r="D13" s="27">
        <f t="shared" si="2"/>
        <v>82610</v>
      </c>
      <c r="K13" s="25">
        <v>16688</v>
      </c>
      <c r="L13" s="25">
        <v>25346</v>
      </c>
      <c r="M13" s="25">
        <v>14684</v>
      </c>
      <c r="N13" s="25">
        <v>24143</v>
      </c>
      <c r="O13" s="25">
        <v>1036</v>
      </c>
      <c r="P13" s="25">
        <v>6314</v>
      </c>
      <c r="Q13" s="25">
        <v>7400</v>
      </c>
      <c r="R13" s="25">
        <v>5752</v>
      </c>
      <c r="S13" s="25">
        <v>6395</v>
      </c>
      <c r="T13" s="25">
        <v>13068</v>
      </c>
      <c r="U13" s="25">
        <v>312</v>
      </c>
      <c r="V13" s="25">
        <v>587</v>
      </c>
      <c r="W13" s="26"/>
      <c r="X13" s="26"/>
      <c r="Y13" s="26"/>
      <c r="Z13" s="26"/>
    </row>
    <row r="14" spans="1:26" ht="15.75">
      <c r="A14" s="28" t="s">
        <v>21</v>
      </c>
      <c r="B14" s="27">
        <f t="shared" si="0"/>
        <v>313881</v>
      </c>
      <c r="C14" s="27">
        <f t="shared" si="1"/>
        <v>230410</v>
      </c>
      <c r="D14" s="27">
        <f t="shared" si="2"/>
        <v>83471</v>
      </c>
      <c r="K14" s="25">
        <v>133116</v>
      </c>
      <c r="L14" s="25">
        <v>19588</v>
      </c>
      <c r="M14" s="25">
        <v>49893</v>
      </c>
      <c r="N14" s="25">
        <v>37358</v>
      </c>
      <c r="O14" s="25">
        <v>41698</v>
      </c>
      <c r="P14" s="25">
        <v>2390</v>
      </c>
      <c r="Q14" s="25">
        <v>7238</v>
      </c>
      <c r="R14" s="25">
        <v>14966</v>
      </c>
      <c r="S14" s="25">
        <v>5531</v>
      </c>
      <c r="T14" s="25">
        <v>1923</v>
      </c>
      <c r="U14" s="25">
        <v>172</v>
      </c>
      <c r="V14" s="25">
        <v>8</v>
      </c>
      <c r="W14" s="26"/>
      <c r="X14" s="26"/>
      <c r="Y14" s="26"/>
      <c r="Z14" s="26"/>
    </row>
    <row r="15" spans="1:26" ht="15.75">
      <c r="A15" s="28" t="s">
        <v>22</v>
      </c>
      <c r="B15" s="27">
        <f t="shared" si="0"/>
        <v>477062</v>
      </c>
      <c r="C15" s="27">
        <f t="shared" si="1"/>
        <v>262878</v>
      </c>
      <c r="D15" s="27">
        <f t="shared" si="2"/>
        <v>214184</v>
      </c>
      <c r="K15" s="25">
        <v>100629</v>
      </c>
      <c r="L15" s="25">
        <v>32031</v>
      </c>
      <c r="M15" s="25">
        <v>150763</v>
      </c>
      <c r="N15" s="25">
        <v>30534</v>
      </c>
      <c r="O15" s="25">
        <v>351</v>
      </c>
      <c r="P15" s="25">
        <v>1106</v>
      </c>
      <c r="Q15" s="25">
        <v>8538</v>
      </c>
      <c r="R15" s="25">
        <v>19906</v>
      </c>
      <c r="S15" s="25">
        <v>10999</v>
      </c>
      <c r="T15" s="25">
        <v>121753</v>
      </c>
      <c r="U15" s="25">
        <v>136</v>
      </c>
      <c r="V15" s="25">
        <v>316</v>
      </c>
      <c r="W15" s="26"/>
      <c r="X15" s="26"/>
      <c r="Y15" s="26"/>
      <c r="Z15" s="26"/>
    </row>
    <row r="16" spans="1:26" ht="15.75">
      <c r="A16" s="28" t="s">
        <v>24</v>
      </c>
      <c r="B16" s="27">
        <f t="shared" si="0"/>
        <v>19120</v>
      </c>
      <c r="C16" s="27">
        <f t="shared" si="1"/>
        <v>9651</v>
      </c>
      <c r="D16" s="27">
        <f t="shared" si="2"/>
        <v>9469</v>
      </c>
      <c r="K16" s="25">
        <v>7150</v>
      </c>
      <c r="L16" s="25">
        <v>5168</v>
      </c>
      <c r="M16" s="25">
        <v>534</v>
      </c>
      <c r="N16" s="25">
        <v>828</v>
      </c>
      <c r="O16" s="25">
        <v>1714</v>
      </c>
      <c r="P16" s="25">
        <v>1908</v>
      </c>
      <c r="Q16" s="25">
        <v>252</v>
      </c>
      <c r="R16" s="25">
        <v>954</v>
      </c>
      <c r="S16" s="25">
        <v>251</v>
      </c>
      <c r="T16" s="25">
        <v>348</v>
      </c>
      <c r="U16" s="25">
        <v>2</v>
      </c>
      <c r="V16" s="25">
        <v>11</v>
      </c>
      <c r="W16" s="26"/>
      <c r="X16" s="26"/>
      <c r="Y16" s="26"/>
      <c r="Z16" s="26"/>
    </row>
    <row r="17" spans="1:26" ht="15.75">
      <c r="A17" s="28" t="s">
        <v>25</v>
      </c>
      <c r="B17" s="27">
        <f t="shared" si="0"/>
        <v>11897</v>
      </c>
      <c r="C17" s="27">
        <f t="shared" si="1"/>
        <v>9302</v>
      </c>
      <c r="D17" s="27">
        <f t="shared" si="2"/>
        <v>2595</v>
      </c>
      <c r="K17" s="25">
        <v>4590</v>
      </c>
      <c r="L17" s="25">
        <v>460</v>
      </c>
      <c r="M17" s="25">
        <v>499</v>
      </c>
      <c r="N17" s="25">
        <v>1264</v>
      </c>
      <c r="O17" s="25">
        <v>4201</v>
      </c>
      <c r="P17" s="25">
        <v>507</v>
      </c>
      <c r="Q17" s="25">
        <v>73</v>
      </c>
      <c r="R17" s="25">
        <v>263</v>
      </c>
      <c r="S17" s="25">
        <v>12</v>
      </c>
      <c r="T17" s="25">
        <v>28</v>
      </c>
      <c r="U17" s="25">
        <v>0</v>
      </c>
      <c r="V17" s="25">
        <v>0</v>
      </c>
      <c r="W17" s="26"/>
      <c r="X17" s="26"/>
      <c r="Y17" s="26"/>
      <c r="Z17" s="26"/>
    </row>
    <row r="18" spans="1:26" ht="15.75">
      <c r="A18" s="28" t="s">
        <v>26</v>
      </c>
      <c r="B18" s="27">
        <f t="shared" si="0"/>
        <v>18289</v>
      </c>
      <c r="C18" s="27">
        <f t="shared" si="1"/>
        <v>11604</v>
      </c>
      <c r="D18" s="27">
        <f t="shared" si="2"/>
        <v>6685</v>
      </c>
      <c r="K18" s="25">
        <v>7165</v>
      </c>
      <c r="L18" s="25">
        <v>927</v>
      </c>
      <c r="M18" s="25">
        <v>1414</v>
      </c>
      <c r="N18" s="25">
        <v>2258</v>
      </c>
      <c r="O18" s="25">
        <v>1891</v>
      </c>
      <c r="P18" s="25">
        <v>39</v>
      </c>
      <c r="Q18" s="25">
        <v>154</v>
      </c>
      <c r="R18" s="25">
        <v>3189</v>
      </c>
      <c r="S18" s="25">
        <v>1134</v>
      </c>
      <c r="T18" s="25">
        <v>118</v>
      </c>
      <c r="U18" s="25">
        <v>0</v>
      </c>
      <c r="V18" s="25">
        <v>0</v>
      </c>
      <c r="W18" s="26"/>
      <c r="X18" s="26"/>
      <c r="Y18" s="26"/>
      <c r="Z18" s="26"/>
    </row>
    <row r="19" spans="1:26" ht="15.75">
      <c r="A19" s="28" t="s">
        <v>27</v>
      </c>
      <c r="B19" s="27">
        <f t="shared" si="0"/>
        <v>142054</v>
      </c>
      <c r="C19" s="27">
        <f t="shared" si="1"/>
        <v>130974</v>
      </c>
      <c r="D19" s="27">
        <f t="shared" si="2"/>
        <v>11080</v>
      </c>
      <c r="K19" s="25">
        <v>82022</v>
      </c>
      <c r="L19" s="25">
        <v>2482</v>
      </c>
      <c r="M19" s="25">
        <v>39613</v>
      </c>
      <c r="N19" s="25">
        <v>2688</v>
      </c>
      <c r="O19" s="25">
        <v>7277</v>
      </c>
      <c r="P19" s="25">
        <v>2369</v>
      </c>
      <c r="Q19" s="25">
        <v>2027</v>
      </c>
      <c r="R19" s="25">
        <v>1316</v>
      </c>
      <c r="S19" s="25">
        <v>1999</v>
      </c>
      <c r="T19" s="25">
        <v>183</v>
      </c>
      <c r="U19" s="25">
        <v>63</v>
      </c>
      <c r="V19" s="25">
        <v>15</v>
      </c>
    </row>
    <row r="20" spans="1:26" ht="15.75">
      <c r="A20" s="28" t="s">
        <v>29</v>
      </c>
      <c r="B20" s="27">
        <f t="shared" si="0"/>
        <v>42808</v>
      </c>
      <c r="C20" s="27">
        <f t="shared" si="1"/>
        <v>41256</v>
      </c>
      <c r="D20" s="27">
        <f t="shared" si="2"/>
        <v>1552</v>
      </c>
      <c r="K20" s="25">
        <v>18698</v>
      </c>
      <c r="L20" s="25">
        <v>7</v>
      </c>
      <c r="M20" s="25">
        <v>995</v>
      </c>
      <c r="N20" s="25">
        <v>0</v>
      </c>
      <c r="O20" s="25">
        <v>4669</v>
      </c>
      <c r="P20" s="25">
        <v>0</v>
      </c>
      <c r="Q20" s="25">
        <v>1515</v>
      </c>
      <c r="R20" s="25">
        <v>0</v>
      </c>
      <c r="S20" s="25">
        <v>16779</v>
      </c>
      <c r="T20" s="25">
        <v>30</v>
      </c>
      <c r="U20" s="25">
        <v>115</v>
      </c>
      <c r="V20" s="25">
        <v>0</v>
      </c>
    </row>
    <row r="21" spans="1:26" ht="15.75">
      <c r="A21" s="28" t="s">
        <v>30</v>
      </c>
      <c r="B21" s="27">
        <f t="shared" si="0"/>
        <v>260060</v>
      </c>
      <c r="C21" s="27">
        <f t="shared" si="1"/>
        <v>188923</v>
      </c>
      <c r="D21" s="27">
        <f t="shared" si="2"/>
        <v>71137</v>
      </c>
      <c r="K21" s="25">
        <v>99614</v>
      </c>
      <c r="L21" s="25">
        <v>12474</v>
      </c>
      <c r="M21" s="25">
        <v>68120</v>
      </c>
      <c r="N21" s="25">
        <v>39460</v>
      </c>
      <c r="O21" s="25">
        <v>3677</v>
      </c>
      <c r="P21" s="25">
        <v>596</v>
      </c>
      <c r="Q21" s="25">
        <v>5855</v>
      </c>
      <c r="R21" s="25">
        <v>11251</v>
      </c>
      <c r="S21" s="25">
        <v>16578</v>
      </c>
      <c r="T21" s="25">
        <v>1325</v>
      </c>
      <c r="U21" s="25">
        <v>934</v>
      </c>
      <c r="V21" s="25">
        <v>176</v>
      </c>
    </row>
    <row r="22" spans="1:26" ht="15.75">
      <c r="A22" s="28" t="s">
        <v>31</v>
      </c>
      <c r="B22" s="27">
        <f t="shared" si="0"/>
        <v>6793</v>
      </c>
      <c r="C22" s="27">
        <f t="shared" si="1"/>
        <v>4347</v>
      </c>
      <c r="D22" s="27">
        <f t="shared" si="2"/>
        <v>2446</v>
      </c>
      <c r="K22" s="25">
        <v>2540</v>
      </c>
      <c r="L22" s="25">
        <v>524</v>
      </c>
      <c r="M22" s="25">
        <v>1505</v>
      </c>
      <c r="N22" s="25">
        <v>201</v>
      </c>
      <c r="O22" s="25">
        <v>16</v>
      </c>
      <c r="P22" s="25">
        <v>0</v>
      </c>
      <c r="Q22" s="25">
        <v>1595</v>
      </c>
      <c r="R22" s="25">
        <v>98</v>
      </c>
      <c r="S22" s="25">
        <v>146</v>
      </c>
      <c r="T22" s="25">
        <v>15</v>
      </c>
      <c r="U22" s="25">
        <v>140</v>
      </c>
      <c r="V22" s="25">
        <v>13</v>
      </c>
    </row>
    <row r="23" spans="1:26" ht="15.75">
      <c r="A23" s="28" t="s">
        <v>32</v>
      </c>
      <c r="B23" s="27">
        <f t="shared" si="0"/>
        <v>228748</v>
      </c>
      <c r="C23" s="27">
        <f t="shared" si="1"/>
        <v>120446</v>
      </c>
      <c r="D23" s="27">
        <f t="shared" si="2"/>
        <v>108302</v>
      </c>
      <c r="K23" s="25">
        <v>67729</v>
      </c>
      <c r="L23" s="25">
        <v>36067</v>
      </c>
      <c r="M23" s="25">
        <v>26593</v>
      </c>
      <c r="N23" s="25">
        <v>21867</v>
      </c>
      <c r="O23" s="25">
        <v>90</v>
      </c>
      <c r="P23" s="25">
        <v>216</v>
      </c>
      <c r="Q23" s="25">
        <v>2058</v>
      </c>
      <c r="R23" s="25">
        <v>33511</v>
      </c>
      <c r="S23" s="25">
        <v>25990</v>
      </c>
      <c r="T23" s="25">
        <v>14583</v>
      </c>
      <c r="U23" s="25">
        <v>44</v>
      </c>
      <c r="V23" s="25">
        <v>0</v>
      </c>
    </row>
    <row r="24" spans="1:26" ht="15.75">
      <c r="A24" s="28" t="s">
        <v>34</v>
      </c>
      <c r="B24" s="27">
        <f t="shared" si="0"/>
        <v>27371</v>
      </c>
      <c r="C24" s="27">
        <f t="shared" si="1"/>
        <v>14942</v>
      </c>
      <c r="D24" s="27">
        <f t="shared" si="2"/>
        <v>12429</v>
      </c>
      <c r="K24" s="25">
        <v>8040</v>
      </c>
      <c r="L24" s="25">
        <v>45</v>
      </c>
      <c r="M24" s="25">
        <v>5835</v>
      </c>
      <c r="N24" s="25">
        <v>26</v>
      </c>
      <c r="O24" s="25">
        <v>35</v>
      </c>
      <c r="P24" s="25">
        <v>0</v>
      </c>
      <c r="Q24" s="25">
        <v>11823</v>
      </c>
      <c r="R24" s="25">
        <v>406</v>
      </c>
      <c r="S24" s="25">
        <v>1032</v>
      </c>
      <c r="T24" s="25">
        <v>129</v>
      </c>
      <c r="U24" s="25">
        <v>0</v>
      </c>
      <c r="V24" s="25">
        <v>0</v>
      </c>
    </row>
    <row r="25" spans="1:26" ht="15.75">
      <c r="A25" s="28" t="s">
        <v>35</v>
      </c>
      <c r="B25" s="27">
        <f t="shared" si="0"/>
        <v>399813</v>
      </c>
      <c r="C25" s="27">
        <f t="shared" si="1"/>
        <v>287084</v>
      </c>
      <c r="D25" s="27">
        <f t="shared" si="2"/>
        <v>112729</v>
      </c>
      <c r="K25" s="25">
        <v>228779</v>
      </c>
      <c r="L25" s="25">
        <v>63422</v>
      </c>
      <c r="M25" s="25">
        <v>2914</v>
      </c>
      <c r="N25" s="25">
        <v>17351</v>
      </c>
      <c r="O25" s="25">
        <v>54543</v>
      </c>
      <c r="P25" s="25">
        <v>24160</v>
      </c>
      <c r="Q25" s="25">
        <v>575</v>
      </c>
      <c r="R25" s="25">
        <v>2082</v>
      </c>
      <c r="S25" s="25">
        <v>813</v>
      </c>
      <c r="T25" s="25">
        <v>5139</v>
      </c>
      <c r="U25" s="25">
        <v>35</v>
      </c>
      <c r="V25" s="25">
        <v>0</v>
      </c>
    </row>
    <row r="26" spans="1:26" ht="15.75">
      <c r="A26" s="28" t="s">
        <v>36</v>
      </c>
      <c r="B26" s="27">
        <f t="shared" si="0"/>
        <v>48621</v>
      </c>
      <c r="C26" s="27">
        <f t="shared" si="1"/>
        <v>36032</v>
      </c>
      <c r="D26" s="27">
        <f t="shared" si="2"/>
        <v>12589</v>
      </c>
      <c r="K26" s="25">
        <v>23055</v>
      </c>
      <c r="L26" s="25">
        <v>6437</v>
      </c>
      <c r="M26" s="25">
        <v>666</v>
      </c>
      <c r="N26" s="25">
        <v>2851</v>
      </c>
      <c r="O26" s="25">
        <v>8353</v>
      </c>
      <c r="P26" s="25">
        <v>1499</v>
      </c>
      <c r="Q26" s="25">
        <v>349</v>
      </c>
      <c r="R26" s="25">
        <v>602</v>
      </c>
      <c r="S26" s="25">
        <v>3730</v>
      </c>
      <c r="T26" s="25">
        <v>761</v>
      </c>
      <c r="U26" s="25">
        <v>228</v>
      </c>
      <c r="V26" s="25">
        <v>90</v>
      </c>
    </row>
    <row r="27" spans="1:26" ht="15.75">
      <c r="A27" s="28" t="s">
        <v>37</v>
      </c>
      <c r="B27" s="27">
        <f t="shared" si="0"/>
        <v>225242</v>
      </c>
      <c r="C27" s="27">
        <f t="shared" si="1"/>
        <v>185549</v>
      </c>
      <c r="D27" s="27">
        <f t="shared" si="2"/>
        <v>39693</v>
      </c>
      <c r="K27" s="25">
        <v>149323</v>
      </c>
      <c r="L27" s="25">
        <v>612</v>
      </c>
      <c r="M27" s="25">
        <v>1844</v>
      </c>
      <c r="N27" s="25">
        <v>265</v>
      </c>
      <c r="O27" s="25">
        <v>5160</v>
      </c>
      <c r="P27" s="25">
        <v>5427</v>
      </c>
      <c r="Q27" s="25">
        <v>2571</v>
      </c>
      <c r="R27" s="25">
        <v>2039</v>
      </c>
      <c r="S27" s="25">
        <v>29180</v>
      </c>
      <c r="T27" s="25">
        <v>28764</v>
      </c>
      <c r="U27" s="25">
        <v>42</v>
      </c>
      <c r="V27" s="25">
        <v>15</v>
      </c>
    </row>
    <row r="28" spans="1:26">
      <c r="A28" s="29" t="s">
        <v>38</v>
      </c>
      <c r="B28" s="29">
        <f>SUM(B3:B27)</f>
        <v>3665697</v>
      </c>
      <c r="C28" s="29">
        <f>SUM(C3:C27)</f>
        <v>2682082</v>
      </c>
      <c r="D28" s="29">
        <f t="shared" si="2"/>
        <v>983615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Schools</vt:lpstr>
      <vt:lpstr>Enrolment</vt:lpstr>
      <vt:lpstr>Teachers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2017-07-13T18:21:40Z</dcterms:created>
  <dcterms:modified xsi:type="dcterms:W3CDTF">2017-07-17T10:30:40Z</dcterms:modified>
</cp:coreProperties>
</file>