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 Mhaske\Desktop\DA Course Completed\Excel Practice sets\Done Excel Assignments\"/>
    </mc:Choice>
  </mc:AlternateContent>
  <xr:revisionPtr revIDLastSave="0" documentId="13_ncr:1_{D16C6DA0-C210-4EDD-9582-056C5B01CF8E}" xr6:coauthVersionLast="47" xr6:coauthVersionMax="47" xr10:uidLastSave="{00000000-0000-0000-0000-000000000000}"/>
  <bookViews>
    <workbookView xWindow="-108" yWindow="-108" windowWidth="23256" windowHeight="12576" xr2:uid="{E8FB13E2-2775-4B90-A263-A871AD4EC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B31" i="1"/>
  <c r="H29" i="1"/>
  <c r="B10" i="1"/>
  <c r="D10" i="1" l="1"/>
  <c r="E10" i="1"/>
  <c r="F10" i="1"/>
  <c r="G10" i="1"/>
  <c r="H10" i="1"/>
  <c r="I10" i="1"/>
  <c r="J10" i="1"/>
  <c r="K10" i="1"/>
  <c r="L10" i="1"/>
  <c r="M10" i="1"/>
  <c r="C10" i="1"/>
  <c r="B29" i="1"/>
  <c r="C29" i="1"/>
  <c r="D29" i="1"/>
  <c r="E29" i="1"/>
  <c r="F29" i="1"/>
  <c r="G29" i="1"/>
  <c r="I29" i="1"/>
  <c r="J29" i="1"/>
  <c r="K29" i="1"/>
  <c r="L29" i="1"/>
  <c r="M29" i="1"/>
</calcChain>
</file>

<file path=xl/sharedStrings.xml><?xml version="1.0" encoding="utf-8"?>
<sst xmlns="http://schemas.openxmlformats.org/spreadsheetml/2006/main" count="50" uniqueCount="37">
  <si>
    <t xml:space="preserve">Income </t>
  </si>
  <si>
    <t xml:space="preserve">Salary </t>
  </si>
  <si>
    <t>Source 2</t>
  </si>
  <si>
    <t>Source 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</si>
  <si>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</si>
  <si>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</si>
  <si>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</si>
  <si>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</si>
  <si>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</si>
  <si>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</si>
  <si>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</si>
  <si>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</si>
  <si>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</si>
  <si>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</si>
  <si>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</si>
  <si>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</si>
  <si>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income</t>
  </si>
  <si>
    <t>Expenses</t>
  </si>
  <si>
    <t xml:space="preserve">Housing </t>
  </si>
  <si>
    <t>Mortgage/rent</t>
  </si>
  <si>
    <t xml:space="preserve">Electricity </t>
  </si>
  <si>
    <t>Gas</t>
  </si>
  <si>
    <t xml:space="preserve">Other Maintenance </t>
  </si>
  <si>
    <t xml:space="preserve">Food </t>
  </si>
  <si>
    <t>Groceries</t>
  </si>
  <si>
    <t>Dining out</t>
  </si>
  <si>
    <t>Transportation</t>
  </si>
  <si>
    <t xml:space="preserve">Local Transport </t>
  </si>
  <si>
    <t>Total Expenses</t>
  </si>
  <si>
    <t>Fuel expenses</t>
  </si>
  <si>
    <t>Vehicle Maintenance</t>
  </si>
  <si>
    <t xml:space="preserve">Phone/Broadband </t>
  </si>
  <si>
    <t>Entertainment</t>
  </si>
  <si>
    <t xml:space="preserve">Monthly savings Target </t>
  </si>
  <si>
    <t>Personal Income &amp; Expense tracker</t>
  </si>
  <si>
    <t>Item/month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</si>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</sst>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quotePrefix="1" applyFont="1" applyFill="1"/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B694-BE82-4834-ABE9-119B28CCBBF4}" name="Table1" displayName="Table1" ref="A14:M29" totalsRowCount="1" headerRowDxfId="32" dataDxfId="31" totalsRowDxfId="30" totalsRowBorderDxfId="29">
  <autoFilter ref="A14:M28" xr:uid="{2529B694-BE82-4834-ABE9-119B28CCBBF4}"/>
  <tableColumns count="13">
    <tableColumn id="1" xr3:uid="{C34985AF-AFC5-41D1-A414-E163E20969FD}" name="Item/month" totalsRowLabel="Total Expenses" totalsRowDxfId="28"/>
    <tableColumn id="2" xr3:uid="{3252BF8C-67BA-4050-ADB3-53279511F418}" name="Jan" totalsRowFunction="custom" totalsRowDxfId="27">
      <totalsRowFormula>IF(SUBTOTAL(109, Table1[Jan]) = 0, "", SUBTOTAL(109, Table1[Jan]))</totalsRowFormula>
    </tableColumn>
    <tableColumn id="3" xr3:uid="{6AD227A7-82FB-4F6B-A1E8-D8BE1ABF20C8}" name="Feb" totalsRowFunction="custom" totalsRowDxfId="26">
      <totalsRowFormula>IF(SUBTOTAL(109, Table1[Feb]) = 0, "", SUBTOTAL(109, Table1[Feb]))</totalsRowFormula>
    </tableColumn>
    <tableColumn id="4" xr3:uid="{411CAF71-5211-400A-A860-C56E594B1303}" name="Mar" totalsRowFunction="custom" totalsRowDxfId="25">
      <totalsRowFormula>IF(SUBTOTAL(109, Table1[Mar]) = 0, "", SUBTOTAL(109, Table1[Mar]))</totalsRowFormula>
    </tableColumn>
    <tableColumn id="5" xr3:uid="{B4CC2631-FFB1-4C59-AB24-B5CEBBEC5C4F}" name="Apr" totalsRowFunction="custom" totalsRowDxfId="24">
      <totalsRowFormula>IF(SUBTOTAL(109, Table1[Apr]) = 0, "", SUBTOTAL(109, Table1[Apr]))</totalsRowFormula>
    </tableColumn>
    <tableColumn id="6" xr3:uid="{5E0D435E-9811-42FA-B1AE-27DE90E8B17C}" name="May" totalsRowFunction="custom" totalsRowDxfId="23">
      <totalsRowFormula>IF(SUBTOTAL(109, Table1[May]) = 0, "", SUBTOTAL(109, Table1[May]))</totalsRowFormula>
    </tableColumn>
    <tableColumn id="7" xr3:uid="{5E92A363-6534-4037-BEE3-BDC882D1CFB8}" name="Jun" totalsRowFunction="custom" totalsRowDxfId="22">
      <totalsRowFormula>IF(SUBTOTAL(109, Table1[Jun]) = 0, "", SUBTOTAL(109, Table1[Jun]))</totalsRowFormula>
    </tableColumn>
    <tableColumn id="8" xr3:uid="{CB5E41A7-0999-44A7-B3E1-930F57F407AB}" name="Jul" totalsRowFunction="custom" totalsRowDxfId="21">
      <totalsRowFormula>IF(SUBTOTAL(109, Table1[Jul]) = 0, "", SUBTOTAL(109, Table1[Jul]))</totalsRowFormula>
    </tableColumn>
    <tableColumn id="9" xr3:uid="{71559283-015F-4BE6-9A02-24CE7B91D6C5}" name="Aug" totalsRowFunction="custom" totalsRowDxfId="20">
      <totalsRowFormula>IF(SUBTOTAL(109, Table1[Aug]) = 0, "", SUBTOTAL(109, Table1[Aug]))</totalsRowFormula>
    </tableColumn>
    <tableColumn id="10" xr3:uid="{34A77DDC-D01C-4947-B319-E9BCF6B70192}" name="Sep" totalsRowFunction="custom" totalsRowDxfId="19">
      <totalsRowFormula>IF(SUBTOTAL(109, Table1[Sep]) = 0, "", SUBTOTAL(109, Table1[Sep]))</totalsRowFormula>
    </tableColumn>
    <tableColumn id="11" xr3:uid="{F279F203-58EA-4CDF-8AC2-B60A65688E0C}" name="Oct" totalsRowFunction="custom" totalsRowDxfId="18">
      <totalsRowFormula>IF(SUBTOTAL(109, Table1[Oct]) = 0, "", SUBTOTAL(109, Table1[Oct]))</totalsRowFormula>
    </tableColumn>
    <tableColumn id="12" xr3:uid="{48FD3885-DD1F-4378-A0F0-967B481345C9}" name="Nov" totalsRowFunction="custom" totalsRowDxfId="17">
      <totalsRowFormula>IF(SUBTOTAL(109, Table1[Nov]) = 0, "", SUBTOTAL(109, Table1[Nov]))</totalsRowFormula>
    </tableColumn>
    <tableColumn id="13" xr3:uid="{4B2B8943-8438-4436-896A-1D3463030A1C}" name="Dec" totalsRowFunction="custom" totalsRowDxfId="16">
      <totalsRowFormula>IF(SUBTOTAL(109, Table1[Dec]) = 0, "", SUBTOTAL(109, Table1[Dec]))</totalsRow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58526A-067D-41DF-A804-65653B3A2D8A}" name="Table2" displayName="Table2" ref="A6:M10" totalsRowShown="0" headerRowDxfId="15" dataDxfId="14">
  <autoFilter ref="A6:M10" xr:uid="{0C58526A-067D-41DF-A804-65653B3A2D8A}"/>
  <tableColumns count="13">
    <tableColumn id="1" xr3:uid="{34128EF6-C426-4D58-B99A-475DE5E928C9}" name="Item/month" dataDxfId="13"/>
    <tableColumn id="2" xr3:uid="{4BF0905E-1BA2-425D-B7AA-B68100CC39AE}" name="Jan" dataDxfId="12"/>
    <tableColumn id="3" xr3:uid="{D39A7614-9EF4-426A-8725-97FD848670EF}" name="Feb" dataDxfId="11"/>
    <tableColumn id="4" xr3:uid="{CB574795-3A42-4E25-B378-82900CC7B34F}" name="Mar" dataDxfId="10"/>
    <tableColumn id="5" xr3:uid="{5B9C8421-5751-434B-BC74-15867B66F214}" name="Apr" dataDxfId="9"/>
    <tableColumn id="6" xr3:uid="{AA38675A-8771-4CE7-B403-4C97AD4CE075}" name="May" dataDxfId="8"/>
    <tableColumn id="7" xr3:uid="{9F0400D5-0DFB-45B1-8687-F6DCC00961A8}" name="Jun" dataDxfId="7"/>
    <tableColumn id="8" xr3:uid="{8184E07D-D273-4D41-A3C9-CBFDEF2CBDC8}" name="Jul" dataDxfId="6"/>
    <tableColumn id="9" xr3:uid="{91FD1F08-F5A0-4274-8929-D98126344F46}" name="Aug" dataDxfId="5"/>
    <tableColumn id="10" xr3:uid="{B0A5D0D1-78A5-470C-9CD3-0D2B0FF9A7A7}" name="Sep" dataDxfId="4"/>
    <tableColumn id="11" xr3:uid="{947494B4-2B90-4EE2-81BE-2A16FA8D0877}" name="Oct" dataDxfId="3"/>
    <tableColumn id="12" xr3:uid="{DA8485B8-8B7C-4E7E-AD80-FB04F1F5576B}" name="Nov" dataDxfId="2"/>
    <tableColumn id="13" xr3:uid="{E93CBD83-EA84-4FC5-B367-079E29B44B98}" name="Dec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EF30-1D98-45EC-B71C-F9346DB8267E}">
  <dimension ref="A1:M31"/>
  <sheetViews>
    <sheetView tabSelected="1" zoomScale="115" zoomScaleNormal="115" workbookViewId="0">
      <selection activeCell="E12" sqref="E12"/>
    </sheetView>
  </sheetViews>
  <sheetFormatPr defaultRowHeight="14.4" x14ac:dyDescent="0.3"/>
  <cols>
    <col min="1" max="1" width="16.33203125" style="11" customWidth="1"/>
    <col min="2" max="13" width="8.77734375" customWidth="1"/>
  </cols>
  <sheetData>
    <row r="1" spans="1:13" s="1" customFormat="1" ht="22.8" customHeight="1" x14ac:dyDescent="0.3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s="3" customFormat="1" x14ac:dyDescent="0.3">
      <c r="A3" s="15" t="s">
        <v>33</v>
      </c>
      <c r="B3" s="15"/>
      <c r="C3" s="15"/>
      <c r="D3" s="16">
        <v>4000</v>
      </c>
      <c r="E3" s="16"/>
    </row>
    <row r="5" spans="1:13" s="1" customFormat="1" ht="18" customHeight="1" x14ac:dyDescent="0.3">
      <c r="A5" s="14" t="s">
        <v>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s="1" customFormat="1" ht="18" customHeight="1" x14ac:dyDescent="0.3">
      <c r="A6" s="2" t="s">
        <v>35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</row>
    <row r="7" spans="1:13" s="1" customFormat="1" ht="18" customHeight="1" x14ac:dyDescent="0.3">
      <c r="A7" s="4" t="s">
        <v>1</v>
      </c>
      <c r="B7" s="1">
        <v>30000</v>
      </c>
      <c r="C7" s="1">
        <v>30000</v>
      </c>
      <c r="D7" s="1">
        <v>30000</v>
      </c>
      <c r="E7" s="1">
        <v>30000</v>
      </c>
      <c r="F7" s="1">
        <v>30000</v>
      </c>
      <c r="G7" s="1">
        <v>30000</v>
      </c>
    </row>
    <row r="8" spans="1:13" s="1" customFormat="1" ht="18" customHeight="1" x14ac:dyDescent="0.3">
      <c r="A8" s="4" t="s">
        <v>2</v>
      </c>
      <c r="B8" s="1">
        <v>5000</v>
      </c>
      <c r="C8" s="1">
        <v>10000</v>
      </c>
      <c r="D8" s="1">
        <v>0</v>
      </c>
      <c r="E8" s="1">
        <v>1000</v>
      </c>
      <c r="F8" s="1">
        <v>7000</v>
      </c>
      <c r="G8" s="1">
        <v>6000</v>
      </c>
    </row>
    <row r="9" spans="1:13" s="1" customFormat="1" ht="18" customHeight="1" x14ac:dyDescent="0.3">
      <c r="A9" s="5" t="s">
        <v>3</v>
      </c>
      <c r="B9" s="6">
        <v>5000</v>
      </c>
      <c r="C9" s="6">
        <v>500</v>
      </c>
      <c r="D9" s="6">
        <v>4000</v>
      </c>
      <c r="E9" s="6">
        <v>0</v>
      </c>
      <c r="F9" s="6">
        <v>8200</v>
      </c>
      <c r="G9" s="6">
        <v>40</v>
      </c>
      <c r="H9" s="6"/>
      <c r="I9" s="6"/>
      <c r="J9" s="6"/>
      <c r="K9" s="6"/>
      <c r="L9" s="6"/>
      <c r="M9" s="6"/>
    </row>
    <row r="10" spans="1:13" s="3" customFormat="1" ht="18" customHeight="1" x14ac:dyDescent="0.3">
      <c r="A10" s="7" t="s">
        <v>16</v>
      </c>
      <c r="B10" s="8">
        <f>IF(SUBTOTAL(109, B7:B9) = 0, "", SUBTOTAL(109, B7:B9))</f>
        <v>40000</v>
      </c>
      <c r="C10" s="8">
        <f>IF(SUBTOTAL(109, C7:C9) = 0, "", SUBTOTAL(109, C7:C9))</f>
        <v>40500</v>
      </c>
      <c r="D10" s="8">
        <f t="shared" ref="D10:M10" si="0">IF(SUBTOTAL(109, D7:D9) = 0, "", SUBTOTAL(109, D7:D9))</f>
        <v>34000</v>
      </c>
      <c r="E10" s="8">
        <f t="shared" si="0"/>
        <v>31000</v>
      </c>
      <c r="F10" s="8">
        <f t="shared" si="0"/>
        <v>45200</v>
      </c>
      <c r="G10" s="8">
        <f t="shared" si="0"/>
        <v>36040</v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</row>
    <row r="13" spans="1:13" s="1" customFormat="1" ht="18" customHeight="1" x14ac:dyDescent="0.3">
      <c r="A13" s="14" t="s">
        <v>17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s="1" customFormat="1" ht="18" customHeight="1" x14ac:dyDescent="0.3">
      <c r="A14" s="2" t="s">
        <v>35</v>
      </c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3" t="s">
        <v>11</v>
      </c>
      <c r="J14" s="3" t="s">
        <v>12</v>
      </c>
      <c r="K14" s="3" t="s">
        <v>13</v>
      </c>
      <c r="L14" s="3" t="s">
        <v>14</v>
      </c>
      <c r="M14" s="3" t="s">
        <v>15</v>
      </c>
    </row>
    <row r="15" spans="1:13" s="1" customFormat="1" ht="18" customHeight="1" x14ac:dyDescent="0.3">
      <c r="A15" s="9" t="s">
        <v>18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s="1" customFormat="1" ht="18" customHeight="1" x14ac:dyDescent="0.3">
      <c r="A16" s="4" t="s">
        <v>19</v>
      </c>
      <c r="B16" s="1">
        <v>15000</v>
      </c>
      <c r="C16" s="1">
        <v>15000</v>
      </c>
      <c r="D16" s="1">
        <v>15000</v>
      </c>
      <c r="E16" s="1">
        <v>15000</v>
      </c>
      <c r="F16" s="1">
        <v>15000</v>
      </c>
      <c r="G16" s="1">
        <v>15000</v>
      </c>
    </row>
    <row r="17" spans="1:13" s="1" customFormat="1" x14ac:dyDescent="0.3">
      <c r="A17" s="4" t="s">
        <v>31</v>
      </c>
      <c r="B17" s="1">
        <v>500</v>
      </c>
      <c r="C17" s="1">
        <v>500</v>
      </c>
      <c r="D17" s="1">
        <v>500</v>
      </c>
      <c r="E17" s="1">
        <v>500</v>
      </c>
      <c r="F17" s="1">
        <v>500</v>
      </c>
      <c r="G17" s="1">
        <v>500</v>
      </c>
    </row>
    <row r="18" spans="1:13" s="1" customFormat="1" ht="18" customHeight="1" x14ac:dyDescent="0.3">
      <c r="A18" s="4" t="s">
        <v>20</v>
      </c>
      <c r="B18" s="1">
        <v>1000</v>
      </c>
      <c r="C18" s="1">
        <v>1200</v>
      </c>
      <c r="D18" s="1">
        <v>1100</v>
      </c>
      <c r="E18" s="1">
        <v>1000</v>
      </c>
      <c r="F18" s="1">
        <v>2000</v>
      </c>
      <c r="G18" s="1">
        <v>900</v>
      </c>
    </row>
    <row r="19" spans="1:13" s="1" customFormat="1" ht="18" customHeight="1" x14ac:dyDescent="0.3">
      <c r="A19" s="4" t="s">
        <v>21</v>
      </c>
      <c r="B19" s="1">
        <v>300</v>
      </c>
      <c r="C19" s="1">
        <v>300</v>
      </c>
      <c r="D19" s="1">
        <v>300</v>
      </c>
      <c r="E19" s="1">
        <v>300</v>
      </c>
      <c r="F19" s="1">
        <v>300</v>
      </c>
      <c r="G19" s="1">
        <v>300</v>
      </c>
    </row>
    <row r="20" spans="1:13" s="1" customFormat="1" ht="28.8" x14ac:dyDescent="0.3">
      <c r="A20" s="4" t="s">
        <v>22</v>
      </c>
      <c r="B20" s="1">
        <v>300</v>
      </c>
      <c r="C20" s="1">
        <v>0</v>
      </c>
      <c r="D20" s="1">
        <v>0</v>
      </c>
      <c r="E20" s="1">
        <v>300</v>
      </c>
      <c r="F20" s="1">
        <v>0</v>
      </c>
      <c r="G20" s="1">
        <v>0</v>
      </c>
    </row>
    <row r="21" spans="1:13" s="1" customFormat="1" ht="18" customHeight="1" x14ac:dyDescent="0.3">
      <c r="A21" s="4" t="s">
        <v>32</v>
      </c>
      <c r="B21" s="1">
        <v>400</v>
      </c>
      <c r="C21" s="1">
        <v>300</v>
      </c>
      <c r="D21" s="1">
        <v>450</v>
      </c>
      <c r="E21" s="1">
        <v>600</v>
      </c>
      <c r="F21" s="1">
        <v>800</v>
      </c>
      <c r="G21" s="1">
        <v>0</v>
      </c>
    </row>
    <row r="22" spans="1:13" s="1" customFormat="1" ht="18" customHeight="1" x14ac:dyDescent="0.3">
      <c r="A22" s="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1" customFormat="1" ht="18" customHeight="1" x14ac:dyDescent="0.3">
      <c r="A23" s="4" t="s">
        <v>24</v>
      </c>
      <c r="B23" s="1">
        <v>3000</v>
      </c>
      <c r="C23" s="1">
        <v>3000</v>
      </c>
      <c r="D23" s="1">
        <v>3000</v>
      </c>
      <c r="E23" s="1">
        <v>3000</v>
      </c>
      <c r="F23" s="1">
        <v>3000</v>
      </c>
      <c r="G23" s="1">
        <v>3000</v>
      </c>
    </row>
    <row r="24" spans="1:13" s="1" customFormat="1" ht="18" customHeight="1" x14ac:dyDescent="0.3">
      <c r="A24" s="4" t="s">
        <v>25</v>
      </c>
      <c r="B24" s="1">
        <v>1200</v>
      </c>
      <c r="C24" s="1">
        <v>1200</v>
      </c>
      <c r="D24" s="1">
        <v>600</v>
      </c>
      <c r="E24" s="1">
        <v>500</v>
      </c>
      <c r="F24" s="1">
        <v>0</v>
      </c>
      <c r="G24" s="1">
        <v>0</v>
      </c>
    </row>
    <row r="25" spans="1:13" s="1" customFormat="1" ht="18" customHeight="1" x14ac:dyDescent="0.3">
      <c r="A25" s="9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s="1" customFormat="1" ht="18" customHeight="1" x14ac:dyDescent="0.3">
      <c r="A26" s="4" t="s">
        <v>27</v>
      </c>
      <c r="B26" s="1">
        <v>6000</v>
      </c>
      <c r="C26" s="1">
        <v>2000</v>
      </c>
      <c r="D26" s="1">
        <v>4000</v>
      </c>
      <c r="E26" s="1">
        <v>0</v>
      </c>
      <c r="F26" s="1">
        <v>500</v>
      </c>
      <c r="G26" s="1">
        <v>4000</v>
      </c>
    </row>
    <row r="27" spans="1:13" s="1" customFormat="1" ht="18" customHeight="1" x14ac:dyDescent="0.3">
      <c r="A27" s="4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3" s="1" customFormat="1" ht="28.8" x14ac:dyDescent="0.3">
      <c r="A28" s="4" t="s">
        <v>30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6"/>
      <c r="I28" s="6"/>
      <c r="J28" s="6"/>
      <c r="K28" s="6"/>
      <c r="L28" s="6"/>
      <c r="M28" s="6"/>
    </row>
    <row r="29" spans="1:13" s="3" customFormat="1" ht="18" customHeight="1" x14ac:dyDescent="0.3">
      <c r="A29" s="7" t="s">
        <v>28</v>
      </c>
      <c r="B29" s="8">
        <f>IF(SUBTOTAL(109, Table1[Jan]) = 0, "", SUBTOTAL(109, Table1[Jan]))</f>
        <v>27700</v>
      </c>
      <c r="C29" s="8">
        <f>IF(SUBTOTAL(109, Table1[Feb]) = 0, "", SUBTOTAL(109, Table1[Feb]))</f>
        <v>23500</v>
      </c>
      <c r="D29" s="8">
        <f>IF(SUBTOTAL(109, Table1[Mar]) = 0, "", SUBTOTAL(109, Table1[Mar]))</f>
        <v>24950</v>
      </c>
      <c r="E29" s="8">
        <f>IF(SUBTOTAL(109, Table1[Apr]) = 0, "", SUBTOTAL(109, Table1[Apr]))</f>
        <v>21200</v>
      </c>
      <c r="F29" s="8">
        <f>IF(SUBTOTAL(109, Table1[May]) = 0, "", SUBTOTAL(109, Table1[May]))</f>
        <v>22100</v>
      </c>
      <c r="G29" s="8">
        <f>IF(SUBTOTAL(109, Table1[Jun]) = 0, "", SUBTOTAL(109, Table1[Jun]))</f>
        <v>23700</v>
      </c>
      <c r="H29" s="8" t="str">
        <f>IF(SUBTOTAL(109, Table1[Jul]) = 0, "", SUBTOTAL(109, Table1[Jul]))</f>
        <v/>
      </c>
      <c r="I29" s="8" t="str">
        <f>IF(SUBTOTAL(109, Table1[Aug]) = 0, "", SUBTOTAL(109, Table1[Aug]))</f>
        <v/>
      </c>
      <c r="J29" s="8" t="str">
        <f>IF(SUBTOTAL(109, Table1[Sep]) = 0, "", SUBTOTAL(109, Table1[Sep]))</f>
        <v/>
      </c>
      <c r="K29" s="8" t="str">
        <f>IF(SUBTOTAL(109, Table1[Oct]) = 0, "", SUBTOTAL(109, Table1[Oct]))</f>
        <v/>
      </c>
      <c r="L29" s="8" t="str">
        <f>IF(SUBTOTAL(109, Table1[Nov]) = 0, "", SUBTOTAL(109, Table1[Nov]))</f>
        <v/>
      </c>
      <c r="M29" s="8" t="str">
        <f>IF(SUBTOTAL(109, Table1[Dec]) = 0, "", SUBTOTAL(109, Table1[Dec]))</f>
        <v/>
      </c>
    </row>
    <row r="31" spans="1:13" x14ac:dyDescent="0.3">
      <c r="A31" s="12" t="s">
        <v>36</v>
      </c>
      <c r="B31" s="13">
        <f>IF(AND(ISNUMBER(B10), ISNUMBER(B29)), IF(B10-B29&lt;&gt;0, B10-B29, ""), "")</f>
        <v>12300</v>
      </c>
      <c r="C31" s="13">
        <f t="shared" ref="C31:M31" si="1">IF(AND(ISNUMBER(C10), ISNUMBER(C29)), IF(C10-C29&lt;&gt;0, C10-C29, ""), "")</f>
        <v>17000</v>
      </c>
      <c r="D31" s="13">
        <f t="shared" si="1"/>
        <v>9050</v>
      </c>
      <c r="E31" s="13">
        <f t="shared" si="1"/>
        <v>9800</v>
      </c>
      <c r="F31" s="13">
        <f t="shared" si="1"/>
        <v>23100</v>
      </c>
      <c r="G31" s="13">
        <f t="shared" si="1"/>
        <v>12340</v>
      </c>
      <c r="H31" s="13" t="str">
        <f t="shared" si="1"/>
        <v/>
      </c>
      <c r="I31" s="13" t="str">
        <f t="shared" si="1"/>
        <v/>
      </c>
      <c r="J31" s="13" t="str">
        <f t="shared" si="1"/>
        <v/>
      </c>
      <c r="K31" s="13" t="str">
        <f t="shared" si="1"/>
        <v/>
      </c>
      <c r="L31" s="13" t="str">
        <f t="shared" si="1"/>
        <v/>
      </c>
      <c r="M31" s="13" t="str">
        <f t="shared" si="1"/>
        <v/>
      </c>
    </row>
  </sheetData>
  <mergeCells count="5">
    <mergeCell ref="A5:M5"/>
    <mergeCell ref="A13:M13"/>
    <mergeCell ref="A1:M1"/>
    <mergeCell ref="A3:C3"/>
    <mergeCell ref="D3:E3"/>
  </mergeCells>
  <phoneticPr fontId="1" type="noConversion"/>
  <conditionalFormatting sqref="B29:G29">
    <cfRule type="cellIs" dxfId="0" priority="1" operator="greaterThan">
      <formula>25000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mhaske</dc:creator>
  <cp:lastModifiedBy>kishor mhaske</cp:lastModifiedBy>
  <cp:lastPrinted>2024-12-17T17:05:57Z</cp:lastPrinted>
  <dcterms:created xsi:type="dcterms:W3CDTF">2024-12-17T15:00:17Z</dcterms:created>
  <dcterms:modified xsi:type="dcterms:W3CDTF">2025-03-02T12:12:14Z</dcterms:modified>
</cp:coreProperties>
</file>