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aishwaryadoni/Desktop/"/>
    </mc:Choice>
  </mc:AlternateContent>
  <xr:revisionPtr revIDLastSave="0" documentId="13_ncr:1_{BE5EE295-9583-2147-9729-C3F77C26FEC7}" xr6:coauthVersionLast="47" xr6:coauthVersionMax="47" xr10:uidLastSave="{00000000-0000-0000-0000-000000000000}"/>
  <bookViews>
    <workbookView xWindow="0" yWindow="780" windowWidth="34200" windowHeight="21360" xr2:uid="{29D510E5-8F25-42D0-92FE-58DB6CEEFCC0}"/>
  </bookViews>
  <sheets>
    <sheet name="Module 5" sheetId="1" r:id="rId1"/>
    <sheet name="Sensitivity Report" sheetId="3" r:id="rId2"/>
  </sheets>
  <definedNames>
    <definedName name="solver_adj" localSheetId="0" hidden="1">'Module 5'!$D$2:$G$2</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'Module 5'!$D$2:$G$2</definedName>
    <definedName name="solver_lhs2" localSheetId="0" hidden="1">'Module 5'!$H$10</definedName>
    <definedName name="solver_lhs3" localSheetId="0" hidden="1">'Module 5'!$H$11</definedName>
    <definedName name="solver_lhs4" localSheetId="0" hidden="1">'Module 5'!$H$8</definedName>
    <definedName name="solver_lhs5" localSheetId="0" hidden="1">'Module 5'!$H$9</definedName>
    <definedName name="solver_lhs6" localSheetId="0" hidden="1">'Module 5'!$H$9</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opt" localSheetId="0" hidden="1">'Module 5'!$H$2</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3</definedName>
    <definedName name="solver_rel4" localSheetId="0" hidden="1">1</definedName>
    <definedName name="solver_rel5" localSheetId="0" hidden="1">1</definedName>
    <definedName name="solver_rel6" localSheetId="0" hidden="1">1</definedName>
    <definedName name="solver_rhs1" localSheetId="0" hidden="1">0</definedName>
    <definedName name="solver_rhs2" localSheetId="0" hidden="1">0</definedName>
    <definedName name="solver_rhs3" localSheetId="0" hidden="1">0</definedName>
    <definedName name="solver_rhs4" localSheetId="0" hidden="1">185000</definedName>
    <definedName name="solver_rhs5" localSheetId="0" hidden="1">12300</definedName>
    <definedName name="solver_rhs6" localSheetId="0" hidden="1">12300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1" l="1"/>
  <c r="K9" i="1" s="1"/>
  <c r="H8" i="1"/>
  <c r="K8" i="1" s="1"/>
  <c r="U10" i="1"/>
  <c r="U29" i="1"/>
  <c r="U28" i="1"/>
  <c r="U27" i="1"/>
  <c r="U26" i="1"/>
  <c r="S21" i="1"/>
  <c r="U12" i="1"/>
  <c r="U11" i="1"/>
  <c r="U9" i="1"/>
  <c r="H11" i="1"/>
  <c r="K11" i="1" s="1"/>
  <c r="H10" i="1"/>
  <c r="K10" i="1" s="1"/>
  <c r="H2" i="1"/>
  <c r="B15" i="1" s="1"/>
  <c r="B16" i="1"/>
  <c r="B19" i="1"/>
  <c r="B18" i="1"/>
  <c r="B17" i="1"/>
</calcChain>
</file>

<file path=xl/sharedStrings.xml><?xml version="1.0" encoding="utf-8"?>
<sst xmlns="http://schemas.openxmlformats.org/spreadsheetml/2006/main" count="194" uniqueCount="104">
  <si>
    <t xml:space="preserve">ALY 6050- Project 5 </t>
  </si>
  <si>
    <t>PART II</t>
  </si>
  <si>
    <r>
      <t>Pressure Washers  X</t>
    </r>
    <r>
      <rPr>
        <b/>
        <vertAlign val="subscript"/>
        <sz val="11"/>
        <color theme="1"/>
        <rFont val="Calibri"/>
        <family val="2"/>
        <scheme val="minor"/>
      </rPr>
      <t>1</t>
    </r>
  </si>
  <si>
    <r>
      <t>Go-Karts  X</t>
    </r>
    <r>
      <rPr>
        <b/>
        <vertAlign val="subscript"/>
        <sz val="11"/>
        <color theme="1"/>
        <rFont val="Calibri"/>
        <family val="2"/>
        <scheme val="minor"/>
      </rPr>
      <t>2</t>
    </r>
    <r>
      <rPr>
        <sz val="11"/>
        <color theme="1"/>
        <rFont val="Calibri"/>
        <family val="2"/>
        <scheme val="minor"/>
      </rPr>
      <t/>
    </r>
  </si>
  <si>
    <r>
      <t>Generators  X</t>
    </r>
    <r>
      <rPr>
        <b/>
        <vertAlign val="subscript"/>
        <sz val="11"/>
        <color theme="1"/>
        <rFont val="Calibri"/>
        <family val="2"/>
        <scheme val="minor"/>
      </rPr>
      <t>3</t>
    </r>
    <r>
      <rPr>
        <sz val="11"/>
        <color theme="1"/>
        <rFont val="Calibri"/>
        <family val="2"/>
        <scheme val="minor"/>
      </rPr>
      <t/>
    </r>
  </si>
  <si>
    <r>
      <t>Water Pumps  X</t>
    </r>
    <r>
      <rPr>
        <b/>
        <vertAlign val="subscript"/>
        <sz val="11"/>
        <color theme="1"/>
        <rFont val="Calibri"/>
        <family val="2"/>
        <scheme val="minor"/>
      </rPr>
      <t>4</t>
    </r>
    <r>
      <rPr>
        <sz val="11"/>
        <color theme="1"/>
        <rFont val="Calibri"/>
        <family val="2"/>
        <scheme val="minor"/>
      </rPr>
      <t/>
    </r>
  </si>
  <si>
    <t>Objective Z  (Total profit)</t>
  </si>
  <si>
    <t xml:space="preserve">Optional: </t>
  </si>
  <si>
    <t>Primal:</t>
  </si>
  <si>
    <t>PART I</t>
  </si>
  <si>
    <r>
      <rPr>
        <i/>
        <sz val="14"/>
        <color theme="1"/>
        <rFont val="Calibri"/>
        <family val="2"/>
        <scheme val="minor"/>
      </rPr>
      <t>Maximize</t>
    </r>
    <r>
      <rPr>
        <b/>
        <sz val="14"/>
        <color theme="1"/>
        <rFont val="Calibri"/>
        <family val="2"/>
        <scheme val="minor"/>
      </rPr>
      <t xml:space="preserve">   </t>
    </r>
    <r>
      <rPr>
        <i/>
        <sz val="14"/>
        <color rgb="FFC00000"/>
        <rFont val="Calibri"/>
        <family val="2"/>
        <scheme val="minor"/>
      </rPr>
      <t xml:space="preserve"> Z </t>
    </r>
    <r>
      <rPr>
        <b/>
        <sz val="14"/>
        <color rgb="FFC00000"/>
        <rFont val="Calibri"/>
        <family val="2"/>
        <scheme val="minor"/>
      </rPr>
      <t>= c</t>
    </r>
    <r>
      <rPr>
        <b/>
        <vertAlign val="superscript"/>
        <sz val="14"/>
        <color rgb="FFC00000"/>
        <rFont val="Calibri (Body)"/>
      </rPr>
      <t>T</t>
    </r>
    <r>
      <rPr>
        <b/>
        <sz val="14"/>
        <color rgb="FFC00000"/>
        <rFont val="Calibri"/>
        <family val="2"/>
        <scheme val="minor"/>
      </rPr>
      <t xml:space="preserve"> x</t>
    </r>
  </si>
  <si>
    <t>Sensitivity Report of the Primal Model</t>
  </si>
  <si>
    <t>Mathematical Formulation</t>
  </si>
  <si>
    <t xml:space="preserve">Profits: </t>
  </si>
  <si>
    <r>
      <rPr>
        <i/>
        <sz val="14"/>
        <color theme="1"/>
        <rFont val="Calibri"/>
        <family val="2"/>
        <scheme val="minor"/>
      </rPr>
      <t xml:space="preserve">Subject to: </t>
    </r>
    <r>
      <rPr>
        <b/>
        <sz val="14"/>
        <color theme="1"/>
        <rFont val="Calibri"/>
        <family val="2"/>
        <scheme val="minor"/>
      </rPr>
      <t xml:space="preserve">  </t>
    </r>
    <r>
      <rPr>
        <b/>
        <sz val="14"/>
        <color rgb="FFC00000"/>
        <rFont val="Calibri (Body)"/>
      </rPr>
      <t>A x  ≤  b</t>
    </r>
    <r>
      <rPr>
        <b/>
        <sz val="14"/>
        <color theme="1"/>
        <rFont val="Calibri"/>
        <family val="2"/>
        <scheme val="minor"/>
      </rPr>
      <t xml:space="preserve"> ,  </t>
    </r>
  </si>
  <si>
    <t>x</t>
  </si>
  <si>
    <t>c</t>
  </si>
  <si>
    <t>Z</t>
  </si>
  <si>
    <t>Final</t>
  </si>
  <si>
    <t>Reduced</t>
  </si>
  <si>
    <t>Objective</t>
  </si>
  <si>
    <t>Allowable</t>
  </si>
  <si>
    <t>X1</t>
  </si>
  <si>
    <t>Cell</t>
  </si>
  <si>
    <t>Name</t>
  </si>
  <si>
    <t>Value</t>
  </si>
  <si>
    <t>Cost</t>
  </si>
  <si>
    <t>Coefficient</t>
  </si>
  <si>
    <t>Increase</t>
  </si>
  <si>
    <t>Decrease</t>
  </si>
  <si>
    <t>Subject to:</t>
  </si>
  <si>
    <t xml:space="preserve">Price: </t>
  </si>
  <si>
    <t>X2</t>
  </si>
  <si>
    <t>X3</t>
  </si>
  <si>
    <t xml:space="preserve">Constraints: </t>
  </si>
  <si>
    <r>
      <t xml:space="preserve"> X</t>
    </r>
    <r>
      <rPr>
        <b/>
        <vertAlign val="subscript"/>
        <sz val="11"/>
        <color theme="1"/>
        <rFont val="Calibri"/>
        <family val="2"/>
        <scheme val="minor"/>
      </rPr>
      <t>1</t>
    </r>
  </si>
  <si>
    <r>
      <t xml:space="preserve"> X</t>
    </r>
    <r>
      <rPr>
        <b/>
        <vertAlign val="subscript"/>
        <sz val="11"/>
        <color theme="1"/>
        <rFont val="Calibri"/>
        <family val="2"/>
        <scheme val="minor"/>
      </rPr>
      <t>2</t>
    </r>
    <r>
      <rPr>
        <sz val="11"/>
        <color theme="1"/>
        <rFont val="Calibri"/>
        <family val="2"/>
        <scheme val="minor"/>
      </rPr>
      <t/>
    </r>
  </si>
  <si>
    <r>
      <t xml:space="preserve"> X</t>
    </r>
    <r>
      <rPr>
        <b/>
        <vertAlign val="subscript"/>
        <sz val="11"/>
        <color theme="1"/>
        <rFont val="Calibri"/>
        <family val="2"/>
        <scheme val="minor"/>
      </rPr>
      <t>3</t>
    </r>
    <r>
      <rPr>
        <sz val="11"/>
        <color theme="1"/>
        <rFont val="Calibri"/>
        <family val="2"/>
        <scheme val="minor"/>
      </rPr>
      <t/>
    </r>
  </si>
  <si>
    <r>
      <t xml:space="preserve">  X</t>
    </r>
    <r>
      <rPr>
        <b/>
        <vertAlign val="subscript"/>
        <sz val="11"/>
        <color theme="1"/>
        <rFont val="Calibri"/>
        <family val="2"/>
        <scheme val="minor"/>
      </rPr>
      <t>4</t>
    </r>
    <r>
      <rPr>
        <sz val="11"/>
        <color theme="1"/>
        <rFont val="Calibri"/>
        <family val="2"/>
        <scheme val="minor"/>
      </rPr>
      <t/>
    </r>
  </si>
  <si>
    <t>LHS</t>
  </si>
  <si>
    <t>Ineq</t>
  </si>
  <si>
    <t>RHS</t>
  </si>
  <si>
    <t>Slack</t>
  </si>
  <si>
    <t>X4</t>
  </si>
  <si>
    <t>Cost/Budget</t>
  </si>
  <si>
    <t>Unused Budget</t>
  </si>
  <si>
    <t>A</t>
  </si>
  <si>
    <t>Ax</t>
  </si>
  <si>
    <t xml:space="preserve"> </t>
  </si>
  <si>
    <t>b</t>
  </si>
  <si>
    <t>Warehouse Space</t>
  </si>
  <si>
    <t>Unused Space</t>
  </si>
  <si>
    <t>≤</t>
  </si>
  <si>
    <t>Requirement 1</t>
  </si>
  <si>
    <t>Requirement 2</t>
  </si>
  <si>
    <t>Shadow</t>
  </si>
  <si>
    <t>Constraint</t>
  </si>
  <si>
    <r>
      <t>Non-negativity:     X</t>
    </r>
    <r>
      <rPr>
        <b/>
        <i/>
        <vertAlign val="subscript"/>
        <sz val="11"/>
        <color theme="1"/>
        <rFont val="Calibri"/>
        <family val="2"/>
        <scheme val="minor"/>
      </rPr>
      <t>1</t>
    </r>
    <r>
      <rPr>
        <b/>
        <i/>
        <sz val="11"/>
        <color theme="1"/>
        <rFont val="Calibri"/>
        <family val="2"/>
        <scheme val="minor"/>
      </rPr>
      <t xml:space="preserve"> , X</t>
    </r>
    <r>
      <rPr>
        <b/>
        <i/>
        <vertAlign val="subscript"/>
        <sz val="11"/>
        <color theme="1"/>
        <rFont val="Calibri"/>
        <family val="2"/>
        <scheme val="minor"/>
      </rPr>
      <t>2</t>
    </r>
    <r>
      <rPr>
        <b/>
        <i/>
        <sz val="11"/>
        <color theme="1"/>
        <rFont val="Calibri"/>
        <family val="2"/>
        <scheme val="minor"/>
      </rPr>
      <t xml:space="preserve"> , X</t>
    </r>
    <r>
      <rPr>
        <b/>
        <i/>
        <vertAlign val="subscript"/>
        <sz val="11"/>
        <color theme="1"/>
        <rFont val="Calibri"/>
        <family val="2"/>
        <scheme val="minor"/>
      </rPr>
      <t>3</t>
    </r>
    <r>
      <rPr>
        <b/>
        <i/>
        <sz val="11"/>
        <color theme="1"/>
        <rFont val="Calibri"/>
        <family val="2"/>
        <scheme val="minor"/>
      </rPr>
      <t xml:space="preserve"> , X</t>
    </r>
    <r>
      <rPr>
        <b/>
        <i/>
        <vertAlign val="subscript"/>
        <sz val="11"/>
        <color theme="1"/>
        <rFont val="Calibri"/>
        <family val="2"/>
        <scheme val="minor"/>
      </rPr>
      <t xml:space="preserve">4   </t>
    </r>
    <r>
      <rPr>
        <b/>
        <sz val="11"/>
        <color theme="1"/>
        <rFont val="Calibri"/>
        <family val="2"/>
      </rPr>
      <t>≥  0</t>
    </r>
  </si>
  <si>
    <t>Price</t>
  </si>
  <si>
    <t>R.H. Side</t>
  </si>
  <si>
    <t>PART IV</t>
  </si>
  <si>
    <t xml:space="preserve">LP Optimal Solution: </t>
  </si>
  <si>
    <t xml:space="preserve">Optimal Monthly Profit: </t>
  </si>
  <si>
    <t>Dual:</t>
  </si>
  <si>
    <r>
      <rPr>
        <i/>
        <sz val="14"/>
        <color theme="1"/>
        <rFont val="Calibri"/>
        <family val="2"/>
        <scheme val="minor"/>
      </rPr>
      <t>Minimize</t>
    </r>
    <r>
      <rPr>
        <b/>
        <sz val="14"/>
        <color theme="1"/>
        <rFont val="Calibri"/>
        <family val="2"/>
        <scheme val="minor"/>
      </rPr>
      <t xml:space="preserve">   </t>
    </r>
    <r>
      <rPr>
        <b/>
        <sz val="14"/>
        <color rgb="FFC00000"/>
        <rFont val="Calibri"/>
        <family val="2"/>
        <scheme val="minor"/>
      </rPr>
      <t xml:space="preserve"> </t>
    </r>
    <r>
      <rPr>
        <i/>
        <sz val="14"/>
        <color rgb="FFC00000"/>
        <rFont val="Calibri"/>
        <family val="2"/>
        <scheme val="minor"/>
      </rPr>
      <t>W</t>
    </r>
    <r>
      <rPr>
        <b/>
        <sz val="14"/>
        <color rgb="FFC00000"/>
        <rFont val="Calibri"/>
        <family val="2"/>
        <scheme val="minor"/>
      </rPr>
      <t xml:space="preserve"> = b</t>
    </r>
    <r>
      <rPr>
        <b/>
        <vertAlign val="superscript"/>
        <sz val="14"/>
        <color rgb="FFC00000"/>
        <rFont val="Calibri (Body)"/>
      </rPr>
      <t>T</t>
    </r>
    <r>
      <rPr>
        <b/>
        <sz val="14"/>
        <color rgb="FFC00000"/>
        <rFont val="Calibri"/>
        <family val="2"/>
        <scheme val="minor"/>
      </rPr>
      <t xml:space="preserve"> y </t>
    </r>
  </si>
  <si>
    <r>
      <rPr>
        <i/>
        <sz val="14"/>
        <color theme="1"/>
        <rFont val="Calibri"/>
        <family val="2"/>
        <scheme val="minor"/>
      </rPr>
      <t xml:space="preserve">Subject to: </t>
    </r>
    <r>
      <rPr>
        <b/>
        <sz val="14"/>
        <color theme="1"/>
        <rFont val="Calibri"/>
        <family val="2"/>
        <scheme val="minor"/>
      </rPr>
      <t xml:space="preserve">  </t>
    </r>
    <r>
      <rPr>
        <b/>
        <sz val="14"/>
        <color rgb="FFC00000"/>
        <rFont val="Calibri"/>
        <family val="2"/>
        <scheme val="minor"/>
      </rPr>
      <t>A</t>
    </r>
    <r>
      <rPr>
        <b/>
        <vertAlign val="superscript"/>
        <sz val="14"/>
        <color rgb="FFC00000"/>
        <rFont val="Calibri (Body)"/>
      </rPr>
      <t>T</t>
    </r>
    <r>
      <rPr>
        <b/>
        <sz val="14"/>
        <color rgb="FFC00000"/>
        <rFont val="Calibri"/>
        <family val="2"/>
        <scheme val="minor"/>
      </rPr>
      <t xml:space="preserve"> y  ≥  c</t>
    </r>
    <r>
      <rPr>
        <b/>
        <sz val="14"/>
        <color theme="1"/>
        <rFont val="Calibri"/>
        <family val="2"/>
        <scheme val="minor"/>
      </rPr>
      <t xml:space="preserve"> .  </t>
    </r>
  </si>
  <si>
    <t>Sensitivity Report  Of the Dual Model</t>
  </si>
  <si>
    <t>y</t>
  </si>
  <si>
    <t>W</t>
  </si>
  <si>
    <r>
      <t>A</t>
    </r>
    <r>
      <rPr>
        <b/>
        <vertAlign val="superscript"/>
        <sz val="18"/>
        <color theme="1"/>
        <rFont val="Calibri (Body)"/>
      </rPr>
      <t>T</t>
    </r>
    <r>
      <rPr>
        <b/>
        <sz val="18"/>
        <color theme="1"/>
        <rFont val="Calibri"/>
        <family val="2"/>
        <scheme val="minor"/>
      </rPr>
      <t>y</t>
    </r>
  </si>
  <si>
    <t xml:space="preserve">            or,               </t>
  </si>
  <si>
    <t>&gt;=0</t>
  </si>
  <si>
    <t>≥ 0 (x₃ - 2x₄ ≥ 0)</t>
  </si>
  <si>
    <t>&lt;=</t>
  </si>
  <si>
    <t>&gt;=</t>
  </si>
  <si>
    <r>
      <rPr>
        <b/>
        <sz val="11"/>
        <color rgb="FFFF0000"/>
        <rFont val="Calibri"/>
        <family val="2"/>
        <scheme val="minor"/>
      </rPr>
      <t xml:space="preserve">PART V </t>
    </r>
    <r>
      <rPr>
        <sz val="11"/>
        <color theme="1"/>
        <rFont val="Calibri"/>
        <family val="2"/>
        <scheme val="minor"/>
      </rPr>
      <t xml:space="preserve"> </t>
    </r>
    <r>
      <rPr>
        <b/>
        <i/>
        <sz val="11"/>
        <color theme="1"/>
        <rFont val="Calibri"/>
        <family val="2"/>
        <scheme val="minor"/>
      </rPr>
      <t xml:space="preserve"> :  The optimal value for pressure washers iz zero. According to the sensitivity report, pressure washers do not contribute to maximizing profit under the current cost and constraint conditions. If we had access to the sensitivity report, the reduced cost would show how much more profit per unit is needed for pressure washers to be included in the optimal solution.</t>
    </r>
  </si>
  <si>
    <r>
      <rPr>
        <b/>
        <sz val="11"/>
        <color rgb="FFFF0000"/>
        <rFont val="Calibri"/>
        <family val="2"/>
        <scheme val="minor"/>
      </rPr>
      <t xml:space="preserve">PART VI </t>
    </r>
    <r>
      <rPr>
        <sz val="11"/>
        <color theme="1"/>
        <rFont val="Calibri"/>
        <family val="2"/>
        <scheme val="minor"/>
      </rPr>
      <t xml:space="preserve"> </t>
    </r>
    <r>
      <rPr>
        <b/>
        <i/>
        <sz val="11"/>
        <color theme="1"/>
        <rFont val="Calibri"/>
        <family val="2"/>
        <scheme val="minor"/>
      </rPr>
      <t xml:space="preserve"> :  According to the sensitivity report, the shadow price for the budget constraint is XXXX.  This means the company has unused budget of $95, and increasing the budget would not lead to a higher profit unless other constraints, such as space or product ratios, change.</t>
    </r>
  </si>
  <si>
    <r>
      <rPr>
        <b/>
        <sz val="11"/>
        <color rgb="FFFF0000"/>
        <rFont val="Calibri"/>
        <family val="2"/>
        <scheme val="minor"/>
      </rPr>
      <t xml:space="preserve">PART VII </t>
    </r>
    <r>
      <rPr>
        <sz val="11"/>
        <color theme="1"/>
        <rFont val="Calibri"/>
        <family val="2"/>
        <scheme val="minor"/>
      </rPr>
      <t xml:space="preserve"> </t>
    </r>
    <r>
      <rPr>
        <b/>
        <i/>
        <sz val="11"/>
        <color theme="1"/>
        <rFont val="Calibri"/>
        <family val="2"/>
        <scheme val="minor"/>
      </rPr>
      <t xml:space="preserve"> :  According to the sensitivity report, the shadow price for the space constraint is XXXX. This means the warehouse is not fully utilized, with over 2,268.75 sq ft of unused space. Therefore, renting additional warehouse space would not increase the company’s profit under the current product selection and constraints.</t>
    </r>
  </si>
  <si>
    <t>Maximize  Z = 180.99x₁ + 345.99x₂ + 290.99x₃ + 769.95x₄</t>
  </si>
  <si>
    <t>Budget: 335x₁ + 390x₂ + 420x₃ + 645x₄ ≤ 185,000</t>
  </si>
  <si>
    <t>Space: 25x₁ + 40x₂ + 25x₃ + 6.25x₄ ≤ 12,300</t>
  </si>
  <si>
    <t>Requirement 1:  0.7x₁ + 0.7x₂ - 0.3x₃ - 0.3x₄ ≥ 0</t>
  </si>
  <si>
    <t>Requirement 2:  x₃ - 2x₄ ≥ 0</t>
  </si>
  <si>
    <t>Microsoft Excel 16.95 Sensitivity Report</t>
  </si>
  <si>
    <t>Worksheet: [Assignment.xlsx]Module 5</t>
  </si>
  <si>
    <t>Report Created: 3/25/25 10:00:43 PM</t>
  </si>
  <si>
    <t>Variable Cells</t>
  </si>
  <si>
    <t>Constraints</t>
  </si>
  <si>
    <t>$D$2</t>
  </si>
  <si>
    <t>PART I Pressure Washers  X1</t>
  </si>
  <si>
    <t>$E$2</t>
  </si>
  <si>
    <t>PART I Go-Karts  X2</t>
  </si>
  <si>
    <t>$F$2</t>
  </si>
  <si>
    <t>PART I Generators  X3</t>
  </si>
  <si>
    <t>$G$2</t>
  </si>
  <si>
    <t>PART I Water Pumps  X4</t>
  </si>
  <si>
    <t>$H$10</t>
  </si>
  <si>
    <t>Requirement 1 LHS</t>
  </si>
  <si>
    <t>$H$11</t>
  </si>
  <si>
    <t>Requirement 2 LHS</t>
  </si>
  <si>
    <t>$H$8</t>
  </si>
  <si>
    <t>Cost/Budget LHS</t>
  </si>
  <si>
    <t>$H$9</t>
  </si>
  <si>
    <t>Warehouse Space LHS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</si>
</sst>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vertAlign val="subscript"/>
      <sz val="11"/>
      <color theme="1"/>
      <name val="Calibri"/>
      <family val="2"/>
      <scheme val="minor"/>
    </font>
    <font>
      <b/>
      <sz val="11"/>
      <color rgb="FFFFFF00"/>
      <name val="Calibri"/>
      <family val="2"/>
      <scheme val="minor"/>
    </font>
    <font>
      <b/>
      <sz val="24"/>
      <color rgb="FFFF0000"/>
      <name val="Calibri"/>
      <family val="2"/>
      <scheme val="minor"/>
    </font>
    <font>
      <b/>
      <sz val="14"/>
      <color theme="1"/>
      <name val="Calibri"/>
      <family val="2"/>
      <scheme val="minor"/>
    </font>
    <font>
      <i/>
      <sz val="14"/>
      <color theme="1"/>
      <name val="Calibri"/>
      <family val="2"/>
      <scheme val="minor"/>
    </font>
    <font>
      <i/>
      <sz val="14"/>
      <color rgb="FFC00000"/>
      <name val="Calibri"/>
      <family val="2"/>
      <scheme val="minor"/>
    </font>
    <font>
      <b/>
      <sz val="14"/>
      <color rgb="FFC00000"/>
      <name val="Calibri"/>
      <family val="2"/>
      <scheme val="minor"/>
    </font>
    <font>
      <b/>
      <vertAlign val="superscript"/>
      <sz val="14"/>
      <color rgb="FFC00000"/>
      <name val="Calibri (Body)"/>
    </font>
    <font>
      <b/>
      <sz val="16"/>
      <color rgb="FFC00000"/>
      <name val="Calibri"/>
      <family val="2"/>
      <scheme val="minor"/>
    </font>
    <font>
      <b/>
      <sz val="14"/>
      <color rgb="FFC00000"/>
      <name val="Calibri (Body)"/>
    </font>
    <font>
      <b/>
      <sz val="18"/>
      <color theme="1"/>
      <name val="Calibri"/>
      <family val="2"/>
      <scheme val="minor"/>
    </font>
    <font>
      <i/>
      <sz val="18"/>
      <color theme="1"/>
      <name val="Calibri"/>
      <family val="2"/>
      <scheme val="minor"/>
    </font>
    <font>
      <b/>
      <sz val="11"/>
      <color indexed="18"/>
      <name val="Calibri"/>
      <family val="2"/>
      <scheme val="minor"/>
    </font>
    <font>
      <b/>
      <i/>
      <sz val="11"/>
      <color theme="1"/>
      <name val="Calibri"/>
      <family val="2"/>
      <scheme val="minor"/>
    </font>
    <font>
      <b/>
      <i/>
      <vertAlign val="subscript"/>
      <sz val="11"/>
      <color theme="1"/>
      <name val="Calibri"/>
      <family val="2"/>
      <scheme val="minor"/>
    </font>
    <font>
      <b/>
      <sz val="16"/>
      <color theme="1"/>
      <name val="Calibri"/>
      <family val="2"/>
      <scheme val="minor"/>
    </font>
    <font>
      <b/>
      <sz val="11"/>
      <color rgb="FFC00000"/>
      <name val="Calibri"/>
      <family val="2"/>
      <scheme val="minor"/>
    </font>
    <font>
      <b/>
      <sz val="11"/>
      <color theme="1"/>
      <name val="Calibri"/>
      <family val="2"/>
    </font>
    <font>
      <b/>
      <sz val="18"/>
      <color theme="1"/>
      <name val="Calibri"/>
      <family val="2"/>
    </font>
    <font>
      <sz val="18"/>
      <color theme="1"/>
      <name val="Calibri"/>
      <family val="2"/>
    </font>
    <font>
      <b/>
      <vertAlign val="superscript"/>
      <sz val="18"/>
      <color theme="1"/>
      <name val="Calibri (Body)"/>
    </font>
    <font>
      <sz val="10"/>
      <color theme="1"/>
      <name val="Arial Unicode MS"/>
      <family val="2"/>
    </font>
    <font>
      <b/>
      <sz val="14"/>
      <color theme="1"/>
      <name val="Calibri"/>
      <family val="2"/>
    </font>
  </fonts>
  <fills count="11">
    <fill>
      <patternFill patternType="none"/>
    </fill>
    <fill>
      <patternFill patternType="gray125"/>
    </fill>
    <fill>
      <patternFill patternType="solid">
        <fgColor theme="7" tint="0.39997558519241921"/>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2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23"/>
      </bottom>
      <diagonal/>
    </border>
    <border>
      <left style="medium">
        <color indexed="64"/>
      </left>
      <right style="medium">
        <color indexed="64"/>
      </right>
      <top/>
      <bottom/>
      <diagonal/>
    </border>
    <border>
      <left/>
      <right/>
      <top style="medium">
        <color indexed="23"/>
      </top>
      <bottom/>
      <diagonal/>
    </border>
    <border>
      <left style="thin">
        <color indexed="64"/>
      </left>
      <right style="thin">
        <color indexed="64"/>
      </right>
      <top style="thin">
        <color indexed="64"/>
      </top>
      <bottom style="thin">
        <color indexed="64"/>
      </bottom>
      <diagonal/>
    </border>
    <border>
      <left/>
      <right/>
      <top style="thin">
        <color indexed="23"/>
      </top>
      <bottom/>
      <diagonal/>
    </border>
    <border>
      <left/>
      <right/>
      <top/>
      <bottom style="thin">
        <color indexed="64"/>
      </bottom>
      <diagonal/>
    </border>
    <border>
      <left/>
      <right/>
      <top style="thin">
        <color indexed="23"/>
      </top>
      <bottom style="medium">
        <color indexed="23"/>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74">
    <xf numFmtId="0" fontId="0" fillId="0" borderId="0" xfId="0"/>
    <xf numFmtId="0" fontId="2" fillId="2" borderId="0" xfId="0" applyFont="1" applyFill="1"/>
    <xf numFmtId="0" fontId="3" fillId="0" borderId="1" xfId="0" applyFont="1" applyBorder="1" applyAlignment="1">
      <alignment horizontal="center"/>
    </xf>
    <xf numFmtId="0" fontId="0" fillId="0" borderId="0" xfId="0" applyAlignment="1">
      <alignment horizontal="center"/>
    </xf>
    <xf numFmtId="0" fontId="0" fillId="3" borderId="0" xfId="0" applyFill="1"/>
    <xf numFmtId="0" fontId="5" fillId="3" borderId="0" xfId="0" applyFont="1" applyFill="1"/>
    <xf numFmtId="0" fontId="6" fillId="0" borderId="2" xfId="0" applyFont="1" applyBorder="1" applyAlignment="1">
      <alignment horizontal="center"/>
    </xf>
    <xf numFmtId="0" fontId="7" fillId="0" borderId="0" xfId="0" applyFont="1" applyAlignment="1">
      <alignment horizontal="center" vertical="center"/>
    </xf>
    <xf numFmtId="0" fontId="2" fillId="5" borderId="7" xfId="0" applyFont="1" applyFill="1" applyBorder="1"/>
    <xf numFmtId="0" fontId="2" fillId="6" borderId="0" xfId="0" applyFont="1" applyFill="1" applyAlignment="1">
      <alignment horizontal="right"/>
    </xf>
    <xf numFmtId="0" fontId="14" fillId="0" borderId="0" xfId="0" applyFont="1" applyAlignment="1">
      <alignment horizontal="center"/>
    </xf>
    <xf numFmtId="0" fontId="15" fillId="0" borderId="0" xfId="0" applyFont="1" applyAlignment="1">
      <alignment horizontal="center"/>
    </xf>
    <xf numFmtId="0" fontId="16" fillId="0" borderId="8" xfId="0" applyFont="1" applyBorder="1" applyAlignment="1">
      <alignment horizontal="center"/>
    </xf>
    <xf numFmtId="0" fontId="17" fillId="7" borderId="7" xfId="0" applyFont="1" applyFill="1" applyBorder="1"/>
    <xf numFmtId="0" fontId="0" fillId="0" borderId="0" xfId="0" applyAlignment="1">
      <alignment horizontal="right"/>
    </xf>
    <xf numFmtId="0" fontId="19" fillId="8" borderId="9" xfId="0" applyFont="1" applyFill="1" applyBorder="1" applyAlignment="1">
      <alignment horizontal="center"/>
    </xf>
    <xf numFmtId="0" fontId="0" fillId="0" borderId="9" xfId="0" applyBorder="1" applyAlignment="1">
      <alignment horizontal="center"/>
    </xf>
    <xf numFmtId="0" fontId="2" fillId="9" borderId="9" xfId="0" applyFont="1" applyFill="1" applyBorder="1" applyAlignment="1">
      <alignment horizontal="center"/>
    </xf>
    <xf numFmtId="0" fontId="16" fillId="0" borderId="6" xfId="0" applyFont="1" applyBorder="1" applyAlignment="1">
      <alignment horizontal="center"/>
    </xf>
    <xf numFmtId="0" fontId="17" fillId="0" borderId="7" xfId="0" applyFont="1" applyBorder="1"/>
    <xf numFmtId="0" fontId="2" fillId="0" borderId="0" xfId="0" applyFont="1" applyAlignment="1">
      <alignment horizontal="right"/>
    </xf>
    <xf numFmtId="0" fontId="0" fillId="0" borderId="10" xfId="0" applyBorder="1"/>
    <xf numFmtId="0" fontId="20" fillId="0" borderId="10" xfId="0" applyFont="1" applyBorder="1"/>
    <xf numFmtId="0" fontId="0" fillId="0" borderId="12" xfId="0" applyBorder="1"/>
    <xf numFmtId="0" fontId="20" fillId="0" borderId="12" xfId="0" applyFont="1" applyBorder="1"/>
    <xf numFmtId="0" fontId="22" fillId="9" borderId="9" xfId="0" applyFont="1" applyFill="1" applyBorder="1" applyAlignment="1">
      <alignment horizontal="center" vertical="center"/>
    </xf>
    <xf numFmtId="0" fontId="20" fillId="8" borderId="10" xfId="0" applyFont="1" applyFill="1" applyBorder="1"/>
    <xf numFmtId="0" fontId="17" fillId="7" borderId="16" xfId="0" applyFont="1" applyFill="1" applyBorder="1" applyAlignment="1">
      <alignment horizontal="right"/>
    </xf>
    <xf numFmtId="0" fontId="0" fillId="0" borderId="17" xfId="0" applyBorder="1"/>
    <xf numFmtId="44" fontId="17" fillId="7" borderId="17" xfId="0" applyNumberFormat="1" applyFont="1" applyFill="1" applyBorder="1" applyAlignment="1">
      <alignment horizontal="right"/>
    </xf>
    <xf numFmtId="0" fontId="2" fillId="7" borderId="16" xfId="0" applyFont="1" applyFill="1" applyBorder="1" applyAlignment="1">
      <alignment horizontal="right"/>
    </xf>
    <xf numFmtId="0" fontId="2" fillId="7" borderId="17" xfId="0" applyFont="1" applyFill="1" applyBorder="1" applyAlignment="1">
      <alignment horizontal="center"/>
    </xf>
    <xf numFmtId="0" fontId="20" fillId="8" borderId="12" xfId="0" applyFont="1" applyFill="1" applyBorder="1"/>
    <xf numFmtId="164" fontId="2" fillId="7" borderId="17" xfId="0" applyNumberFormat="1" applyFont="1" applyFill="1" applyBorder="1" applyAlignment="1">
      <alignment horizontal="center"/>
    </xf>
    <xf numFmtId="0" fontId="7" fillId="0" borderId="1" xfId="0" applyFont="1" applyBorder="1" applyAlignment="1">
      <alignment horizontal="center" vertical="center"/>
    </xf>
    <xf numFmtId="44" fontId="0" fillId="0" borderId="0" xfId="0" applyNumberFormat="1" applyAlignment="1">
      <alignment horizontal="center"/>
    </xf>
    <xf numFmtId="0" fontId="7" fillId="0" borderId="22" xfId="0" applyFont="1" applyBorder="1" applyAlignment="1">
      <alignment horizontal="center" vertical="center"/>
    </xf>
    <xf numFmtId="0" fontId="2" fillId="7" borderId="19" xfId="0" applyFont="1" applyFill="1" applyBorder="1" applyAlignment="1">
      <alignment horizontal="right"/>
    </xf>
    <xf numFmtId="164" fontId="2" fillId="7" borderId="20" xfId="0" applyNumberFormat="1" applyFont="1" applyFill="1" applyBorder="1" applyAlignment="1">
      <alignment horizontal="center"/>
    </xf>
    <xf numFmtId="2" fontId="22" fillId="9" borderId="9" xfId="0" applyNumberFormat="1" applyFont="1" applyFill="1" applyBorder="1" applyAlignment="1">
      <alignment horizontal="center" vertical="center"/>
    </xf>
    <xf numFmtId="0" fontId="20" fillId="10" borderId="10" xfId="0" applyFont="1" applyFill="1" applyBorder="1"/>
    <xf numFmtId="0" fontId="20" fillId="10" borderId="12"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164" fontId="2" fillId="4" borderId="4" xfId="0" applyNumberFormat="1" applyFont="1" applyFill="1" applyBorder="1" applyAlignment="1">
      <alignment horizontal="center" vertical="center"/>
    </xf>
    <xf numFmtId="164" fontId="2" fillId="4" borderId="5" xfId="0" applyNumberFormat="1" applyFont="1" applyFill="1" applyBorder="1" applyAlignment="1">
      <alignment horizontal="center" vertical="center"/>
    </xf>
    <xf numFmtId="44" fontId="2" fillId="4" borderId="2" xfId="1" applyFont="1" applyFill="1" applyBorder="1" applyAlignment="1">
      <alignment horizontal="center" vertical="center"/>
    </xf>
    <xf numFmtId="0" fontId="3" fillId="4" borderId="2" xfId="0" applyFont="1" applyFill="1" applyBorder="1" applyAlignment="1">
      <alignment horizontal="center" vertical="center"/>
    </xf>
    <xf numFmtId="0" fontId="0" fillId="0" borderId="9" xfId="0" applyBorder="1" applyAlignment="1">
      <alignment horizontal="center" vertical="center"/>
    </xf>
    <xf numFmtId="1" fontId="0" fillId="7" borderId="9" xfId="0" applyNumberFormat="1" applyFill="1" applyBorder="1" applyAlignment="1">
      <alignment horizontal="center" vertical="center"/>
    </xf>
    <xf numFmtId="2" fontId="0" fillId="7" borderId="9" xfId="0" applyNumberFormat="1" applyFill="1" applyBorder="1" applyAlignment="1">
      <alignment horizontal="center" vertical="center"/>
    </xf>
    <xf numFmtId="0" fontId="0" fillId="7" borderId="9" xfId="0" applyFill="1" applyBorder="1" applyAlignment="1">
      <alignment horizontal="center" vertical="center"/>
    </xf>
    <xf numFmtId="0" fontId="25" fillId="0" borderId="0" xfId="0" applyFont="1" applyAlignment="1">
      <alignment horizontal="center" vertical="center"/>
    </xf>
    <xf numFmtId="0" fontId="26" fillId="9" borderId="9" xfId="0" applyFont="1" applyFill="1" applyBorder="1" applyAlignment="1">
      <alignment horizontal="center" vertical="center"/>
    </xf>
    <xf numFmtId="0" fontId="7" fillId="8" borderId="9" xfId="0" applyFont="1" applyFill="1" applyBorder="1" applyAlignment="1">
      <alignment horizontal="center"/>
    </xf>
    <xf numFmtId="0" fontId="2" fillId="0" borderId="0" xfId="0" applyFont="1"/>
    <xf numFmtId="0" fontId="17" fillId="7" borderId="16" xfId="0" applyFont="1" applyFill="1" applyBorder="1" applyAlignment="1">
      <alignment horizontal="left"/>
    </xf>
    <xf numFmtId="0" fontId="17" fillId="7" borderId="0" xfId="0" applyFont="1" applyFill="1" applyAlignment="1">
      <alignment horizontal="left"/>
    </xf>
    <xf numFmtId="0" fontId="17" fillId="7" borderId="17" xfId="0" applyFont="1" applyFill="1" applyBorder="1" applyAlignment="1">
      <alignment horizontal="left"/>
    </xf>
    <xf numFmtId="0" fontId="12" fillId="0" borderId="6" xfId="0" applyFont="1" applyBorder="1" applyAlignment="1">
      <alignment horizontal="center"/>
    </xf>
    <xf numFmtId="0" fontId="14" fillId="0" borderId="11" xfId="0" applyFont="1" applyBorder="1" applyAlignment="1">
      <alignment horizontal="center"/>
    </xf>
    <xf numFmtId="0" fontId="23" fillId="0" borderId="13" xfId="0" applyFont="1" applyBorder="1" applyAlignment="1">
      <alignment horizontal="center" vertical="center"/>
    </xf>
    <xf numFmtId="0" fontId="3" fillId="0" borderId="14" xfId="0" applyFont="1" applyBorder="1" applyAlignment="1">
      <alignment horizontal="center"/>
    </xf>
    <xf numFmtId="0" fontId="3" fillId="0" borderId="15" xfId="0" applyFont="1" applyBorder="1" applyAlignment="1">
      <alignment horizontal="center"/>
    </xf>
    <xf numFmtId="0" fontId="17" fillId="7" borderId="14" xfId="0" applyFont="1" applyFill="1" applyBorder="1" applyAlignment="1">
      <alignment horizontal="left"/>
    </xf>
    <xf numFmtId="0" fontId="17" fillId="7" borderId="18" xfId="0" applyFont="1" applyFill="1" applyBorder="1" applyAlignment="1">
      <alignment horizontal="left"/>
    </xf>
    <xf numFmtId="0" fontId="17" fillId="7" borderId="15" xfId="0" applyFont="1" applyFill="1" applyBorder="1" applyAlignment="1">
      <alignment horizontal="left"/>
    </xf>
    <xf numFmtId="0" fontId="17" fillId="7" borderId="19" xfId="0" applyFont="1" applyFill="1" applyBorder="1" applyAlignment="1">
      <alignment horizontal="left"/>
    </xf>
    <xf numFmtId="0" fontId="17" fillId="7" borderId="20" xfId="0" applyFont="1" applyFill="1" applyBorder="1" applyAlignment="1">
      <alignment horizontal="left"/>
    </xf>
    <xf numFmtId="0" fontId="17" fillId="7" borderId="21" xfId="0" applyFont="1" applyFill="1" applyBorder="1" applyAlignment="1">
      <alignment horizontal="left"/>
    </xf>
    <xf numFmtId="0" fontId="17" fillId="7" borderId="19" xfId="0" applyFont="1" applyFill="1" applyBorder="1" applyAlignment="1">
      <alignment horizontal="center"/>
    </xf>
    <xf numFmtId="0" fontId="17" fillId="7" borderId="20" xfId="0" applyFont="1" applyFill="1" applyBorder="1" applyAlignment="1">
      <alignment horizontal="center"/>
    </xf>
    <xf numFmtId="0" fontId="17" fillId="7" borderId="21"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E56C-2D1A-4489-985E-0C95AB1CE851}">
  <dimension ref="A1:AF227"/>
  <sheetViews>
    <sheetView tabSelected="1" topLeftCell="B1" zoomScale="150" workbookViewId="0">
      <selection activeCell="C15" sqref="C15:G15"/>
    </sheetView>
  </sheetViews>
  <sheetFormatPr baseColWidth="10" defaultColWidth="8.83203125" defaultRowHeight="15" x14ac:dyDescent="0.2"/>
  <cols>
    <col min="1" max="1" width="52.5" customWidth="1"/>
    <col min="2" max="2" width="13.83203125" customWidth="1"/>
    <col min="3" max="3" width="18.5" customWidth="1"/>
    <col min="4" max="4" width="22.1640625" style="3" customWidth="1"/>
    <col min="5" max="5" width="21.33203125" style="3" customWidth="1"/>
    <col min="6" max="6" width="21.5" style="3" customWidth="1"/>
    <col min="7" max="7" width="20.33203125" style="3" customWidth="1"/>
    <col min="8" max="8" width="23.5" style="3" bestFit="1" customWidth="1"/>
    <col min="9" max="9" width="8.83203125" style="3"/>
    <col min="10" max="10" width="12.83203125" style="3" bestFit="1" customWidth="1"/>
    <col min="11" max="11" width="8.83203125" style="3"/>
    <col min="12" max="12" width="15.1640625" customWidth="1"/>
    <col min="13" max="13" width="11.6640625" customWidth="1"/>
    <col min="16" max="16" width="15.1640625" customWidth="1"/>
    <col min="19" max="19" width="9.83203125" customWidth="1"/>
    <col min="21" max="21" width="12.33203125" customWidth="1"/>
  </cols>
  <sheetData>
    <row r="1" spans="1:32" ht="32" thickBot="1" x14ac:dyDescent="0.4">
      <c r="A1" s="1" t="s">
        <v>0</v>
      </c>
      <c r="C1" s="2" t="s">
        <v>1</v>
      </c>
      <c r="D1" s="43" t="s">
        <v>2</v>
      </c>
      <c r="E1" s="43" t="s">
        <v>3</v>
      </c>
      <c r="F1" s="43" t="s">
        <v>4</v>
      </c>
      <c r="G1" s="43" t="s">
        <v>5</v>
      </c>
      <c r="H1" s="43" t="s">
        <v>6</v>
      </c>
      <c r="I1" s="42"/>
      <c r="J1" s="42"/>
      <c r="K1" s="42"/>
      <c r="M1" s="4"/>
      <c r="N1" s="5" t="s">
        <v>7</v>
      </c>
      <c r="P1" s="6" t="s">
        <v>8</v>
      </c>
    </row>
    <row r="2" spans="1:32" ht="23" thickBot="1" x14ac:dyDescent="0.3">
      <c r="A2" s="2" t="s">
        <v>9</v>
      </c>
      <c r="D2" s="44">
        <v>0</v>
      </c>
      <c r="E2" s="45">
        <v>119.74110032362461</v>
      </c>
      <c r="F2" s="45">
        <v>186.26393383674935</v>
      </c>
      <c r="G2" s="46">
        <v>93.131966918374673</v>
      </c>
      <c r="H2" s="47">
        <f xml:space="preserve"> D2*D3 + E2*E3 + F2*F3 + G2*G3</f>
        <v>167337.12333692916</v>
      </c>
      <c r="I2" s="48"/>
      <c r="J2" s="42"/>
      <c r="K2" s="42"/>
      <c r="M2" s="4"/>
      <c r="O2" s="7" t="s">
        <v>10</v>
      </c>
      <c r="Z2" s="60" t="s">
        <v>11</v>
      </c>
      <c r="AA2" s="60"/>
      <c r="AB2" s="60"/>
      <c r="AC2" s="60"/>
      <c r="AD2" s="60"/>
      <c r="AE2" s="60"/>
      <c r="AF2" s="60"/>
    </row>
    <row r="3" spans="1:32" ht="24" x14ac:dyDescent="0.3">
      <c r="A3" s="8" t="s">
        <v>12</v>
      </c>
      <c r="C3" s="9" t="s">
        <v>13</v>
      </c>
      <c r="D3" s="42">
        <v>180.99</v>
      </c>
      <c r="E3" s="42">
        <v>345.99</v>
      </c>
      <c r="F3" s="42">
        <v>290.99</v>
      </c>
      <c r="G3" s="42">
        <v>769.95</v>
      </c>
      <c r="H3" s="42"/>
      <c r="I3" s="42"/>
      <c r="J3" s="42"/>
      <c r="K3" s="42"/>
      <c r="M3" s="4"/>
      <c r="O3" s="7" t="s">
        <v>14</v>
      </c>
      <c r="Q3" s="10" t="s">
        <v>15</v>
      </c>
      <c r="R3" s="10" t="s">
        <v>16</v>
      </c>
      <c r="S3" s="11" t="s">
        <v>17</v>
      </c>
      <c r="Z3" s="12"/>
      <c r="AA3" s="12"/>
      <c r="AB3" s="12" t="s">
        <v>18</v>
      </c>
      <c r="AC3" s="12" t="s">
        <v>19</v>
      </c>
      <c r="AD3" s="12" t="s">
        <v>20</v>
      </c>
      <c r="AE3" s="12" t="s">
        <v>21</v>
      </c>
      <c r="AF3" s="12" t="s">
        <v>21</v>
      </c>
    </row>
    <row r="4" spans="1:32" ht="20" thickBot="1" x14ac:dyDescent="0.3">
      <c r="A4" s="13" t="s">
        <v>78</v>
      </c>
      <c r="D4" s="42"/>
      <c r="E4" s="42"/>
      <c r="F4" s="42"/>
      <c r="G4" s="42"/>
      <c r="H4" s="42"/>
      <c r="I4" s="42"/>
      <c r="J4" s="42"/>
      <c r="K4" s="42"/>
      <c r="M4" s="4"/>
      <c r="P4" s="14" t="s">
        <v>22</v>
      </c>
      <c r="Q4" s="55">
        <v>0</v>
      </c>
      <c r="R4" s="16">
        <v>180.99</v>
      </c>
      <c r="S4">
        <v>167248.29</v>
      </c>
      <c r="Z4" s="18" t="s">
        <v>23</v>
      </c>
      <c r="AA4" s="18" t="s">
        <v>24</v>
      </c>
      <c r="AB4" s="18" t="s">
        <v>25</v>
      </c>
      <c r="AC4" s="18" t="s">
        <v>26</v>
      </c>
      <c r="AD4" s="18" t="s">
        <v>27</v>
      </c>
      <c r="AE4" s="18" t="s">
        <v>28</v>
      </c>
      <c r="AF4" s="18" t="s">
        <v>29</v>
      </c>
    </row>
    <row r="5" spans="1:32" ht="19" x14ac:dyDescent="0.25">
      <c r="A5" s="19" t="s">
        <v>30</v>
      </c>
      <c r="C5" s="20" t="s">
        <v>31</v>
      </c>
      <c r="D5" s="49">
        <v>335</v>
      </c>
      <c r="E5" s="49">
        <v>390</v>
      </c>
      <c r="F5" s="49">
        <v>420</v>
      </c>
      <c r="G5" s="49">
        <v>645</v>
      </c>
      <c r="H5" s="42"/>
      <c r="I5" s="42"/>
      <c r="J5" s="42"/>
      <c r="K5" s="42"/>
      <c r="M5" s="4"/>
      <c r="P5" s="14" t="s">
        <v>32</v>
      </c>
      <c r="Q5" s="55">
        <v>120</v>
      </c>
      <c r="R5">
        <v>345.99</v>
      </c>
      <c r="Z5" s="21" t="s">
        <v>88</v>
      </c>
      <c r="AA5" s="21" t="s">
        <v>89</v>
      </c>
      <c r="AB5" s="21">
        <v>0</v>
      </c>
      <c r="AC5" s="21">
        <v>-115.25112549442645</v>
      </c>
      <c r="AD5" s="21">
        <v>180.99</v>
      </c>
      <c r="AE5" s="21">
        <v>115.25112549442645</v>
      </c>
      <c r="AF5" s="21">
        <v>1E+30</v>
      </c>
    </row>
    <row r="6" spans="1:32" ht="19" x14ac:dyDescent="0.25">
      <c r="A6" s="13" t="s">
        <v>79</v>
      </c>
      <c r="C6" s="20"/>
      <c r="D6" s="42"/>
      <c r="E6" s="42"/>
      <c r="F6" s="42"/>
      <c r="G6" s="42"/>
      <c r="H6" s="42"/>
      <c r="I6" s="42"/>
      <c r="J6" s="42"/>
      <c r="K6" s="42"/>
      <c r="M6" s="4"/>
      <c r="P6" s="14" t="s">
        <v>33</v>
      </c>
      <c r="Q6" s="55">
        <v>186</v>
      </c>
      <c r="R6">
        <v>290.99</v>
      </c>
      <c r="Z6" s="21" t="s">
        <v>90</v>
      </c>
      <c r="AA6" s="21" t="s">
        <v>91</v>
      </c>
      <c r="AB6" s="21">
        <v>119.74110032362461</v>
      </c>
      <c r="AC6" s="21">
        <v>0</v>
      </c>
      <c r="AD6" s="21">
        <v>345.99</v>
      </c>
      <c r="AE6" s="21">
        <v>9.062323232323255</v>
      </c>
      <c r="AF6" s="21">
        <v>119.50536167039522</v>
      </c>
    </row>
    <row r="7" spans="1:32" ht="19" x14ac:dyDescent="0.25">
      <c r="A7" s="13" t="s">
        <v>80</v>
      </c>
      <c r="C7" s="9" t="s">
        <v>34</v>
      </c>
      <c r="D7" s="43" t="s">
        <v>35</v>
      </c>
      <c r="E7" s="43" t="s">
        <v>36</v>
      </c>
      <c r="F7" s="43" t="s">
        <v>37</v>
      </c>
      <c r="G7" s="43" t="s">
        <v>38</v>
      </c>
      <c r="H7" s="43" t="s">
        <v>39</v>
      </c>
      <c r="I7" s="43" t="s">
        <v>40</v>
      </c>
      <c r="J7" s="43" t="s">
        <v>41</v>
      </c>
      <c r="K7" s="43" t="s">
        <v>42</v>
      </c>
      <c r="M7" s="4"/>
      <c r="P7" s="14" t="s">
        <v>43</v>
      </c>
      <c r="Q7" s="55">
        <v>93</v>
      </c>
      <c r="R7">
        <v>769.95</v>
      </c>
      <c r="Z7" s="21" t="s">
        <v>92</v>
      </c>
      <c r="AA7" s="21" t="s">
        <v>93</v>
      </c>
      <c r="AB7" s="21">
        <v>186.26393383674935</v>
      </c>
      <c r="AC7" s="21">
        <v>0</v>
      </c>
      <c r="AD7" s="21">
        <v>290.99</v>
      </c>
      <c r="AE7" s="21">
        <v>224.5687071240107</v>
      </c>
      <c r="AF7" s="21">
        <v>17.253269230769273</v>
      </c>
    </row>
    <row r="8" spans="1:32" ht="25" thickBot="1" x14ac:dyDescent="0.35">
      <c r="A8" s="19" t="s">
        <v>81</v>
      </c>
      <c r="C8" s="20" t="s">
        <v>44</v>
      </c>
      <c r="D8" s="49">
        <v>335</v>
      </c>
      <c r="E8" s="49">
        <v>390</v>
      </c>
      <c r="F8" s="49">
        <v>420</v>
      </c>
      <c r="G8" s="49">
        <v>645</v>
      </c>
      <c r="H8" s="42">
        <f>D2*D8 + E2*E8 + F2*F8 + G2*G8</f>
        <v>184999.99999999997</v>
      </c>
      <c r="I8" s="42" t="s">
        <v>73</v>
      </c>
      <c r="J8" s="42">
        <v>185000</v>
      </c>
      <c r="K8" s="50">
        <f>J8-H8</f>
        <v>0</v>
      </c>
      <c r="L8" t="s">
        <v>45</v>
      </c>
      <c r="M8" s="4"/>
      <c r="Q8" s="61" t="s">
        <v>46</v>
      </c>
      <c r="R8" s="61"/>
      <c r="S8" s="61"/>
      <c r="T8" s="61"/>
      <c r="U8" s="10" t="s">
        <v>47</v>
      </c>
      <c r="V8" s="10" t="s">
        <v>48</v>
      </c>
      <c r="W8" s="10" t="s">
        <v>49</v>
      </c>
      <c r="Z8" s="23" t="s">
        <v>94</v>
      </c>
      <c r="AA8" s="23" t="s">
        <v>95</v>
      </c>
      <c r="AB8" s="23">
        <v>93.131966918374673</v>
      </c>
      <c r="AC8" s="23">
        <v>0</v>
      </c>
      <c r="AD8" s="23">
        <v>769.95</v>
      </c>
      <c r="AE8" s="23">
        <v>4162.511428571428</v>
      </c>
      <c r="AF8" s="23">
        <v>34.506538461538547</v>
      </c>
    </row>
    <row r="9" spans="1:32" ht="17" customHeight="1" x14ac:dyDescent="0.2">
      <c r="A9" s="13" t="s">
        <v>70</v>
      </c>
      <c r="C9" s="20" t="s">
        <v>50</v>
      </c>
      <c r="D9" s="49">
        <v>25</v>
      </c>
      <c r="E9" s="49">
        <v>40</v>
      </c>
      <c r="F9" s="49">
        <v>25</v>
      </c>
      <c r="G9" s="49">
        <v>6.25</v>
      </c>
      <c r="H9" s="42">
        <f>D2*D9 + E2*E9 + F2*F9 + G2*G9</f>
        <v>10028.317152103558</v>
      </c>
      <c r="I9" s="42" t="s">
        <v>73</v>
      </c>
      <c r="J9" s="42">
        <v>12300</v>
      </c>
      <c r="K9" s="42">
        <f>J9-H9</f>
        <v>2271.6828478964417</v>
      </c>
      <c r="L9" t="s">
        <v>51</v>
      </c>
      <c r="M9" s="4"/>
      <c r="Q9" s="49">
        <v>335</v>
      </c>
      <c r="R9" s="49">
        <v>390</v>
      </c>
      <c r="S9" s="49">
        <v>420</v>
      </c>
      <c r="T9" s="49">
        <v>645</v>
      </c>
      <c r="U9" s="54">
        <f>Q4*$D$8 + Q5*$E$8 + Q6*$F$8 + Q7*$G$8</f>
        <v>184905</v>
      </c>
      <c r="V9" s="62" t="s">
        <v>52</v>
      </c>
      <c r="W9" s="42">
        <v>185000</v>
      </c>
    </row>
    <row r="10" spans="1:32" ht="17" customHeight="1" thickBot="1" x14ac:dyDescent="0.25">
      <c r="A10" s="19" t="s">
        <v>82</v>
      </c>
      <c r="C10" s="20" t="s">
        <v>53</v>
      </c>
      <c r="D10" s="49">
        <v>0.7</v>
      </c>
      <c r="E10" s="49">
        <v>0.7</v>
      </c>
      <c r="F10" s="49">
        <v>-0.3</v>
      </c>
      <c r="G10" s="49">
        <v>-0.3</v>
      </c>
      <c r="H10" s="42">
        <f>D2*D10 + E2*E10 + F2*F10 + G2*G10</f>
        <v>0</v>
      </c>
      <c r="I10" s="42" t="s">
        <v>74</v>
      </c>
      <c r="J10" s="42" t="s">
        <v>71</v>
      </c>
      <c r="K10" s="51">
        <f>H10</f>
        <v>0</v>
      </c>
      <c r="M10" s="4"/>
      <c r="Q10" s="49">
        <v>25</v>
      </c>
      <c r="R10" s="49">
        <v>40</v>
      </c>
      <c r="S10" s="49">
        <v>25</v>
      </c>
      <c r="T10" s="49">
        <v>6.25</v>
      </c>
      <c r="U10" s="54">
        <f>Q4*D9 + Q5*E9 + Q6*F9 + Q7*G9</f>
        <v>10031.25</v>
      </c>
      <c r="V10" s="62"/>
      <c r="W10" s="42">
        <v>12300</v>
      </c>
    </row>
    <row r="11" spans="1:32" ht="17" customHeight="1" x14ac:dyDescent="0.2">
      <c r="A11" s="13" t="s">
        <v>70</v>
      </c>
      <c r="C11" s="20" t="s">
        <v>54</v>
      </c>
      <c r="D11" s="49">
        <v>0</v>
      </c>
      <c r="E11" s="49">
        <v>0</v>
      </c>
      <c r="F11" s="49">
        <v>1</v>
      </c>
      <c r="G11" s="49">
        <v>-2</v>
      </c>
      <c r="H11" s="42">
        <f>D2*D11 + E2*E11 + F2*F11 + G2*G11</f>
        <v>0</v>
      </c>
      <c r="I11" s="42" t="s">
        <v>74</v>
      </c>
      <c r="J11" s="42" t="s">
        <v>72</v>
      </c>
      <c r="K11" s="52">
        <f>H11</f>
        <v>0</v>
      </c>
      <c r="M11" s="4"/>
      <c r="Q11" s="49">
        <v>0.7</v>
      </c>
      <c r="R11" s="49">
        <v>0.7</v>
      </c>
      <c r="S11" s="49">
        <v>-0.3</v>
      </c>
      <c r="T11" s="49">
        <v>-0.3</v>
      </c>
      <c r="U11" s="54">
        <f>Q4*D10 + Q5*E10 + Q6*F10 + Q7*G10</f>
        <v>0.30000000000000426</v>
      </c>
      <c r="V11" s="62"/>
      <c r="W11" s="42">
        <v>0</v>
      </c>
      <c r="Z11" s="12"/>
      <c r="AA11" s="12"/>
      <c r="AB11" s="12" t="s">
        <v>18</v>
      </c>
      <c r="AC11" s="12" t="s">
        <v>55</v>
      </c>
      <c r="AD11" s="12" t="s">
        <v>56</v>
      </c>
      <c r="AE11" s="12" t="s">
        <v>21</v>
      </c>
      <c r="AF11" s="12" t="s">
        <v>21</v>
      </c>
    </row>
    <row r="12" spans="1:32" ht="18" customHeight="1" thickBot="1" x14ac:dyDescent="0.3">
      <c r="A12" s="13" t="s">
        <v>57</v>
      </c>
      <c r="C12" s="20"/>
      <c r="D12" s="20"/>
      <c r="E12" s="20"/>
      <c r="F12" s="20"/>
      <c r="G12" s="20"/>
      <c r="J12"/>
      <c r="M12" s="4"/>
      <c r="Q12" s="49">
        <v>0</v>
      </c>
      <c r="R12" s="49">
        <v>0</v>
      </c>
      <c r="S12" s="49">
        <v>1</v>
      </c>
      <c r="T12" s="49">
        <v>-2</v>
      </c>
      <c r="U12" s="54">
        <f>Q4*D11 + Q5*E11 + Q6*F11 + Q7*G11</f>
        <v>0</v>
      </c>
      <c r="V12" s="62"/>
      <c r="W12" s="53">
        <v>0</v>
      </c>
      <c r="Z12" s="18" t="s">
        <v>23</v>
      </c>
      <c r="AA12" s="18" t="s">
        <v>24</v>
      </c>
      <c r="AB12" s="18" t="s">
        <v>25</v>
      </c>
      <c r="AC12" s="18" t="s">
        <v>58</v>
      </c>
      <c r="AD12" s="18" t="s">
        <v>59</v>
      </c>
      <c r="AE12" s="18" t="s">
        <v>28</v>
      </c>
      <c r="AF12" s="18" t="s">
        <v>29</v>
      </c>
    </row>
    <row r="13" spans="1:32" x14ac:dyDescent="0.2">
      <c r="A13" s="63" t="s">
        <v>60</v>
      </c>
      <c r="B13" s="64"/>
      <c r="C13" s="20"/>
      <c r="M13" s="4"/>
      <c r="Z13" s="21" t="s">
        <v>96</v>
      </c>
      <c r="AA13" s="21" t="s">
        <v>97</v>
      </c>
      <c r="AB13" s="21">
        <v>0</v>
      </c>
      <c r="AC13" s="21">
        <v>-9.6782092772384267</v>
      </c>
      <c r="AD13" s="21">
        <v>0</v>
      </c>
      <c r="AE13" s="21">
        <v>84.318318318318333</v>
      </c>
      <c r="AF13" s="21">
        <v>112.12121212121214</v>
      </c>
    </row>
    <row r="14" spans="1:32" ht="16" thickBot="1" x14ac:dyDescent="0.25">
      <c r="A14" s="27" t="s">
        <v>61</v>
      </c>
      <c r="B14" s="28"/>
      <c r="C14" s="20"/>
      <c r="M14" s="4"/>
      <c r="Z14" s="21" t="s">
        <v>98</v>
      </c>
      <c r="AA14" s="21" t="s">
        <v>99</v>
      </c>
      <c r="AB14" s="21">
        <v>0</v>
      </c>
      <c r="AC14" s="21">
        <v>-91.813959007551304</v>
      </c>
      <c r="AD14" s="21">
        <v>0</v>
      </c>
      <c r="AE14" s="21">
        <v>220.21960784313728</v>
      </c>
      <c r="AF14" s="21">
        <v>455.58487247141591</v>
      </c>
    </row>
    <row r="15" spans="1:32" ht="16" thickBot="1" x14ac:dyDescent="0.25">
      <c r="A15" s="27" t="s">
        <v>62</v>
      </c>
      <c r="B15" s="29">
        <f>H2</f>
        <v>167337.12333692916</v>
      </c>
      <c r="C15" s="65" t="s">
        <v>75</v>
      </c>
      <c r="D15" s="66"/>
      <c r="E15" s="66"/>
      <c r="F15" s="66"/>
      <c r="G15" s="67"/>
      <c r="M15" s="4"/>
      <c r="Z15" s="21" t="s">
        <v>100</v>
      </c>
      <c r="AA15" s="21" t="s">
        <v>101</v>
      </c>
      <c r="AB15" s="21">
        <v>184999.99999999997</v>
      </c>
      <c r="AC15" s="21">
        <v>0.90452499101042805</v>
      </c>
      <c r="AD15" s="21">
        <v>185000</v>
      </c>
      <c r="AE15" s="21">
        <v>41907.462686567182</v>
      </c>
      <c r="AF15" s="21">
        <v>184999.99999999997</v>
      </c>
    </row>
    <row r="16" spans="1:32" ht="32" thickBot="1" x14ac:dyDescent="0.4">
      <c r="A16" s="30" t="s">
        <v>2</v>
      </c>
      <c r="B16" s="31">
        <f>D2</f>
        <v>0</v>
      </c>
      <c r="C16" s="57"/>
      <c r="D16" s="58"/>
      <c r="E16" s="58"/>
      <c r="F16" s="58"/>
      <c r="G16" s="59"/>
      <c r="M16" s="4"/>
      <c r="P16" s="6" t="s">
        <v>63</v>
      </c>
      <c r="Z16" s="23" t="s">
        <v>102</v>
      </c>
      <c r="AA16" s="23" t="s">
        <v>103</v>
      </c>
      <c r="AB16" s="23">
        <v>10028.317152103558</v>
      </c>
      <c r="AC16" s="23">
        <v>0</v>
      </c>
      <c r="AD16" s="23">
        <v>12300</v>
      </c>
      <c r="AE16" s="23">
        <v>1E+30</v>
      </c>
      <c r="AF16" s="23">
        <v>2271.6828478964408</v>
      </c>
    </row>
    <row r="17" spans="1:32" ht="22" x14ac:dyDescent="0.25">
      <c r="A17" s="30" t="s">
        <v>3</v>
      </c>
      <c r="B17" s="33">
        <f>E2</f>
        <v>119.74110032362461</v>
      </c>
      <c r="C17" s="57"/>
      <c r="D17" s="58"/>
      <c r="E17" s="58"/>
      <c r="F17" s="58"/>
      <c r="G17" s="59"/>
      <c r="M17" s="4"/>
      <c r="O17" s="34" t="s">
        <v>64</v>
      </c>
    </row>
    <row r="18" spans="1:32" ht="23" thickBot="1" x14ac:dyDescent="0.3">
      <c r="A18" s="30" t="s">
        <v>4</v>
      </c>
      <c r="B18" s="33">
        <f>F2</f>
        <v>186.26393383674935</v>
      </c>
      <c r="C18" s="68"/>
      <c r="D18" s="69"/>
      <c r="E18" s="69"/>
      <c r="F18" s="69"/>
      <c r="G18" s="70"/>
      <c r="H18" s="35" t="s">
        <v>48</v>
      </c>
      <c r="M18" s="4"/>
      <c r="O18" s="36" t="s">
        <v>65</v>
      </c>
      <c r="Z18" s="60" t="s">
        <v>66</v>
      </c>
      <c r="AA18" s="60"/>
      <c r="AB18" s="60"/>
      <c r="AC18" s="60"/>
      <c r="AD18" s="60"/>
      <c r="AE18" s="60"/>
      <c r="AF18" s="60"/>
    </row>
    <row r="19" spans="1:32" ht="18" thickBot="1" x14ac:dyDescent="0.3">
      <c r="A19" s="37" t="s">
        <v>5</v>
      </c>
      <c r="B19" s="38">
        <f>G2</f>
        <v>93.131966918374673</v>
      </c>
      <c r="C19" s="65" t="s">
        <v>76</v>
      </c>
      <c r="D19" s="66"/>
      <c r="E19" s="66"/>
      <c r="F19" s="66"/>
      <c r="G19" s="67"/>
      <c r="M19" s="4"/>
    </row>
    <row r="20" spans="1:32" ht="25" thickBot="1" x14ac:dyDescent="0.35">
      <c r="C20" s="57"/>
      <c r="D20" s="58"/>
      <c r="E20" s="58"/>
      <c r="F20" s="58"/>
      <c r="G20" s="59"/>
      <c r="M20" s="4"/>
      <c r="Q20" s="10" t="s">
        <v>67</v>
      </c>
      <c r="R20" s="10" t="s">
        <v>49</v>
      </c>
      <c r="S20" s="11" t="s">
        <v>68</v>
      </c>
    </row>
    <row r="21" spans="1:32" ht="21" x14ac:dyDescent="0.25">
      <c r="C21" s="57"/>
      <c r="D21" s="58"/>
      <c r="E21" s="58"/>
      <c r="F21" s="58"/>
      <c r="G21" s="59"/>
      <c r="M21" s="4"/>
      <c r="P21" s="14" t="s">
        <v>22</v>
      </c>
      <c r="Q21" s="15">
        <v>0</v>
      </c>
      <c r="R21" s="42">
        <v>185000</v>
      </c>
      <c r="S21" s="17">
        <f>Q21*R21 + Q22*R22 + Q23*R23 + Q24*R24</f>
        <v>0</v>
      </c>
      <c r="Z21" s="12"/>
      <c r="AA21" s="12"/>
      <c r="AB21" s="12" t="s">
        <v>18</v>
      </c>
      <c r="AC21" s="12" t="s">
        <v>19</v>
      </c>
      <c r="AD21" s="12" t="s">
        <v>20</v>
      </c>
      <c r="AE21" s="12" t="s">
        <v>21</v>
      </c>
      <c r="AF21" s="12" t="s">
        <v>21</v>
      </c>
    </row>
    <row r="22" spans="1:32" ht="22" thickBot="1" x14ac:dyDescent="0.3">
      <c r="C22" s="68"/>
      <c r="D22" s="69"/>
      <c r="E22" s="69"/>
      <c r="F22" s="69"/>
      <c r="G22" s="70"/>
      <c r="M22" s="4"/>
      <c r="P22" s="14" t="s">
        <v>32</v>
      </c>
      <c r="Q22" s="15">
        <v>0</v>
      </c>
      <c r="R22" s="42">
        <v>12300</v>
      </c>
      <c r="Z22" s="18" t="s">
        <v>23</v>
      </c>
      <c r="AA22" s="18" t="s">
        <v>24</v>
      </c>
      <c r="AB22" s="18" t="s">
        <v>25</v>
      </c>
      <c r="AC22" s="18" t="s">
        <v>26</v>
      </c>
      <c r="AD22" s="18" t="s">
        <v>27</v>
      </c>
      <c r="AE22" s="18" t="s">
        <v>28</v>
      </c>
      <c r="AF22" s="18" t="s">
        <v>29</v>
      </c>
    </row>
    <row r="23" spans="1:32" ht="21" x14ac:dyDescent="0.25">
      <c r="C23" s="65" t="s">
        <v>77</v>
      </c>
      <c r="D23" s="66"/>
      <c r="E23" s="66"/>
      <c r="F23" s="66"/>
      <c r="G23" s="67"/>
      <c r="M23" s="4"/>
      <c r="P23" s="14" t="s">
        <v>33</v>
      </c>
      <c r="Q23" s="15">
        <v>0</v>
      </c>
      <c r="R23" s="42">
        <v>0</v>
      </c>
      <c r="Z23" s="21"/>
      <c r="AA23" s="21"/>
      <c r="AB23" s="26"/>
      <c r="AC23" s="21"/>
      <c r="AD23" s="22"/>
      <c r="AE23" s="21"/>
      <c r="AF23" s="21"/>
    </row>
    <row r="24" spans="1:32" ht="21" x14ac:dyDescent="0.25">
      <c r="C24" s="57"/>
      <c r="D24" s="58"/>
      <c r="E24" s="58"/>
      <c r="F24" s="58"/>
      <c r="G24" s="59"/>
      <c r="M24" s="4"/>
      <c r="P24" s="14" t="s">
        <v>43</v>
      </c>
      <c r="Q24" s="15">
        <v>1</v>
      </c>
      <c r="R24" s="53">
        <v>0</v>
      </c>
      <c r="Z24" s="21"/>
      <c r="AA24" s="21"/>
      <c r="AB24" s="26"/>
      <c r="AC24" s="21"/>
      <c r="AD24" s="22"/>
      <c r="AE24" s="21"/>
      <c r="AF24" s="21"/>
    </row>
    <row r="25" spans="1:32" ht="27" x14ac:dyDescent="0.3">
      <c r="C25" s="57"/>
      <c r="D25" s="58"/>
      <c r="E25" s="58"/>
      <c r="F25" s="58"/>
      <c r="G25" s="59"/>
      <c r="M25" s="4"/>
      <c r="Q25" s="61" t="s">
        <v>46</v>
      </c>
      <c r="R25" s="61"/>
      <c r="S25" s="61"/>
      <c r="T25" s="61"/>
      <c r="U25" s="10" t="s">
        <v>69</v>
      </c>
      <c r="V25" s="10" t="s">
        <v>48</v>
      </c>
      <c r="W25" s="10" t="s">
        <v>16</v>
      </c>
      <c r="Z25" s="21"/>
      <c r="AA25" s="21"/>
      <c r="AB25" s="26"/>
      <c r="AC25" s="21"/>
      <c r="AD25" s="22"/>
      <c r="AE25" s="21"/>
      <c r="AF25" s="21"/>
    </row>
    <row r="26" spans="1:32" ht="25" thickBot="1" x14ac:dyDescent="0.25">
      <c r="C26" s="57"/>
      <c r="D26" s="58"/>
      <c r="E26" s="58"/>
      <c r="F26" s="58"/>
      <c r="G26" s="59"/>
      <c r="M26" s="4"/>
      <c r="Q26" s="49">
        <v>335</v>
      </c>
      <c r="R26" s="49">
        <v>390</v>
      </c>
      <c r="S26" s="49">
        <v>420</v>
      </c>
      <c r="T26" s="49">
        <v>645</v>
      </c>
      <c r="U26" s="39">
        <f>Q21*Q26 + Q22*Q27 + Q23*Q28 + Q24*Q29</f>
        <v>0</v>
      </c>
      <c r="V26" s="62"/>
      <c r="W26" s="16">
        <v>180.99</v>
      </c>
      <c r="Z26" s="23"/>
      <c r="AA26" s="23"/>
      <c r="AB26" s="32"/>
      <c r="AC26" s="23"/>
      <c r="AD26" s="24"/>
      <c r="AE26" s="23"/>
      <c r="AF26" s="23"/>
    </row>
    <row r="27" spans="1:32" ht="24" x14ac:dyDescent="0.2">
      <c r="C27" s="57"/>
      <c r="D27" s="58"/>
      <c r="E27" s="58"/>
      <c r="F27" s="58"/>
      <c r="G27" s="59"/>
      <c r="M27" s="4"/>
      <c r="Q27" s="49">
        <v>25</v>
      </c>
      <c r="R27" s="49">
        <v>40</v>
      </c>
      <c r="S27" s="49">
        <v>25</v>
      </c>
      <c r="T27" s="49">
        <v>6.25</v>
      </c>
      <c r="U27" s="25">
        <f>Q21*R26 + Q22*R27 + Q23*R28 + Q24*R29</f>
        <v>0</v>
      </c>
      <c r="V27" s="62"/>
      <c r="W27" s="16">
        <v>345.99</v>
      </c>
    </row>
    <row r="28" spans="1:32" ht="25" thickBot="1" x14ac:dyDescent="0.25">
      <c r="C28" s="57"/>
      <c r="D28" s="58"/>
      <c r="E28" s="58"/>
      <c r="F28" s="58"/>
      <c r="G28" s="59"/>
      <c r="M28" s="4"/>
      <c r="Q28" s="49">
        <v>0.7</v>
      </c>
      <c r="R28" s="49">
        <v>0.7</v>
      </c>
      <c r="S28" s="49">
        <v>-0.3</v>
      </c>
      <c r="T28" s="49">
        <v>-0.3</v>
      </c>
      <c r="U28" s="25">
        <f>Q21*S26 + Q22*S27 + Q23*S28 + Q24*S29</f>
        <v>1</v>
      </c>
      <c r="V28" s="62"/>
      <c r="W28" s="16">
        <v>290.89999999999998</v>
      </c>
    </row>
    <row r="29" spans="1:32" ht="25" thickBot="1" x14ac:dyDescent="0.25">
      <c r="C29" s="71" t="s">
        <v>48</v>
      </c>
      <c r="D29" s="72"/>
      <c r="E29" s="72"/>
      <c r="F29" s="72"/>
      <c r="G29" s="73"/>
      <c r="M29" s="4"/>
      <c r="Q29" s="49">
        <v>0</v>
      </c>
      <c r="R29" s="49">
        <v>0</v>
      </c>
      <c r="S29" s="49">
        <v>1</v>
      </c>
      <c r="T29" s="49">
        <v>-2</v>
      </c>
      <c r="U29" s="25">
        <f>Q21*T26 + Q22*T27 + Q23*T28 + Q24*T29</f>
        <v>-2</v>
      </c>
      <c r="V29" s="62"/>
      <c r="W29" s="16">
        <v>769.95</v>
      </c>
      <c r="Z29" s="12"/>
      <c r="AA29" s="12"/>
      <c r="AB29" s="12" t="s">
        <v>18</v>
      </c>
      <c r="AC29" s="12" t="s">
        <v>55</v>
      </c>
      <c r="AD29" s="12" t="s">
        <v>56</v>
      </c>
      <c r="AE29" s="12" t="s">
        <v>21</v>
      </c>
      <c r="AF29" s="12" t="s">
        <v>21</v>
      </c>
    </row>
    <row r="30" spans="1:32" ht="16" thickBot="1" x14ac:dyDescent="0.25">
      <c r="M30" s="4"/>
      <c r="Z30" s="18" t="s">
        <v>23</v>
      </c>
      <c r="AA30" s="18" t="s">
        <v>24</v>
      </c>
      <c r="AB30" s="18" t="s">
        <v>25</v>
      </c>
      <c r="AC30" s="18" t="s">
        <v>58</v>
      </c>
      <c r="AD30" s="18" t="s">
        <v>59</v>
      </c>
      <c r="AE30" s="18" t="s">
        <v>28</v>
      </c>
      <c r="AF30" s="18" t="s">
        <v>29</v>
      </c>
    </row>
    <row r="31" spans="1:32" x14ac:dyDescent="0.2">
      <c r="M31" s="4"/>
      <c r="Z31" s="21"/>
      <c r="AA31" s="21"/>
      <c r="AB31" s="21"/>
      <c r="AC31" s="40"/>
      <c r="AD31" s="21"/>
      <c r="AE31" s="21"/>
      <c r="AF31" s="21"/>
    </row>
    <row r="32" spans="1:32" x14ac:dyDescent="0.2">
      <c r="M32" s="4"/>
      <c r="Z32" s="21"/>
      <c r="AA32" s="21"/>
      <c r="AB32" s="21"/>
      <c r="AC32" s="40"/>
      <c r="AD32" s="21"/>
      <c r="AE32" s="21"/>
      <c r="AF32" s="21"/>
    </row>
    <row r="33" spans="13:32" x14ac:dyDescent="0.2">
      <c r="M33" s="4"/>
      <c r="Z33" s="21"/>
      <c r="AA33" s="21"/>
      <c r="AB33" s="21"/>
      <c r="AC33" s="40"/>
      <c r="AD33" s="21"/>
      <c r="AE33" s="21"/>
      <c r="AF33" s="21"/>
    </row>
    <row r="34" spans="13:32" ht="16" thickBot="1" x14ac:dyDescent="0.25">
      <c r="M34" s="4"/>
      <c r="Z34" s="23"/>
      <c r="AA34" s="23"/>
      <c r="AB34" s="23"/>
      <c r="AC34" s="41"/>
      <c r="AD34" s="23"/>
      <c r="AE34" s="23"/>
      <c r="AF34" s="23"/>
    </row>
    <row r="35" spans="13:32" x14ac:dyDescent="0.2">
      <c r="M35" s="4"/>
    </row>
    <row r="36" spans="13:32" x14ac:dyDescent="0.2">
      <c r="M36" s="4"/>
    </row>
    <row r="37" spans="13:32" x14ac:dyDescent="0.2">
      <c r="M37" s="4"/>
    </row>
    <row r="38" spans="13:32" x14ac:dyDescent="0.2">
      <c r="M38" s="4"/>
    </row>
    <row r="39" spans="13:32" x14ac:dyDescent="0.2">
      <c r="M39" s="4"/>
    </row>
    <row r="40" spans="13:32" x14ac:dyDescent="0.2">
      <c r="M40" s="4"/>
    </row>
    <row r="41" spans="13:32" x14ac:dyDescent="0.2">
      <c r="M41" s="4"/>
    </row>
    <row r="42" spans="13:32" x14ac:dyDescent="0.2">
      <c r="M42" s="4"/>
    </row>
    <row r="43" spans="13:32" x14ac:dyDescent="0.2">
      <c r="M43" s="4"/>
    </row>
    <row r="44" spans="13:32" x14ac:dyDescent="0.2">
      <c r="M44" s="4"/>
    </row>
    <row r="45" spans="13:32" x14ac:dyDescent="0.2">
      <c r="M45" s="4"/>
    </row>
    <row r="46" spans="13:32" x14ac:dyDescent="0.2">
      <c r="M46" s="4"/>
    </row>
    <row r="47" spans="13:32" x14ac:dyDescent="0.2">
      <c r="M47" s="4"/>
    </row>
    <row r="48" spans="13:32" x14ac:dyDescent="0.2">
      <c r="M48" s="4"/>
    </row>
    <row r="49" spans="13:13" x14ac:dyDescent="0.2">
      <c r="M49" s="4"/>
    </row>
    <row r="50" spans="13:13" x14ac:dyDescent="0.2">
      <c r="M50" s="4"/>
    </row>
    <row r="51" spans="13:13" x14ac:dyDescent="0.2">
      <c r="M51" s="4"/>
    </row>
    <row r="52" spans="13:13" x14ac:dyDescent="0.2">
      <c r="M52" s="4"/>
    </row>
    <row r="53" spans="13:13" x14ac:dyDescent="0.2">
      <c r="M53" s="4"/>
    </row>
    <row r="54" spans="13:13" x14ac:dyDescent="0.2">
      <c r="M54" s="4"/>
    </row>
    <row r="55" spans="13:13" x14ac:dyDescent="0.2">
      <c r="M55" s="4"/>
    </row>
    <row r="56" spans="13:13" x14ac:dyDescent="0.2">
      <c r="M56" s="4"/>
    </row>
    <row r="57" spans="13:13" x14ac:dyDescent="0.2">
      <c r="M57" s="4"/>
    </row>
    <row r="58" spans="13:13" x14ac:dyDescent="0.2">
      <c r="M58" s="4"/>
    </row>
    <row r="59" spans="13:13" x14ac:dyDescent="0.2">
      <c r="M59" s="4"/>
    </row>
    <row r="60" spans="13:13" x14ac:dyDescent="0.2">
      <c r="M60" s="4"/>
    </row>
    <row r="61" spans="13:13" x14ac:dyDescent="0.2">
      <c r="M61" s="4"/>
    </row>
    <row r="62" spans="13:13" x14ac:dyDescent="0.2">
      <c r="M62" s="4"/>
    </row>
    <row r="63" spans="13:13" x14ac:dyDescent="0.2">
      <c r="M63" s="4"/>
    </row>
    <row r="64" spans="13:13" x14ac:dyDescent="0.2">
      <c r="M64" s="4"/>
    </row>
    <row r="65" spans="13:13" x14ac:dyDescent="0.2">
      <c r="M65" s="4"/>
    </row>
    <row r="66" spans="13:13" x14ac:dyDescent="0.2">
      <c r="M66" s="4"/>
    </row>
    <row r="67" spans="13:13" x14ac:dyDescent="0.2">
      <c r="M67" s="4"/>
    </row>
    <row r="68" spans="13:13" x14ac:dyDescent="0.2">
      <c r="M68" s="4"/>
    </row>
    <row r="69" spans="13:13" x14ac:dyDescent="0.2">
      <c r="M69" s="4"/>
    </row>
    <row r="70" spans="13:13" x14ac:dyDescent="0.2">
      <c r="M70" s="4"/>
    </row>
    <row r="71" spans="13:13" x14ac:dyDescent="0.2">
      <c r="M71" s="4"/>
    </row>
    <row r="72" spans="13:13" x14ac:dyDescent="0.2">
      <c r="M72" s="4"/>
    </row>
    <row r="73" spans="13:13" x14ac:dyDescent="0.2">
      <c r="M73" s="4"/>
    </row>
    <row r="74" spans="13:13" x14ac:dyDescent="0.2">
      <c r="M74" s="4"/>
    </row>
    <row r="75" spans="13:13" x14ac:dyDescent="0.2">
      <c r="M75" s="4"/>
    </row>
    <row r="76" spans="13:13" x14ac:dyDescent="0.2">
      <c r="M76" s="4"/>
    </row>
    <row r="77" spans="13:13" x14ac:dyDescent="0.2">
      <c r="M77" s="4"/>
    </row>
    <row r="78" spans="13:13" x14ac:dyDescent="0.2">
      <c r="M78" s="4"/>
    </row>
    <row r="79" spans="13:13" x14ac:dyDescent="0.2">
      <c r="M79" s="4"/>
    </row>
    <row r="80" spans="13:13" x14ac:dyDescent="0.2">
      <c r="M80" s="4"/>
    </row>
    <row r="81" spans="13:13" x14ac:dyDescent="0.2">
      <c r="M81" s="4"/>
    </row>
    <row r="82" spans="13:13" x14ac:dyDescent="0.2">
      <c r="M82" s="4"/>
    </row>
    <row r="83" spans="13:13" x14ac:dyDescent="0.2">
      <c r="M83" s="4"/>
    </row>
    <row r="84" spans="13:13" x14ac:dyDescent="0.2">
      <c r="M84" s="4"/>
    </row>
    <row r="85" spans="13:13" x14ac:dyDescent="0.2">
      <c r="M85" s="4"/>
    </row>
    <row r="86" spans="13:13" x14ac:dyDescent="0.2">
      <c r="M86" s="4"/>
    </row>
    <row r="87" spans="13:13" x14ac:dyDescent="0.2">
      <c r="M87" s="4"/>
    </row>
    <row r="88" spans="13:13" x14ac:dyDescent="0.2">
      <c r="M88" s="4"/>
    </row>
    <row r="89" spans="13:13" x14ac:dyDescent="0.2">
      <c r="M89" s="4"/>
    </row>
    <row r="90" spans="13:13" x14ac:dyDescent="0.2">
      <c r="M90" s="4"/>
    </row>
    <row r="91" spans="13:13" x14ac:dyDescent="0.2">
      <c r="M91" s="4"/>
    </row>
    <row r="92" spans="13:13" x14ac:dyDescent="0.2">
      <c r="M92" s="4"/>
    </row>
    <row r="93" spans="13:13" x14ac:dyDescent="0.2">
      <c r="M93" s="4"/>
    </row>
    <row r="94" spans="13:13" x14ac:dyDescent="0.2">
      <c r="M94" s="4"/>
    </row>
    <row r="95" spans="13:13" x14ac:dyDescent="0.2">
      <c r="M95" s="4"/>
    </row>
    <row r="96" spans="13:13" x14ac:dyDescent="0.2">
      <c r="M96" s="4"/>
    </row>
    <row r="97" spans="13:13" x14ac:dyDescent="0.2">
      <c r="M97" s="4"/>
    </row>
    <row r="98" spans="13:13" x14ac:dyDescent="0.2">
      <c r="M98" s="4"/>
    </row>
    <row r="99" spans="13:13" x14ac:dyDescent="0.2">
      <c r="M99" s="4"/>
    </row>
    <row r="100" spans="13:13" x14ac:dyDescent="0.2">
      <c r="M100" s="4"/>
    </row>
    <row r="101" spans="13:13" x14ac:dyDescent="0.2">
      <c r="M101" s="4"/>
    </row>
    <row r="102" spans="13:13" x14ac:dyDescent="0.2">
      <c r="M102" s="4"/>
    </row>
    <row r="103" spans="13:13" x14ac:dyDescent="0.2">
      <c r="M103" s="4"/>
    </row>
    <row r="104" spans="13:13" x14ac:dyDescent="0.2">
      <c r="M104" s="4"/>
    </row>
    <row r="105" spans="13:13" x14ac:dyDescent="0.2">
      <c r="M105" s="4"/>
    </row>
    <row r="106" spans="13:13" x14ac:dyDescent="0.2">
      <c r="M106" s="4"/>
    </row>
    <row r="107" spans="13:13" x14ac:dyDescent="0.2">
      <c r="M107" s="4"/>
    </row>
    <row r="108" spans="13:13" x14ac:dyDescent="0.2">
      <c r="M108" s="4"/>
    </row>
    <row r="109" spans="13:13" x14ac:dyDescent="0.2">
      <c r="M109" s="4"/>
    </row>
    <row r="110" spans="13:13" x14ac:dyDescent="0.2">
      <c r="M110" s="4"/>
    </row>
    <row r="111" spans="13:13" x14ac:dyDescent="0.2">
      <c r="M111" s="4"/>
    </row>
    <row r="112" spans="13:13" x14ac:dyDescent="0.2">
      <c r="M112" s="4"/>
    </row>
    <row r="113" spans="13:13" x14ac:dyDescent="0.2">
      <c r="M113" s="4"/>
    </row>
    <row r="114" spans="13:13" x14ac:dyDescent="0.2">
      <c r="M114" s="4"/>
    </row>
    <row r="115" spans="13:13" x14ac:dyDescent="0.2">
      <c r="M115" s="4"/>
    </row>
    <row r="116" spans="13:13" x14ac:dyDescent="0.2">
      <c r="M116" s="4"/>
    </row>
    <row r="117" spans="13:13" x14ac:dyDescent="0.2">
      <c r="M117" s="4"/>
    </row>
    <row r="118" spans="13:13" x14ac:dyDescent="0.2">
      <c r="M118" s="4"/>
    </row>
    <row r="119" spans="13:13" x14ac:dyDescent="0.2">
      <c r="M119" s="4"/>
    </row>
    <row r="120" spans="13:13" x14ac:dyDescent="0.2">
      <c r="M120" s="4"/>
    </row>
    <row r="121" spans="13:13" x14ac:dyDescent="0.2">
      <c r="M121" s="4"/>
    </row>
    <row r="122" spans="13:13" x14ac:dyDescent="0.2">
      <c r="M122" s="4"/>
    </row>
    <row r="123" spans="13:13" x14ac:dyDescent="0.2">
      <c r="M123" s="4"/>
    </row>
    <row r="124" spans="13:13" x14ac:dyDescent="0.2">
      <c r="M124" s="4"/>
    </row>
    <row r="125" spans="13:13" x14ac:dyDescent="0.2">
      <c r="M125" s="4"/>
    </row>
    <row r="126" spans="13:13" x14ac:dyDescent="0.2">
      <c r="M126" s="4"/>
    </row>
    <row r="127" spans="13:13" x14ac:dyDescent="0.2">
      <c r="M127" s="4"/>
    </row>
    <row r="128" spans="13:13" x14ac:dyDescent="0.2">
      <c r="M128" s="4"/>
    </row>
    <row r="129" spans="13:13" x14ac:dyDescent="0.2">
      <c r="M129" s="4"/>
    </row>
    <row r="130" spans="13:13" x14ac:dyDescent="0.2">
      <c r="M130" s="4"/>
    </row>
    <row r="131" spans="13:13" x14ac:dyDescent="0.2">
      <c r="M131" s="4"/>
    </row>
    <row r="132" spans="13:13" x14ac:dyDescent="0.2">
      <c r="M132" s="4"/>
    </row>
    <row r="133" spans="13:13" x14ac:dyDescent="0.2">
      <c r="M133" s="4"/>
    </row>
    <row r="134" spans="13:13" x14ac:dyDescent="0.2">
      <c r="M134" s="4"/>
    </row>
    <row r="135" spans="13:13" x14ac:dyDescent="0.2">
      <c r="M135" s="4"/>
    </row>
    <row r="136" spans="13:13" x14ac:dyDescent="0.2">
      <c r="M136" s="4"/>
    </row>
    <row r="137" spans="13:13" x14ac:dyDescent="0.2">
      <c r="M137" s="4"/>
    </row>
    <row r="138" spans="13:13" x14ac:dyDescent="0.2">
      <c r="M138" s="4"/>
    </row>
    <row r="139" spans="13:13" x14ac:dyDescent="0.2">
      <c r="M139" s="4"/>
    </row>
    <row r="140" spans="13:13" x14ac:dyDescent="0.2">
      <c r="M140" s="4"/>
    </row>
    <row r="141" spans="13:13" x14ac:dyDescent="0.2">
      <c r="M141" s="4"/>
    </row>
    <row r="142" spans="13:13" x14ac:dyDescent="0.2">
      <c r="M142" s="4"/>
    </row>
    <row r="143" spans="13:13" x14ac:dyDescent="0.2">
      <c r="M143" s="4"/>
    </row>
    <row r="144" spans="13:13" x14ac:dyDescent="0.2">
      <c r="M144" s="4"/>
    </row>
    <row r="145" spans="13:13" x14ac:dyDescent="0.2">
      <c r="M145" s="4"/>
    </row>
    <row r="146" spans="13:13" x14ac:dyDescent="0.2">
      <c r="M146" s="4"/>
    </row>
    <row r="147" spans="13:13" x14ac:dyDescent="0.2">
      <c r="M147" s="4"/>
    </row>
    <row r="148" spans="13:13" x14ac:dyDescent="0.2">
      <c r="M148" s="4"/>
    </row>
    <row r="149" spans="13:13" x14ac:dyDescent="0.2">
      <c r="M149" s="4"/>
    </row>
    <row r="150" spans="13:13" x14ac:dyDescent="0.2">
      <c r="M150" s="4"/>
    </row>
    <row r="151" spans="13:13" x14ac:dyDescent="0.2">
      <c r="M151" s="4"/>
    </row>
    <row r="152" spans="13:13" x14ac:dyDescent="0.2">
      <c r="M152" s="4"/>
    </row>
    <row r="153" spans="13:13" x14ac:dyDescent="0.2">
      <c r="M153" s="4"/>
    </row>
    <row r="154" spans="13:13" x14ac:dyDescent="0.2">
      <c r="M154" s="4"/>
    </row>
    <row r="155" spans="13:13" x14ac:dyDescent="0.2">
      <c r="M155" s="4"/>
    </row>
    <row r="156" spans="13:13" x14ac:dyDescent="0.2">
      <c r="M156" s="4"/>
    </row>
    <row r="157" spans="13:13" x14ac:dyDescent="0.2">
      <c r="M157" s="4"/>
    </row>
    <row r="158" spans="13:13" x14ac:dyDescent="0.2">
      <c r="M158" s="4"/>
    </row>
    <row r="159" spans="13:13" x14ac:dyDescent="0.2">
      <c r="M159" s="4"/>
    </row>
    <row r="160" spans="13:13" x14ac:dyDescent="0.2">
      <c r="M160" s="4"/>
    </row>
    <row r="161" spans="13:13" x14ac:dyDescent="0.2">
      <c r="M161" s="4"/>
    </row>
    <row r="162" spans="13:13" x14ac:dyDescent="0.2">
      <c r="M162" s="4"/>
    </row>
    <row r="163" spans="13:13" x14ac:dyDescent="0.2">
      <c r="M163" s="4"/>
    </row>
    <row r="164" spans="13:13" x14ac:dyDescent="0.2">
      <c r="M164" s="4"/>
    </row>
    <row r="165" spans="13:13" x14ac:dyDescent="0.2">
      <c r="M165" s="4"/>
    </row>
    <row r="166" spans="13:13" x14ac:dyDescent="0.2">
      <c r="M166" s="4"/>
    </row>
    <row r="167" spans="13:13" x14ac:dyDescent="0.2">
      <c r="M167" s="4"/>
    </row>
    <row r="168" spans="13:13" x14ac:dyDescent="0.2">
      <c r="M168" s="4"/>
    </row>
    <row r="169" spans="13:13" x14ac:dyDescent="0.2">
      <c r="M169" s="4"/>
    </row>
    <row r="170" spans="13:13" x14ac:dyDescent="0.2">
      <c r="M170" s="4"/>
    </row>
    <row r="171" spans="13:13" x14ac:dyDescent="0.2">
      <c r="M171" s="4"/>
    </row>
    <row r="172" spans="13:13" x14ac:dyDescent="0.2">
      <c r="M172" s="4"/>
    </row>
    <row r="173" spans="13:13" x14ac:dyDescent="0.2">
      <c r="M173" s="4"/>
    </row>
    <row r="174" spans="13:13" x14ac:dyDescent="0.2">
      <c r="M174" s="4"/>
    </row>
    <row r="175" spans="13:13" x14ac:dyDescent="0.2">
      <c r="M175" s="4"/>
    </row>
    <row r="176" spans="13:13" x14ac:dyDescent="0.2">
      <c r="M176" s="4"/>
    </row>
    <row r="177" spans="13:13" x14ac:dyDescent="0.2">
      <c r="M177" s="4"/>
    </row>
    <row r="178" spans="13:13" x14ac:dyDescent="0.2">
      <c r="M178" s="4"/>
    </row>
    <row r="179" spans="13:13" x14ac:dyDescent="0.2">
      <c r="M179" s="4"/>
    </row>
    <row r="180" spans="13:13" x14ac:dyDescent="0.2">
      <c r="M180" s="4"/>
    </row>
    <row r="181" spans="13:13" x14ac:dyDescent="0.2">
      <c r="M181" s="4"/>
    </row>
    <row r="182" spans="13:13" x14ac:dyDescent="0.2">
      <c r="M182" s="4"/>
    </row>
    <row r="183" spans="13:13" x14ac:dyDescent="0.2">
      <c r="M183" s="4"/>
    </row>
    <row r="184" spans="13:13" x14ac:dyDescent="0.2">
      <c r="M184" s="4"/>
    </row>
    <row r="185" spans="13:13" x14ac:dyDescent="0.2">
      <c r="M185" s="4"/>
    </row>
    <row r="186" spans="13:13" x14ac:dyDescent="0.2">
      <c r="M186" s="4"/>
    </row>
    <row r="187" spans="13:13" x14ac:dyDescent="0.2">
      <c r="M187" s="4"/>
    </row>
    <row r="188" spans="13:13" x14ac:dyDescent="0.2">
      <c r="M188" s="4"/>
    </row>
    <row r="189" spans="13:13" x14ac:dyDescent="0.2">
      <c r="M189" s="4"/>
    </row>
    <row r="190" spans="13:13" x14ac:dyDescent="0.2">
      <c r="M190" s="4"/>
    </row>
    <row r="191" spans="13:13" x14ac:dyDescent="0.2">
      <c r="M191" s="4"/>
    </row>
    <row r="192" spans="13:13" x14ac:dyDescent="0.2">
      <c r="M192" s="4"/>
    </row>
    <row r="193" spans="13:13" x14ac:dyDescent="0.2">
      <c r="M193" s="4"/>
    </row>
    <row r="194" spans="13:13" x14ac:dyDescent="0.2">
      <c r="M194" s="4"/>
    </row>
    <row r="195" spans="13:13" x14ac:dyDescent="0.2">
      <c r="M195" s="4"/>
    </row>
    <row r="196" spans="13:13" x14ac:dyDescent="0.2">
      <c r="M196" s="4"/>
    </row>
    <row r="197" spans="13:13" x14ac:dyDescent="0.2">
      <c r="M197" s="4"/>
    </row>
    <row r="198" spans="13:13" x14ac:dyDescent="0.2">
      <c r="M198" s="4"/>
    </row>
    <row r="199" spans="13:13" x14ac:dyDescent="0.2">
      <c r="M199" s="4"/>
    </row>
    <row r="200" spans="13:13" x14ac:dyDescent="0.2">
      <c r="M200" s="4"/>
    </row>
    <row r="201" spans="13:13" x14ac:dyDescent="0.2">
      <c r="M201" s="4"/>
    </row>
    <row r="202" spans="13:13" x14ac:dyDescent="0.2">
      <c r="M202" s="4"/>
    </row>
    <row r="203" spans="13:13" x14ac:dyDescent="0.2">
      <c r="M203" s="4"/>
    </row>
    <row r="204" spans="13:13" x14ac:dyDescent="0.2">
      <c r="M204" s="4"/>
    </row>
    <row r="205" spans="13:13" x14ac:dyDescent="0.2">
      <c r="M205" s="4"/>
    </row>
    <row r="206" spans="13:13" x14ac:dyDescent="0.2">
      <c r="M206" s="4"/>
    </row>
    <row r="207" spans="13:13" x14ac:dyDescent="0.2">
      <c r="M207" s="4"/>
    </row>
    <row r="208" spans="13:13" x14ac:dyDescent="0.2">
      <c r="M208" s="4"/>
    </row>
    <row r="209" spans="13:13" x14ac:dyDescent="0.2">
      <c r="M209" s="4"/>
    </row>
    <row r="210" spans="13:13" x14ac:dyDescent="0.2">
      <c r="M210" s="4"/>
    </row>
    <row r="211" spans="13:13" x14ac:dyDescent="0.2">
      <c r="M211" s="4"/>
    </row>
    <row r="212" spans="13:13" x14ac:dyDescent="0.2">
      <c r="M212" s="4"/>
    </row>
    <row r="213" spans="13:13" x14ac:dyDescent="0.2">
      <c r="M213" s="4"/>
    </row>
    <row r="214" spans="13:13" x14ac:dyDescent="0.2">
      <c r="M214" s="4"/>
    </row>
    <row r="215" spans="13:13" x14ac:dyDescent="0.2">
      <c r="M215" s="4"/>
    </row>
    <row r="216" spans="13:13" x14ac:dyDescent="0.2">
      <c r="M216" s="4"/>
    </row>
    <row r="217" spans="13:13" x14ac:dyDescent="0.2">
      <c r="M217" s="4"/>
    </row>
    <row r="218" spans="13:13" x14ac:dyDescent="0.2">
      <c r="M218" s="4"/>
    </row>
    <row r="219" spans="13:13" x14ac:dyDescent="0.2">
      <c r="M219" s="4"/>
    </row>
    <row r="220" spans="13:13" x14ac:dyDescent="0.2">
      <c r="M220" s="4"/>
    </row>
    <row r="221" spans="13:13" x14ac:dyDescent="0.2">
      <c r="M221" s="4"/>
    </row>
    <row r="222" spans="13:13" x14ac:dyDescent="0.2">
      <c r="M222" s="4"/>
    </row>
    <row r="223" spans="13:13" x14ac:dyDescent="0.2">
      <c r="M223" s="4"/>
    </row>
    <row r="224" spans="13:13" x14ac:dyDescent="0.2">
      <c r="M224" s="4"/>
    </row>
    <row r="225" spans="13:13" x14ac:dyDescent="0.2">
      <c r="M225" s="4"/>
    </row>
    <row r="226" spans="13:13" x14ac:dyDescent="0.2">
      <c r="M226" s="4"/>
    </row>
    <row r="227" spans="13:13" x14ac:dyDescent="0.2">
      <c r="M227" s="4"/>
    </row>
  </sheetData>
  <mergeCells count="22">
    <mergeCell ref="V26:V29"/>
    <mergeCell ref="C27:G27"/>
    <mergeCell ref="C28:G28"/>
    <mergeCell ref="C29:G29"/>
    <mergeCell ref="C22:G22"/>
    <mergeCell ref="C23:G23"/>
    <mergeCell ref="C24:G24"/>
    <mergeCell ref="C25:G25"/>
    <mergeCell ref="Q25:T25"/>
    <mergeCell ref="C26:G26"/>
    <mergeCell ref="C21:G21"/>
    <mergeCell ref="Z2:AF2"/>
    <mergeCell ref="Q8:T8"/>
    <mergeCell ref="V9:V12"/>
    <mergeCell ref="A13:B13"/>
    <mergeCell ref="C15:G15"/>
    <mergeCell ref="C16:G16"/>
    <mergeCell ref="C17:G17"/>
    <mergeCell ref="C18:G18"/>
    <mergeCell ref="Z18:AF18"/>
    <mergeCell ref="C19:G19"/>
    <mergeCell ref="C20:G20"/>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DF701-E62A-2C48-A2C0-3A58B8C968CC}">
  <dimension ref="A1:H20"/>
  <sheetViews>
    <sheetView showGridLines="0" workbookViewId="0">
      <selection activeCell="B17" sqref="B17:H20"/>
    </sheetView>
  </sheetViews>
  <sheetFormatPr baseColWidth="10" defaultRowHeight="15" x14ac:dyDescent="0.2"/>
  <cols>
    <col min="1" max="1" width="32.5" bestFit="1" customWidth="1"/>
    <col min="2" max="2" width="6.33203125" bestFit="1" customWidth="1"/>
    <col min="3" max="3" width="22.1640625" bestFit="1" customWidth="1"/>
    <col min="4" max="4" width="12.1640625" bestFit="1" customWidth="1"/>
    <col min="5" max="5" width="12.6640625" bestFit="1" customWidth="1"/>
    <col min="6" max="6" width="9.6640625" bestFit="1" customWidth="1"/>
    <col min="7" max="8" width="12.1640625" bestFit="1" customWidth="1"/>
  </cols>
  <sheetData>
    <row r="1" spans="1:8" x14ac:dyDescent="0.2">
      <c r="A1" s="56" t="s">
        <v>83</v>
      </c>
    </row>
    <row r="2" spans="1:8" x14ac:dyDescent="0.2">
      <c r="A2" s="56" t="s">
        <v>84</v>
      </c>
    </row>
    <row r="3" spans="1:8" x14ac:dyDescent="0.2">
      <c r="A3" s="56" t="s">
        <v>85</v>
      </c>
    </row>
    <row r="6" spans="1:8" ht="16" thickBot="1" x14ac:dyDescent="0.25">
      <c r="A6" t="s">
        <v>86</v>
      </c>
    </row>
    <row r="7" spans="1:8" x14ac:dyDescent="0.2">
      <c r="B7" s="12"/>
      <c r="C7" s="12"/>
      <c r="D7" s="12" t="s">
        <v>18</v>
      </c>
      <c r="E7" s="12" t="s">
        <v>19</v>
      </c>
      <c r="F7" s="12" t="s">
        <v>20</v>
      </c>
      <c r="G7" s="12" t="s">
        <v>21</v>
      </c>
      <c r="H7" s="12" t="s">
        <v>21</v>
      </c>
    </row>
    <row r="8" spans="1:8" ht="16" thickBot="1" x14ac:dyDescent="0.25">
      <c r="B8" s="18" t="s">
        <v>23</v>
      </c>
      <c r="C8" s="18" t="s">
        <v>24</v>
      </c>
      <c r="D8" s="18" t="s">
        <v>25</v>
      </c>
      <c r="E8" s="18" t="s">
        <v>26</v>
      </c>
      <c r="F8" s="18" t="s">
        <v>27</v>
      </c>
      <c r="G8" s="18" t="s">
        <v>28</v>
      </c>
      <c r="H8" s="18" t="s">
        <v>29</v>
      </c>
    </row>
    <row r="9" spans="1:8" x14ac:dyDescent="0.2">
      <c r="B9" s="21" t="s">
        <v>88</v>
      </c>
      <c r="C9" s="21" t="s">
        <v>89</v>
      </c>
      <c r="D9" s="21">
        <v>0</v>
      </c>
      <c r="E9" s="21">
        <v>-115.25112549442645</v>
      </c>
      <c r="F9" s="21">
        <v>180.99</v>
      </c>
      <c r="G9" s="21">
        <v>115.25112549442645</v>
      </c>
      <c r="H9" s="21">
        <v>1E+30</v>
      </c>
    </row>
    <row r="10" spans="1:8" x14ac:dyDescent="0.2">
      <c r="B10" s="21" t="s">
        <v>90</v>
      </c>
      <c r="C10" s="21" t="s">
        <v>91</v>
      </c>
      <c r="D10" s="21">
        <v>119.74110032362461</v>
      </c>
      <c r="E10" s="21">
        <v>0</v>
      </c>
      <c r="F10" s="21">
        <v>345.99</v>
      </c>
      <c r="G10" s="21">
        <v>9.062323232323255</v>
      </c>
      <c r="H10" s="21">
        <v>119.50536167039522</v>
      </c>
    </row>
    <row r="11" spans="1:8" x14ac:dyDescent="0.2">
      <c r="B11" s="21" t="s">
        <v>92</v>
      </c>
      <c r="C11" s="21" t="s">
        <v>93</v>
      </c>
      <c r="D11" s="21">
        <v>186.26393383674935</v>
      </c>
      <c r="E11" s="21">
        <v>0</v>
      </c>
      <c r="F11" s="21">
        <v>290.99</v>
      </c>
      <c r="G11" s="21">
        <v>224.5687071240107</v>
      </c>
      <c r="H11" s="21">
        <v>17.253269230769273</v>
      </c>
    </row>
    <row r="12" spans="1:8" ht="16" thickBot="1" x14ac:dyDescent="0.25">
      <c r="B12" s="23" t="s">
        <v>94</v>
      </c>
      <c r="C12" s="23" t="s">
        <v>95</v>
      </c>
      <c r="D12" s="23">
        <v>93.131966918374673</v>
      </c>
      <c r="E12" s="23">
        <v>0</v>
      </c>
      <c r="F12" s="23">
        <v>769.95</v>
      </c>
      <c r="G12" s="23">
        <v>4162.511428571428</v>
      </c>
      <c r="H12" s="23">
        <v>34.506538461538547</v>
      </c>
    </row>
    <row r="14" spans="1:8" ht="16" thickBot="1" x14ac:dyDescent="0.25">
      <c r="A14" t="s">
        <v>87</v>
      </c>
    </row>
    <row r="15" spans="1:8" x14ac:dyDescent="0.2">
      <c r="B15" s="12"/>
      <c r="C15" s="12"/>
      <c r="D15" s="12" t="s">
        <v>18</v>
      </c>
      <c r="E15" s="12" t="s">
        <v>55</v>
      </c>
      <c r="F15" s="12" t="s">
        <v>56</v>
      </c>
      <c r="G15" s="12" t="s">
        <v>21</v>
      </c>
      <c r="H15" s="12" t="s">
        <v>21</v>
      </c>
    </row>
    <row r="16" spans="1:8" ht="16" thickBot="1" x14ac:dyDescent="0.25">
      <c r="B16" s="18" t="s">
        <v>23</v>
      </c>
      <c r="C16" s="18" t="s">
        <v>24</v>
      </c>
      <c r="D16" s="18" t="s">
        <v>25</v>
      </c>
      <c r="E16" s="18" t="s">
        <v>58</v>
      </c>
      <c r="F16" s="18" t="s">
        <v>59</v>
      </c>
      <c r="G16" s="18" t="s">
        <v>28</v>
      </c>
      <c r="H16" s="18" t="s">
        <v>29</v>
      </c>
    </row>
    <row r="17" spans="2:8" x14ac:dyDescent="0.2">
      <c r="B17" s="21" t="s">
        <v>96</v>
      </c>
      <c r="C17" s="21" t="s">
        <v>97</v>
      </c>
      <c r="D17" s="21">
        <v>0</v>
      </c>
      <c r="E17" s="21">
        <v>-9.6782092772384267</v>
      </c>
      <c r="F17" s="21">
        <v>0</v>
      </c>
      <c r="G17" s="21">
        <v>84.318318318318333</v>
      </c>
      <c r="H17" s="21">
        <v>112.12121212121214</v>
      </c>
    </row>
    <row r="18" spans="2:8" x14ac:dyDescent="0.2">
      <c r="B18" s="21" t="s">
        <v>98</v>
      </c>
      <c r="C18" s="21" t="s">
        <v>99</v>
      </c>
      <c r="D18" s="21">
        <v>0</v>
      </c>
      <c r="E18" s="21">
        <v>-91.813959007551304</v>
      </c>
      <c r="F18" s="21">
        <v>0</v>
      </c>
      <c r="G18" s="21">
        <v>220.21960784313728</v>
      </c>
      <c r="H18" s="21">
        <v>455.58487247141591</v>
      </c>
    </row>
    <row r="19" spans="2:8" x14ac:dyDescent="0.2">
      <c r="B19" s="21" t="s">
        <v>100</v>
      </c>
      <c r="C19" s="21" t="s">
        <v>101</v>
      </c>
      <c r="D19" s="21">
        <v>184999.99999999997</v>
      </c>
      <c r="E19" s="21">
        <v>0.90452499101042805</v>
      </c>
      <c r="F19" s="21">
        <v>185000</v>
      </c>
      <c r="G19" s="21">
        <v>41907.462686567182</v>
      </c>
      <c r="H19" s="21">
        <v>184999.99999999997</v>
      </c>
    </row>
    <row r="20" spans="2:8" ht="16" thickBot="1" x14ac:dyDescent="0.25">
      <c r="B20" s="23" t="s">
        <v>102</v>
      </c>
      <c r="C20" s="23" t="s">
        <v>103</v>
      </c>
      <c r="D20" s="23">
        <v>10028.317152103558</v>
      </c>
      <c r="E20" s="23">
        <v>0</v>
      </c>
      <c r="F20" s="23">
        <v>12300</v>
      </c>
      <c r="G20" s="23">
        <v>1E+30</v>
      </c>
      <c r="H20" s="23">
        <v>2271.6828478964408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Module 5</vt:lpstr>
      <vt:lpstr>Sensitivity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Aishwarya Doni</cp:lastModifiedBy>
  <dcterms:created xsi:type="dcterms:W3CDTF">2022-02-11T05:40:14Z</dcterms:created>
  <dcterms:modified xsi:type="dcterms:W3CDTF">2025-03-26T03:53:22Z</dcterms:modified>
</cp:coreProperties>
</file>