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waryajha/Downloads/"/>
    </mc:Choice>
  </mc:AlternateContent>
  <xr:revisionPtr revIDLastSave="0" documentId="13_ncr:1_{53236998-CD57-7042-ADFD-623EE9C50BAF}" xr6:coauthVersionLast="47" xr6:coauthVersionMax="47" xr10:uidLastSave="{00000000-0000-0000-0000-000000000000}"/>
  <bookViews>
    <workbookView xWindow="200" yWindow="1820" windowWidth="28940" windowHeight="16420" xr2:uid="{2DE9CD45-B4E3-A34A-8982-EA1769D7E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S4" i="1"/>
  <c r="S5" i="1"/>
  <c r="S6" i="1"/>
  <c r="S7" i="1"/>
  <c r="S8" i="1"/>
  <c r="S9" i="1"/>
  <c r="S10" i="1"/>
  <c r="S11" i="1"/>
  <c r="S12" i="1"/>
  <c r="S13" i="1"/>
  <c r="S14" i="1"/>
  <c r="S3" i="1"/>
  <c r="X4" i="1"/>
  <c r="X5" i="1"/>
  <c r="X6" i="1"/>
  <c r="X7" i="1"/>
  <c r="X8" i="1"/>
  <c r="X9" i="1"/>
  <c r="X10" i="1"/>
  <c r="X11" i="1"/>
  <c r="X12" i="1"/>
  <c r="X13" i="1"/>
  <c r="X14" i="1"/>
  <c r="X3" i="1"/>
  <c r="I4" i="1"/>
  <c r="B20" i="1" s="1"/>
  <c r="I5" i="1"/>
  <c r="I6" i="1"/>
  <c r="I7" i="1"/>
  <c r="I8" i="1"/>
  <c r="I9" i="1"/>
  <c r="I10" i="1"/>
  <c r="I11" i="1"/>
  <c r="I12" i="1"/>
  <c r="B28" i="1" s="1"/>
  <c r="I13" i="1"/>
  <c r="I14" i="1"/>
  <c r="I3" i="1"/>
  <c r="B30" i="1" l="1"/>
  <c r="B27" i="1"/>
  <c r="B26" i="1"/>
  <c r="B25" i="1"/>
  <c r="B22" i="1"/>
  <c r="B29" i="1"/>
  <c r="B21" i="1"/>
  <c r="B24" i="1"/>
  <c r="B19" i="1"/>
  <c r="B23" i="1"/>
</calcChain>
</file>

<file path=xl/sharedStrings.xml><?xml version="1.0" encoding="utf-8"?>
<sst xmlns="http://schemas.openxmlformats.org/spreadsheetml/2006/main" count="131" uniqueCount="64">
  <si>
    <t>Data as of 30th Sep'20</t>
  </si>
  <si>
    <t>Supplier Name</t>
  </si>
  <si>
    <t>Location</t>
  </si>
  <si>
    <t>Revenue</t>
  </si>
  <si>
    <t xml:space="preserve">Cash from Operations </t>
  </si>
  <si>
    <t>Credit Rating</t>
  </si>
  <si>
    <t>S-OTD</t>
  </si>
  <si>
    <t>Single Source</t>
  </si>
  <si>
    <t>IP Protection</t>
  </si>
  <si>
    <t>Data security</t>
  </si>
  <si>
    <t>Labour Unrests</t>
  </si>
  <si>
    <t>Environmental Incidents</t>
  </si>
  <si>
    <t>Plaxian</t>
  </si>
  <si>
    <t>US</t>
  </si>
  <si>
    <t>$6,040M</t>
  </si>
  <si>
    <t>Y</t>
  </si>
  <si>
    <t>N</t>
  </si>
  <si>
    <t>GutesGlas</t>
  </si>
  <si>
    <t>Germany</t>
  </si>
  <si>
    <t>$8,293M</t>
  </si>
  <si>
    <t>Boavidro</t>
  </si>
  <si>
    <t>Brazil</t>
  </si>
  <si>
    <t>$9,287M</t>
  </si>
  <si>
    <t>Saanch</t>
  </si>
  <si>
    <t>India</t>
  </si>
  <si>
    <t>$3,147M</t>
  </si>
  <si>
    <t>RealGlass</t>
  </si>
  <si>
    <t>China</t>
  </si>
  <si>
    <t>$37,719M</t>
  </si>
  <si>
    <t>Optikiet</t>
  </si>
  <si>
    <t>$113M</t>
  </si>
  <si>
    <t>BestOGlass</t>
  </si>
  <si>
    <t>$5,379M</t>
  </si>
  <si>
    <t>MedicMetric</t>
  </si>
  <si>
    <t>Philippines</t>
  </si>
  <si>
    <t>$10M</t>
  </si>
  <si>
    <t>Shale</t>
  </si>
  <si>
    <t>Saudi Arabia</t>
  </si>
  <si>
    <t>$2,431M</t>
  </si>
  <si>
    <t>Opticful</t>
  </si>
  <si>
    <t>Italy</t>
  </si>
  <si>
    <t>$95M</t>
  </si>
  <si>
    <t>basicPharm</t>
  </si>
  <si>
    <t>$395M</t>
  </si>
  <si>
    <t>PharmyLeaf</t>
  </si>
  <si>
    <t>$1,431M</t>
  </si>
  <si>
    <t>Financial Risk</t>
  </si>
  <si>
    <t>Operations Risk</t>
  </si>
  <si>
    <t>Data Management Risk</t>
  </si>
  <si>
    <t>Regulatory Risk</t>
  </si>
  <si>
    <t>Revenue Score</t>
  </si>
  <si>
    <t>Cash from Operations Score</t>
  </si>
  <si>
    <t>Credit Rating Score</t>
  </si>
  <si>
    <t>S-OTD Score</t>
  </si>
  <si>
    <t>Single Source Score</t>
  </si>
  <si>
    <t>IP Protection Score</t>
  </si>
  <si>
    <t>Data security Score</t>
  </si>
  <si>
    <t>Labour Unrests Score</t>
  </si>
  <si>
    <t>Environmental Incidents Score</t>
  </si>
  <si>
    <t>Overall Score</t>
  </si>
  <si>
    <t>Financial Score</t>
  </si>
  <si>
    <t>Operations Score</t>
  </si>
  <si>
    <t>Data Management Score</t>
  </si>
  <si>
    <t>Regulatory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</si>
</sst>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,,&quot;M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sz val="9"/>
      <color rgb="FF0A0A0A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3" fillId="5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2" xfId="0" applyBorder="1"/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/>
    <xf numFmtId="0" fontId="3" fillId="0" borderId="14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/>
    </xf>
    <xf numFmtId="0" fontId="3" fillId="4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7" xfId="0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Different domain score comparison for all suppliers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Financial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Plaxian</c:v>
                </c:pt>
                <c:pt idx="1">
                  <c:v>GutesGlas</c:v>
                </c:pt>
                <c:pt idx="2">
                  <c:v>Boavidro</c:v>
                </c:pt>
                <c:pt idx="3">
                  <c:v>Saanch</c:v>
                </c:pt>
                <c:pt idx="4">
                  <c:v>RealGlass</c:v>
                </c:pt>
                <c:pt idx="5">
                  <c:v>Optikiet</c:v>
                </c:pt>
                <c:pt idx="6">
                  <c:v>BestOGlass</c:v>
                </c:pt>
                <c:pt idx="7">
                  <c:v>MedicMetric</c:v>
                </c:pt>
                <c:pt idx="8">
                  <c:v>Shale</c:v>
                </c:pt>
                <c:pt idx="9">
                  <c:v>Opticful</c:v>
                </c:pt>
                <c:pt idx="10">
                  <c:v>basicPharm</c:v>
                </c:pt>
                <c:pt idx="11">
                  <c:v>PharmyLeaf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66.599999999999994</c:v>
                </c:pt>
                <c:pt idx="1">
                  <c:v>77.099999999999994</c:v>
                </c:pt>
                <c:pt idx="2">
                  <c:v>74</c:v>
                </c:pt>
                <c:pt idx="3">
                  <c:v>59.3</c:v>
                </c:pt>
                <c:pt idx="4">
                  <c:v>81.8</c:v>
                </c:pt>
                <c:pt idx="5">
                  <c:v>45.2</c:v>
                </c:pt>
                <c:pt idx="6">
                  <c:v>52</c:v>
                </c:pt>
                <c:pt idx="7">
                  <c:v>36.9</c:v>
                </c:pt>
                <c:pt idx="8">
                  <c:v>56.2</c:v>
                </c:pt>
                <c:pt idx="9">
                  <c:v>35.700000000000003</c:v>
                </c:pt>
                <c:pt idx="10">
                  <c:v>49.1</c:v>
                </c:pt>
                <c:pt idx="1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7C46-BF32-93BC400EC6F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Operations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Plaxian</c:v>
                </c:pt>
                <c:pt idx="1">
                  <c:v>GutesGlas</c:v>
                </c:pt>
                <c:pt idx="2">
                  <c:v>Boavidro</c:v>
                </c:pt>
                <c:pt idx="3">
                  <c:v>Saanch</c:v>
                </c:pt>
                <c:pt idx="4">
                  <c:v>RealGlass</c:v>
                </c:pt>
                <c:pt idx="5">
                  <c:v>Optikiet</c:v>
                </c:pt>
                <c:pt idx="6">
                  <c:v>BestOGlass</c:v>
                </c:pt>
                <c:pt idx="7">
                  <c:v>MedicMetric</c:v>
                </c:pt>
                <c:pt idx="8">
                  <c:v>Shale</c:v>
                </c:pt>
                <c:pt idx="9">
                  <c:v>Opticful</c:v>
                </c:pt>
                <c:pt idx="10">
                  <c:v>basicPharm</c:v>
                </c:pt>
                <c:pt idx="11">
                  <c:v>PharmyLeaf</c:v>
                </c:pt>
              </c:strCache>
            </c:strRef>
          </c:cat>
          <c:val>
            <c:numRef>
              <c:f>Sheet1!$N$3:$N$14</c:f>
              <c:numCache>
                <c:formatCode>General</c:formatCode>
                <c:ptCount val="12"/>
                <c:pt idx="0">
                  <c:v>70.5</c:v>
                </c:pt>
                <c:pt idx="1">
                  <c:v>92.5</c:v>
                </c:pt>
                <c:pt idx="2">
                  <c:v>81.5</c:v>
                </c:pt>
                <c:pt idx="3">
                  <c:v>95</c:v>
                </c:pt>
                <c:pt idx="4">
                  <c:v>66</c:v>
                </c:pt>
                <c:pt idx="5">
                  <c:v>69</c:v>
                </c:pt>
                <c:pt idx="6">
                  <c:v>64</c:v>
                </c:pt>
                <c:pt idx="7">
                  <c:v>72</c:v>
                </c:pt>
                <c:pt idx="8">
                  <c:v>93</c:v>
                </c:pt>
                <c:pt idx="9">
                  <c:v>96</c:v>
                </c:pt>
                <c:pt idx="10">
                  <c:v>69</c:v>
                </c:pt>
                <c:pt idx="11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4-7C46-BF32-93BC400EC6F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Data Management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Plaxian</c:v>
                </c:pt>
                <c:pt idx="1">
                  <c:v>GutesGlas</c:v>
                </c:pt>
                <c:pt idx="2">
                  <c:v>Boavidro</c:v>
                </c:pt>
                <c:pt idx="3">
                  <c:v>Saanch</c:v>
                </c:pt>
                <c:pt idx="4">
                  <c:v>RealGlass</c:v>
                </c:pt>
                <c:pt idx="5">
                  <c:v>Optikiet</c:v>
                </c:pt>
                <c:pt idx="6">
                  <c:v>BestOGlass</c:v>
                </c:pt>
                <c:pt idx="7">
                  <c:v>MedicMetric</c:v>
                </c:pt>
                <c:pt idx="8">
                  <c:v>Shale</c:v>
                </c:pt>
                <c:pt idx="9">
                  <c:v>Opticful</c:v>
                </c:pt>
                <c:pt idx="10">
                  <c:v>basicPharm</c:v>
                </c:pt>
                <c:pt idx="11">
                  <c:v>PharmyLeaf</c:v>
                </c:pt>
              </c:strCache>
            </c:strRef>
          </c:cat>
          <c:val>
            <c:numRef>
              <c:f>Sheet1!$S$3:$S$14</c:f>
              <c:numCache>
                <c:formatCode>General</c:formatCode>
                <c:ptCount val="12"/>
                <c:pt idx="0">
                  <c:v>70</c:v>
                </c:pt>
                <c:pt idx="1">
                  <c:v>65</c:v>
                </c:pt>
                <c:pt idx="2">
                  <c:v>65</c:v>
                </c:pt>
                <c:pt idx="3">
                  <c:v>70</c:v>
                </c:pt>
                <c:pt idx="4">
                  <c:v>100</c:v>
                </c:pt>
                <c:pt idx="5">
                  <c:v>85</c:v>
                </c:pt>
                <c:pt idx="6">
                  <c:v>75</c:v>
                </c:pt>
                <c:pt idx="7">
                  <c:v>85</c:v>
                </c:pt>
                <c:pt idx="8">
                  <c:v>65</c:v>
                </c:pt>
                <c:pt idx="9">
                  <c:v>50</c:v>
                </c:pt>
                <c:pt idx="10">
                  <c:v>85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4-7C46-BF32-93BC400EC6F4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Regulatory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Plaxian</c:v>
                </c:pt>
                <c:pt idx="1">
                  <c:v>GutesGlas</c:v>
                </c:pt>
                <c:pt idx="2">
                  <c:v>Boavidro</c:v>
                </c:pt>
                <c:pt idx="3">
                  <c:v>Saanch</c:v>
                </c:pt>
                <c:pt idx="4">
                  <c:v>RealGlass</c:v>
                </c:pt>
                <c:pt idx="5">
                  <c:v>Optikiet</c:v>
                </c:pt>
                <c:pt idx="6">
                  <c:v>BestOGlass</c:v>
                </c:pt>
                <c:pt idx="7">
                  <c:v>MedicMetric</c:v>
                </c:pt>
                <c:pt idx="8">
                  <c:v>Shale</c:v>
                </c:pt>
                <c:pt idx="9">
                  <c:v>Opticful</c:v>
                </c:pt>
                <c:pt idx="10">
                  <c:v>basicPharm</c:v>
                </c:pt>
                <c:pt idx="11">
                  <c:v>PharmyLeaf</c:v>
                </c:pt>
              </c:strCache>
            </c:strRef>
          </c:cat>
          <c:val>
            <c:numRef>
              <c:f>Sheet1!$X$3:$X$14</c:f>
              <c:numCache>
                <c:formatCode>General</c:formatCode>
                <c:ptCount val="12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4-7C46-BF32-93BC400E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736591"/>
        <c:axId val="886961919"/>
      </c:barChart>
      <c:catAx>
        <c:axId val="8867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1919"/>
        <c:crosses val="autoZero"/>
        <c:auto val="1"/>
        <c:lblAlgn val="ctr"/>
        <c:lblOffset val="100"/>
        <c:noMultiLvlLbl val="0"/>
      </c:catAx>
      <c:valAx>
        <c:axId val="8869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Score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Plaxian</c:v>
                </c:pt>
                <c:pt idx="1">
                  <c:v>GutesGlas</c:v>
                </c:pt>
                <c:pt idx="2">
                  <c:v>Boavidro</c:v>
                </c:pt>
                <c:pt idx="3">
                  <c:v>Saanch</c:v>
                </c:pt>
                <c:pt idx="4">
                  <c:v>RealGlass</c:v>
                </c:pt>
                <c:pt idx="5">
                  <c:v>Optikiet</c:v>
                </c:pt>
                <c:pt idx="6">
                  <c:v>BestOGlass</c:v>
                </c:pt>
                <c:pt idx="7">
                  <c:v>MedicMetric</c:v>
                </c:pt>
                <c:pt idx="8">
                  <c:v>Shale</c:v>
                </c:pt>
                <c:pt idx="9">
                  <c:v>Opticful</c:v>
                </c:pt>
                <c:pt idx="10">
                  <c:v>basicPharm</c:v>
                </c:pt>
                <c:pt idx="11">
                  <c:v>PharmyLeaf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68.449999999999989</c:v>
                </c:pt>
                <c:pt idx="1">
                  <c:v>82.8</c:v>
                </c:pt>
                <c:pt idx="2">
                  <c:v>77.95</c:v>
                </c:pt>
                <c:pt idx="3">
                  <c:v>75.150000000000006</c:v>
                </c:pt>
                <c:pt idx="4">
                  <c:v>75.7</c:v>
                </c:pt>
                <c:pt idx="5">
                  <c:v>61.8</c:v>
                </c:pt>
                <c:pt idx="6">
                  <c:v>62.7</c:v>
                </c:pt>
                <c:pt idx="7">
                  <c:v>58.55</c:v>
                </c:pt>
                <c:pt idx="8">
                  <c:v>70.5</c:v>
                </c:pt>
                <c:pt idx="9">
                  <c:v>61.65</c:v>
                </c:pt>
                <c:pt idx="10">
                  <c:v>63.75</c:v>
                </c:pt>
                <c:pt idx="11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8-4949-93D6-2AFD9224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00511"/>
        <c:axId val="172073231"/>
      </c:barChart>
      <c:catAx>
        <c:axId val="8861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3231"/>
        <c:crosses val="autoZero"/>
        <c:auto val="1"/>
        <c:lblAlgn val="ctr"/>
        <c:lblOffset val="100"/>
        <c:noMultiLvlLbl val="0"/>
      </c:catAx>
      <c:valAx>
        <c:axId val="1720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17</xdr:row>
      <xdr:rowOff>0</xdr:rowOff>
    </xdr:from>
    <xdr:to>
      <xdr:col>16</xdr:col>
      <xdr:colOff>774700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275A4-A99C-9218-02C9-1672571A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774700</xdr:colOff>
      <xdr:row>22</xdr:row>
      <xdr:rowOff>152400</xdr:rowOff>
    </xdr:from>
    <xdr:to>
      <xdr:col>7</xdr:col>
      <xdr:colOff>698500</xdr:colOff>
      <xdr:row>34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78B19-920C-BD96-217B-DC2C00A0E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2AA0-4361-054D-B711-5AED64F27017}">
  <dimension ref="A1:Y31"/>
  <sheetViews>
    <sheetView tabSelected="1" zoomScale="110" zoomScaleNormal="110" workbookViewId="0">
      <selection activeCell="V34" sqref="V34"/>
    </sheetView>
  </sheetViews>
  <sheetFormatPr baseColWidth="10" defaultRowHeight="16" x14ac:dyDescent="0.2"/>
  <cols>
    <col min="19" max="19" width="12.33203125" customWidth="1"/>
    <col min="22" max="22" width="12.83203125" customWidth="1"/>
    <col min="23" max="23" width="13.5" customWidth="1"/>
    <col min="24" max="24" width="11.33203125" customWidth="1"/>
  </cols>
  <sheetData>
    <row r="1" spans="1:25" ht="17" thickBot="1" x14ac:dyDescent="0.25">
      <c r="A1" s="41" t="s">
        <v>0</v>
      </c>
      <c r="B1" s="41"/>
      <c r="C1" s="41"/>
      <c r="D1" s="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</row>
    <row r="2" spans="1:25" ht="39" x14ac:dyDescent="0.2">
      <c r="A2" s="3" t="s">
        <v>1</v>
      </c>
      <c r="B2" s="4" t="s">
        <v>2</v>
      </c>
      <c r="C2" s="4" t="s">
        <v>3</v>
      </c>
      <c r="D2" s="4" t="s">
        <v>50</v>
      </c>
      <c r="E2" s="4" t="s">
        <v>4</v>
      </c>
      <c r="F2" s="4" t="s">
        <v>51</v>
      </c>
      <c r="G2" s="3" t="s">
        <v>5</v>
      </c>
      <c r="H2" s="3" t="s">
        <v>52</v>
      </c>
      <c r="I2" s="4" t="s">
        <v>60</v>
      </c>
      <c r="J2" s="4" t="s">
        <v>6</v>
      </c>
      <c r="K2" s="4" t="s">
        <v>53</v>
      </c>
      <c r="L2" s="4" t="s">
        <v>7</v>
      </c>
      <c r="M2" s="4" t="s">
        <v>54</v>
      </c>
      <c r="N2" s="4" t="s">
        <v>61</v>
      </c>
      <c r="O2" s="4" t="s">
        <v>8</v>
      </c>
      <c r="P2" s="4" t="s">
        <v>55</v>
      </c>
      <c r="Q2" s="3" t="s">
        <v>9</v>
      </c>
      <c r="R2" s="3" t="s">
        <v>56</v>
      </c>
      <c r="S2" s="4" t="s">
        <v>62</v>
      </c>
      <c r="T2" s="4" t="s">
        <v>10</v>
      </c>
      <c r="U2" s="4" t="s">
        <v>57</v>
      </c>
      <c r="V2" s="5" t="s">
        <v>11</v>
      </c>
      <c r="W2" s="5" t="s">
        <v>58</v>
      </c>
      <c r="X2" s="5" t="s">
        <v>63</v>
      </c>
      <c r="Y2" s="14"/>
    </row>
    <row r="3" spans="1:25" x14ac:dyDescent="0.2">
      <c r="A3" s="6" t="s">
        <v>12</v>
      </c>
      <c r="B3" s="1" t="s">
        <v>13</v>
      </c>
      <c r="C3" s="11" t="s">
        <v>14</v>
      </c>
      <c r="D3" s="11">
        <v>72</v>
      </c>
      <c r="E3" s="27">
        <v>354000000</v>
      </c>
      <c r="F3" s="28">
        <v>62</v>
      </c>
      <c r="G3" s="11">
        <v>3</v>
      </c>
      <c r="H3" s="11">
        <v>60</v>
      </c>
      <c r="I3" s="11">
        <f>($C$16*D3)+($E$16*F3)+($G$16*H3)</f>
        <v>66.599999999999994</v>
      </c>
      <c r="J3" s="19">
        <v>0.91</v>
      </c>
      <c r="K3" s="19">
        <v>91</v>
      </c>
      <c r="L3" s="19" t="s">
        <v>15</v>
      </c>
      <c r="M3" s="19">
        <v>50</v>
      </c>
      <c r="N3" s="19">
        <f>($J$16*K3)+($L$16*M3)</f>
        <v>70.5</v>
      </c>
      <c r="O3" s="34" t="s">
        <v>16</v>
      </c>
      <c r="P3" s="34">
        <v>50</v>
      </c>
      <c r="Q3" s="34">
        <v>9</v>
      </c>
      <c r="R3" s="34">
        <v>90</v>
      </c>
      <c r="S3" s="34">
        <f>($O$16*P3)+($Q$16*R3)</f>
        <v>70</v>
      </c>
      <c r="T3" s="17" t="s">
        <v>15</v>
      </c>
      <c r="U3" s="17">
        <v>50</v>
      </c>
      <c r="V3" s="17" t="s">
        <v>16</v>
      </c>
      <c r="W3" s="38">
        <v>100</v>
      </c>
      <c r="X3" s="38">
        <f>($T$16*U3)+($V$16*W3)</f>
        <v>70</v>
      </c>
      <c r="Y3" s="14"/>
    </row>
    <row r="4" spans="1:25" x14ac:dyDescent="0.2">
      <c r="A4" s="7" t="s">
        <v>17</v>
      </c>
      <c r="B4" s="1" t="s">
        <v>18</v>
      </c>
      <c r="C4" s="11" t="s">
        <v>19</v>
      </c>
      <c r="D4" s="11">
        <v>81</v>
      </c>
      <c r="E4" s="29">
        <v>904628910</v>
      </c>
      <c r="F4" s="28">
        <v>82</v>
      </c>
      <c r="G4" s="30">
        <v>3</v>
      </c>
      <c r="H4" s="11">
        <v>60</v>
      </c>
      <c r="I4" s="11">
        <f t="shared" ref="I4:I14" si="0">($C$16*D4)+($E$16*F4)+($G$16*H4)</f>
        <v>77.099999999999994</v>
      </c>
      <c r="J4" s="19">
        <v>0.85</v>
      </c>
      <c r="K4" s="19">
        <v>85</v>
      </c>
      <c r="L4" s="19" t="s">
        <v>16</v>
      </c>
      <c r="M4" s="19">
        <v>100</v>
      </c>
      <c r="N4" s="19">
        <f t="shared" ref="N4:N14" si="1">($J$16*K4)+($L$16*M4)</f>
        <v>92.5</v>
      </c>
      <c r="O4" s="34" t="s">
        <v>16</v>
      </c>
      <c r="P4" s="34">
        <v>50</v>
      </c>
      <c r="Q4" s="35">
        <v>8</v>
      </c>
      <c r="R4" s="35">
        <v>80</v>
      </c>
      <c r="S4" s="34">
        <f t="shared" ref="S4:S14" si="2">($O$16*P4)+($Q$16*R4)</f>
        <v>65</v>
      </c>
      <c r="T4" s="17" t="s">
        <v>16</v>
      </c>
      <c r="U4" s="17">
        <v>100</v>
      </c>
      <c r="V4" s="17" t="s">
        <v>16</v>
      </c>
      <c r="W4" s="38">
        <v>100</v>
      </c>
      <c r="X4" s="38">
        <f t="shared" ref="X4:X14" si="3">($T$16*U4)+($V$16*W4)</f>
        <v>100</v>
      </c>
      <c r="Y4" s="14"/>
    </row>
    <row r="5" spans="1:25" x14ac:dyDescent="0.2">
      <c r="A5" s="6" t="s">
        <v>20</v>
      </c>
      <c r="B5" s="1" t="s">
        <v>21</v>
      </c>
      <c r="C5" s="11" t="s">
        <v>22</v>
      </c>
      <c r="D5" s="11">
        <v>85</v>
      </c>
      <c r="E5" s="29">
        <v>363900000</v>
      </c>
      <c r="F5" s="28">
        <v>65</v>
      </c>
      <c r="G5" s="11">
        <v>3</v>
      </c>
      <c r="H5" s="11">
        <v>60</v>
      </c>
      <c r="I5" s="11">
        <f t="shared" si="0"/>
        <v>74</v>
      </c>
      <c r="J5" s="19">
        <v>0.63</v>
      </c>
      <c r="K5" s="19">
        <v>63</v>
      </c>
      <c r="L5" s="19" t="s">
        <v>16</v>
      </c>
      <c r="M5" s="19">
        <v>100</v>
      </c>
      <c r="N5" s="19">
        <f t="shared" si="1"/>
        <v>81.5</v>
      </c>
      <c r="O5" s="34" t="s">
        <v>16</v>
      </c>
      <c r="P5" s="34">
        <v>50</v>
      </c>
      <c r="Q5" s="34">
        <v>8</v>
      </c>
      <c r="R5" s="34">
        <v>80</v>
      </c>
      <c r="S5" s="34">
        <f t="shared" si="2"/>
        <v>65</v>
      </c>
      <c r="T5" s="17" t="s">
        <v>16</v>
      </c>
      <c r="U5" s="17">
        <v>100</v>
      </c>
      <c r="V5" s="17" t="s">
        <v>16</v>
      </c>
      <c r="W5" s="38">
        <v>100</v>
      </c>
      <c r="X5" s="38">
        <f t="shared" si="3"/>
        <v>100</v>
      </c>
      <c r="Y5" s="14"/>
    </row>
    <row r="6" spans="1:25" x14ac:dyDescent="0.2">
      <c r="A6" s="7" t="s">
        <v>23</v>
      </c>
      <c r="B6" s="1" t="s">
        <v>24</v>
      </c>
      <c r="C6" s="11" t="s">
        <v>25</v>
      </c>
      <c r="D6" s="11">
        <v>60</v>
      </c>
      <c r="E6" s="29">
        <v>435960000</v>
      </c>
      <c r="F6" s="28">
        <v>71</v>
      </c>
      <c r="G6" s="30">
        <v>2</v>
      </c>
      <c r="H6" s="30">
        <v>40</v>
      </c>
      <c r="I6" s="11">
        <f t="shared" si="0"/>
        <v>59.3</v>
      </c>
      <c r="J6" s="19">
        <v>0.9</v>
      </c>
      <c r="K6" s="19">
        <v>90</v>
      </c>
      <c r="L6" s="19" t="s">
        <v>16</v>
      </c>
      <c r="M6" s="19">
        <v>100</v>
      </c>
      <c r="N6" s="19">
        <f t="shared" si="1"/>
        <v>95</v>
      </c>
      <c r="O6" s="34" t="s">
        <v>16</v>
      </c>
      <c r="P6" s="34">
        <v>50</v>
      </c>
      <c r="Q6" s="35">
        <v>9</v>
      </c>
      <c r="R6" s="35">
        <v>90</v>
      </c>
      <c r="S6" s="34">
        <f t="shared" si="2"/>
        <v>70</v>
      </c>
      <c r="T6" s="17" t="s">
        <v>16</v>
      </c>
      <c r="U6" s="17">
        <v>100</v>
      </c>
      <c r="V6" s="17" t="s">
        <v>16</v>
      </c>
      <c r="W6" s="38">
        <v>100</v>
      </c>
      <c r="X6" s="38">
        <f t="shared" si="3"/>
        <v>100</v>
      </c>
      <c r="Y6" s="14"/>
    </row>
    <row r="7" spans="1:25" x14ac:dyDescent="0.2">
      <c r="A7" s="6" t="s">
        <v>26</v>
      </c>
      <c r="B7" s="1" t="s">
        <v>27</v>
      </c>
      <c r="C7" s="11" t="s">
        <v>28</v>
      </c>
      <c r="D7" s="11">
        <v>98</v>
      </c>
      <c r="E7" s="29">
        <v>3996000000</v>
      </c>
      <c r="F7" s="28">
        <v>96</v>
      </c>
      <c r="G7" s="11">
        <v>1</v>
      </c>
      <c r="H7" s="11">
        <v>20</v>
      </c>
      <c r="I7" s="11">
        <f t="shared" si="0"/>
        <v>81.8</v>
      </c>
      <c r="J7" s="19">
        <v>0.82</v>
      </c>
      <c r="K7" s="19">
        <v>82</v>
      </c>
      <c r="L7" s="19" t="s">
        <v>15</v>
      </c>
      <c r="M7" s="19">
        <v>50</v>
      </c>
      <c r="N7" s="19">
        <f t="shared" si="1"/>
        <v>66</v>
      </c>
      <c r="O7" s="34" t="s">
        <v>15</v>
      </c>
      <c r="P7" s="34">
        <v>100</v>
      </c>
      <c r="Q7" s="34">
        <v>10</v>
      </c>
      <c r="R7" s="34">
        <v>100</v>
      </c>
      <c r="S7" s="34">
        <f t="shared" si="2"/>
        <v>100</v>
      </c>
      <c r="T7" s="17" t="s">
        <v>15</v>
      </c>
      <c r="U7" s="17">
        <v>50</v>
      </c>
      <c r="V7" s="17" t="s">
        <v>15</v>
      </c>
      <c r="W7" s="38">
        <v>50</v>
      </c>
      <c r="X7" s="38">
        <f t="shared" si="3"/>
        <v>50</v>
      </c>
      <c r="Y7" s="14"/>
    </row>
    <row r="8" spans="1:25" x14ac:dyDescent="0.2">
      <c r="A8" s="7" t="s">
        <v>29</v>
      </c>
      <c r="B8" s="1" t="s">
        <v>27</v>
      </c>
      <c r="C8" s="11" t="s">
        <v>30</v>
      </c>
      <c r="D8" s="11">
        <v>38</v>
      </c>
      <c r="E8" s="29">
        <v>23310000</v>
      </c>
      <c r="F8" s="28">
        <v>34</v>
      </c>
      <c r="G8" s="30">
        <v>4</v>
      </c>
      <c r="H8" s="30">
        <v>80</v>
      </c>
      <c r="I8" s="11">
        <f t="shared" si="0"/>
        <v>45.2</v>
      </c>
      <c r="J8" s="19">
        <v>0.88</v>
      </c>
      <c r="K8" s="19">
        <v>88</v>
      </c>
      <c r="L8" s="19" t="s">
        <v>15</v>
      </c>
      <c r="M8" s="19">
        <v>50</v>
      </c>
      <c r="N8" s="19">
        <f t="shared" si="1"/>
        <v>69</v>
      </c>
      <c r="O8" s="34" t="s">
        <v>15</v>
      </c>
      <c r="P8" s="34">
        <v>100</v>
      </c>
      <c r="Q8" s="35">
        <v>7</v>
      </c>
      <c r="R8" s="35">
        <v>70</v>
      </c>
      <c r="S8" s="34">
        <f t="shared" si="2"/>
        <v>85</v>
      </c>
      <c r="T8" s="17" t="s">
        <v>16</v>
      </c>
      <c r="U8" s="17">
        <v>100</v>
      </c>
      <c r="V8" s="17" t="s">
        <v>16</v>
      </c>
      <c r="W8" s="38">
        <v>100</v>
      </c>
      <c r="X8" s="39">
        <f t="shared" si="3"/>
        <v>100</v>
      </c>
    </row>
    <row r="9" spans="1:25" x14ac:dyDescent="0.2">
      <c r="A9" s="6" t="s">
        <v>31</v>
      </c>
      <c r="B9" s="1" t="s">
        <v>13</v>
      </c>
      <c r="C9" s="11" t="s">
        <v>32</v>
      </c>
      <c r="D9" s="11">
        <v>67</v>
      </c>
      <c r="E9" s="29">
        <v>23900000</v>
      </c>
      <c r="F9" s="28">
        <v>35</v>
      </c>
      <c r="G9" s="11">
        <v>2</v>
      </c>
      <c r="H9" s="11">
        <v>40</v>
      </c>
      <c r="I9" s="11">
        <f t="shared" si="0"/>
        <v>52</v>
      </c>
      <c r="J9" s="19">
        <v>0.78</v>
      </c>
      <c r="K9" s="19">
        <v>78</v>
      </c>
      <c r="L9" s="19" t="s">
        <v>15</v>
      </c>
      <c r="M9" s="19">
        <v>50</v>
      </c>
      <c r="N9" s="19">
        <f t="shared" si="1"/>
        <v>64</v>
      </c>
      <c r="O9" s="34" t="s">
        <v>16</v>
      </c>
      <c r="P9" s="34">
        <v>50</v>
      </c>
      <c r="Q9" s="34">
        <v>10</v>
      </c>
      <c r="R9" s="34">
        <v>100</v>
      </c>
      <c r="S9" s="34">
        <f t="shared" si="2"/>
        <v>75</v>
      </c>
      <c r="T9" s="17" t="s">
        <v>16</v>
      </c>
      <c r="U9" s="17">
        <v>100</v>
      </c>
      <c r="V9" s="17" t="s">
        <v>16</v>
      </c>
      <c r="W9" s="38">
        <v>100</v>
      </c>
      <c r="X9" s="38">
        <f t="shared" si="3"/>
        <v>100</v>
      </c>
      <c r="Y9" s="14"/>
    </row>
    <row r="10" spans="1:25" x14ac:dyDescent="0.2">
      <c r="A10" s="7" t="s">
        <v>33</v>
      </c>
      <c r="B10" s="1" t="s">
        <v>34</v>
      </c>
      <c r="C10" s="11" t="s">
        <v>35</v>
      </c>
      <c r="D10" s="11">
        <v>25</v>
      </c>
      <c r="E10" s="29">
        <v>9500000</v>
      </c>
      <c r="F10" s="28">
        <v>28</v>
      </c>
      <c r="G10" s="30">
        <v>4</v>
      </c>
      <c r="H10" s="30">
        <v>80</v>
      </c>
      <c r="I10" s="11">
        <f t="shared" si="0"/>
        <v>36.9</v>
      </c>
      <c r="J10" s="19">
        <v>0.94</v>
      </c>
      <c r="K10" s="19">
        <v>94</v>
      </c>
      <c r="L10" s="19" t="s">
        <v>15</v>
      </c>
      <c r="M10" s="19">
        <v>50</v>
      </c>
      <c r="N10" s="19">
        <f t="shared" si="1"/>
        <v>72</v>
      </c>
      <c r="O10" s="34" t="s">
        <v>15</v>
      </c>
      <c r="P10" s="34">
        <v>100</v>
      </c>
      <c r="Q10" s="35">
        <v>7</v>
      </c>
      <c r="R10" s="35">
        <v>70</v>
      </c>
      <c r="S10" s="34">
        <f t="shared" si="2"/>
        <v>85</v>
      </c>
      <c r="T10" s="17" t="s">
        <v>16</v>
      </c>
      <c r="U10" s="17">
        <v>100</v>
      </c>
      <c r="V10" s="17" t="s">
        <v>16</v>
      </c>
      <c r="W10" s="38">
        <v>100</v>
      </c>
      <c r="X10" s="38">
        <f t="shared" si="3"/>
        <v>100</v>
      </c>
      <c r="Y10" s="14"/>
    </row>
    <row r="11" spans="1:25" x14ac:dyDescent="0.2">
      <c r="A11" s="6" t="s">
        <v>36</v>
      </c>
      <c r="B11" s="1" t="s">
        <v>37</v>
      </c>
      <c r="C11" s="11" t="s">
        <v>38</v>
      </c>
      <c r="D11" s="11">
        <v>56</v>
      </c>
      <c r="E11" s="29">
        <v>309135000</v>
      </c>
      <c r="F11" s="28">
        <v>54</v>
      </c>
      <c r="G11" s="11">
        <v>3</v>
      </c>
      <c r="H11" s="11">
        <v>60</v>
      </c>
      <c r="I11" s="11">
        <f t="shared" si="0"/>
        <v>56.2</v>
      </c>
      <c r="J11" s="19">
        <v>0.86</v>
      </c>
      <c r="K11" s="19">
        <v>86</v>
      </c>
      <c r="L11" s="19" t="s">
        <v>16</v>
      </c>
      <c r="M11" s="19">
        <v>100</v>
      </c>
      <c r="N11" s="19">
        <f t="shared" si="1"/>
        <v>93</v>
      </c>
      <c r="O11" s="34" t="s">
        <v>16</v>
      </c>
      <c r="P11" s="34">
        <v>50</v>
      </c>
      <c r="Q11" s="34">
        <v>8</v>
      </c>
      <c r="R11" s="34">
        <v>80</v>
      </c>
      <c r="S11" s="34">
        <f t="shared" si="2"/>
        <v>65</v>
      </c>
      <c r="T11" s="17" t="s">
        <v>16</v>
      </c>
      <c r="U11" s="17">
        <v>100</v>
      </c>
      <c r="V11" s="17" t="s">
        <v>15</v>
      </c>
      <c r="W11" s="38">
        <v>50</v>
      </c>
      <c r="X11" s="38">
        <f t="shared" si="3"/>
        <v>80</v>
      </c>
      <c r="Y11" s="14"/>
    </row>
    <row r="12" spans="1:25" x14ac:dyDescent="0.2">
      <c r="A12" s="7" t="s">
        <v>39</v>
      </c>
      <c r="B12" s="1" t="s">
        <v>40</v>
      </c>
      <c r="C12" s="11" t="s">
        <v>41</v>
      </c>
      <c r="D12" s="11">
        <v>33</v>
      </c>
      <c r="E12" s="29">
        <v>6375600</v>
      </c>
      <c r="F12" s="28">
        <v>24</v>
      </c>
      <c r="G12" s="30">
        <v>3</v>
      </c>
      <c r="H12" s="30">
        <v>60</v>
      </c>
      <c r="I12" s="11">
        <f t="shared" si="0"/>
        <v>35.700000000000003</v>
      </c>
      <c r="J12" s="19">
        <v>0.92</v>
      </c>
      <c r="K12" s="19">
        <v>92</v>
      </c>
      <c r="L12" s="19" t="s">
        <v>16</v>
      </c>
      <c r="M12" s="19">
        <v>100</v>
      </c>
      <c r="N12" s="19">
        <f t="shared" si="1"/>
        <v>96</v>
      </c>
      <c r="O12" s="34" t="s">
        <v>16</v>
      </c>
      <c r="P12" s="34">
        <v>50</v>
      </c>
      <c r="Q12" s="35">
        <v>5</v>
      </c>
      <c r="R12" s="35">
        <v>50</v>
      </c>
      <c r="S12" s="34">
        <f t="shared" si="2"/>
        <v>50</v>
      </c>
      <c r="T12" s="17" t="s">
        <v>16</v>
      </c>
      <c r="U12" s="17">
        <v>100</v>
      </c>
      <c r="V12" s="17" t="s">
        <v>16</v>
      </c>
      <c r="W12" s="38">
        <v>100</v>
      </c>
      <c r="X12" s="38">
        <f t="shared" si="3"/>
        <v>100</v>
      </c>
      <c r="Y12" s="14"/>
    </row>
    <row r="13" spans="1:25" x14ac:dyDescent="0.2">
      <c r="A13" s="6" t="s">
        <v>42</v>
      </c>
      <c r="B13" s="1" t="s">
        <v>13</v>
      </c>
      <c r="C13" s="11" t="s">
        <v>43</v>
      </c>
      <c r="D13" s="11">
        <v>42</v>
      </c>
      <c r="E13" s="29">
        <v>9000000</v>
      </c>
      <c r="F13" s="28">
        <v>27</v>
      </c>
      <c r="G13" s="11">
        <v>5</v>
      </c>
      <c r="H13" s="11">
        <v>100</v>
      </c>
      <c r="I13" s="11">
        <f t="shared" si="0"/>
        <v>49.1</v>
      </c>
      <c r="J13" s="19">
        <v>0.88</v>
      </c>
      <c r="K13" s="19">
        <v>88</v>
      </c>
      <c r="L13" s="19" t="s">
        <v>15</v>
      </c>
      <c r="M13" s="19">
        <v>50</v>
      </c>
      <c r="N13" s="19">
        <f t="shared" si="1"/>
        <v>69</v>
      </c>
      <c r="O13" s="34" t="s">
        <v>15</v>
      </c>
      <c r="P13" s="34">
        <v>100</v>
      </c>
      <c r="Q13" s="34">
        <v>7</v>
      </c>
      <c r="R13" s="34">
        <v>70</v>
      </c>
      <c r="S13" s="34">
        <f t="shared" si="2"/>
        <v>85</v>
      </c>
      <c r="T13" s="17" t="s">
        <v>16</v>
      </c>
      <c r="U13" s="17">
        <v>100</v>
      </c>
      <c r="V13" s="17" t="s">
        <v>16</v>
      </c>
      <c r="W13" s="38">
        <v>100</v>
      </c>
      <c r="X13" s="38">
        <f t="shared" si="3"/>
        <v>100</v>
      </c>
      <c r="Y13" s="14"/>
    </row>
    <row r="14" spans="1:25" ht="17" thickBot="1" x14ac:dyDescent="0.25">
      <c r="A14" s="8" t="s">
        <v>44</v>
      </c>
      <c r="B14" s="9" t="s">
        <v>24</v>
      </c>
      <c r="C14" s="12" t="s">
        <v>45</v>
      </c>
      <c r="D14" s="12">
        <v>51</v>
      </c>
      <c r="E14" s="31">
        <v>340368000</v>
      </c>
      <c r="F14" s="32">
        <v>58</v>
      </c>
      <c r="G14" s="33">
        <v>2</v>
      </c>
      <c r="H14" s="33">
        <v>40</v>
      </c>
      <c r="I14" s="11">
        <f t="shared" si="0"/>
        <v>50.9</v>
      </c>
      <c r="J14" s="20">
        <v>0.79</v>
      </c>
      <c r="K14" s="20">
        <v>79</v>
      </c>
      <c r="L14" s="20" t="s">
        <v>16</v>
      </c>
      <c r="M14" s="20">
        <v>100</v>
      </c>
      <c r="N14" s="19">
        <f t="shared" si="1"/>
        <v>89.5</v>
      </c>
      <c r="O14" s="36" t="s">
        <v>16</v>
      </c>
      <c r="P14" s="36">
        <v>50</v>
      </c>
      <c r="Q14" s="37">
        <v>8</v>
      </c>
      <c r="R14" s="37">
        <v>80</v>
      </c>
      <c r="S14" s="34">
        <f t="shared" si="2"/>
        <v>65</v>
      </c>
      <c r="T14" s="18" t="s">
        <v>16</v>
      </c>
      <c r="U14" s="17">
        <v>100</v>
      </c>
      <c r="V14" s="18" t="s">
        <v>16</v>
      </c>
      <c r="W14" s="38">
        <v>100</v>
      </c>
      <c r="X14" s="38">
        <f t="shared" si="3"/>
        <v>100</v>
      </c>
      <c r="Y14" s="14"/>
    </row>
    <row r="15" spans="1:25" ht="26" customHeight="1" thickBot="1" x14ac:dyDescent="0.25">
      <c r="A15" s="1"/>
      <c r="B15" s="1"/>
      <c r="C15" s="42" t="s">
        <v>46</v>
      </c>
      <c r="D15" s="43"/>
      <c r="E15" s="43"/>
      <c r="F15" s="43"/>
      <c r="G15" s="43"/>
      <c r="H15" s="43"/>
      <c r="I15" s="44"/>
      <c r="J15" s="45" t="s">
        <v>47</v>
      </c>
      <c r="K15" s="46"/>
      <c r="L15" s="46"/>
      <c r="M15" s="46"/>
      <c r="N15" s="47"/>
      <c r="O15" s="48" t="s">
        <v>48</v>
      </c>
      <c r="P15" s="49"/>
      <c r="Q15" s="49"/>
      <c r="R15" s="49"/>
      <c r="S15" s="50"/>
      <c r="T15" s="51" t="s">
        <v>49</v>
      </c>
      <c r="U15" s="52"/>
      <c r="V15" s="52"/>
      <c r="W15" s="52"/>
      <c r="X15" s="53"/>
    </row>
    <row r="16" spans="1:25" x14ac:dyDescent="0.2">
      <c r="C16">
        <v>0.5</v>
      </c>
      <c r="E16">
        <v>0.3</v>
      </c>
      <c r="G16">
        <v>0.2</v>
      </c>
      <c r="J16" s="1">
        <v>0.5</v>
      </c>
      <c r="L16">
        <v>0.5</v>
      </c>
      <c r="N16" s="15"/>
      <c r="O16">
        <v>0.5</v>
      </c>
      <c r="Q16">
        <v>0.5</v>
      </c>
      <c r="S16" s="15"/>
      <c r="T16">
        <v>0.6</v>
      </c>
      <c r="V16">
        <v>0.4</v>
      </c>
      <c r="X16" s="15"/>
    </row>
    <row r="17" spans="1:10" ht="17" thickBot="1" x14ac:dyDescent="0.25">
      <c r="A17" s="13"/>
      <c r="B17" s="13"/>
    </row>
    <row r="18" spans="1:10" ht="27" thickBot="1" x14ac:dyDescent="0.25">
      <c r="A18" s="3" t="s">
        <v>1</v>
      </c>
      <c r="B18" s="26" t="s">
        <v>59</v>
      </c>
    </row>
    <row r="19" spans="1:10" x14ac:dyDescent="0.2">
      <c r="A19" s="25" t="s">
        <v>12</v>
      </c>
      <c r="B19" s="21">
        <f>($J$19*I3)+($J$20*N3)+($J$21*S3)+($J$22*X3)</f>
        <v>68.449999999999989</v>
      </c>
      <c r="C19" s="14"/>
      <c r="H19" s="40" t="s">
        <v>46</v>
      </c>
      <c r="I19" s="40"/>
      <c r="J19">
        <v>0.5</v>
      </c>
    </row>
    <row r="20" spans="1:10" x14ac:dyDescent="0.2">
      <c r="A20" s="22" t="s">
        <v>17</v>
      </c>
      <c r="B20">
        <f t="shared" ref="B20:B30" si="4">($J$19*I4)+($J$20*N4)+($J$21*S4)+($J$22*X4)</f>
        <v>82.8</v>
      </c>
      <c r="C20" s="14"/>
      <c r="H20" s="40" t="s">
        <v>47</v>
      </c>
      <c r="I20" s="40"/>
      <c r="J20">
        <v>0.3</v>
      </c>
    </row>
    <row r="21" spans="1:10" x14ac:dyDescent="0.2">
      <c r="A21" s="23" t="s">
        <v>20</v>
      </c>
      <c r="B21" s="16">
        <f t="shared" si="4"/>
        <v>77.95</v>
      </c>
      <c r="H21" s="40" t="s">
        <v>48</v>
      </c>
      <c r="I21" s="40"/>
      <c r="J21">
        <v>0.1</v>
      </c>
    </row>
    <row r="22" spans="1:10" x14ac:dyDescent="0.2">
      <c r="A22" s="22" t="s">
        <v>23</v>
      </c>
      <c r="B22">
        <f t="shared" si="4"/>
        <v>75.150000000000006</v>
      </c>
      <c r="C22" s="14"/>
      <c r="H22" s="40" t="s">
        <v>49</v>
      </c>
      <c r="I22" s="40"/>
      <c r="J22">
        <v>0.1</v>
      </c>
    </row>
    <row r="23" spans="1:10" x14ac:dyDescent="0.2">
      <c r="A23" s="23" t="s">
        <v>26</v>
      </c>
      <c r="B23">
        <f t="shared" si="4"/>
        <v>75.7</v>
      </c>
      <c r="C23" s="14"/>
    </row>
    <row r="24" spans="1:10" x14ac:dyDescent="0.2">
      <c r="A24" s="7" t="s">
        <v>29</v>
      </c>
      <c r="B24" s="21">
        <f t="shared" si="4"/>
        <v>61.8</v>
      </c>
      <c r="C24" s="14"/>
    </row>
    <row r="25" spans="1:10" x14ac:dyDescent="0.2">
      <c r="A25" s="6" t="s">
        <v>31</v>
      </c>
      <c r="B25" s="21">
        <f t="shared" si="4"/>
        <v>62.7</v>
      </c>
      <c r="C25" s="14"/>
    </row>
    <row r="26" spans="1:10" x14ac:dyDescent="0.2">
      <c r="A26" s="7" t="s">
        <v>33</v>
      </c>
      <c r="B26" s="21">
        <f t="shared" si="4"/>
        <v>58.55</v>
      </c>
      <c r="C26" s="14"/>
    </row>
    <row r="27" spans="1:10" x14ac:dyDescent="0.2">
      <c r="A27" s="6" t="s">
        <v>36</v>
      </c>
      <c r="B27" s="21">
        <f t="shared" si="4"/>
        <v>70.5</v>
      </c>
      <c r="C27" s="14"/>
    </row>
    <row r="28" spans="1:10" x14ac:dyDescent="0.2">
      <c r="A28" s="7" t="s">
        <v>39</v>
      </c>
      <c r="B28" s="21">
        <f t="shared" si="4"/>
        <v>61.65</v>
      </c>
    </row>
    <row r="29" spans="1:10" x14ac:dyDescent="0.2">
      <c r="A29" s="6" t="s">
        <v>42</v>
      </c>
      <c r="B29" s="21">
        <f t="shared" si="4"/>
        <v>63.75</v>
      </c>
      <c r="C29" s="14"/>
    </row>
    <row r="30" spans="1:10" ht="17" thickBot="1" x14ac:dyDescent="0.25">
      <c r="A30" s="8" t="s">
        <v>44</v>
      </c>
      <c r="B30" s="24">
        <f t="shared" si="4"/>
        <v>68.8</v>
      </c>
      <c r="C30" s="14"/>
    </row>
    <row r="31" spans="1:10" x14ac:dyDescent="0.2">
      <c r="B31" s="15"/>
    </row>
  </sheetData>
  <mergeCells count="9">
    <mergeCell ref="J15:N15"/>
    <mergeCell ref="O15:S15"/>
    <mergeCell ref="T15:X15"/>
    <mergeCell ref="H19:I19"/>
    <mergeCell ref="H22:I22"/>
    <mergeCell ref="H21:I21"/>
    <mergeCell ref="H20:I20"/>
    <mergeCell ref="A1:C1"/>
    <mergeCell ref="C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Jha</dc:creator>
  <cp:lastModifiedBy>Aishwarya Jha</cp:lastModifiedBy>
  <dcterms:created xsi:type="dcterms:W3CDTF">2023-12-04T01:58:56Z</dcterms:created>
  <dcterms:modified xsi:type="dcterms:W3CDTF">2023-12-04T05:12:38Z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2023-12-04T03:02:11Z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88dd065f-12a9-47e4-afb1-b71dd5a57cf3</vt:lpwstr>
  </property>
  <property fmtid="{D5CDD505-2E9C-101B-9397-08002B2CF9AE}" pid="8" name="MSIP_Label_a73fd474-4f3c-44ed-88fb-5cc4bd2471bf_ContentBits">
    <vt:lpwstr>0</vt:lpwstr>
  </property>
</Properties>
</file>