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5"/>
  <workbookPr dateCompatibility="0" codeName="ThisWorkbook"/>
  <mc:AlternateContent xmlns:mc="http://schemas.openxmlformats.org/markup-compatibility/2006">
    <mc:Choice Requires="x15">
      <x15ac:absPath xmlns:x15ac="http://schemas.microsoft.com/office/spreadsheetml/2010/11/ac" url="/Users/handika/Downloads/"/>
    </mc:Choice>
  </mc:AlternateContent>
  <xr:revisionPtr revIDLastSave="0" documentId="8_{23732E06-C348-0C48-8822-EDA09709BD1B}" xr6:coauthVersionLast="47" xr6:coauthVersionMax="47" xr10:uidLastSave="{00000000-0000-0000-0000-000000000000}"/>
  <bookViews>
    <workbookView xWindow="0" yWindow="500" windowWidth="33600" windowHeight="19260" tabRatio="760" activeTab="2" xr2:uid="{00000000-000D-0000-FFFF-FFFF00000000}"/>
  </bookViews>
  <sheets>
    <sheet name="Master" sheetId="11" state="veryHidden" r:id="rId1"/>
    <sheet name="HAV Map" sheetId="7" state="veryHidden" r:id="rId2"/>
    <sheet name="Summary" sheetId="18" r:id="rId3"/>
    <sheet name="Condition" sheetId="13" state="veryHidden" r:id="rId4"/>
    <sheet name="HAV" sheetId="12" state="veryHidden" r:id="rId5"/>
    <sheet name="Rumus ALC" sheetId="8" state="veryHidden" r:id="rId6"/>
  </sheets>
  <definedNames>
    <definedName name="_xlnm._FilterDatabase" localSheetId="2" hidden="1">Summary!$A$12:$AU$12</definedName>
    <definedName name="Kategori">Condition!$B$20:$C$27</definedName>
    <definedName name="Kuadran8">Condition!$I$6:$J$21</definedName>
    <definedName name="_xlnm.Print_Area" localSheetId="1">'HAV Map'!$A$1:$G$22</definedName>
    <definedName name="_xlnm.Print_Area" localSheetId="2">Summary!$A$1:$AU$77</definedName>
    <definedName name="TabelC8">Condition!$B$14:$C$18</definedName>
    <definedName name="TabelR8">Condition!$B$7:$F$11</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Y13" i="18" l="1"/>
  <c r="X13" i="18"/>
  <c r="Z13" i="18"/>
  <c r="R13" i="18"/>
  <c r="S13" i="18" s="1"/>
  <c r="T13" i="18" s="1"/>
  <c r="Y11" i="18"/>
  <c r="X11" i="18"/>
  <c r="Z11" i="18"/>
  <c r="AA13" i="18" l="1"/>
  <c r="AB13" i="18" s="1"/>
  <c r="AC13" i="18" s="1"/>
  <c r="AD13" i="18" s="1"/>
  <c r="AE13" i="18" s="1"/>
  <c r="F22" i="13"/>
  <c r="F21" i="13"/>
  <c r="F20" i="13"/>
  <c r="F19" i="13"/>
  <c r="F17" i="13"/>
  <c r="F15" i="13"/>
  <c r="S6" i="11" l="1"/>
  <c r="Q6" i="11"/>
  <c r="S5" i="11"/>
  <c r="Q5" i="11"/>
  <c r="S4" i="11"/>
  <c r="Q4" i="11"/>
  <c r="S3" i="11"/>
  <c r="Q3" i="11"/>
  <c r="S2" i="11"/>
  <c r="Q2" i="11"/>
  <c r="M41" i="8"/>
  <c r="P19" i="8"/>
  <c r="P20" i="8"/>
  <c r="P21" i="8"/>
  <c r="P22" i="8"/>
  <c r="P23" i="8"/>
  <c r="P24" i="8"/>
  <c r="P25" i="8"/>
  <c r="P26" i="8"/>
  <c r="P27" i="8"/>
  <c r="P18" i="8"/>
  <c r="I40" i="8"/>
  <c r="L40" i="8"/>
  <c r="H40" i="8"/>
  <c r="E28" i="8"/>
  <c r="B28" i="8"/>
</calcChain>
</file>

<file path=xl/sharedStrings.xml><?xml version="1.0" encoding="utf-8"?>
<sst xmlns="http://purl.oclc.org/ooxml/spreadsheetml/main" count="341" uniqueCount="198">
  <si>
    <t>No</t>
  </si>
  <si>
    <t>Vision &amp; Business Sense</t>
  </si>
  <si>
    <t>Customer Focus</t>
  </si>
  <si>
    <t>Interpersonal Skill</t>
  </si>
  <si>
    <t>Analysis &amp; Judgment</t>
  </si>
  <si>
    <t>Planning &amp; Driving Action</t>
  </si>
  <si>
    <t>Leading &amp; Motivating</t>
  </si>
  <si>
    <t>Teamwork</t>
  </si>
  <si>
    <t>Drive &amp; Courage</t>
  </si>
  <si>
    <t>ID</t>
  </si>
  <si>
    <t>Sub Gol</t>
  </si>
  <si>
    <t>:</t>
  </si>
  <si>
    <t>PK (last 3 years)</t>
  </si>
  <si>
    <t>Date</t>
  </si>
  <si>
    <t>Score Summary</t>
  </si>
  <si>
    <t>Company</t>
  </si>
  <si>
    <t>Division</t>
  </si>
  <si>
    <t>Department</t>
  </si>
  <si>
    <t>Name</t>
  </si>
  <si>
    <t>Total Score</t>
  </si>
  <si>
    <t>Total Score
(%)</t>
  </si>
  <si>
    <t>Kolom HAV</t>
  </si>
  <si>
    <t>Evidence ALC</t>
  </si>
  <si>
    <t>Astra Leadership Competencies (ALC) Score</t>
  </si>
  <si>
    <t>Baris HAV</t>
  </si>
  <si>
    <t>Kuadran HAV</t>
  </si>
  <si>
    <t>HAV Mapping</t>
  </si>
  <si>
    <t>2. Future Star</t>
  </si>
  <si>
    <t>1. STAR</t>
  </si>
  <si>
    <t>3. Future Star</t>
  </si>
  <si>
    <t>4. Potential Candidate</t>
  </si>
  <si>
    <t>5. Raw Diamond</t>
  </si>
  <si>
    <t>6. Candidate</t>
  </si>
  <si>
    <t>7. Top Performer</t>
  </si>
  <si>
    <t>8. Strong Performer</t>
  </si>
  <si>
    <t>9. Career Person</t>
  </si>
  <si>
    <t>10. Most Unfit Employee</t>
  </si>
  <si>
    <t>11. Unfit Employee</t>
  </si>
  <si>
    <t>12. Problem Employee</t>
  </si>
  <si>
    <t>13. Maximal Contributor</t>
  </si>
  <si>
    <t>14. Contributor</t>
  </si>
  <si>
    <t>15. Minimal Contributor</t>
  </si>
  <si>
    <t>16. Deadwood</t>
  </si>
  <si>
    <t>OPSI</t>
  </si>
  <si>
    <t>Average score, tidak memperhitungkan nilai N/A (tidak jadi pembagi)</t>
  </si>
  <si>
    <t>Mempertimbangkan N/A  yang menjadi nilai pengurang</t>
  </si>
  <si>
    <t>Memberikan notifikasi jika ada score yang N/A (tetap di judge oleh HC)</t>
  </si>
  <si>
    <t>SIMULASI</t>
  </si>
  <si>
    <t>KB1</t>
  </si>
  <si>
    <t>KB2</t>
  </si>
  <si>
    <t>KB3</t>
  </si>
  <si>
    <t>Score</t>
  </si>
  <si>
    <t>LM</t>
  </si>
  <si>
    <t>KB4</t>
  </si>
  <si>
    <t>KB5</t>
  </si>
  <si>
    <t>KB6</t>
  </si>
  <si>
    <t>KB7</t>
  </si>
  <si>
    <t>KB8</t>
  </si>
  <si>
    <t>KB9</t>
  </si>
  <si>
    <t>KB10</t>
  </si>
  <si>
    <t>N/A</t>
  </si>
  <si>
    <t>Pembulatan score</t>
  </si>
  <si>
    <t>1-1.49</t>
  </si>
  <si>
    <t>Pembulatan</t>
  </si>
  <si>
    <t>1.5-1.99</t>
  </si>
  <si>
    <t>1.5</t>
  </si>
  <si>
    <t>2-2.49</t>
  </si>
  <si>
    <t>2.5-2.99</t>
  </si>
  <si>
    <t>2.5</t>
  </si>
  <si>
    <t>3-3.49</t>
  </si>
  <si>
    <t>3.5-3.99</t>
  </si>
  <si>
    <t>3.5</t>
  </si>
  <si>
    <t>4-4.49</t>
  </si>
  <si>
    <t>4.5-4.99</t>
  </si>
  <si>
    <t>4.5</t>
  </si>
  <si>
    <t>v</t>
  </si>
  <si>
    <t>Pengurangan Score</t>
  </si>
  <si>
    <t>% N/A</t>
  </si>
  <si>
    <t>n N/A</t>
  </si>
  <si>
    <t>1. Average score</t>
  </si>
  <si>
    <t>2. Pengurangan N/A</t>
  </si>
  <si>
    <t>A</t>
  </si>
  <si>
    <t>B</t>
  </si>
  <si>
    <t>C</t>
  </si>
  <si>
    <t>E</t>
  </si>
  <si>
    <t>Pemahaman dan wawasan di bidang otomotif membantunya dalam mengelola unit kerjanya, Mampu menerjemahkan visi perusahaan menjadi progam kerja di unitnya tetapi masih bersifat jangka pendek dan menengah, Belum proaktif mencari peluang2 yang dapat meningkatkan performa bisnis</t>
  </si>
  <si>
    <t>Menunjukkan kemampuan untuk melihat situasi sebagai gambaran besar, serta kemampuan untuk membuat strategi jangka panjang comprehensif, Memiliki pemahaman yang komprehensif mengenai bisnis perusahaan</t>
  </si>
  <si>
    <t>Usia</t>
  </si>
  <si>
    <t>Function</t>
  </si>
  <si>
    <t>Rini Adhi A.(45/5D/finance)</t>
  </si>
  <si>
    <t>NO</t>
  </si>
  <si>
    <t>NAMA</t>
  </si>
  <si>
    <t>GRADE</t>
  </si>
  <si>
    <t>SUB GRADE</t>
  </si>
  <si>
    <t>COMPANY</t>
  </si>
  <si>
    <t>JOB TITLE</t>
  </si>
  <si>
    <t>DEPARTEMEN</t>
  </si>
  <si>
    <t>DIVISION</t>
  </si>
  <si>
    <t>GROUP</t>
  </si>
  <si>
    <t>LOKASI</t>
  </si>
  <si>
    <t>PEND TERAKHIR</t>
  </si>
  <si>
    <t>TAHUN LULUS</t>
  </si>
  <si>
    <t>JURUSAN</t>
  </si>
  <si>
    <t>UNIVERSITAS</t>
  </si>
  <si>
    <t>DOH</t>
  </si>
  <si>
    <t>SERV YEARS</t>
  </si>
  <si>
    <t>DOB</t>
  </si>
  <si>
    <t>AGE</t>
  </si>
  <si>
    <t>Gol</t>
  </si>
  <si>
    <t>Gol lama</t>
  </si>
  <si>
    <t>-</t>
  </si>
  <si>
    <t>Gol Baru</t>
  </si>
  <si>
    <t>Bln</t>
  </si>
  <si>
    <t>KETERANGAN</t>
  </si>
  <si>
    <t>AA</t>
  </si>
  <si>
    <t>TBC</t>
  </si>
  <si>
    <t>Senior Analyst</t>
  </si>
  <si>
    <t>IR</t>
  </si>
  <si>
    <t>HCSM</t>
  </si>
  <si>
    <t>ASTRA INSURANCE COMPANY</t>
  </si>
  <si>
    <t>Jakarta</t>
  </si>
  <si>
    <t>S1</t>
  </si>
  <si>
    <t>Hukum</t>
  </si>
  <si>
    <t>Universitas Indonesia</t>
  </si>
  <si>
    <t>BB</t>
  </si>
  <si>
    <t>AGR</t>
  </si>
  <si>
    <t>CC</t>
  </si>
  <si>
    <t>AAB</t>
  </si>
  <si>
    <t>AHEME</t>
  </si>
  <si>
    <t>S2</t>
  </si>
  <si>
    <t>DD</t>
  </si>
  <si>
    <t>ACC</t>
  </si>
  <si>
    <t>ASTRA SYSTEM I</t>
  </si>
  <si>
    <t>S3</t>
  </si>
  <si>
    <t>EE</t>
  </si>
  <si>
    <t>AST</t>
  </si>
  <si>
    <t>ASMO III</t>
  </si>
  <si>
    <t>C0</t>
  </si>
  <si>
    <t>C1</t>
  </si>
  <si>
    <t>C2</t>
  </si>
  <si>
    <t>C3</t>
  </si>
  <si>
    <t>STAR</t>
  </si>
  <si>
    <t>R3</t>
  </si>
  <si>
    <t>Future Star</t>
  </si>
  <si>
    <t>R2</t>
  </si>
  <si>
    <t>R1</t>
  </si>
  <si>
    <t>Potential Candidate</t>
  </si>
  <si>
    <t>R0</t>
  </si>
  <si>
    <t>Raw Diamond</t>
  </si>
  <si>
    <t>Candidate</t>
  </si>
  <si>
    <t>Top Performers</t>
  </si>
  <si>
    <t>Strong Performers</t>
  </si>
  <si>
    <t>Career Person</t>
  </si>
  <si>
    <t>Most Unfit Employee</t>
  </si>
  <si>
    <t>Unfit Employee</t>
  </si>
  <si>
    <t>Problem Employee</t>
  </si>
  <si>
    <t>Maximal Contributor</t>
  </si>
  <si>
    <t>Contributor</t>
  </si>
  <si>
    <t>IST</t>
  </si>
  <si>
    <t>Minimal Contributor</t>
  </si>
  <si>
    <t>BS+</t>
  </si>
  <si>
    <t>Deadwood</t>
  </si>
  <si>
    <t>BS</t>
  </si>
  <si>
    <t>B+</t>
  </si>
  <si>
    <t>C+</t>
  </si>
  <si>
    <t>K</t>
  </si>
  <si>
    <t>&gt;=1</t>
  </si>
  <si>
    <t>&gt;=12</t>
  </si>
  <si>
    <t>&gt;=16</t>
  </si>
  <si>
    <t>&gt;=21</t>
  </si>
  <si>
    <t>Marketing</t>
  </si>
  <si>
    <t>Baris HAV Original</t>
  </si>
  <si>
    <t>Divisi</t>
  </si>
  <si>
    <t>Departmen</t>
  </si>
  <si>
    <t>Strength</t>
  </si>
  <si>
    <t>Area of Improvement</t>
  </si>
  <si>
    <t>IDP</t>
  </si>
  <si>
    <t>ALC 1</t>
  </si>
  <si>
    <t>ALC 2</t>
  </si>
  <si>
    <t>ALC 3</t>
  </si>
  <si>
    <t>IDP 1</t>
  </si>
  <si>
    <t>IDP 2</t>
  </si>
  <si>
    <t>IDP 3</t>
  </si>
  <si>
    <t>5A</t>
  </si>
  <si>
    <t>Marketing &amp; Sales</t>
  </si>
  <si>
    <t>Marketing Planning</t>
  </si>
  <si>
    <t>VBS</t>
  </si>
  <si>
    <t>CF</t>
  </si>
  <si>
    <t>PDA</t>
  </si>
  <si>
    <t>DC</t>
  </si>
  <si>
    <t>AJ</t>
  </si>
  <si>
    <t>AGMP</t>
  </si>
  <si>
    <t>MMA</t>
  </si>
  <si>
    <t>CLS</t>
  </si>
  <si>
    <t>Raffi Ahmad</t>
  </si>
  <si>
    <t>Masa Kerja</t>
  </si>
  <si>
    <t>15,10</t>
  </si>
  <si>
    <t>Raffi Ahmad (Marketing Planning; 5A; 38; 15,10)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</si>
</sst>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409]mmm\-yy;@"/>
    <numFmt numFmtId="166" formatCode="[$-409]d\-mmm\-yyyy;@"/>
  </numFmts>
  <fonts count="13">
    <font>
      <sz val="11"/>
      <color theme="1"/>
      <name val="Calibri"/>
      <family val="2"/>
      <scheme val="minor"/>
    </font>
    <font>
      <sz val="11"/>
      <color theme="1"/>
      <name val="Calibri"/>
      <family val="2"/>
      <scheme val="minor"/>
    </font>
    <font>
      <b/>
      <sz val="11"/>
      <color theme="1"/>
      <name val="Calibri"/>
      <family val="2"/>
      <scheme val="minor"/>
    </font>
    <font>
      <b/>
      <sz val="11"/>
      <color theme="0"/>
      <name val="Frutiger LT Std 45 Light"/>
      <family val="2"/>
    </font>
    <font>
      <sz val="10"/>
      <name val="Arial"/>
      <family val="2"/>
    </font>
    <font>
      <sz val="9"/>
      <color theme="1"/>
      <name val="Calibri"/>
      <family val="2"/>
      <scheme val="minor"/>
    </font>
    <font>
      <sz val="11"/>
      <name val="Calibri"/>
      <family val="2"/>
      <scheme val="minor"/>
    </font>
    <font>
      <b/>
      <sz val="11"/>
      <name val="Calibri"/>
      <family val="2"/>
      <scheme val="minor"/>
    </font>
    <font>
      <b/>
      <sz val="11"/>
      <color rgb="FFFF0000"/>
      <name val="Calibri"/>
      <family val="2"/>
      <scheme val="minor"/>
    </font>
    <font>
      <b/>
      <sz val="9"/>
      <color theme="1"/>
      <name val="Calibri"/>
      <family val="2"/>
      <scheme val="minor"/>
    </font>
    <font>
      <b/>
      <sz val="10"/>
      <name val="Arial"/>
      <family val="2"/>
    </font>
    <font>
      <b/>
      <sz val="9"/>
      <name val="Calibri"/>
      <family val="2"/>
      <scheme val="minor"/>
    </font>
    <font>
      <sz val="10"/>
      <color rgb="FF3E3E3E"/>
      <name val="Tahoma"/>
      <family val="2"/>
    </font>
  </fonts>
  <fills count="17">
    <fill>
      <patternFill patternType="none"/>
    </fill>
    <fill>
      <patternFill patternType="gray125"/>
    </fill>
    <fill>
      <patternFill patternType="solid">
        <fgColor theme="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0.249977111117893"/>
        <bgColor indexed="64"/>
      </patternFill>
    </fill>
  </fills>
  <borders count="43">
    <border>
      <start/>
      <end/>
      <top/>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
      <start style="thin">
        <color indexed="64"/>
      </start>
      <end/>
      <top style="thin">
        <color indexed="64"/>
      </top>
      <bottom/>
      <diagonal/>
    </border>
    <border>
      <start/>
      <end style="thin">
        <color indexed="64"/>
      </end>
      <top style="thin">
        <color indexed="64"/>
      </top>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top style="medium">
        <color indexed="64"/>
      </top>
      <bottom style="thin">
        <color indexed="64"/>
      </bottom>
      <diagonal/>
    </border>
    <border>
      <start/>
      <end style="thin">
        <color indexed="64"/>
      </end>
      <top style="medium">
        <color indexed="64"/>
      </top>
      <bottom style="thin">
        <color indexed="64"/>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end style="medium">
        <color indexed="64"/>
      </end>
      <top style="medium">
        <color indexed="64"/>
      </top>
      <bottom style="medium">
        <color indexed="64"/>
      </bottom>
      <diagonal/>
    </border>
    <border>
      <start style="medium">
        <color indexed="64"/>
      </start>
      <end/>
      <top style="thin">
        <color indexed="64"/>
      </top>
      <bottom style="medium">
        <color indexed="64"/>
      </bottom>
      <diagonal/>
    </border>
    <border>
      <start style="medium">
        <color indexed="64"/>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style="medium">
        <color indexed="64"/>
      </end>
      <top style="thin">
        <color indexed="64"/>
      </top>
      <bottom/>
      <diagonal/>
    </border>
    <border>
      <start style="medium">
        <color indexed="64"/>
      </start>
      <end/>
      <top style="thin">
        <color indexed="64"/>
      </top>
      <bottom/>
      <diagonal/>
    </border>
    <border>
      <start style="medium">
        <color indexed="64"/>
      </start>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style="medium">
        <color indexed="64"/>
      </end>
      <top style="thin">
        <color indexed="64"/>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style="medium">
        <color indexed="64"/>
      </start>
      <end style="medium">
        <color indexed="64"/>
      </end>
      <top/>
      <bottom style="medium">
        <color indexed="64"/>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style="medium">
        <color indexed="64"/>
      </start>
      <end style="thin">
        <color indexed="64"/>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thin">
        <color indexed="64"/>
      </start>
      <end style="medium">
        <color indexed="64"/>
      </end>
      <top style="medium">
        <color indexed="64"/>
      </top>
      <bottom style="thin">
        <color indexed="64"/>
      </bottom>
      <diagonal/>
    </border>
    <border>
      <start style="medium">
        <color indexed="64"/>
      </start>
      <end style="medium">
        <color indexed="64"/>
      </end>
      <top/>
      <bottom style="thin">
        <color indexed="64"/>
      </bottom>
      <diagonal/>
    </border>
    <border>
      <start style="thin">
        <color indexed="64"/>
      </start>
      <end/>
      <top style="medium">
        <color indexed="64"/>
      </top>
      <bottom style="thin">
        <color indexed="64"/>
      </bottom>
      <diagonal/>
    </border>
    <border>
      <start style="medium">
        <color indexed="64"/>
      </start>
      <end style="medium">
        <color indexed="64"/>
      </end>
      <top style="thin">
        <color indexed="64"/>
      </top>
      <bottom/>
      <diagonal/>
    </border>
  </borders>
  <cellStyleXfs count="7">
    <xf numFmtId="0" fontId="0" fillId="0" borderId="0"/>
    <xf numFmtId="9" fontId="1" fillId="0" borderId="0" applyFont="0" applyFill="0" applyBorder="0" applyAlignment="0" applyProtection="0"/>
    <xf numFmtId="0" fontId="4" fillId="0" borderId="0"/>
    <xf numFmtId="0" fontId="4" fillId="0" borderId="0"/>
    <xf numFmtId="0" fontId="4" fillId="0" borderId="0"/>
    <xf numFmtId="0" fontId="1" fillId="0" borderId="0"/>
    <xf numFmtId="43" fontId="1" fillId="0" borderId="0" applyFont="0" applyFill="0" applyBorder="0" applyAlignment="0" applyProtection="0"/>
  </cellStyleXfs>
  <cellXfs count="211">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0" fillId="0" borderId="1" xfId="0" applyBorder="1"/>
    <xf numFmtId="0" fontId="0" fillId="0" borderId="1" xfId="0" applyBorder="1" applyAlignment="1">
      <alignment horizontal="center"/>
    </xf>
    <xf numFmtId="0" fontId="0" fillId="6" borderId="1" xfId="0" applyFill="1" applyBorder="1" applyAlignment="1">
      <alignment horizontal="left"/>
    </xf>
    <xf numFmtId="0" fontId="0" fillId="6" borderId="1" xfId="0" applyFill="1" applyBorder="1"/>
    <xf numFmtId="0" fontId="2" fillId="6" borderId="1" xfId="0" applyFont="1" applyFill="1" applyBorder="1" applyAlignment="1">
      <alignment horizontal="left"/>
    </xf>
    <xf numFmtId="0" fontId="2" fillId="6" borderId="1" xfId="0" applyFont="1" applyFill="1" applyBorder="1"/>
    <xf numFmtId="0" fontId="2" fillId="7" borderId="1" xfId="0" applyFont="1" applyFill="1" applyBorder="1"/>
    <xf numFmtId="0" fontId="0" fillId="10" borderId="1" xfId="0" applyFill="1" applyBorder="1" applyAlignment="1">
      <alignment horizontal="left"/>
    </xf>
    <xf numFmtId="0" fontId="2" fillId="10" borderId="1" xfId="0" applyFont="1" applyFill="1" applyBorder="1" applyAlignment="1">
      <alignment horizontal="left"/>
    </xf>
    <xf numFmtId="0" fontId="0" fillId="10" borderId="1" xfId="0" applyFill="1" applyBorder="1"/>
    <xf numFmtId="0" fontId="2" fillId="10" borderId="1" xfId="0" applyFont="1" applyFill="1" applyBorder="1"/>
    <xf numFmtId="0" fontId="0" fillId="11" borderId="1" xfId="0" applyFill="1" applyBorder="1" applyAlignment="1">
      <alignment horizontal="left"/>
    </xf>
    <xf numFmtId="0" fontId="2" fillId="11" borderId="1" xfId="0" applyFont="1" applyFill="1" applyBorder="1" applyAlignment="1">
      <alignment horizontal="left"/>
    </xf>
    <xf numFmtId="0" fontId="0" fillId="11" borderId="1" xfId="0" applyFill="1" applyBorder="1"/>
    <xf numFmtId="0" fontId="2" fillId="11" borderId="1" xfId="0" applyFont="1" applyFill="1" applyBorder="1"/>
    <xf numFmtId="0" fontId="2" fillId="0" borderId="1" xfId="0" applyFont="1" applyBorder="1"/>
    <xf numFmtId="0" fontId="2" fillId="0" borderId="1" xfId="0" applyFont="1" applyBorder="1" applyAlignment="1">
      <alignment horizontal="center"/>
    </xf>
    <xf numFmtId="0" fontId="2" fillId="0" borderId="2" xfId="0" applyFont="1" applyBorder="1"/>
    <xf numFmtId="0" fontId="0" fillId="0" borderId="2" xfId="0" applyBorder="1"/>
    <xf numFmtId="9" fontId="0" fillId="0" borderId="1" xfId="1" applyFont="1" applyBorder="1" applyAlignment="1">
      <alignment horizontal="center"/>
    </xf>
    <xf numFmtId="0" fontId="2" fillId="0" borderId="2" xfId="0" applyFont="1" applyBorder="1" applyAlignment="1">
      <alignment horizontal="center"/>
    </xf>
    <xf numFmtId="0" fontId="0" fillId="0" borderId="2" xfId="0" applyBorder="1" applyAlignment="1">
      <alignment horizontal="center"/>
    </xf>
    <xf numFmtId="0" fontId="8" fillId="0" borderId="0" xfId="0" applyFont="1" applyAlignment="1">
      <alignment horizontal="center"/>
    </xf>
    <xf numFmtId="0" fontId="0" fillId="7" borderId="1" xfId="0" applyFill="1" applyBorder="1" applyAlignment="1">
      <alignment vertical="top"/>
    </xf>
    <xf numFmtId="0" fontId="0" fillId="12" borderId="0" xfId="0" applyFill="1"/>
    <xf numFmtId="0" fontId="9" fillId="0" borderId="1" xfId="5" applyFont="1" applyBorder="1" applyAlignment="1">
      <alignment horizontal="right" vertical="top" wrapText="1"/>
    </xf>
    <xf numFmtId="0" fontId="11" fillId="13" borderId="1" xfId="5" applyFont="1" applyFill="1" applyBorder="1" applyAlignment="1">
      <alignment horizontal="center" vertical="top" wrapText="1"/>
    </xf>
    <xf numFmtId="0" fontId="11" fillId="13" borderId="1" xfId="5" applyFont="1" applyFill="1" applyBorder="1" applyAlignment="1">
      <alignment horizontal="left" vertical="top" wrapText="1"/>
    </xf>
    <xf numFmtId="0" fontId="9" fillId="0" borderId="1" xfId="5" applyFont="1" applyBorder="1" applyAlignment="1">
      <alignment horizontal="center" vertical="top"/>
    </xf>
    <xf numFmtId="0" fontId="11" fillId="0" borderId="1" xfId="5" applyFont="1" applyBorder="1" applyAlignment="1">
      <alignment horizontal="center" vertical="top" wrapText="1"/>
    </xf>
    <xf numFmtId="0" fontId="9" fillId="0" borderId="1" xfId="5" applyFont="1" applyBorder="1" applyAlignment="1">
      <alignment horizontal="left" vertical="top" wrapText="1"/>
    </xf>
    <xf numFmtId="0" fontId="9" fillId="0" borderId="1" xfId="5" applyFont="1" applyBorder="1" applyAlignment="1">
      <alignment vertical="top" wrapText="1"/>
    </xf>
    <xf numFmtId="164" fontId="11" fillId="0" borderId="1" xfId="6" quotePrefix="1" applyNumberFormat="1" applyFont="1" applyBorder="1" applyAlignment="1">
      <alignment horizontal="center" vertical="top" wrapText="1"/>
    </xf>
    <xf numFmtId="0" fontId="9" fillId="0" borderId="1" xfId="5" quotePrefix="1" applyFont="1" applyBorder="1" applyAlignment="1">
      <alignment horizontal="center" vertical="top" wrapText="1"/>
    </xf>
    <xf numFmtId="165" fontId="9" fillId="0" borderId="1" xfId="5" applyNumberFormat="1" applyFont="1" applyBorder="1" applyAlignment="1">
      <alignment horizontal="center" vertical="top" wrapText="1"/>
    </xf>
    <xf numFmtId="0" fontId="9" fillId="0" borderId="1" xfId="5" applyFont="1" applyBorder="1" applyAlignment="1">
      <alignment horizontal="center" vertical="top" wrapText="1"/>
    </xf>
    <xf numFmtId="164" fontId="9" fillId="0" borderId="1" xfId="6" applyNumberFormat="1" applyFont="1" applyFill="1" applyBorder="1" applyAlignment="1">
      <alignment horizontal="center" vertical="top" wrapText="1"/>
    </xf>
    <xf numFmtId="0" fontId="5" fillId="0" borderId="0" xfId="5" applyFont="1"/>
    <xf numFmtId="0" fontId="1" fillId="0" borderId="1" xfId="5" applyBorder="1"/>
    <xf numFmtId="0" fontId="5" fillId="0" borderId="1" xfId="5" applyFont="1" applyBorder="1" applyAlignment="1">
      <alignment horizontal="left"/>
    </xf>
    <xf numFmtId="166" fontId="5" fillId="0" borderId="1" xfId="5" applyNumberFormat="1" applyFont="1" applyBorder="1" applyAlignment="1">
      <alignment horizontal="left"/>
    </xf>
    <xf numFmtId="1" fontId="5" fillId="0" borderId="1" xfId="5" applyNumberFormat="1" applyFont="1" applyBorder="1" applyAlignment="1">
      <alignment horizontal="left"/>
    </xf>
    <xf numFmtId="165" fontId="5" fillId="0" borderId="1" xfId="5" applyNumberFormat="1" applyFont="1" applyBorder="1" applyAlignment="1">
      <alignment horizontal="left"/>
    </xf>
    <xf numFmtId="164" fontId="5" fillId="0" borderId="1" xfId="5" applyNumberFormat="1" applyFont="1" applyBorder="1" applyAlignment="1">
      <alignment horizontal="left"/>
    </xf>
    <xf numFmtId="17" fontId="5" fillId="0" borderId="1" xfId="5" applyNumberFormat="1" applyFont="1" applyBorder="1" applyAlignment="1">
      <alignment horizontal="left"/>
    </xf>
    <xf numFmtId="0" fontId="5" fillId="0" borderId="0" xfId="5" applyFont="1" applyAlignment="1">
      <alignment horizontal="left"/>
    </xf>
    <xf numFmtId="0" fontId="1" fillId="0" borderId="0" xfId="5"/>
    <xf numFmtId="0" fontId="12" fillId="0" borderId="0" xfId="4" applyFont="1" applyAlignment="1">
      <alignment horizontal="left" indent="1"/>
    </xf>
    <xf numFmtId="0" fontId="10" fillId="14" borderId="1" xfId="3" applyFont="1" applyFill="1" applyBorder="1" applyAlignment="1">
      <alignment horizontal="center"/>
    </xf>
    <xf numFmtId="0" fontId="10" fillId="15" borderId="1" xfId="3" applyFont="1" applyFill="1" applyBorder="1" applyAlignment="1">
      <alignment horizontal="center"/>
    </xf>
    <xf numFmtId="0" fontId="4" fillId="0" borderId="0" xfId="3"/>
    <xf numFmtId="0" fontId="4" fillId="0" borderId="0" xfId="3" applyAlignment="1">
      <alignment horizontal="center"/>
    </xf>
    <xf numFmtId="0" fontId="4" fillId="14" borderId="1" xfId="3" applyFill="1" applyBorder="1"/>
    <xf numFmtId="0" fontId="4" fillId="15" borderId="1" xfId="3" applyFill="1" applyBorder="1"/>
    <xf numFmtId="0" fontId="4" fillId="0" borderId="1" xfId="3" applyBorder="1"/>
    <xf numFmtId="0" fontId="4" fillId="0" borderId="1" xfId="4" applyBorder="1"/>
    <xf numFmtId="0" fontId="4" fillId="0" borderId="1" xfId="3" applyBorder="1" applyAlignment="1">
      <alignment vertical="center"/>
    </xf>
    <xf numFmtId="0" fontId="4" fillId="0" borderId="0" xfId="3" applyAlignment="1">
      <alignment vertical="center"/>
    </xf>
    <xf numFmtId="0" fontId="4" fillId="0" borderId="1" xfId="3" applyBorder="1" applyAlignment="1">
      <alignment horizontal="left" vertical="center"/>
    </xf>
    <xf numFmtId="0" fontId="4" fillId="0" borderId="1" xfId="3" quotePrefix="1" applyBorder="1"/>
    <xf numFmtId="0" fontId="4" fillId="0" borderId="0" xfId="3" quotePrefix="1"/>
    <xf numFmtId="43" fontId="4" fillId="0" borderId="0" xfId="6" applyFont="1" applyFill="1" applyBorder="1"/>
    <xf numFmtId="43" fontId="4" fillId="0" borderId="0" xfId="6" applyFont="1" applyFill="1" applyBorder="1" applyAlignment="1">
      <alignment vertical="center"/>
    </xf>
    <xf numFmtId="43" fontId="0" fillId="0" borderId="0" xfId="6" applyFont="1"/>
    <xf numFmtId="0" fontId="3" fillId="2" borderId="0" xfId="0" applyFont="1" applyFill="1" applyAlignment="1">
      <alignment horizontal="center"/>
    </xf>
    <xf numFmtId="0" fontId="0" fillId="0" borderId="0" xfId="0" applyAlignment="1" applyProtection="1">
      <alignment horizontal="left"/>
      <protection locked="0"/>
    </xf>
    <xf numFmtId="0" fontId="0" fillId="0" borderId="0" xfId="0" applyProtection="1">
      <protection locked="0"/>
    </xf>
    <xf numFmtId="0" fontId="2" fillId="0" borderId="0" xfId="0" applyFont="1" applyProtection="1">
      <protection locked="0"/>
    </xf>
    <xf numFmtId="0" fontId="0" fillId="0" borderId="28" xfId="0" applyBorder="1" applyAlignment="1">
      <alignment horizontal="center" vertical="center" wrapText="1"/>
    </xf>
    <xf numFmtId="0" fontId="0" fillId="0" borderId="28" xfId="0" applyBorder="1" applyAlignment="1">
      <alignment horizontal="left" vertical="center" wrapText="1"/>
    </xf>
    <xf numFmtId="0" fontId="0" fillId="0" borderId="17"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28" xfId="0" applyBorder="1" applyAlignment="1">
      <alignment horizontal="center" vertical="center"/>
    </xf>
    <xf numFmtId="0" fontId="0" fillId="0" borderId="18" xfId="0" applyBorder="1" applyAlignment="1">
      <alignment horizontal="center" vertical="center" wrapText="1"/>
    </xf>
    <xf numFmtId="0" fontId="0" fillId="0" borderId="41" xfId="0" applyBorder="1" applyAlignment="1">
      <alignment horizontal="center" vertical="center" wrapText="1"/>
    </xf>
    <xf numFmtId="0" fontId="5" fillId="0" borderId="28" xfId="0" applyFont="1" applyBorder="1" applyAlignment="1">
      <alignment horizontal="left" vertical="top" wrapText="1"/>
    </xf>
    <xf numFmtId="0" fontId="0" fillId="0" borderId="29" xfId="0" applyBorder="1" applyAlignment="1">
      <alignment horizontal="center" vertical="center" wrapText="1"/>
    </xf>
    <xf numFmtId="0" fontId="0" fillId="0" borderId="29" xfId="0" applyBorder="1" applyAlignment="1">
      <alignment horizontal="left" vertical="center" wrapText="1"/>
    </xf>
    <xf numFmtId="0" fontId="0" fillId="0" borderId="27"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40"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5" fillId="0" borderId="29" xfId="0" applyFont="1" applyBorder="1" applyAlignment="1">
      <alignment horizontal="left" vertical="top" wrapText="1"/>
    </xf>
    <xf numFmtId="0" fontId="0" fillId="0" borderId="29" xfId="0" applyBorder="1" applyAlignment="1">
      <alignment horizontal="center"/>
    </xf>
    <xf numFmtId="0" fontId="0" fillId="0" borderId="29" xfId="0" applyBorder="1" applyAlignment="1">
      <alignment horizontal="left"/>
    </xf>
    <xf numFmtId="0" fontId="0" fillId="0" borderId="29" xfId="0" applyBorder="1" applyAlignment="1">
      <alignment horizontal="center" vertical="center"/>
    </xf>
    <xf numFmtId="0" fontId="0" fillId="0" borderId="27"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2" xfId="0" applyBorder="1" applyAlignment="1">
      <alignment horizontal="center"/>
    </xf>
    <xf numFmtId="0" fontId="0" fillId="0" borderId="42" xfId="0" applyBorder="1" applyAlignment="1">
      <alignment horizontal="left"/>
    </xf>
    <xf numFmtId="0" fontId="0" fillId="0" borderId="42"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32"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30" xfId="0" applyBorder="1" applyAlignment="1">
      <alignment horizontal="center"/>
    </xf>
    <xf numFmtId="0" fontId="0" fillId="0" borderId="30" xfId="0" applyBorder="1" applyAlignment="1">
      <alignment horizontal="left"/>
    </xf>
    <xf numFmtId="0" fontId="0" fillId="0" borderId="30" xfId="0" applyBorder="1" applyAlignment="1">
      <alignment horizontal="center" vertical="center"/>
    </xf>
    <xf numFmtId="0" fontId="0" fillId="0" borderId="2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5" fillId="3" borderId="37"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3" borderId="39"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0" borderId="0" xfId="0" applyFont="1" applyAlignment="1">
      <alignment vertical="center"/>
    </xf>
    <xf numFmtId="9" fontId="5" fillId="3" borderId="14" xfId="0" applyNumberFormat="1" applyFont="1" applyFill="1" applyBorder="1" applyAlignment="1">
      <alignment horizontal="center"/>
    </xf>
    <xf numFmtId="9" fontId="5" fillId="3" borderId="15" xfId="0" applyNumberFormat="1" applyFont="1" applyFill="1" applyBorder="1" applyAlignment="1">
      <alignment horizontal="center"/>
    </xf>
    <xf numFmtId="9" fontId="5" fillId="3" borderId="16" xfId="0" applyNumberFormat="1" applyFont="1" applyFill="1" applyBorder="1" applyAlignment="1">
      <alignment horizontal="center"/>
    </xf>
    <xf numFmtId="0" fontId="2" fillId="16" borderId="34" xfId="0" applyFont="1" applyFill="1" applyBorder="1" applyAlignment="1">
      <alignment horizontal="center" vertical="center"/>
    </xf>
    <xf numFmtId="0" fontId="2" fillId="16" borderId="35" xfId="0" applyFont="1" applyFill="1" applyBorder="1" applyAlignment="1">
      <alignment horizontal="center" vertical="center"/>
    </xf>
    <xf numFmtId="0" fontId="2" fillId="16" borderId="36" xfId="0" applyFont="1" applyFill="1" applyBorder="1" applyAlignment="1">
      <alignment horizontal="center" vertical="center"/>
    </xf>
    <xf numFmtId="0" fontId="2" fillId="16" borderId="36" xfId="0" applyFont="1" applyFill="1" applyBorder="1" applyAlignment="1">
      <alignment horizontal="center" vertical="center" wrapText="1"/>
    </xf>
    <xf numFmtId="0" fontId="2" fillId="13" borderId="34" xfId="0" applyFont="1" applyFill="1" applyBorder="1" applyAlignment="1">
      <alignment horizontal="center" vertical="center"/>
    </xf>
    <xf numFmtId="0" fontId="2" fillId="13" borderId="35" xfId="0" applyFont="1" applyFill="1" applyBorder="1" applyAlignment="1">
      <alignment horizontal="center" vertical="center"/>
    </xf>
    <xf numFmtId="0" fontId="2" fillId="13" borderId="36" xfId="0" applyFont="1" applyFill="1" applyBorder="1" applyAlignment="1">
      <alignment horizontal="center" vertical="center"/>
    </xf>
    <xf numFmtId="9" fontId="5" fillId="3" borderId="30" xfId="0" applyNumberFormat="1" applyFont="1" applyFill="1" applyBorder="1" applyAlignment="1">
      <alignment horizontal="center"/>
    </xf>
    <xf numFmtId="0" fontId="5" fillId="0" borderId="42" xfId="0" applyFont="1" applyBorder="1" applyAlignment="1">
      <alignment horizontal="left" vertical="top" wrapText="1"/>
    </xf>
    <xf numFmtId="0" fontId="5" fillId="0" borderId="30" xfId="0" applyFont="1" applyBorder="1" applyAlignment="1">
      <alignment horizontal="left" vertical="top" wrapText="1"/>
    </xf>
    <xf numFmtId="0" fontId="5" fillId="0" borderId="0" xfId="0" applyFont="1" applyAlignment="1">
      <alignment horizontal="left" vertical="top" wrapText="1"/>
    </xf>
    <xf numFmtId="0" fontId="3" fillId="2" borderId="0" xfId="0" applyFont="1" applyFill="1" applyAlignment="1">
      <alignment horizontal="center"/>
    </xf>
    <xf numFmtId="0" fontId="0" fillId="0" borderId="0" xfId="0" applyAlignment="1">
      <alignment horizontal="left"/>
    </xf>
    <xf numFmtId="0" fontId="5" fillId="9" borderId="28" xfId="0" applyFont="1" applyFill="1" applyBorder="1" applyAlignment="1">
      <alignment horizontal="center" vertical="center"/>
    </xf>
    <xf numFmtId="0" fontId="5" fillId="9" borderId="29" xfId="0" applyFont="1" applyFill="1" applyBorder="1" applyAlignment="1">
      <alignment horizontal="center" vertical="center"/>
    </xf>
    <xf numFmtId="0" fontId="5" fillId="9" borderId="30" xfId="0" applyFont="1" applyFill="1" applyBorder="1" applyAlignment="1">
      <alignment horizontal="center" vertical="center"/>
    </xf>
    <xf numFmtId="0" fontId="5" fillId="9" borderId="31" xfId="0" applyFont="1" applyFill="1" applyBorder="1" applyAlignment="1">
      <alignment horizontal="center" vertical="center"/>
    </xf>
    <xf numFmtId="0" fontId="5" fillId="9" borderId="32" xfId="0" applyFont="1" applyFill="1" applyBorder="1" applyAlignment="1">
      <alignment horizontal="center" vertical="center"/>
    </xf>
    <xf numFmtId="0" fontId="5" fillId="9" borderId="33" xfId="0" applyFont="1" applyFill="1" applyBorder="1" applyAlignment="1">
      <alignment horizontal="center" vertical="center"/>
    </xf>
    <xf numFmtId="0" fontId="2" fillId="0" borderId="0" xfId="0" applyFont="1" applyAlignment="1">
      <alignment horizontal="left"/>
    </xf>
    <xf numFmtId="0" fontId="6" fillId="8" borderId="28" xfId="0" applyFont="1" applyFill="1" applyBorder="1" applyAlignment="1">
      <alignment horizontal="center" vertical="center" wrapText="1"/>
    </xf>
    <xf numFmtId="0" fontId="6" fillId="8" borderId="29" xfId="0" applyFont="1" applyFill="1" applyBorder="1" applyAlignment="1">
      <alignment horizontal="center" vertical="center" wrapText="1"/>
    </xf>
    <xf numFmtId="0" fontId="6" fillId="8" borderId="30" xfId="0" applyFont="1" applyFill="1" applyBorder="1" applyAlignment="1">
      <alignment horizontal="center" vertical="center" wrapText="1"/>
    </xf>
    <xf numFmtId="0" fontId="7" fillId="8" borderId="28" xfId="0" applyFont="1" applyFill="1" applyBorder="1" applyAlignment="1">
      <alignment horizontal="center" vertical="center" wrapText="1"/>
    </xf>
    <xf numFmtId="0" fontId="7" fillId="8" borderId="29" xfId="0" applyFont="1" applyFill="1" applyBorder="1" applyAlignment="1">
      <alignment horizontal="center" vertical="center" wrapText="1"/>
    </xf>
    <xf numFmtId="0" fontId="7" fillId="8" borderId="30" xfId="0" applyFont="1" applyFill="1" applyBorder="1" applyAlignment="1">
      <alignment horizontal="center" vertical="center" wrapText="1"/>
    </xf>
    <xf numFmtId="0" fontId="9" fillId="4" borderId="34" xfId="0" applyFont="1" applyFill="1" applyBorder="1" applyAlignment="1">
      <alignment horizontal="center"/>
    </xf>
    <xf numFmtId="0" fontId="9" fillId="4" borderId="35" xfId="0" applyFont="1" applyFill="1" applyBorder="1" applyAlignment="1">
      <alignment horizontal="center"/>
    </xf>
    <xf numFmtId="0" fontId="9" fillId="4" borderId="36" xfId="0" applyFont="1" applyFill="1" applyBorder="1" applyAlignment="1">
      <alignment horizontal="center"/>
    </xf>
    <xf numFmtId="0" fontId="5" fillId="0" borderId="34" xfId="0" applyFont="1" applyBorder="1" applyAlignment="1">
      <alignment horizontal="center"/>
    </xf>
    <xf numFmtId="0" fontId="5" fillId="0" borderId="35" xfId="0" applyFont="1" applyBorder="1" applyAlignment="1">
      <alignment horizontal="center"/>
    </xf>
    <xf numFmtId="0" fontId="5" fillId="0" borderId="36" xfId="0" applyFont="1" applyBorder="1" applyAlignment="1">
      <alignment horizontal="center"/>
    </xf>
    <xf numFmtId="0" fontId="0" fillId="5" borderId="28" xfId="0" applyFill="1" applyBorder="1" applyAlignment="1">
      <alignment horizontal="center" vertical="center" wrapText="1"/>
    </xf>
    <xf numFmtId="0" fontId="0" fillId="5" borderId="29" xfId="0" applyFill="1" applyBorder="1" applyAlignment="1">
      <alignment horizontal="center" vertical="center" wrapText="1"/>
    </xf>
    <xf numFmtId="0" fontId="0" fillId="5" borderId="30" xfId="0" applyFill="1" applyBorder="1" applyAlignment="1">
      <alignment horizontal="center" vertical="center" wrapText="1"/>
    </xf>
    <xf numFmtId="0" fontId="5" fillId="4" borderId="31" xfId="0" applyFont="1" applyFill="1" applyBorder="1" applyAlignment="1" applyProtection="1">
      <alignment horizontal="center" vertical="center"/>
      <protection locked="0"/>
    </xf>
    <xf numFmtId="0" fontId="5" fillId="4" borderId="33" xfId="0" applyFont="1" applyFill="1" applyBorder="1" applyAlignment="1" applyProtection="1">
      <alignment horizontal="center" vertical="center"/>
      <protection locked="0"/>
    </xf>
    <xf numFmtId="0" fontId="9" fillId="3" borderId="34" xfId="0" applyFont="1" applyFill="1" applyBorder="1" applyAlignment="1">
      <alignment horizontal="center"/>
    </xf>
    <xf numFmtId="0" fontId="9" fillId="3" borderId="35" xfId="0" applyFont="1" applyFill="1" applyBorder="1" applyAlignment="1">
      <alignment horizontal="center"/>
    </xf>
    <xf numFmtId="0" fontId="9" fillId="3" borderId="36" xfId="0" applyFont="1" applyFill="1" applyBorder="1" applyAlignment="1">
      <alignment horizontal="center"/>
    </xf>
    <xf numFmtId="0" fontId="5" fillId="9" borderId="28" xfId="0" applyFont="1" applyFill="1" applyBorder="1" applyAlignment="1">
      <alignment horizontal="center" vertical="center" wrapText="1"/>
    </xf>
    <xf numFmtId="0" fontId="5" fillId="9" borderId="29" xfId="0" applyFont="1" applyFill="1" applyBorder="1" applyAlignment="1">
      <alignment horizontal="center" vertical="center" wrapText="1"/>
    </xf>
    <xf numFmtId="0" fontId="5" fillId="9" borderId="30" xfId="0" applyFont="1" applyFill="1" applyBorder="1" applyAlignment="1">
      <alignment horizontal="center" vertical="center" wrapText="1"/>
    </xf>
    <xf numFmtId="0" fontId="2" fillId="13" borderId="4" xfId="0" applyFont="1" applyFill="1" applyBorder="1" applyAlignment="1">
      <alignment horizontal="center" vertical="center"/>
    </xf>
    <xf numFmtId="0" fontId="2" fillId="13" borderId="5" xfId="0" applyFont="1" applyFill="1" applyBorder="1" applyAlignment="1">
      <alignment horizontal="center" vertical="center"/>
    </xf>
    <xf numFmtId="0" fontId="2" fillId="13" borderId="6" xfId="0" applyFont="1" applyFill="1" applyBorder="1" applyAlignment="1">
      <alignment horizontal="center" vertical="center"/>
    </xf>
    <xf numFmtId="0" fontId="2" fillId="13" borderId="7"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9" xfId="0" applyFont="1" applyFill="1" applyBorder="1" applyAlignment="1">
      <alignment horizontal="center" vertical="center"/>
    </xf>
    <xf numFmtId="0" fontId="9" fillId="3" borderId="19" xfId="0" applyFont="1" applyFill="1" applyBorder="1" applyAlignment="1">
      <alignment horizontal="center"/>
    </xf>
    <xf numFmtId="0" fontId="9" fillId="3" borderId="20" xfId="0" applyFont="1" applyFill="1" applyBorder="1" applyAlignment="1">
      <alignment horizontal="center"/>
    </xf>
    <xf numFmtId="0" fontId="9" fillId="3" borderId="21" xfId="0" applyFont="1" applyFill="1" applyBorder="1" applyAlignment="1">
      <alignment horizontal="center"/>
    </xf>
    <xf numFmtId="0" fontId="5" fillId="0" borderId="31" xfId="0" applyFont="1" applyBorder="1" applyAlignment="1">
      <alignment horizontal="center" vertical="center"/>
    </xf>
    <xf numFmtId="0" fontId="5" fillId="0" borderId="33" xfId="0" applyFont="1" applyBorder="1" applyAlignment="1">
      <alignment horizontal="center" vertical="center"/>
    </xf>
    <xf numFmtId="0" fontId="2" fillId="6" borderId="37" xfId="0" applyFont="1" applyFill="1" applyBorder="1" applyAlignment="1">
      <alignment horizontal="center" vertical="center"/>
    </xf>
    <xf numFmtId="0" fontId="2" fillId="6" borderId="39"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3"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6" xfId="0" applyFont="1" applyFill="1" applyBorder="1" applyAlignment="1">
      <alignment horizontal="center" vertical="center"/>
    </xf>
    <xf numFmtId="0" fontId="2" fillId="16" borderId="4" xfId="0" applyFont="1" applyFill="1" applyBorder="1" applyAlignment="1">
      <alignment horizontal="center" vertical="center"/>
    </xf>
    <xf numFmtId="0" fontId="2" fillId="16" borderId="5" xfId="0" applyFont="1" applyFill="1" applyBorder="1" applyAlignment="1">
      <alignment horizontal="center" vertical="center"/>
    </xf>
    <xf numFmtId="0" fontId="2" fillId="16" borderId="6" xfId="0" applyFont="1" applyFill="1" applyBorder="1" applyAlignment="1">
      <alignment horizontal="center" vertical="center"/>
    </xf>
    <xf numFmtId="0" fontId="2" fillId="16" borderId="7" xfId="0" applyFont="1" applyFill="1" applyBorder="1" applyAlignment="1">
      <alignment horizontal="center" vertical="center"/>
    </xf>
    <xf numFmtId="0" fontId="2" fillId="16" borderId="8" xfId="0" applyFont="1" applyFill="1" applyBorder="1" applyAlignment="1">
      <alignment horizontal="center" vertical="center"/>
    </xf>
    <xf numFmtId="0" fontId="2" fillId="16" borderId="9" xfId="0" applyFont="1" applyFill="1" applyBorder="1" applyAlignment="1">
      <alignment horizontal="center" vertical="center"/>
    </xf>
    <xf numFmtId="0" fontId="2" fillId="16" borderId="4"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16" borderId="7" xfId="0" applyFont="1" applyFill="1" applyBorder="1" applyAlignment="1">
      <alignment horizontal="center" vertical="center" wrapText="1"/>
    </xf>
    <xf numFmtId="0" fontId="2" fillId="16" borderId="9" xfId="0" applyFont="1" applyFill="1" applyBorder="1" applyAlignment="1">
      <alignment horizontal="center" vertical="center" wrapText="1"/>
    </xf>
    <xf numFmtId="0" fontId="2" fillId="5" borderId="28" xfId="0" applyFont="1" applyFill="1" applyBorder="1" applyAlignment="1">
      <alignment horizontal="center" vertical="center" wrapText="1"/>
    </xf>
    <xf numFmtId="0" fontId="2" fillId="5" borderId="29" xfId="0" applyFont="1" applyFill="1" applyBorder="1" applyAlignment="1">
      <alignment horizontal="center" vertical="center" wrapText="1"/>
    </xf>
    <xf numFmtId="0" fontId="2" fillId="5" borderId="30" xfId="0"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center" wrapText="1"/>
    </xf>
  </cellXfs>
  <cellStyles count="7">
    <cellStyle name="Comma 3 2" xfId="6" xr:uid="{00000000-0005-0000-0000-000000000000}"/>
    <cellStyle name="Normal" xfId="0" builtinId="0"/>
    <cellStyle name="Normal 2" xfId="3" xr:uid="{00000000-0005-0000-0000-000002000000}"/>
    <cellStyle name="Normal 2 2" xfId="4" xr:uid="{00000000-0005-0000-0000-000003000000}"/>
    <cellStyle name="Normal 3" xfId="2" xr:uid="{00000000-0005-0000-0000-000004000000}"/>
    <cellStyle name="Normal 3 2" xfId="5" xr:uid="{00000000-0005-0000-0000-000005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13" Type="http://purl.oclc.org/ooxml/officeDocument/relationships/customXml" Target="../customXml/item2.xml"/><Relationship Id="rId3" Type="http://purl.oclc.org/ooxml/officeDocument/relationships/worksheet" Target="worksheets/sheet3.xml"/><Relationship Id="rId7" Type="http://purl.oclc.org/ooxml/officeDocument/relationships/theme" Target="theme/theme1.xml"/><Relationship Id="rId12" Type="http://purl.oclc.org/ooxml/officeDocument/relationships/customXml" Target="../customXml/item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calcChain" Target="calcChain.xml"/><Relationship Id="rId5" Type="http://purl.oclc.org/ooxml/officeDocument/relationships/worksheet" Target="worksheets/sheet5.xml"/><Relationship Id="rId10" Type="http://schemas.microsoft.com/office/2017/10/relationships/person" Target="persons/person.xml"/><Relationship Id="rId4" Type="http://purl.oclc.org/ooxml/officeDocument/relationships/worksheet" Target="worksheets/sheet4.xml"/><Relationship Id="rId9" Type="http://purl.oclc.org/ooxml/officeDocument/relationships/sharedStrings" Target="sharedStrings.xml"/><Relationship Id="rId14" Type="http://purl.oclc.org/ooxml/officeDocument/relationships/customXml" Target="../customXml/item3.xml"/></Relationships>
</file>

<file path=xl/drawings/_rels/drawing2.xml.rels><?xml version="1.0" encoding="UTF-8" standalone="yes"?>
<Relationships xmlns="http://schemas.openxmlformats.org/package/2006/relationships"><Relationship Id="rId2" Type="http://purl.oclc.org/ooxml/officeDocument/relationships/image" Target="../media/image2.png"/><Relationship Id="rId1" Type="http://purl.oclc.org/ooxml/officeDocument/relationships/image" Target="../media/image1.png"/></Relationships>
</file>

<file path=xl/drawings/_rels/drawing3.xml.rels><?xml version="1.0" encoding="UTF-8" standalone="yes"?>
<Relationships xmlns="http://schemas.openxmlformats.org/package/2006/relationships"><Relationship Id="rId2" Type="http://purl.oclc.org/ooxml/officeDocument/relationships/image" Target="../media/image2.png"/><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twoCellAnchor>
    <xdr:from>
      <xdr:col>6</xdr:col>
      <xdr:colOff>483457</xdr:colOff>
      <xdr:row>8</xdr:row>
      <xdr:rowOff>13223</xdr:rowOff>
    </xdr:from>
    <xdr:to>
      <xdr:col>10</xdr:col>
      <xdr:colOff>266118</xdr:colOff>
      <xdr:row>12</xdr:row>
      <xdr:rowOff>139864</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rot="20402865">
          <a:off x="3302857" y="1803923"/>
          <a:ext cx="3354536" cy="888641"/>
        </a:xfrm>
        <a:prstGeom prst="rect">
          <a:avLst/>
        </a:prstGeom>
        <a:noFill/>
      </xdr:spPr>
      <xdr:txBody>
        <a:bodyPr wrap="square" lIns="91440" tIns="45720" rIns="91440" bIns="45720">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ctr"/>
          <a:r>
            <a:rPr lang="en-US" sz="5400" b="0" cap="none" spc="0">
              <a:ln w="18415" cmpd="sng">
                <a:solidFill>
                  <a:srgbClr val="FFFFFF"/>
                </a:solidFill>
                <a:prstDash val="solid"/>
              </a:ln>
              <a:solidFill>
                <a:srgbClr val="FFFFFF"/>
              </a:solidFill>
              <a:effectLst>
                <a:outerShdw blurRad="63500" dir="3600000" algn="tl" rotWithShape="0">
                  <a:srgbClr val="000000">
                    <a:alpha val="70%"/>
                  </a:srgbClr>
                </a:outerShdw>
              </a:effectLst>
            </a:rPr>
            <a:t>CONTOH</a:t>
          </a:r>
        </a:p>
      </xdr:txBody>
    </xdr:sp>
    <xdr:clientData/>
  </xdr:twoCellAnchor>
</xdr:wsDr>
</file>

<file path=xl/drawings/drawing2.xml><?xml version="1.0" encoding="utf-8"?>
<xdr:wsDr xmlns:xdr="http://purl.oclc.org/ooxml/drawingml/spreadsheetDrawing" xmlns:a="http://purl.oclc.org/ooxml/drawingml/main">
  <xdr:twoCellAnchor editAs="oneCell">
    <xdr:from>
      <xdr:col>0</xdr:col>
      <xdr:colOff>85725</xdr:colOff>
      <xdr:row>0</xdr:row>
      <xdr:rowOff>123825</xdr:rowOff>
    </xdr:from>
    <xdr:to>
      <xdr:col>2</xdr:col>
      <xdr:colOff>255601</xdr:colOff>
      <xdr:row>2</xdr:row>
      <xdr:rowOff>38100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purl.oclc.org/ooxml/officeDocument/relationships" r:embed="rId1" cstate="print">
          <a:extLst>
            <a:ext uri="{28A0092B-C50C-407E-A947-70E740481C1C}">
              <a14:useLocalDpi xmlns:a14="http://schemas.microsoft.com/office/drawing/2010/main" val="0"/>
            </a:ext>
          </a:extLst>
        </a:blip>
        <a:stretch>
          <a:fillRect/>
        </a:stretch>
      </xdr:blipFill>
      <xdr:spPr>
        <a:xfrm>
          <a:off x="85725" y="123825"/>
          <a:ext cx="1046176" cy="295275"/>
        </a:xfrm>
        <a:prstGeom prst="rect">
          <a:avLst/>
        </a:prstGeom>
      </xdr:spPr>
    </xdr:pic>
    <xdr:clientData/>
  </xdr:twoCellAnchor>
  <xdr:twoCellAnchor editAs="oneCell">
    <xdr:from>
      <xdr:col>5</xdr:col>
      <xdr:colOff>1619250</xdr:colOff>
      <xdr:row>0</xdr:row>
      <xdr:rowOff>27214</xdr:rowOff>
    </xdr:from>
    <xdr:to>
      <xdr:col>6</xdr:col>
      <xdr:colOff>603034</xdr:colOff>
      <xdr:row>2</xdr:row>
      <xdr:rowOff>151040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Lst>
        </a:blip>
        <a:stretch>
          <a:fillRect/>
        </a:stretch>
      </xdr:blipFill>
      <xdr:spPr>
        <a:xfrm>
          <a:off x="8667750" y="27214"/>
          <a:ext cx="1038463" cy="504826"/>
        </a:xfrm>
        <a:prstGeom prst="rect">
          <a:avLst/>
        </a:prstGeom>
      </xdr:spPr>
    </xdr:pic>
    <xdr:clientData/>
  </xdr:twoCellAnchor>
  <xdr:twoCellAnchor>
    <xdr:from>
      <xdr:col>4</xdr:col>
      <xdr:colOff>1800226</xdr:colOff>
      <xdr:row>8</xdr:row>
      <xdr:rowOff>108857</xdr:rowOff>
    </xdr:from>
    <xdr:to>
      <xdr:col>5</xdr:col>
      <xdr:colOff>612321</xdr:colOff>
      <xdr:row>10</xdr:row>
      <xdr:rowOff>4082</xdr:rowOff>
    </xdr:to>
    <xdr:sp macro="" textlink="">
      <xdr:nvSpPr>
        <xdr:cNvPr id="4" name="Rectangle: Rounded Corners 3">
          <a:extLst>
            <a:ext uri="{FF2B5EF4-FFF2-40B4-BE49-F238E27FC236}">
              <a16:creationId xmlns:a16="http://schemas.microsoft.com/office/drawing/2014/main" id="{00000000-0008-0000-0500-000004000000}"/>
            </a:ext>
          </a:extLst>
        </xdr:cNvPr>
        <xdr:cNvSpPr/>
      </xdr:nvSpPr>
      <xdr:spPr>
        <a:xfrm>
          <a:off x="6794047" y="1632857"/>
          <a:ext cx="866774" cy="276225"/>
        </a:xfrm>
        <a:prstGeom prst="roundRect">
          <a:avLst/>
        </a:prstGeom>
        <a:solidFill>
          <a:schemeClr val="accent6"/>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n-ID" sz="1100"/>
            <a:t>Summarize</a:t>
          </a:r>
        </a:p>
      </xdr:txBody>
    </xdr:sp>
    <xdr:clientData/>
  </xdr:twoCellAnchor>
  <xdr:twoCellAnchor>
    <xdr:from>
      <xdr:col>5</xdr:col>
      <xdr:colOff>717096</xdr:colOff>
      <xdr:row>8</xdr:row>
      <xdr:rowOff>99331</xdr:rowOff>
    </xdr:from>
    <xdr:to>
      <xdr:col>5</xdr:col>
      <xdr:colOff>1630135</xdr:colOff>
      <xdr:row>10</xdr:row>
      <xdr:rowOff>13606</xdr:rowOff>
    </xdr:to>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7765596" y="1623331"/>
          <a:ext cx="913039" cy="295275"/>
        </a:xfrm>
        <a:prstGeom prst="roundRect">
          <a:avLst/>
        </a:prstGeom>
        <a:solidFill>
          <a:schemeClr val="accent5"/>
        </a:solidFill>
        <a:ln>
          <a:no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ctr"/>
          <a:r>
            <a:rPr lang="en-ID" sz="1100"/>
            <a:t>Synchronize</a:t>
          </a:r>
        </a:p>
      </xdr:txBody>
    </xdr:sp>
    <xdr:clientData/>
  </xdr:twoCellAnchor>
</xdr:wsDr>
</file>

<file path=xl/drawings/drawing3.xml><?xml version="1.0" encoding="utf-8"?>
<xdr:wsDr xmlns:xdr="http://purl.oclc.org/ooxml/drawingml/spreadsheetDrawing" xmlns:a="http://purl.oclc.org/ooxml/drawingml/main">
  <xdr:twoCellAnchor editAs="oneCell">
    <xdr:from>
      <xdr:col>0</xdr:col>
      <xdr:colOff>85725</xdr:colOff>
      <xdr:row>0</xdr:row>
      <xdr:rowOff>123825</xdr:rowOff>
    </xdr:from>
    <xdr:to>
      <xdr:col>2</xdr:col>
      <xdr:colOff>255601</xdr:colOff>
      <xdr:row>2</xdr:row>
      <xdr:rowOff>38100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purl.oclc.org/ooxml/officeDocument/relationships" r:embed="rId1" cstate="print">
          <a:extLst>
            <a:ext uri="{28A0092B-C50C-407E-A947-70E740481C1C}">
              <a14:useLocalDpi xmlns:a14="http://schemas.microsoft.com/office/drawing/2010/main" val="0"/>
            </a:ext>
          </a:extLst>
        </a:blip>
        <a:stretch>
          <a:fillRect/>
        </a:stretch>
      </xdr:blipFill>
      <xdr:spPr>
        <a:xfrm>
          <a:off x="85725" y="123825"/>
          <a:ext cx="1046176" cy="295275"/>
        </a:xfrm>
        <a:prstGeom prst="rect">
          <a:avLst/>
        </a:prstGeom>
      </xdr:spPr>
    </xdr:pic>
    <xdr:clientData/>
  </xdr:twoCellAnchor>
  <xdr:twoCellAnchor editAs="oneCell">
    <xdr:from>
      <xdr:col>29</xdr:col>
      <xdr:colOff>198879</xdr:colOff>
      <xdr:row>0</xdr:row>
      <xdr:rowOff>28574</xdr:rowOff>
    </xdr:from>
    <xdr:to>
      <xdr:col>31</xdr:col>
      <xdr:colOff>12700</xdr:colOff>
      <xdr:row>2</xdr:row>
      <xdr:rowOff>152400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Lst>
        </a:blip>
        <a:stretch>
          <a:fillRect/>
        </a:stretch>
      </xdr:blipFill>
      <xdr:spPr>
        <a:xfrm>
          <a:off x="15257904" y="28574"/>
          <a:ext cx="1033020" cy="504826"/>
        </a:xfrm>
        <a:prstGeom prst="rect">
          <a:avLst/>
        </a:prstGeom>
      </xdr:spPr>
    </xdr:pic>
    <xdr:clientData/>
  </xdr:twoCellAnchor>
</xdr:wsDr>
</file>

<file path=xl/persons/person.xml><?xml version="1.0" encoding="utf-8"?>
<personList xmlns="http://schemas.microsoft.com/office/spreadsheetml/2018/threadedcomments" xmlns:x="http://purl.oclc.org/ooxml/spreadsheetml/main"/>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1.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A1:Z10"/>
  <sheetViews>
    <sheetView showGridLines="0" workbookViewId="0">
      <selection activeCell="C3" sqref="C3"/>
    </sheetView>
  </sheetViews>
  <sheetFormatPr baseColWidth="10" defaultColWidth="9.1640625" defaultRowHeight="15"/>
  <cols>
    <col min="1" max="1" width="3.33203125" style="52" bestFit="1" customWidth="1"/>
    <col min="2" max="2" width="5" style="52" bestFit="1" customWidth="1"/>
    <col min="3" max="3" width="13.5" style="52" bestFit="1" customWidth="1"/>
    <col min="4" max="5" width="6.1640625" style="52" bestFit="1" customWidth="1"/>
    <col min="6" max="6" width="8.33203125" style="52" bestFit="1" customWidth="1"/>
    <col min="7" max="7" width="12.1640625" style="52" bestFit="1" customWidth="1"/>
    <col min="8" max="8" width="11" style="52" bestFit="1" customWidth="1"/>
    <col min="9" max="9" width="7.5" style="52" bestFit="1" customWidth="1"/>
    <col min="10" max="10" width="22.83203125" style="52" bestFit="1" customWidth="1"/>
    <col min="11" max="11" width="6.5" style="52" bestFit="1" customWidth="1"/>
    <col min="12" max="12" width="8.33203125" style="52" bestFit="1" customWidth="1"/>
    <col min="13" max="13" width="6.33203125" style="52" bestFit="1" customWidth="1"/>
    <col min="14" max="14" width="7.83203125" style="52" bestFit="1" customWidth="1"/>
    <col min="15" max="15" width="18.5" style="52" bestFit="1" customWidth="1"/>
    <col min="16" max="16" width="10.33203125" style="52" bestFit="1" customWidth="1"/>
    <col min="17" max="17" width="5.5" style="52" bestFit="1" customWidth="1"/>
    <col min="18" max="18" width="9.83203125" style="52" bestFit="1" customWidth="1"/>
    <col min="19" max="19" width="4" style="52" bestFit="1" customWidth="1"/>
    <col min="20" max="20" width="3.5" style="52" bestFit="1" customWidth="1"/>
    <col min="21" max="21" width="7.5" style="52" bestFit="1" customWidth="1"/>
    <col min="22" max="22" width="2" style="52" bestFit="1" customWidth="1"/>
    <col min="23" max="23" width="7.1640625" style="52" bestFit="1" customWidth="1"/>
    <col min="24" max="24" width="3.33203125" style="52" bestFit="1" customWidth="1"/>
    <col min="25" max="25" width="3.5" style="52" bestFit="1" customWidth="1"/>
    <col min="26" max="26" width="8.83203125" style="52" bestFit="1" customWidth="1"/>
    <col min="27" max="16384" width="9.1640625" style="52"/>
  </cols>
  <sheetData>
    <row r="1" spans="1:26" s="43" customFormat="1" ht="39">
      <c r="A1" s="31" t="s">
        <v>90</v>
      </c>
      <c r="B1" s="32" t="s">
        <v>9</v>
      </c>
      <c r="C1" s="33" t="s">
        <v>91</v>
      </c>
      <c r="D1" s="34" t="s">
        <v>92</v>
      </c>
      <c r="E1" s="35" t="s">
        <v>93</v>
      </c>
      <c r="F1" s="35" t="s">
        <v>94</v>
      </c>
      <c r="G1" s="36" t="s">
        <v>95</v>
      </c>
      <c r="H1" s="37" t="s">
        <v>96</v>
      </c>
      <c r="I1" s="37" t="s">
        <v>97</v>
      </c>
      <c r="J1" s="36" t="s">
        <v>98</v>
      </c>
      <c r="K1" s="36" t="s">
        <v>99</v>
      </c>
      <c r="L1" s="37" t="s">
        <v>100</v>
      </c>
      <c r="M1" s="37" t="s">
        <v>101</v>
      </c>
      <c r="N1" s="37" t="s">
        <v>102</v>
      </c>
      <c r="O1" s="37" t="s">
        <v>103</v>
      </c>
      <c r="P1" s="37" t="s">
        <v>104</v>
      </c>
      <c r="Q1" s="37" t="s">
        <v>105</v>
      </c>
      <c r="R1" s="37" t="s">
        <v>106</v>
      </c>
      <c r="S1" s="37" t="s">
        <v>107</v>
      </c>
      <c r="T1" s="35" t="s">
        <v>108</v>
      </c>
      <c r="U1" s="35" t="s">
        <v>109</v>
      </c>
      <c r="V1" s="38" t="s">
        <v>110</v>
      </c>
      <c r="W1" s="39" t="s">
        <v>111</v>
      </c>
      <c r="X1" s="40" t="s">
        <v>112</v>
      </c>
      <c r="Y1" s="41" t="s">
        <v>108</v>
      </c>
      <c r="Z1" s="42" t="s">
        <v>113</v>
      </c>
    </row>
    <row r="2" spans="1:26" s="51" customFormat="1">
      <c r="A2" s="44">
        <v>1</v>
      </c>
      <c r="B2" s="44">
        <v>1234</v>
      </c>
      <c r="C2" s="44" t="s">
        <v>114</v>
      </c>
      <c r="D2" s="44">
        <v>5</v>
      </c>
      <c r="E2" s="44" t="s">
        <v>83</v>
      </c>
      <c r="F2" s="44" t="s">
        <v>115</v>
      </c>
      <c r="G2" s="45" t="s">
        <v>116</v>
      </c>
      <c r="H2" s="45" t="s">
        <v>117</v>
      </c>
      <c r="I2" s="45" t="s">
        <v>118</v>
      </c>
      <c r="J2" s="45" t="s">
        <v>119</v>
      </c>
      <c r="K2" s="45" t="s">
        <v>120</v>
      </c>
      <c r="L2" s="45" t="s">
        <v>121</v>
      </c>
      <c r="M2" s="45">
        <v>2008</v>
      </c>
      <c r="N2" s="45" t="s">
        <v>122</v>
      </c>
      <c r="O2" s="45" t="s">
        <v>123</v>
      </c>
      <c r="P2" s="46" t="d">
        <v>2000-03-25</v>
      </c>
      <c r="Q2" s="47">
        <f ca="1">YEAR(NOW())-YEAR(P2)</f>
        <v>25</v>
      </c>
      <c r="R2" s="46" t="d">
        <v>1980-01-10</v>
      </c>
      <c r="S2" s="47">
        <f ca="1">YEAR(NOW())-YEAR(R2)</f>
        <v>45</v>
      </c>
      <c r="T2" s="48"/>
      <c r="U2" s="45"/>
      <c r="V2" s="49"/>
      <c r="W2" s="50"/>
      <c r="X2" s="45"/>
      <c r="Y2" s="45"/>
      <c r="Z2" s="45"/>
    </row>
    <row r="3" spans="1:26" s="51" customFormat="1">
      <c r="A3" s="44">
        <v>2</v>
      </c>
      <c r="B3" s="44">
        <v>2345</v>
      </c>
      <c r="C3" s="44" t="s">
        <v>124</v>
      </c>
      <c r="D3" s="44">
        <v>4</v>
      </c>
      <c r="E3" s="44" t="s">
        <v>81</v>
      </c>
      <c r="F3" s="44" t="s">
        <v>125</v>
      </c>
      <c r="G3" s="45" t="s">
        <v>116</v>
      </c>
      <c r="H3" s="45" t="s">
        <v>117</v>
      </c>
      <c r="I3" s="45" t="s">
        <v>118</v>
      </c>
      <c r="J3" s="45" t="s">
        <v>119</v>
      </c>
      <c r="K3" s="45" t="s">
        <v>120</v>
      </c>
      <c r="L3" s="45" t="s">
        <v>121</v>
      </c>
      <c r="M3" s="45">
        <v>2008</v>
      </c>
      <c r="N3" s="45" t="s">
        <v>122</v>
      </c>
      <c r="O3" s="45" t="s">
        <v>123</v>
      </c>
      <c r="P3" s="46" t="d">
        <v>2000-03-25</v>
      </c>
      <c r="Q3" s="47">
        <f ca="1">YEAR(NOW())-YEAR(P3)</f>
        <v>25</v>
      </c>
      <c r="R3" s="46" t="d">
        <v>1980-01-10</v>
      </c>
      <c r="S3" s="47">
        <f ca="1">YEAR(NOW())-YEAR(R3)</f>
        <v>45</v>
      </c>
      <c r="T3" s="48"/>
      <c r="U3" s="45"/>
      <c r="V3" s="49"/>
      <c r="W3" s="50"/>
      <c r="X3" s="45"/>
      <c r="Y3" s="45"/>
      <c r="Z3" s="45"/>
    </row>
    <row r="4" spans="1:26">
      <c r="A4" s="44">
        <v>3</v>
      </c>
      <c r="B4" s="44">
        <v>3456</v>
      </c>
      <c r="C4" s="44" t="s">
        <v>126</v>
      </c>
      <c r="D4" s="44">
        <v>5</v>
      </c>
      <c r="E4" s="44" t="s">
        <v>83</v>
      </c>
      <c r="F4" s="44" t="s">
        <v>127</v>
      </c>
      <c r="G4" s="45" t="s">
        <v>116</v>
      </c>
      <c r="H4" s="45" t="s">
        <v>117</v>
      </c>
      <c r="I4" s="45" t="s">
        <v>118</v>
      </c>
      <c r="J4" s="45" t="s">
        <v>128</v>
      </c>
      <c r="K4" s="45" t="s">
        <v>120</v>
      </c>
      <c r="L4" s="45" t="s">
        <v>129</v>
      </c>
      <c r="M4" s="45">
        <v>2008</v>
      </c>
      <c r="N4" s="45" t="s">
        <v>122</v>
      </c>
      <c r="O4" s="45" t="s">
        <v>123</v>
      </c>
      <c r="P4" s="46" t="d">
        <v>2000-03-26</v>
      </c>
      <c r="Q4" s="47">
        <f ca="1">YEAR(NOW())-YEAR(P4)</f>
        <v>25</v>
      </c>
      <c r="R4" s="46" t="d">
        <v>1980-01-11</v>
      </c>
      <c r="S4" s="47">
        <f ca="1">YEAR(NOW())-YEAR(R4)</f>
        <v>45</v>
      </c>
      <c r="T4" s="48"/>
      <c r="U4" s="45"/>
      <c r="V4" s="49"/>
      <c r="W4" s="50"/>
      <c r="X4" s="45"/>
      <c r="Y4" s="45"/>
      <c r="Z4" s="45"/>
    </row>
    <row r="5" spans="1:26">
      <c r="A5" s="44">
        <v>4</v>
      </c>
      <c r="B5" s="44">
        <v>4567</v>
      </c>
      <c r="C5" s="44" t="s">
        <v>130</v>
      </c>
      <c r="D5" s="44">
        <v>4</v>
      </c>
      <c r="E5" s="44" t="s">
        <v>81</v>
      </c>
      <c r="F5" s="44" t="s">
        <v>131</v>
      </c>
      <c r="G5" s="45" t="s">
        <v>116</v>
      </c>
      <c r="H5" s="45" t="s">
        <v>117</v>
      </c>
      <c r="I5" s="45" t="s">
        <v>118</v>
      </c>
      <c r="J5" s="45" t="s">
        <v>132</v>
      </c>
      <c r="K5" s="45" t="s">
        <v>120</v>
      </c>
      <c r="L5" s="45" t="s">
        <v>133</v>
      </c>
      <c r="M5" s="45">
        <v>2008</v>
      </c>
      <c r="N5" s="45" t="s">
        <v>122</v>
      </c>
      <c r="O5" s="45" t="s">
        <v>123</v>
      </c>
      <c r="P5" s="46" t="d">
        <v>2000-03-27</v>
      </c>
      <c r="Q5" s="47">
        <f ca="1">YEAR(NOW())-YEAR(P5)</f>
        <v>25</v>
      </c>
      <c r="R5" s="46" t="d">
        <v>1980-01-12</v>
      </c>
      <c r="S5" s="47">
        <f ca="1">YEAR(NOW())-YEAR(R5)</f>
        <v>45</v>
      </c>
      <c r="T5" s="48"/>
      <c r="U5" s="45"/>
      <c r="V5" s="49"/>
      <c r="W5" s="50"/>
      <c r="X5" s="45"/>
      <c r="Y5" s="45"/>
      <c r="Z5" s="45"/>
    </row>
    <row r="6" spans="1:26">
      <c r="A6" s="44">
        <v>5</v>
      </c>
      <c r="B6" s="44">
        <v>5678</v>
      </c>
      <c r="C6" s="44" t="s">
        <v>134</v>
      </c>
      <c r="D6" s="44">
        <v>4</v>
      </c>
      <c r="E6" s="44" t="s">
        <v>84</v>
      </c>
      <c r="F6" s="44" t="s">
        <v>135</v>
      </c>
      <c r="G6" s="45" t="s">
        <v>116</v>
      </c>
      <c r="H6" s="45" t="s">
        <v>117</v>
      </c>
      <c r="I6" s="45" t="s">
        <v>118</v>
      </c>
      <c r="J6" s="45" t="s">
        <v>136</v>
      </c>
      <c r="K6" s="45" t="s">
        <v>120</v>
      </c>
      <c r="L6" s="45" t="s">
        <v>133</v>
      </c>
      <c r="M6" s="45">
        <v>2008</v>
      </c>
      <c r="N6" s="45" t="s">
        <v>122</v>
      </c>
      <c r="O6" s="45" t="s">
        <v>123</v>
      </c>
      <c r="P6" s="46" t="d">
        <v>2000-03-28</v>
      </c>
      <c r="Q6" s="47">
        <f ca="1">YEAR(NOW())-YEAR(P6)</f>
        <v>25</v>
      </c>
      <c r="R6" s="46" t="d">
        <v>1980-01-13</v>
      </c>
      <c r="S6" s="47">
        <f ca="1">YEAR(NOW())-YEAR(R6)</f>
        <v>45</v>
      </c>
      <c r="T6" s="48"/>
      <c r="U6" s="45"/>
      <c r="V6" s="49"/>
      <c r="W6" s="50"/>
      <c r="X6" s="45"/>
      <c r="Y6" s="45"/>
      <c r="Z6" s="45"/>
    </row>
    <row r="10" spans="1:26">
      <c r="G10" s="53"/>
    </row>
  </sheetData>
  <dataValidations count="2">
    <dataValidation type="list" allowBlank="1" showInputMessage="1" showErrorMessage="1" sqref="J2:J6" xr:uid="{00000000-0002-0000-0100-000000000000}">
      <formula1>"ASMO I, ASMO II, ASMO III, ASMO IV, ASTRA FINANCE COMPANIES &amp; BANKING, AHEME, ASTRA RESOURCES, ASTRA SYSTEM I, ASTRA SYSTEM II, ASTRA INSURANCE COMPANY"</formula1>
    </dataValidation>
    <dataValidation type="list" allowBlank="1" showInputMessage="1" showErrorMessage="1" sqref="L2:L6" xr:uid="{00000000-0002-0000-0100-000001000000}">
      <formula1>"S1, S2, S3"</formula1>
    </dataValidation>
  </dataValidations>
  <pageMargins left="0.7" right="0.7" top="0.75" bottom="0.75" header="0.3" footer="0.3"/>
  <headerFooter>
    <oddHeader>&amp;C&amp;"Calibri"&amp;12&amp;K000000 CONFIDENTIAL&amp;1#_x000D_</oddHeader>
  </headerFooter>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4:G21"/>
  <sheetViews>
    <sheetView showGridLines="0" view="pageBreakPreview" zoomScale="70" zoomScaleNormal="70" zoomScaleSheetLayoutView="70" workbookViewId="0">
      <selection activeCell="C6" sqref="C6:D10"/>
    </sheetView>
  </sheetViews>
  <sheetFormatPr baseColWidth="10" defaultColWidth="8.83203125" defaultRowHeight="15"/>
  <cols>
    <col min="1" max="1" width="4" customWidth="1"/>
    <col min="2" max="2" width="9.1640625" customWidth="1"/>
    <col min="3" max="6" width="30.6640625" customWidth="1"/>
  </cols>
  <sheetData>
    <row r="4" spans="1:7">
      <c r="A4" s="147" t="s">
        <v>26</v>
      </c>
      <c r="B4" s="147"/>
      <c r="C4" s="147"/>
      <c r="D4" s="147"/>
      <c r="E4" s="147"/>
      <c r="F4" s="147"/>
      <c r="G4" s="147"/>
    </row>
    <row r="6" spans="1:7">
      <c r="C6" s="4" t="s">
        <v>15</v>
      </c>
      <c r="D6" s="4" t="s">
        <v>11</v>
      </c>
      <c r="E6" s="148"/>
      <c r="F6" s="148"/>
      <c r="G6" s="148"/>
    </row>
    <row r="7" spans="1:7">
      <c r="C7" s="4" t="s">
        <v>16</v>
      </c>
      <c r="D7" s="4" t="s">
        <v>11</v>
      </c>
      <c r="E7" s="148"/>
      <c r="F7" s="148"/>
      <c r="G7" s="148"/>
    </row>
    <row r="8" spans="1:7">
      <c r="C8" s="4" t="s">
        <v>17</v>
      </c>
      <c r="D8" s="4" t="s">
        <v>11</v>
      </c>
      <c r="E8" s="148"/>
      <c r="F8" s="148"/>
      <c r="G8" s="148"/>
    </row>
    <row r="9" spans="1:7">
      <c r="C9" s="4" t="s">
        <v>13</v>
      </c>
      <c r="D9" s="4" t="s">
        <v>11</v>
      </c>
      <c r="E9" s="2"/>
      <c r="F9" s="2"/>
      <c r="G9" s="2"/>
    </row>
    <row r="10" spans="1:7">
      <c r="C10" s="4"/>
      <c r="D10" s="4"/>
      <c r="E10" s="2"/>
      <c r="F10" s="2"/>
      <c r="G10" s="2"/>
    </row>
    <row r="11" spans="1:7">
      <c r="C11" s="4"/>
      <c r="D11" s="4"/>
      <c r="E11" s="2"/>
      <c r="F11" s="2"/>
      <c r="G11" s="2"/>
    </row>
    <row r="12" spans="1:7">
      <c r="C12" s="18" t="s">
        <v>39</v>
      </c>
      <c r="D12" s="14" t="s">
        <v>33</v>
      </c>
      <c r="E12" s="10" t="s">
        <v>29</v>
      </c>
      <c r="F12" s="12" t="s">
        <v>28</v>
      </c>
      <c r="G12" s="3"/>
    </row>
    <row r="13" spans="1:7" ht="130" customHeight="1">
      <c r="C13" s="18"/>
      <c r="D13" s="14"/>
      <c r="E13" s="8"/>
      <c r="F13" s="29" t="s">
        <v>89</v>
      </c>
      <c r="G13" s="3"/>
    </row>
    <row r="14" spans="1:7">
      <c r="C14" s="18" t="s">
        <v>40</v>
      </c>
      <c r="D14" s="14" t="s">
        <v>34</v>
      </c>
      <c r="E14" s="10" t="s">
        <v>30</v>
      </c>
      <c r="F14" s="11" t="s">
        <v>27</v>
      </c>
      <c r="G14" s="3"/>
    </row>
    <row r="15" spans="1:7" ht="130" customHeight="1">
      <c r="C15" s="18"/>
      <c r="D15" s="14"/>
      <c r="E15" s="8"/>
      <c r="F15" s="9"/>
      <c r="G15" s="3"/>
    </row>
    <row r="16" spans="1:7">
      <c r="C16" s="18" t="s">
        <v>41</v>
      </c>
      <c r="D16" s="14" t="s">
        <v>35</v>
      </c>
      <c r="E16" s="14" t="s">
        <v>32</v>
      </c>
      <c r="F16" s="16" t="s">
        <v>31</v>
      </c>
      <c r="G16" s="2"/>
    </row>
    <row r="17" spans="3:7" ht="130" customHeight="1">
      <c r="C17" s="18"/>
      <c r="D17" s="14"/>
      <c r="E17" s="13"/>
      <c r="F17" s="15"/>
      <c r="G17" s="2"/>
    </row>
    <row r="18" spans="3:7">
      <c r="C18" s="18" t="s">
        <v>42</v>
      </c>
      <c r="D18" s="18" t="s">
        <v>38</v>
      </c>
      <c r="E18" s="18" t="s">
        <v>37</v>
      </c>
      <c r="F18" s="20" t="s">
        <v>36</v>
      </c>
      <c r="G18" s="2"/>
    </row>
    <row r="19" spans="3:7" ht="130" customHeight="1">
      <c r="C19" s="18"/>
      <c r="D19" s="17"/>
      <c r="E19" s="17"/>
      <c r="F19" s="19"/>
      <c r="G19" s="2"/>
    </row>
    <row r="20" spans="3:7">
      <c r="C20" s="4"/>
      <c r="D20" s="4"/>
      <c r="E20" s="2"/>
      <c r="F20" s="2"/>
      <c r="G20" s="2"/>
    </row>
    <row r="21" spans="3:7">
      <c r="C21" s="4"/>
      <c r="D21" s="4"/>
      <c r="E21" s="2"/>
      <c r="F21" s="2"/>
      <c r="G21" s="2"/>
    </row>
  </sheetData>
  <mergeCells count="4">
    <mergeCell ref="A4:G4"/>
    <mergeCell ref="E6:G6"/>
    <mergeCell ref="E7:G7"/>
    <mergeCell ref="E8:G8"/>
  </mergeCells>
  <printOptions horizontalCentered="1" verticalCentered="1"/>
  <pageMargins left="3.937007874015748E-2" right="3.937007874015748E-2" top="0.35433070866141736" bottom="0.35433070866141736" header="0.31496062992125984" footer="0.31496062992125984"/>
  <pageSetup paperSize="9" scale="55" orientation="landscape" r:id="rId1"/>
  <headerFooter>
    <oddHeader>&amp;C&amp;"Calibri"&amp;12&amp;K000000 CONFIDENTIAL&amp;1#_x000D_</oddHeader>
  </headerFooter>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AU77"/>
  <sheetViews>
    <sheetView showGridLines="0" tabSelected="1" view="pageBreakPreview" zoomScaleNormal="70" zoomScaleSheetLayoutView="100" workbookViewId="0">
      <selection activeCell="C7" sqref="C7:H7"/>
    </sheetView>
  </sheetViews>
  <sheetFormatPr baseColWidth="10" defaultColWidth="9.1640625" defaultRowHeight="15"/>
  <cols>
    <col min="1" max="1" width="4" style="1" customWidth="1"/>
    <col min="2" max="2" width="9.1640625" style="2" customWidth="1"/>
    <col min="3" max="3" width="22.5" style="2" customWidth="1"/>
    <col min="4" max="4" width="22.33203125" style="2" customWidth="1"/>
    <col min="5" max="5" width="22.1640625" style="2" customWidth="1"/>
    <col min="6" max="6" width="16.83203125" style="2" customWidth="1"/>
    <col min="7" max="7" width="9.5" style="126" customWidth="1"/>
    <col min="8" max="9" width="8.6640625" style="126" customWidth="1"/>
    <col min="10" max="10" width="8.5" style="126" customWidth="1"/>
    <col min="11" max="12" width="9.1640625" style="126"/>
    <col min="13" max="13" width="9.1640625" style="126" customWidth="1"/>
    <col min="14" max="14" width="9.1640625" style="126"/>
    <col min="15" max="15" width="9.6640625" style="126" customWidth="1"/>
    <col min="16" max="16" width="10.5" style="126" customWidth="1"/>
    <col min="17" max="17" width="8" style="126" customWidth="1"/>
    <col min="18" max="18" width="6.6640625" style="126" customWidth="1"/>
    <col min="19" max="19" width="7.5" style="126" customWidth="1"/>
    <col min="20" max="20" width="9" style="126" customWidth="1"/>
    <col min="21" max="22" width="6.5" style="126" customWidth="1"/>
    <col min="23" max="23" width="11.5" style="126" customWidth="1"/>
    <col min="24" max="25" width="6" style="126" customWidth="1"/>
    <col min="26" max="26" width="13" style="126" customWidth="1"/>
    <col min="27" max="29" width="9.1640625" style="126" customWidth="1"/>
    <col min="30" max="31" width="9.1640625" style="126"/>
    <col min="32" max="36" width="9.1640625" style="127"/>
    <col min="37" max="39" width="10" style="127" customWidth="1"/>
    <col min="40" max="47" width="25.6640625" style="146" customWidth="1"/>
    <col min="48" max="16384" width="9.1640625" style="2"/>
  </cols>
  <sheetData>
    <row r="1" spans="1:47" customFormat="1">
      <c r="A1" s="1"/>
      <c r="C1" s="1"/>
      <c r="D1" s="1"/>
      <c r="E1" s="1"/>
      <c r="F1" s="1"/>
      <c r="G1" s="1"/>
    </row>
    <row r="2" spans="1:47" customFormat="1">
      <c r="A2" s="1"/>
      <c r="C2" s="1"/>
      <c r="D2" s="1"/>
      <c r="E2" s="1"/>
      <c r="F2" s="1"/>
      <c r="G2" s="1"/>
    </row>
    <row r="3" spans="1:47" customFormat="1">
      <c r="A3" s="1"/>
      <c r="C3" s="1"/>
      <c r="D3" s="1"/>
      <c r="E3" s="1"/>
      <c r="F3" s="1"/>
      <c r="G3" s="1"/>
    </row>
    <row r="4" spans="1:47" customFormat="1">
      <c r="A4" s="147" t="s">
        <v>14</v>
      </c>
      <c r="B4" s="147"/>
      <c r="C4" s="147"/>
      <c r="D4" s="147"/>
      <c r="E4" s="147"/>
      <c r="F4" s="147"/>
      <c r="G4" s="147"/>
      <c r="H4" s="147"/>
      <c r="I4" s="147"/>
      <c r="J4" s="147"/>
      <c r="K4" s="147"/>
      <c r="L4" s="147"/>
      <c r="M4" s="147"/>
      <c r="N4" s="147"/>
      <c r="O4" s="147"/>
      <c r="P4" s="147"/>
      <c r="Q4" s="147"/>
      <c r="R4" s="147"/>
      <c r="S4" s="147"/>
      <c r="T4" s="147"/>
      <c r="U4" s="147"/>
      <c r="V4" s="147"/>
      <c r="W4" s="147"/>
      <c r="X4" s="147"/>
      <c r="Y4" s="147"/>
      <c r="Z4" s="147"/>
      <c r="AA4" s="147"/>
      <c r="AB4" s="147"/>
      <c r="AC4" s="147"/>
      <c r="AD4" s="147"/>
      <c r="AE4" s="147"/>
      <c r="AF4" s="70"/>
      <c r="AG4" s="70"/>
      <c r="AH4" s="70"/>
      <c r="AI4" s="70"/>
    </row>
    <row r="5" spans="1:47" customFormat="1">
      <c r="A5" s="1"/>
      <c r="C5" s="1"/>
      <c r="D5" s="1"/>
      <c r="E5" s="1"/>
      <c r="F5" s="1"/>
      <c r="G5" s="1"/>
    </row>
    <row r="6" spans="1:47" customFormat="1">
      <c r="A6" s="1"/>
      <c r="C6" s="155"/>
      <c r="D6" s="155"/>
      <c r="E6" s="155"/>
      <c r="F6" s="155"/>
      <c r="G6" s="155"/>
      <c r="H6" s="155"/>
      <c r="I6" s="3"/>
      <c r="J6" s="155" t="s">
        <v>15</v>
      </c>
      <c r="K6" s="155"/>
      <c r="L6" s="71" t="s">
        <v>11</v>
      </c>
      <c r="M6" s="71"/>
      <c r="N6" s="71"/>
      <c r="O6" s="71"/>
      <c r="P6" s="73"/>
      <c r="Q6" s="72"/>
      <c r="R6" s="72"/>
      <c r="S6" s="72"/>
      <c r="T6" s="72"/>
      <c r="U6" s="72"/>
      <c r="V6" s="72"/>
      <c r="W6" s="72"/>
      <c r="X6" s="72"/>
      <c r="Y6" s="72"/>
      <c r="Z6" s="72"/>
      <c r="AA6" s="72"/>
      <c r="AB6" s="72"/>
      <c r="AC6" s="72"/>
      <c r="AD6" s="72"/>
      <c r="AE6" s="72"/>
      <c r="AF6" s="72"/>
      <c r="AG6" s="72"/>
      <c r="AH6" s="72"/>
      <c r="AI6" s="72"/>
      <c r="AJ6" s="72"/>
      <c r="AK6" s="72"/>
    </row>
    <row r="7" spans="1:47" customFormat="1">
      <c r="A7" s="1"/>
      <c r="C7" s="155"/>
      <c r="D7" s="155"/>
      <c r="E7" s="155"/>
      <c r="F7" s="155"/>
      <c r="G7" s="155"/>
      <c r="H7" s="155"/>
      <c r="I7" s="3"/>
      <c r="J7" s="155" t="s">
        <v>16</v>
      </c>
      <c r="K7" s="155"/>
      <c r="L7" s="71" t="s">
        <v>11</v>
      </c>
      <c r="M7" s="71"/>
      <c r="N7" s="71"/>
      <c r="O7" s="71"/>
      <c r="P7" s="72"/>
      <c r="Q7" s="72"/>
      <c r="R7" s="72"/>
      <c r="S7" s="72"/>
      <c r="T7" s="72"/>
      <c r="U7" s="72"/>
      <c r="V7" s="72"/>
      <c r="W7" s="72"/>
      <c r="X7" s="72"/>
      <c r="Y7" s="72"/>
      <c r="Z7" s="72"/>
      <c r="AA7" s="72"/>
      <c r="AB7" s="72"/>
      <c r="AC7" s="72"/>
      <c r="AD7" s="72"/>
      <c r="AE7" s="72"/>
      <c r="AF7" s="72"/>
      <c r="AG7" s="72"/>
      <c r="AH7" s="72"/>
      <c r="AI7" s="72"/>
      <c r="AJ7" s="72"/>
      <c r="AK7" s="72"/>
    </row>
    <row r="8" spans="1:47" customFormat="1">
      <c r="A8" s="1"/>
      <c r="C8" s="5"/>
      <c r="D8" s="5"/>
      <c r="E8" s="5"/>
      <c r="F8" s="5"/>
      <c r="G8" s="5"/>
      <c r="H8" s="4"/>
      <c r="I8" s="4"/>
      <c r="J8" s="4" t="s">
        <v>17</v>
      </c>
      <c r="K8" s="4"/>
      <c r="L8" s="71" t="s">
        <v>11</v>
      </c>
      <c r="M8" s="71"/>
      <c r="N8" s="71"/>
      <c r="O8" s="71"/>
      <c r="P8" s="72"/>
      <c r="Q8" s="72"/>
      <c r="R8" s="72"/>
      <c r="S8" s="72"/>
      <c r="T8" s="72"/>
      <c r="U8" s="72"/>
      <c r="V8" s="72"/>
      <c r="W8" s="72"/>
      <c r="X8" s="72"/>
      <c r="Y8" s="72"/>
      <c r="Z8" s="72"/>
      <c r="AA8" s="72"/>
      <c r="AB8" s="72"/>
      <c r="AC8" s="72"/>
      <c r="AD8" s="72"/>
      <c r="AE8" s="72"/>
      <c r="AF8" s="72"/>
      <c r="AG8" s="72"/>
      <c r="AH8" s="72"/>
      <c r="AI8" s="72"/>
      <c r="AJ8" s="72"/>
      <c r="AK8" s="72"/>
    </row>
    <row r="9" spans="1:47" s="1" customFormat="1" ht="16" thickBot="1"/>
    <row r="10" spans="1:47" customFormat="1" ht="15" customHeight="1" thickBot="1">
      <c r="A10" s="149" t="s">
        <v>0</v>
      </c>
      <c r="B10" s="149" t="s">
        <v>9</v>
      </c>
      <c r="C10" s="149" t="s">
        <v>18</v>
      </c>
      <c r="D10" s="152" t="s">
        <v>88</v>
      </c>
      <c r="E10" s="152" t="s">
        <v>172</v>
      </c>
      <c r="F10" s="152" t="s">
        <v>173</v>
      </c>
      <c r="G10" s="152" t="s">
        <v>87</v>
      </c>
      <c r="H10" s="149" t="s">
        <v>10</v>
      </c>
      <c r="I10" s="176" t="s">
        <v>195</v>
      </c>
      <c r="J10" s="173" t="s">
        <v>23</v>
      </c>
      <c r="K10" s="174"/>
      <c r="L10" s="174"/>
      <c r="M10" s="174"/>
      <c r="N10" s="174"/>
      <c r="O10" s="174"/>
      <c r="P10" s="174"/>
      <c r="Q10" s="175"/>
      <c r="R10" s="156" t="s">
        <v>19</v>
      </c>
      <c r="S10" s="156" t="s">
        <v>20</v>
      </c>
      <c r="T10" s="159" t="s">
        <v>21</v>
      </c>
      <c r="U10" s="162" t="s">
        <v>12</v>
      </c>
      <c r="V10" s="163"/>
      <c r="W10" s="164"/>
      <c r="X10" s="165" t="s">
        <v>12</v>
      </c>
      <c r="Y10" s="166"/>
      <c r="Z10" s="167"/>
      <c r="AA10" s="168" t="s">
        <v>19</v>
      </c>
      <c r="AB10" s="206" t="s">
        <v>171</v>
      </c>
      <c r="AC10" s="206" t="s">
        <v>24</v>
      </c>
      <c r="AD10" s="190" t="s">
        <v>25</v>
      </c>
      <c r="AE10" s="191"/>
      <c r="AF10" s="196" t="s">
        <v>174</v>
      </c>
      <c r="AG10" s="197"/>
      <c r="AH10" s="198"/>
      <c r="AI10" s="202" t="s">
        <v>175</v>
      </c>
      <c r="AJ10" s="203"/>
      <c r="AK10" s="179" t="s">
        <v>176</v>
      </c>
      <c r="AL10" s="180"/>
      <c r="AM10" s="181"/>
      <c r="AN10" s="185" t="s">
        <v>22</v>
      </c>
      <c r="AO10" s="186"/>
      <c r="AP10" s="186"/>
      <c r="AQ10" s="186"/>
      <c r="AR10" s="186"/>
      <c r="AS10" s="186"/>
      <c r="AT10" s="186"/>
      <c r="AU10" s="187"/>
    </row>
    <row r="11" spans="1:47" s="132" customFormat="1" ht="44.25" customHeight="1" thickBot="1">
      <c r="A11" s="150" t="s">
        <v>0</v>
      </c>
      <c r="B11" s="150" t="s">
        <v>9</v>
      </c>
      <c r="C11" s="150" t="s">
        <v>18</v>
      </c>
      <c r="D11" s="153"/>
      <c r="E11" s="153"/>
      <c r="F11" s="153"/>
      <c r="G11" s="153"/>
      <c r="H11" s="150"/>
      <c r="I11" s="177"/>
      <c r="J11" s="128" t="s">
        <v>1</v>
      </c>
      <c r="K11" s="129" t="s">
        <v>2</v>
      </c>
      <c r="L11" s="129" t="s">
        <v>3</v>
      </c>
      <c r="M11" s="129" t="s">
        <v>4</v>
      </c>
      <c r="N11" s="129" t="s">
        <v>5</v>
      </c>
      <c r="O11" s="129" t="s">
        <v>6</v>
      </c>
      <c r="P11" s="129" t="s">
        <v>7</v>
      </c>
      <c r="Q11" s="130" t="s">
        <v>8</v>
      </c>
      <c r="R11" s="157"/>
      <c r="S11" s="157"/>
      <c r="T11" s="160"/>
      <c r="U11" s="171">
        <v>2018</v>
      </c>
      <c r="V11" s="171">
        <v>2019</v>
      </c>
      <c r="W11" s="171">
        <v>2020</v>
      </c>
      <c r="X11" s="188">
        <f t="shared" ref="X11" si="0">U11</f>
        <v>2018</v>
      </c>
      <c r="Y11" s="188">
        <f>V11</f>
        <v>2019</v>
      </c>
      <c r="Z11" s="188">
        <f>W11</f>
        <v>2020</v>
      </c>
      <c r="AA11" s="169"/>
      <c r="AB11" s="207"/>
      <c r="AC11" s="207"/>
      <c r="AD11" s="192"/>
      <c r="AE11" s="193"/>
      <c r="AF11" s="199"/>
      <c r="AG11" s="200"/>
      <c r="AH11" s="201"/>
      <c r="AI11" s="204"/>
      <c r="AJ11" s="205"/>
      <c r="AK11" s="182"/>
      <c r="AL11" s="183"/>
      <c r="AM11" s="184"/>
      <c r="AN11" s="131" t="s">
        <v>1</v>
      </c>
      <c r="AO11" s="131" t="s">
        <v>2</v>
      </c>
      <c r="AP11" s="131" t="s">
        <v>3</v>
      </c>
      <c r="AQ11" s="131" t="s">
        <v>4</v>
      </c>
      <c r="AR11" s="131" t="s">
        <v>5</v>
      </c>
      <c r="AS11" s="131" t="s">
        <v>6</v>
      </c>
      <c r="AT11" s="131" t="s">
        <v>7</v>
      </c>
      <c r="AU11" s="131" t="s">
        <v>8</v>
      </c>
    </row>
    <row r="12" spans="1:47" customFormat="1" ht="15" customHeight="1" thickBot="1">
      <c r="A12" s="151"/>
      <c r="B12" s="151"/>
      <c r="C12" s="151"/>
      <c r="D12" s="154"/>
      <c r="E12" s="154"/>
      <c r="F12" s="154"/>
      <c r="G12" s="154"/>
      <c r="H12" s="151"/>
      <c r="I12" s="178"/>
      <c r="J12" s="133">
        <v>0.15</v>
      </c>
      <c r="K12" s="134">
        <v>0.15</v>
      </c>
      <c r="L12" s="134">
        <v>0.1</v>
      </c>
      <c r="M12" s="134">
        <v>0.1</v>
      </c>
      <c r="N12" s="134">
        <v>0.1</v>
      </c>
      <c r="O12" s="134">
        <v>0.15</v>
      </c>
      <c r="P12" s="134">
        <v>0.1</v>
      </c>
      <c r="Q12" s="135">
        <v>0.15</v>
      </c>
      <c r="R12" s="158"/>
      <c r="S12" s="158"/>
      <c r="T12" s="161"/>
      <c r="U12" s="172"/>
      <c r="V12" s="172"/>
      <c r="W12" s="172"/>
      <c r="X12" s="189"/>
      <c r="Y12" s="189"/>
      <c r="Z12" s="189"/>
      <c r="AA12" s="170"/>
      <c r="AB12" s="208"/>
      <c r="AC12" s="208"/>
      <c r="AD12" s="194"/>
      <c r="AE12" s="195"/>
      <c r="AF12" s="136" t="s">
        <v>177</v>
      </c>
      <c r="AG12" s="137" t="s">
        <v>178</v>
      </c>
      <c r="AH12" s="138" t="s">
        <v>179</v>
      </c>
      <c r="AI12" s="136" t="s">
        <v>177</v>
      </c>
      <c r="AJ12" s="139" t="s">
        <v>178</v>
      </c>
      <c r="AK12" s="140" t="s">
        <v>180</v>
      </c>
      <c r="AL12" s="141" t="s">
        <v>181</v>
      </c>
      <c r="AM12" s="142" t="s">
        <v>182</v>
      </c>
      <c r="AN12" s="143">
        <v>0.15</v>
      </c>
      <c r="AO12" s="143">
        <v>0.15</v>
      </c>
      <c r="AP12" s="143">
        <v>0.1</v>
      </c>
      <c r="AQ12" s="143">
        <v>0.1</v>
      </c>
      <c r="AR12" s="143">
        <v>0.1</v>
      </c>
      <c r="AS12" s="143">
        <v>0.15</v>
      </c>
      <c r="AT12" s="143">
        <v>0.1</v>
      </c>
      <c r="AU12" s="143">
        <v>0.15</v>
      </c>
    </row>
    <row r="13" spans="1:47" ht="13.5" customHeight="1">
      <c r="A13" s="74">
        <v>1</v>
      </c>
      <c r="B13" s="75">
        <v>123</v>
      </c>
      <c r="C13" s="75" t="s">
        <v>194</v>
      </c>
      <c r="D13" s="75" t="s">
        <v>184</v>
      </c>
      <c r="E13" s="75" t="s">
        <v>185</v>
      </c>
      <c r="F13" s="75" t="s">
        <v>170</v>
      </c>
      <c r="G13" s="74">
        <v>38</v>
      </c>
      <c r="H13" s="74" t="s">
        <v>183</v>
      </c>
      <c r="I13" s="76" t="s">
        <v>196</v>
      </c>
      <c r="J13" s="77">
        <v>2</v>
      </c>
      <c r="K13" s="77">
        <v>3</v>
      </c>
      <c r="L13" s="77">
        <v>3</v>
      </c>
      <c r="M13" s="77">
        <v>3</v>
      </c>
      <c r="N13" s="77">
        <v>3</v>
      </c>
      <c r="O13" s="77">
        <v>3</v>
      </c>
      <c r="P13" s="77">
        <v>3</v>
      </c>
      <c r="Q13" s="77">
        <v>3</v>
      </c>
      <c r="R13" s="80">
        <f>AVERAGE((J13*0.15)+(K13*0.15)+(L13*0.1)+(M13*0.1)+(N13*0.1)+(O13*0.15)+(P13*0.1)+(Q13*0.15))</f>
        <v>2.8500000000000005</v>
      </c>
      <c r="S13" s="74">
        <f>R13/5</f>
        <v>0.57000000000000006</v>
      </c>
      <c r="T13" s="74" t="str">
        <f>IF(S13&gt;=0.71,"C3",IF(S13&gt;=0.61,"C2",IF(S13&gt;=0.5,"C1",IF(S13&lt;0.5,"C0",0))))</f>
        <v>C1</v>
      </c>
      <c r="U13" s="77" t="s">
        <v>158</v>
      </c>
      <c r="V13" s="77" t="s">
        <v>158</v>
      </c>
      <c r="W13" s="77" t="s">
        <v>158</v>
      </c>
      <c r="X13" s="81">
        <f>VLOOKUP(U13,Kategori,2,0)</f>
        <v>8</v>
      </c>
      <c r="Y13" s="78">
        <f>VLOOKUP(V13,Kategori,2,0)</f>
        <v>8</v>
      </c>
      <c r="Z13" s="82">
        <f>VLOOKUP(W13,Kategori,2,0)</f>
        <v>8</v>
      </c>
      <c r="AA13" s="74">
        <f>SUM(X13:Z13)</f>
        <v>24</v>
      </c>
      <c r="AB13" s="74" t="str">
        <f>IF(AA13&gt;=21,"R3",IF(AA13&gt;=16,"R2",IF(AA13&gt;=12,"R1",IF(AA13&gt;=1, "R0",0))))</f>
        <v>R3</v>
      </c>
      <c r="AC13" s="74" t="str">
        <f>IF(OR(U13="C",U13="C+",U13="K",V13="C",V13="C+",V13="K",W13="C",W13="C+",W13="K"),"R0",AB13)</f>
        <v>R3</v>
      </c>
      <c r="AD13" s="74">
        <f>VLOOKUP(AC13,TabelR8, VLOOKUP(T13,TabelC8,2,0),0)</f>
        <v>7</v>
      </c>
      <c r="AE13" s="74" t="str">
        <f>VLOOKUP(AD13,Kuadran8,2, )</f>
        <v>Top Performers</v>
      </c>
      <c r="AF13" s="77" t="s">
        <v>188</v>
      </c>
      <c r="AG13" s="78" t="s">
        <v>186</v>
      </c>
      <c r="AH13" s="79" t="s">
        <v>189</v>
      </c>
      <c r="AI13" s="77" t="s">
        <v>187</v>
      </c>
      <c r="AJ13" s="79" t="s">
        <v>190</v>
      </c>
      <c r="AK13" s="77" t="s">
        <v>191</v>
      </c>
      <c r="AL13" s="78" t="s">
        <v>192</v>
      </c>
      <c r="AM13" s="79" t="s">
        <v>193</v>
      </c>
      <c r="AN13" s="83" t="s">
        <v>85</v>
      </c>
      <c r="AO13" s="83" t="s">
        <v>86</v>
      </c>
      <c r="AP13" s="83" t="s">
        <v>85</v>
      </c>
      <c r="AQ13" s="83" t="s">
        <v>86</v>
      </c>
      <c r="AR13" s="83" t="s">
        <v>86</v>
      </c>
      <c r="AS13" s="83" t="s">
        <v>85</v>
      </c>
      <c r="AT13" s="83" t="s">
        <v>86</v>
      </c>
      <c r="AU13" s="83" t="s">
        <v>85</v>
      </c>
    </row>
    <row r="14" spans="1:47" ht="79" customHeight="1">
      <c r="A14" s="84">
        <v>2</v>
      </c>
      <c r="B14" s="85"/>
      <c r="C14" s="85"/>
      <c r="D14" s="85"/>
      <c r="E14" s="85"/>
      <c r="F14" s="85"/>
      <c r="G14" s="84"/>
      <c r="H14" s="84"/>
      <c r="I14" s="86"/>
      <c r="J14" s="87"/>
      <c r="K14" s="88"/>
      <c r="L14" s="88"/>
      <c r="M14" s="88"/>
      <c r="N14" s="88"/>
      <c r="O14" s="88"/>
      <c r="P14" s="88"/>
      <c r="Q14" s="89"/>
      <c r="R14" s="90"/>
      <c r="S14" s="84"/>
      <c r="T14" s="84"/>
      <c r="U14" s="87"/>
      <c r="V14" s="88"/>
      <c r="W14" s="89"/>
      <c r="X14" s="91"/>
      <c r="Y14" s="88"/>
      <c r="Z14" s="92"/>
      <c r="AA14" s="84"/>
      <c r="AB14" s="84"/>
      <c r="AC14" s="84"/>
      <c r="AD14" s="84"/>
      <c r="AE14" s="84"/>
      <c r="AF14" s="87"/>
      <c r="AG14" s="88"/>
      <c r="AH14" s="89"/>
      <c r="AI14" s="87"/>
      <c r="AJ14" s="89"/>
      <c r="AK14" s="87"/>
      <c r="AL14" s="88"/>
      <c r="AM14" s="89"/>
      <c r="AN14" s="93"/>
      <c r="AO14" s="93"/>
      <c r="AP14" s="93"/>
      <c r="AQ14" s="93"/>
      <c r="AR14" s="93"/>
      <c r="AS14" s="93"/>
      <c r="AT14" s="93"/>
      <c r="AU14" s="93"/>
    </row>
    <row r="15" spans="1:47" ht="13.5" customHeight="1">
      <c r="A15" s="84"/>
      <c r="B15" s="85"/>
      <c r="C15" s="85"/>
      <c r="D15" s="85"/>
      <c r="E15" s="85"/>
      <c r="F15" s="85"/>
      <c r="G15" s="84"/>
      <c r="H15" s="84"/>
      <c r="I15" s="86"/>
      <c r="J15" s="87"/>
      <c r="K15" s="88"/>
      <c r="L15" s="88"/>
      <c r="M15" s="88"/>
      <c r="N15" s="88"/>
      <c r="O15" s="88"/>
      <c r="P15" s="88"/>
      <c r="Q15" s="89"/>
      <c r="R15" s="84"/>
      <c r="S15" s="84"/>
      <c r="T15" s="84"/>
      <c r="U15" s="87"/>
      <c r="V15" s="88"/>
      <c r="W15" s="89"/>
      <c r="X15" s="91"/>
      <c r="Y15" s="88"/>
      <c r="Z15" s="92"/>
      <c r="AA15" s="84"/>
      <c r="AB15" s="84"/>
      <c r="AC15" s="84"/>
      <c r="AD15" s="84"/>
      <c r="AE15" s="84"/>
      <c r="AF15" s="87"/>
      <c r="AG15" s="88"/>
      <c r="AH15" s="89"/>
      <c r="AI15" s="87"/>
      <c r="AJ15" s="89"/>
      <c r="AK15" s="87"/>
      <c r="AL15" s="88"/>
      <c r="AM15" s="89"/>
      <c r="AN15" s="93"/>
      <c r="AO15" s="93"/>
      <c r="AP15" s="93"/>
      <c r="AQ15" s="93"/>
      <c r="AR15" s="93"/>
      <c r="AS15" s="93"/>
      <c r="AT15" s="93"/>
      <c r="AU15" s="93"/>
    </row>
    <row r="16" spans="1:47">
      <c r="A16" s="84"/>
      <c r="B16" s="85"/>
      <c r="C16" s="85"/>
      <c r="D16" s="85"/>
      <c r="E16" s="85"/>
      <c r="F16" s="85"/>
      <c r="G16" s="84"/>
      <c r="H16" s="84"/>
      <c r="I16" s="86"/>
      <c r="J16" s="87"/>
      <c r="K16" s="88"/>
      <c r="L16" s="88"/>
      <c r="M16" s="88"/>
      <c r="N16" s="88"/>
      <c r="O16" s="88"/>
      <c r="P16" s="88"/>
      <c r="Q16" s="89"/>
      <c r="R16" s="84"/>
      <c r="S16" s="84"/>
      <c r="T16" s="84"/>
      <c r="U16" s="87"/>
      <c r="V16" s="88"/>
      <c r="W16" s="89"/>
      <c r="X16" s="91"/>
      <c r="Y16" s="88"/>
      <c r="Z16" s="92"/>
      <c r="AA16" s="84"/>
      <c r="AB16" s="84"/>
      <c r="AC16" s="84"/>
      <c r="AD16" s="84"/>
      <c r="AE16" s="84"/>
      <c r="AF16" s="87"/>
      <c r="AG16" s="88"/>
      <c r="AH16" s="89"/>
      <c r="AI16" s="87"/>
      <c r="AJ16" s="89"/>
      <c r="AK16" s="87"/>
      <c r="AL16" s="88"/>
      <c r="AM16" s="89"/>
      <c r="AN16" s="93"/>
      <c r="AO16" s="93"/>
      <c r="AP16" s="93"/>
      <c r="AQ16" s="93"/>
      <c r="AR16" s="93"/>
      <c r="AS16" s="93"/>
      <c r="AT16" s="93"/>
      <c r="AU16" s="93"/>
    </row>
    <row r="17" spans="1:47">
      <c r="A17" s="84"/>
      <c r="B17" s="85"/>
      <c r="C17" s="85"/>
      <c r="D17" s="85"/>
      <c r="E17" s="85"/>
      <c r="F17" s="85"/>
      <c r="G17" s="84"/>
      <c r="H17" s="84"/>
      <c r="I17" s="86"/>
      <c r="J17" s="87"/>
      <c r="K17" s="88"/>
      <c r="L17" s="88"/>
      <c r="M17" s="88"/>
      <c r="N17" s="88"/>
      <c r="O17" s="88"/>
      <c r="P17" s="88"/>
      <c r="Q17" s="89"/>
      <c r="R17" s="84"/>
      <c r="S17" s="84"/>
      <c r="T17" s="84"/>
      <c r="U17" s="87"/>
      <c r="V17" s="88"/>
      <c r="W17" s="89"/>
      <c r="X17" s="91"/>
      <c r="Y17" s="88"/>
      <c r="Z17" s="92"/>
      <c r="AA17" s="84"/>
      <c r="AB17" s="84"/>
      <c r="AC17" s="84"/>
      <c r="AD17" s="84"/>
      <c r="AE17" s="84"/>
      <c r="AF17" s="87"/>
      <c r="AG17" s="88"/>
      <c r="AH17" s="89"/>
      <c r="AI17" s="87"/>
      <c r="AJ17" s="89"/>
      <c r="AK17" s="87"/>
      <c r="AL17" s="88"/>
      <c r="AM17" s="89"/>
      <c r="AN17" s="93"/>
      <c r="AO17" s="93"/>
      <c r="AP17" s="93"/>
      <c r="AQ17" s="93"/>
      <c r="AR17" s="93"/>
      <c r="AS17" s="93"/>
      <c r="AT17" s="93"/>
      <c r="AU17" s="93"/>
    </row>
    <row r="18" spans="1:47">
      <c r="A18" s="84"/>
      <c r="B18" s="85"/>
      <c r="C18" s="85"/>
      <c r="D18" s="85"/>
      <c r="E18" s="85"/>
      <c r="F18" s="85"/>
      <c r="G18" s="84"/>
      <c r="H18" s="84"/>
      <c r="I18" s="86"/>
      <c r="J18" s="87"/>
      <c r="K18" s="88"/>
      <c r="L18" s="88"/>
      <c r="M18" s="88"/>
      <c r="N18" s="88"/>
      <c r="O18" s="88"/>
      <c r="P18" s="88"/>
      <c r="Q18" s="89"/>
      <c r="R18" s="84"/>
      <c r="S18" s="84"/>
      <c r="T18" s="84"/>
      <c r="U18" s="87"/>
      <c r="V18" s="88"/>
      <c r="W18" s="89"/>
      <c r="X18" s="91"/>
      <c r="Y18" s="88"/>
      <c r="Z18" s="92"/>
      <c r="AA18" s="84"/>
      <c r="AB18" s="84"/>
      <c r="AC18" s="84"/>
      <c r="AD18" s="84"/>
      <c r="AE18" s="84"/>
      <c r="AF18" s="87"/>
      <c r="AG18" s="88"/>
      <c r="AH18" s="89"/>
      <c r="AI18" s="87"/>
      <c r="AJ18" s="89"/>
      <c r="AK18" s="87"/>
      <c r="AL18" s="88"/>
      <c r="AM18" s="89"/>
      <c r="AN18" s="93"/>
      <c r="AO18" s="93"/>
      <c r="AP18" s="93"/>
      <c r="AQ18" s="93"/>
      <c r="AR18" s="93"/>
      <c r="AS18" s="93"/>
      <c r="AT18" s="93"/>
      <c r="AU18" s="93"/>
    </row>
    <row r="19" spans="1:47">
      <c r="A19" s="84"/>
      <c r="B19" s="85"/>
      <c r="C19" s="85"/>
      <c r="D19" s="85"/>
      <c r="E19" s="85"/>
      <c r="F19" s="85"/>
      <c r="G19" s="84"/>
      <c r="H19" s="84"/>
      <c r="I19" s="86"/>
      <c r="J19" s="87"/>
      <c r="K19" s="88"/>
      <c r="L19" s="88"/>
      <c r="M19" s="88"/>
      <c r="N19" s="88"/>
      <c r="O19" s="88"/>
      <c r="P19" s="88"/>
      <c r="Q19" s="89"/>
      <c r="R19" s="84"/>
      <c r="S19" s="84"/>
      <c r="T19" s="84"/>
      <c r="U19" s="87"/>
      <c r="V19" s="88"/>
      <c r="W19" s="89"/>
      <c r="X19" s="91"/>
      <c r="Y19" s="88"/>
      <c r="Z19" s="92"/>
      <c r="AA19" s="84"/>
      <c r="AB19" s="84"/>
      <c r="AC19" s="84"/>
      <c r="AD19" s="84"/>
      <c r="AE19" s="84"/>
      <c r="AF19" s="87"/>
      <c r="AG19" s="88"/>
      <c r="AH19" s="89"/>
      <c r="AI19" s="87"/>
      <c r="AJ19" s="89"/>
      <c r="AK19" s="87"/>
      <c r="AL19" s="88"/>
      <c r="AM19" s="89"/>
      <c r="AN19" s="93"/>
      <c r="AO19" s="93"/>
      <c r="AP19" s="93"/>
      <c r="AQ19" s="93"/>
      <c r="AR19" s="93"/>
      <c r="AS19" s="93"/>
      <c r="AT19" s="93"/>
      <c r="AU19" s="93"/>
    </row>
    <row r="20" spans="1:47">
      <c r="A20" s="84"/>
      <c r="B20" s="85"/>
      <c r="C20" s="85"/>
      <c r="D20" s="85"/>
      <c r="E20" s="85"/>
      <c r="F20" s="85"/>
      <c r="G20" s="84"/>
      <c r="H20" s="84"/>
      <c r="I20" s="86"/>
      <c r="J20" s="87"/>
      <c r="K20" s="88"/>
      <c r="L20" s="88"/>
      <c r="M20" s="88"/>
      <c r="N20" s="88"/>
      <c r="O20" s="88"/>
      <c r="P20" s="88"/>
      <c r="Q20" s="89"/>
      <c r="R20" s="84"/>
      <c r="S20" s="84"/>
      <c r="T20" s="84"/>
      <c r="U20" s="87"/>
      <c r="V20" s="88"/>
      <c r="W20" s="89"/>
      <c r="X20" s="91"/>
      <c r="Y20" s="88"/>
      <c r="Z20" s="92"/>
      <c r="AA20" s="84"/>
      <c r="AB20" s="84"/>
      <c r="AC20" s="84"/>
      <c r="AD20" s="84"/>
      <c r="AE20" s="84"/>
      <c r="AF20" s="87"/>
      <c r="AG20" s="88"/>
      <c r="AH20" s="89"/>
      <c r="AI20" s="87"/>
      <c r="AJ20" s="89"/>
      <c r="AK20" s="87"/>
      <c r="AL20" s="88"/>
      <c r="AM20" s="89"/>
      <c r="AN20" s="93"/>
      <c r="AO20" s="93"/>
      <c r="AP20" s="93"/>
      <c r="AQ20" s="93"/>
      <c r="AR20" s="93"/>
      <c r="AS20" s="93"/>
      <c r="AT20" s="93"/>
      <c r="AU20" s="93"/>
    </row>
    <row r="21" spans="1:47">
      <c r="A21" s="84"/>
      <c r="B21" s="85"/>
      <c r="C21" s="85"/>
      <c r="D21" s="85"/>
      <c r="E21" s="85"/>
      <c r="F21" s="85"/>
      <c r="G21" s="84"/>
      <c r="H21" s="84"/>
      <c r="I21" s="86"/>
      <c r="J21" s="87"/>
      <c r="K21" s="88"/>
      <c r="L21" s="88"/>
      <c r="M21" s="88"/>
      <c r="N21" s="88"/>
      <c r="O21" s="88"/>
      <c r="P21" s="88"/>
      <c r="Q21" s="89"/>
      <c r="R21" s="84"/>
      <c r="S21" s="84"/>
      <c r="T21" s="84"/>
      <c r="U21" s="87"/>
      <c r="V21" s="88"/>
      <c r="W21" s="89"/>
      <c r="X21" s="91"/>
      <c r="Y21" s="88"/>
      <c r="Z21" s="92"/>
      <c r="AA21" s="84"/>
      <c r="AB21" s="84"/>
      <c r="AC21" s="84"/>
      <c r="AD21" s="84"/>
      <c r="AE21" s="84"/>
      <c r="AF21" s="87"/>
      <c r="AG21" s="88"/>
      <c r="AH21" s="89"/>
      <c r="AI21" s="87"/>
      <c r="AJ21" s="89"/>
      <c r="AK21" s="87"/>
      <c r="AL21" s="88"/>
      <c r="AM21" s="89"/>
      <c r="AN21" s="93"/>
      <c r="AO21" s="93"/>
      <c r="AP21" s="93"/>
      <c r="AQ21" s="93"/>
      <c r="AR21" s="93"/>
      <c r="AS21" s="93"/>
      <c r="AT21" s="93"/>
      <c r="AU21" s="93"/>
    </row>
    <row r="22" spans="1:47">
      <c r="A22" s="84"/>
      <c r="B22" s="85"/>
      <c r="C22" s="85"/>
      <c r="D22" s="85"/>
      <c r="E22" s="85"/>
      <c r="F22" s="85"/>
      <c r="G22" s="84"/>
      <c r="H22" s="84"/>
      <c r="I22" s="86"/>
      <c r="J22" s="87"/>
      <c r="K22" s="88"/>
      <c r="L22" s="88"/>
      <c r="M22" s="88"/>
      <c r="N22" s="88"/>
      <c r="O22" s="88"/>
      <c r="P22" s="88"/>
      <c r="Q22" s="89"/>
      <c r="R22" s="84"/>
      <c r="S22" s="84"/>
      <c r="T22" s="84"/>
      <c r="U22" s="87"/>
      <c r="V22" s="88"/>
      <c r="W22" s="89"/>
      <c r="X22" s="91"/>
      <c r="Y22" s="88"/>
      <c r="Z22" s="92"/>
      <c r="AA22" s="84"/>
      <c r="AB22" s="84"/>
      <c r="AC22" s="84"/>
      <c r="AD22" s="84"/>
      <c r="AE22" s="84"/>
      <c r="AF22" s="87"/>
      <c r="AG22" s="88"/>
      <c r="AH22" s="89"/>
      <c r="AI22" s="87"/>
      <c r="AJ22" s="89"/>
      <c r="AK22" s="87"/>
      <c r="AL22" s="88"/>
      <c r="AM22" s="89"/>
      <c r="AN22" s="93"/>
      <c r="AO22" s="93"/>
      <c r="AP22" s="93"/>
      <c r="AQ22" s="93"/>
      <c r="AR22" s="93"/>
      <c r="AS22" s="93"/>
      <c r="AT22" s="93"/>
      <c r="AU22" s="93"/>
    </row>
    <row r="23" spans="1:47">
      <c r="A23" s="84"/>
      <c r="B23" s="85"/>
      <c r="C23" s="85"/>
      <c r="D23" s="85"/>
      <c r="E23" s="85"/>
      <c r="F23" s="85"/>
      <c r="G23" s="84"/>
      <c r="H23" s="84"/>
      <c r="I23" s="86"/>
      <c r="J23" s="87"/>
      <c r="K23" s="88"/>
      <c r="L23" s="88"/>
      <c r="M23" s="88"/>
      <c r="N23" s="88"/>
      <c r="O23" s="88"/>
      <c r="P23" s="88"/>
      <c r="Q23" s="89"/>
      <c r="R23" s="84"/>
      <c r="S23" s="84"/>
      <c r="T23" s="84"/>
      <c r="U23" s="87"/>
      <c r="V23" s="88"/>
      <c r="W23" s="89"/>
      <c r="X23" s="91"/>
      <c r="Y23" s="88"/>
      <c r="Z23" s="92"/>
      <c r="AA23" s="84"/>
      <c r="AB23" s="84"/>
      <c r="AC23" s="84"/>
      <c r="AD23" s="84"/>
      <c r="AE23" s="84"/>
      <c r="AF23" s="87"/>
      <c r="AG23" s="88"/>
      <c r="AH23" s="89"/>
      <c r="AI23" s="87"/>
      <c r="AJ23" s="89"/>
      <c r="AK23" s="87"/>
      <c r="AL23" s="88"/>
      <c r="AM23" s="89"/>
      <c r="AN23" s="93"/>
      <c r="AO23" s="93"/>
      <c r="AP23" s="93"/>
      <c r="AQ23" s="93"/>
      <c r="AR23" s="93"/>
      <c r="AS23" s="93"/>
      <c r="AT23" s="93"/>
      <c r="AU23" s="93"/>
    </row>
    <row r="24" spans="1:47">
      <c r="A24" s="84"/>
      <c r="B24" s="85"/>
      <c r="C24" s="85"/>
      <c r="D24" s="85"/>
      <c r="E24" s="85"/>
      <c r="F24" s="85"/>
      <c r="G24" s="84"/>
      <c r="H24" s="84"/>
      <c r="I24" s="86"/>
      <c r="J24" s="87"/>
      <c r="K24" s="88"/>
      <c r="L24" s="88"/>
      <c r="M24" s="88"/>
      <c r="N24" s="88"/>
      <c r="O24" s="88"/>
      <c r="P24" s="88"/>
      <c r="Q24" s="89"/>
      <c r="R24" s="84"/>
      <c r="S24" s="84"/>
      <c r="T24" s="84"/>
      <c r="U24" s="87"/>
      <c r="V24" s="88"/>
      <c r="W24" s="89"/>
      <c r="X24" s="91"/>
      <c r="Y24" s="88"/>
      <c r="Z24" s="92"/>
      <c r="AA24" s="84"/>
      <c r="AB24" s="84"/>
      <c r="AC24" s="84"/>
      <c r="AD24" s="84"/>
      <c r="AE24" s="84"/>
      <c r="AF24" s="87"/>
      <c r="AG24" s="88"/>
      <c r="AH24" s="89"/>
      <c r="AI24" s="87"/>
      <c r="AJ24" s="89"/>
      <c r="AK24" s="87"/>
      <c r="AL24" s="88"/>
      <c r="AM24" s="89"/>
      <c r="AN24" s="93"/>
      <c r="AO24" s="93"/>
      <c r="AP24" s="93"/>
      <c r="AQ24" s="93"/>
      <c r="AR24" s="93"/>
      <c r="AS24" s="93"/>
      <c r="AT24" s="93"/>
      <c r="AU24" s="93"/>
    </row>
    <row r="25" spans="1:47">
      <c r="A25" s="84"/>
      <c r="B25" s="85"/>
      <c r="C25" s="85"/>
      <c r="D25" s="85"/>
      <c r="E25" s="85"/>
      <c r="F25" s="85"/>
      <c r="G25" s="84"/>
      <c r="H25" s="84"/>
      <c r="I25" s="86"/>
      <c r="J25" s="87"/>
      <c r="K25" s="88"/>
      <c r="L25" s="88"/>
      <c r="M25" s="88"/>
      <c r="N25" s="88"/>
      <c r="O25" s="88"/>
      <c r="P25" s="88"/>
      <c r="Q25" s="89"/>
      <c r="R25" s="84"/>
      <c r="S25" s="84"/>
      <c r="T25" s="84"/>
      <c r="U25" s="87"/>
      <c r="V25" s="88"/>
      <c r="W25" s="89"/>
      <c r="X25" s="91"/>
      <c r="Y25" s="88"/>
      <c r="Z25" s="92"/>
      <c r="AA25" s="84"/>
      <c r="AB25" s="84"/>
      <c r="AC25" s="84"/>
      <c r="AD25" s="84"/>
      <c r="AE25" s="84"/>
      <c r="AF25" s="87"/>
      <c r="AG25" s="88"/>
      <c r="AH25" s="89"/>
      <c r="AI25" s="87"/>
      <c r="AJ25" s="89"/>
      <c r="AK25" s="87"/>
      <c r="AL25" s="88"/>
      <c r="AM25" s="89"/>
      <c r="AN25" s="93"/>
      <c r="AO25" s="93"/>
      <c r="AP25" s="93"/>
      <c r="AQ25" s="93"/>
      <c r="AR25" s="93"/>
      <c r="AS25" s="93"/>
      <c r="AT25" s="93"/>
      <c r="AU25" s="93"/>
    </row>
    <row r="26" spans="1:47">
      <c r="A26" s="94"/>
      <c r="B26" s="95"/>
      <c r="C26" s="95"/>
      <c r="D26" s="95"/>
      <c r="E26" s="95"/>
      <c r="F26" s="95"/>
      <c r="G26" s="96"/>
      <c r="H26" s="96"/>
      <c r="I26" s="97"/>
      <c r="J26" s="98"/>
      <c r="K26" s="99"/>
      <c r="L26" s="99"/>
      <c r="M26" s="99"/>
      <c r="N26" s="99"/>
      <c r="O26" s="99"/>
      <c r="P26" s="99"/>
      <c r="Q26" s="100"/>
      <c r="R26" s="84"/>
      <c r="S26" s="96"/>
      <c r="T26" s="96"/>
      <c r="U26" s="98"/>
      <c r="V26" s="99"/>
      <c r="W26" s="100"/>
      <c r="X26" s="101"/>
      <c r="Y26" s="99"/>
      <c r="Z26" s="102"/>
      <c r="AA26" s="96"/>
      <c r="AB26" s="96"/>
      <c r="AC26" s="96"/>
      <c r="AD26" s="96"/>
      <c r="AE26" s="96"/>
      <c r="AF26" s="87"/>
      <c r="AG26" s="88"/>
      <c r="AH26" s="89"/>
      <c r="AI26" s="87"/>
      <c r="AJ26" s="89"/>
      <c r="AK26" s="87"/>
      <c r="AL26" s="88"/>
      <c r="AM26" s="89"/>
      <c r="AN26" s="93"/>
      <c r="AO26" s="93"/>
      <c r="AP26" s="93"/>
      <c r="AQ26" s="93"/>
      <c r="AR26" s="93"/>
      <c r="AS26" s="93"/>
      <c r="AT26" s="93"/>
      <c r="AU26" s="93"/>
    </row>
    <row r="27" spans="1:47">
      <c r="A27" s="94"/>
      <c r="B27" s="95"/>
      <c r="C27" s="95"/>
      <c r="D27" s="95"/>
      <c r="E27" s="95"/>
      <c r="F27" s="95"/>
      <c r="G27" s="96"/>
      <c r="H27" s="96"/>
      <c r="I27" s="97"/>
      <c r="J27" s="98"/>
      <c r="K27" s="99"/>
      <c r="L27" s="99"/>
      <c r="M27" s="99"/>
      <c r="N27" s="99"/>
      <c r="O27" s="99"/>
      <c r="P27" s="99"/>
      <c r="Q27" s="100"/>
      <c r="R27" s="96"/>
      <c r="S27" s="96"/>
      <c r="T27" s="96"/>
      <c r="U27" s="98"/>
      <c r="V27" s="99"/>
      <c r="W27" s="100"/>
      <c r="X27" s="101"/>
      <c r="Y27" s="99"/>
      <c r="Z27" s="102"/>
      <c r="AA27" s="96"/>
      <c r="AB27" s="96"/>
      <c r="AC27" s="96"/>
      <c r="AD27" s="96"/>
      <c r="AE27" s="96"/>
      <c r="AF27" s="87"/>
      <c r="AG27" s="88"/>
      <c r="AH27" s="89"/>
      <c r="AI27" s="87"/>
      <c r="AJ27" s="89"/>
      <c r="AK27" s="87"/>
      <c r="AL27" s="88"/>
      <c r="AM27" s="89"/>
      <c r="AN27" s="93"/>
      <c r="AO27" s="93"/>
      <c r="AP27" s="93"/>
      <c r="AQ27" s="93"/>
      <c r="AR27" s="93"/>
      <c r="AS27" s="93"/>
      <c r="AT27" s="93"/>
      <c r="AU27" s="93"/>
    </row>
    <row r="28" spans="1:47">
      <c r="A28" s="94"/>
      <c r="B28" s="95"/>
      <c r="C28" s="95"/>
      <c r="D28" s="95"/>
      <c r="E28" s="95"/>
      <c r="F28" s="95"/>
      <c r="G28" s="96"/>
      <c r="H28" s="96"/>
      <c r="I28" s="97"/>
      <c r="J28" s="98"/>
      <c r="K28" s="99"/>
      <c r="L28" s="99"/>
      <c r="M28" s="99"/>
      <c r="N28" s="99"/>
      <c r="O28" s="99"/>
      <c r="P28" s="99"/>
      <c r="Q28" s="100"/>
      <c r="R28" s="96"/>
      <c r="S28" s="96"/>
      <c r="T28" s="96"/>
      <c r="U28" s="98"/>
      <c r="V28" s="99"/>
      <c r="W28" s="100"/>
      <c r="X28" s="101"/>
      <c r="Y28" s="99"/>
      <c r="Z28" s="102"/>
      <c r="AA28" s="96"/>
      <c r="AB28" s="96"/>
      <c r="AC28" s="96"/>
      <c r="AD28" s="96"/>
      <c r="AE28" s="96"/>
      <c r="AF28" s="87"/>
      <c r="AG28" s="88"/>
      <c r="AH28" s="89"/>
      <c r="AI28" s="87"/>
      <c r="AJ28" s="89"/>
      <c r="AK28" s="87"/>
      <c r="AL28" s="88"/>
      <c r="AM28" s="89"/>
      <c r="AN28" s="93"/>
      <c r="AO28" s="93"/>
      <c r="AP28" s="93"/>
      <c r="AQ28" s="93"/>
      <c r="AR28" s="93"/>
      <c r="AS28" s="93"/>
      <c r="AT28" s="93"/>
      <c r="AU28" s="93"/>
    </row>
    <row r="29" spans="1:47">
      <c r="A29" s="94"/>
      <c r="B29" s="95"/>
      <c r="C29" s="95"/>
      <c r="D29" s="95"/>
      <c r="E29" s="95"/>
      <c r="F29" s="95"/>
      <c r="G29" s="96"/>
      <c r="H29" s="96"/>
      <c r="I29" s="97"/>
      <c r="J29" s="98"/>
      <c r="K29" s="99"/>
      <c r="L29" s="99"/>
      <c r="M29" s="99"/>
      <c r="N29" s="99"/>
      <c r="O29" s="99"/>
      <c r="P29" s="99"/>
      <c r="Q29" s="100"/>
      <c r="R29" s="96"/>
      <c r="S29" s="96"/>
      <c r="T29" s="96"/>
      <c r="U29" s="98"/>
      <c r="V29" s="99"/>
      <c r="W29" s="100"/>
      <c r="X29" s="101"/>
      <c r="Y29" s="99"/>
      <c r="Z29" s="102"/>
      <c r="AA29" s="96"/>
      <c r="AB29" s="96"/>
      <c r="AC29" s="96"/>
      <c r="AD29" s="96"/>
      <c r="AE29" s="96"/>
      <c r="AF29" s="87"/>
      <c r="AG29" s="88"/>
      <c r="AH29" s="89"/>
      <c r="AI29" s="87"/>
      <c r="AJ29" s="89"/>
      <c r="AK29" s="87"/>
      <c r="AL29" s="88"/>
      <c r="AM29" s="89"/>
      <c r="AN29" s="93"/>
      <c r="AO29" s="93"/>
      <c r="AP29" s="93"/>
      <c r="AQ29" s="93"/>
      <c r="AR29" s="93"/>
      <c r="AS29" s="93"/>
      <c r="AT29" s="93"/>
      <c r="AU29" s="93"/>
    </row>
    <row r="30" spans="1:47">
      <c r="A30" s="94"/>
      <c r="B30" s="95"/>
      <c r="C30" s="95"/>
      <c r="D30" s="95"/>
      <c r="E30" s="95"/>
      <c r="F30" s="95"/>
      <c r="G30" s="96"/>
      <c r="H30" s="96"/>
      <c r="I30" s="97"/>
      <c r="J30" s="98"/>
      <c r="K30" s="99"/>
      <c r="L30" s="99"/>
      <c r="M30" s="99"/>
      <c r="N30" s="99"/>
      <c r="O30" s="99"/>
      <c r="P30" s="99"/>
      <c r="Q30" s="100"/>
      <c r="R30" s="96"/>
      <c r="S30" s="96"/>
      <c r="T30" s="96"/>
      <c r="U30" s="98"/>
      <c r="V30" s="99"/>
      <c r="W30" s="100"/>
      <c r="X30" s="101"/>
      <c r="Y30" s="99"/>
      <c r="Z30" s="102"/>
      <c r="AA30" s="96"/>
      <c r="AB30" s="96"/>
      <c r="AC30" s="96"/>
      <c r="AD30" s="96"/>
      <c r="AE30" s="96"/>
      <c r="AF30" s="87"/>
      <c r="AG30" s="88"/>
      <c r="AH30" s="89"/>
      <c r="AI30" s="87"/>
      <c r="AJ30" s="89"/>
      <c r="AK30" s="87"/>
      <c r="AL30" s="88"/>
      <c r="AM30" s="89"/>
      <c r="AN30" s="93"/>
      <c r="AO30" s="93"/>
      <c r="AP30" s="93"/>
      <c r="AQ30" s="93"/>
      <c r="AR30" s="93"/>
      <c r="AS30" s="93"/>
      <c r="AT30" s="93"/>
      <c r="AU30" s="93"/>
    </row>
    <row r="31" spans="1:47">
      <c r="A31" s="94"/>
      <c r="B31" s="95"/>
      <c r="C31" s="95"/>
      <c r="D31" s="95"/>
      <c r="E31" s="95"/>
      <c r="F31" s="95"/>
      <c r="G31" s="96"/>
      <c r="H31" s="96"/>
      <c r="I31" s="97"/>
      <c r="J31" s="98"/>
      <c r="K31" s="99"/>
      <c r="L31" s="99"/>
      <c r="M31" s="99"/>
      <c r="N31" s="99"/>
      <c r="O31" s="99"/>
      <c r="P31" s="99"/>
      <c r="Q31" s="100"/>
      <c r="R31" s="96"/>
      <c r="S31" s="96"/>
      <c r="T31" s="96"/>
      <c r="U31" s="98"/>
      <c r="V31" s="99"/>
      <c r="W31" s="100"/>
      <c r="X31" s="101"/>
      <c r="Y31" s="99"/>
      <c r="Z31" s="102"/>
      <c r="AA31" s="96"/>
      <c r="AB31" s="96"/>
      <c r="AC31" s="96"/>
      <c r="AD31" s="96"/>
      <c r="AE31" s="96"/>
      <c r="AF31" s="87"/>
      <c r="AG31" s="88"/>
      <c r="AH31" s="89"/>
      <c r="AI31" s="87"/>
      <c r="AJ31" s="89"/>
      <c r="AK31" s="87"/>
      <c r="AL31" s="88"/>
      <c r="AM31" s="89"/>
      <c r="AN31" s="93"/>
      <c r="AO31" s="93"/>
      <c r="AP31" s="93"/>
      <c r="AQ31" s="93"/>
      <c r="AR31" s="93"/>
      <c r="AS31" s="93"/>
      <c r="AT31" s="93"/>
      <c r="AU31" s="93"/>
    </row>
    <row r="32" spans="1:47">
      <c r="A32" s="94"/>
      <c r="B32" s="95"/>
      <c r="C32" s="95"/>
      <c r="D32" s="95"/>
      <c r="E32" s="95"/>
      <c r="F32" s="95"/>
      <c r="G32" s="96"/>
      <c r="H32" s="96"/>
      <c r="I32" s="97"/>
      <c r="J32" s="98"/>
      <c r="K32" s="99"/>
      <c r="L32" s="99"/>
      <c r="M32" s="99"/>
      <c r="N32" s="99"/>
      <c r="O32" s="99"/>
      <c r="P32" s="99"/>
      <c r="Q32" s="100"/>
      <c r="R32" s="96"/>
      <c r="S32" s="96"/>
      <c r="T32" s="96"/>
      <c r="U32" s="98"/>
      <c r="V32" s="99"/>
      <c r="W32" s="100"/>
      <c r="X32" s="101"/>
      <c r="Y32" s="99"/>
      <c r="Z32" s="102"/>
      <c r="AA32" s="96"/>
      <c r="AB32" s="96"/>
      <c r="AC32" s="96"/>
      <c r="AD32" s="96"/>
      <c r="AE32" s="96"/>
      <c r="AF32" s="87"/>
      <c r="AG32" s="88"/>
      <c r="AH32" s="89"/>
      <c r="AI32" s="87"/>
      <c r="AJ32" s="89"/>
      <c r="AK32" s="87"/>
      <c r="AL32" s="88"/>
      <c r="AM32" s="89"/>
      <c r="AN32" s="93"/>
      <c r="AO32" s="93"/>
      <c r="AP32" s="93"/>
      <c r="AQ32" s="93"/>
      <c r="AR32" s="93"/>
      <c r="AS32" s="93"/>
      <c r="AT32" s="93"/>
      <c r="AU32" s="93"/>
    </row>
    <row r="33" spans="1:47">
      <c r="A33" s="94"/>
      <c r="B33" s="95"/>
      <c r="C33" s="95"/>
      <c r="D33" s="95"/>
      <c r="E33" s="95"/>
      <c r="F33" s="95"/>
      <c r="G33" s="96"/>
      <c r="H33" s="96"/>
      <c r="I33" s="97"/>
      <c r="J33" s="98"/>
      <c r="K33" s="99"/>
      <c r="L33" s="99"/>
      <c r="M33" s="99"/>
      <c r="N33" s="99"/>
      <c r="O33" s="99"/>
      <c r="P33" s="99"/>
      <c r="Q33" s="100"/>
      <c r="R33" s="96"/>
      <c r="S33" s="96"/>
      <c r="T33" s="96"/>
      <c r="U33" s="98"/>
      <c r="V33" s="99"/>
      <c r="W33" s="100"/>
      <c r="X33" s="101"/>
      <c r="Y33" s="99"/>
      <c r="Z33" s="102"/>
      <c r="AA33" s="96"/>
      <c r="AB33" s="96"/>
      <c r="AC33" s="96"/>
      <c r="AD33" s="96"/>
      <c r="AE33" s="96"/>
      <c r="AF33" s="87"/>
      <c r="AG33" s="88"/>
      <c r="AH33" s="89"/>
      <c r="AI33" s="87"/>
      <c r="AJ33" s="89"/>
      <c r="AK33" s="87"/>
      <c r="AL33" s="88"/>
      <c r="AM33" s="89"/>
      <c r="AN33" s="93"/>
      <c r="AO33" s="93"/>
      <c r="AP33" s="93"/>
      <c r="AQ33" s="93"/>
      <c r="AR33" s="93"/>
      <c r="AS33" s="93"/>
      <c r="AT33" s="93"/>
      <c r="AU33" s="93"/>
    </row>
    <row r="34" spans="1:47">
      <c r="A34" s="94"/>
      <c r="B34" s="95"/>
      <c r="C34" s="95"/>
      <c r="D34" s="95"/>
      <c r="E34" s="95"/>
      <c r="F34" s="95"/>
      <c r="G34" s="96"/>
      <c r="H34" s="96"/>
      <c r="I34" s="97"/>
      <c r="J34" s="98"/>
      <c r="K34" s="99"/>
      <c r="L34" s="99"/>
      <c r="M34" s="99"/>
      <c r="N34" s="99"/>
      <c r="O34" s="99"/>
      <c r="P34" s="99"/>
      <c r="Q34" s="100"/>
      <c r="R34" s="96"/>
      <c r="S34" s="96"/>
      <c r="T34" s="96"/>
      <c r="U34" s="98"/>
      <c r="V34" s="99"/>
      <c r="W34" s="100"/>
      <c r="X34" s="101"/>
      <c r="Y34" s="99"/>
      <c r="Z34" s="102"/>
      <c r="AA34" s="96"/>
      <c r="AB34" s="96"/>
      <c r="AC34" s="96"/>
      <c r="AD34" s="96"/>
      <c r="AE34" s="96"/>
      <c r="AF34" s="87"/>
      <c r="AG34" s="88"/>
      <c r="AH34" s="89"/>
      <c r="AI34" s="87"/>
      <c r="AJ34" s="89"/>
      <c r="AK34" s="87"/>
      <c r="AL34" s="88"/>
      <c r="AM34" s="89"/>
      <c r="AN34" s="93"/>
      <c r="AO34" s="93"/>
      <c r="AP34" s="93"/>
      <c r="AQ34" s="93"/>
      <c r="AR34" s="93"/>
      <c r="AS34" s="93"/>
      <c r="AT34" s="93"/>
      <c r="AU34" s="93"/>
    </row>
    <row r="35" spans="1:47">
      <c r="A35" s="94"/>
      <c r="B35" s="95"/>
      <c r="C35" s="95"/>
      <c r="D35" s="95"/>
      <c r="E35" s="95"/>
      <c r="F35" s="95"/>
      <c r="G35" s="96"/>
      <c r="H35" s="96"/>
      <c r="I35" s="97"/>
      <c r="J35" s="98"/>
      <c r="K35" s="99"/>
      <c r="L35" s="99"/>
      <c r="M35" s="99"/>
      <c r="N35" s="99"/>
      <c r="O35" s="99"/>
      <c r="P35" s="99"/>
      <c r="Q35" s="100"/>
      <c r="R35" s="96"/>
      <c r="S35" s="96"/>
      <c r="T35" s="96"/>
      <c r="U35" s="98"/>
      <c r="V35" s="99"/>
      <c r="W35" s="100"/>
      <c r="X35" s="101"/>
      <c r="Y35" s="99"/>
      <c r="Z35" s="102"/>
      <c r="AA35" s="96"/>
      <c r="AB35" s="96"/>
      <c r="AC35" s="96"/>
      <c r="AD35" s="96"/>
      <c r="AE35" s="96"/>
      <c r="AF35" s="87"/>
      <c r="AG35" s="88"/>
      <c r="AH35" s="89"/>
      <c r="AI35" s="87"/>
      <c r="AJ35" s="89"/>
      <c r="AK35" s="87"/>
      <c r="AL35" s="88"/>
      <c r="AM35" s="89"/>
      <c r="AN35" s="93"/>
      <c r="AO35" s="93"/>
      <c r="AP35" s="93"/>
      <c r="AQ35" s="93"/>
      <c r="AR35" s="93"/>
      <c r="AS35" s="93"/>
      <c r="AT35" s="93"/>
      <c r="AU35" s="93"/>
    </row>
    <row r="36" spans="1:47">
      <c r="A36" s="94"/>
      <c r="B36" s="95"/>
      <c r="C36" s="95"/>
      <c r="D36" s="95"/>
      <c r="E36" s="95"/>
      <c r="F36" s="95"/>
      <c r="G36" s="96"/>
      <c r="H36" s="96"/>
      <c r="I36" s="97"/>
      <c r="J36" s="98"/>
      <c r="K36" s="99"/>
      <c r="L36" s="99"/>
      <c r="M36" s="99"/>
      <c r="N36" s="99"/>
      <c r="O36" s="99"/>
      <c r="P36" s="99"/>
      <c r="Q36" s="100"/>
      <c r="R36" s="96"/>
      <c r="S36" s="96"/>
      <c r="T36" s="96"/>
      <c r="U36" s="98"/>
      <c r="V36" s="99"/>
      <c r="W36" s="100"/>
      <c r="X36" s="101"/>
      <c r="Y36" s="99"/>
      <c r="Z36" s="102"/>
      <c r="AA36" s="96"/>
      <c r="AB36" s="96"/>
      <c r="AC36" s="96"/>
      <c r="AD36" s="96"/>
      <c r="AE36" s="96"/>
      <c r="AF36" s="87"/>
      <c r="AG36" s="88"/>
      <c r="AH36" s="89"/>
      <c r="AI36" s="87"/>
      <c r="AJ36" s="89"/>
      <c r="AK36" s="87"/>
      <c r="AL36" s="88"/>
      <c r="AM36" s="89"/>
      <c r="AN36" s="93"/>
      <c r="AO36" s="93"/>
      <c r="AP36" s="93"/>
      <c r="AQ36" s="93"/>
      <c r="AR36" s="93"/>
      <c r="AS36" s="93"/>
      <c r="AT36" s="93"/>
      <c r="AU36" s="93"/>
    </row>
    <row r="37" spans="1:47">
      <c r="A37" s="94"/>
      <c r="B37" s="95"/>
      <c r="C37" s="95"/>
      <c r="D37" s="95"/>
      <c r="E37" s="95"/>
      <c r="F37" s="95"/>
      <c r="G37" s="96"/>
      <c r="H37" s="96"/>
      <c r="I37" s="97"/>
      <c r="J37" s="98"/>
      <c r="K37" s="99"/>
      <c r="L37" s="99"/>
      <c r="M37" s="99"/>
      <c r="N37" s="99"/>
      <c r="O37" s="99"/>
      <c r="P37" s="99"/>
      <c r="Q37" s="100"/>
      <c r="R37" s="96"/>
      <c r="S37" s="96"/>
      <c r="T37" s="96"/>
      <c r="U37" s="98"/>
      <c r="V37" s="99"/>
      <c r="W37" s="100"/>
      <c r="X37" s="101"/>
      <c r="Y37" s="99"/>
      <c r="Z37" s="102"/>
      <c r="AA37" s="96"/>
      <c r="AB37" s="96"/>
      <c r="AC37" s="96"/>
      <c r="AD37" s="96"/>
      <c r="AE37" s="96"/>
      <c r="AF37" s="87"/>
      <c r="AG37" s="88"/>
      <c r="AH37" s="89"/>
      <c r="AI37" s="87"/>
      <c r="AJ37" s="89"/>
      <c r="AK37" s="87"/>
      <c r="AL37" s="88"/>
      <c r="AM37" s="89"/>
      <c r="AN37" s="93"/>
      <c r="AO37" s="93"/>
      <c r="AP37" s="93"/>
      <c r="AQ37" s="93"/>
      <c r="AR37" s="93"/>
      <c r="AS37" s="93"/>
      <c r="AT37" s="93"/>
      <c r="AU37" s="93"/>
    </row>
    <row r="38" spans="1:47">
      <c r="A38" s="94"/>
      <c r="B38" s="95"/>
      <c r="C38" s="95"/>
      <c r="D38" s="95"/>
      <c r="E38" s="95"/>
      <c r="F38" s="95"/>
      <c r="G38" s="96"/>
      <c r="H38" s="96"/>
      <c r="I38" s="97"/>
      <c r="J38" s="98"/>
      <c r="K38" s="99"/>
      <c r="L38" s="99"/>
      <c r="M38" s="99"/>
      <c r="N38" s="99"/>
      <c r="O38" s="99"/>
      <c r="P38" s="99"/>
      <c r="Q38" s="100"/>
      <c r="R38" s="96"/>
      <c r="S38" s="96"/>
      <c r="T38" s="96"/>
      <c r="U38" s="98"/>
      <c r="V38" s="99"/>
      <c r="W38" s="100"/>
      <c r="X38" s="101"/>
      <c r="Y38" s="99"/>
      <c r="Z38" s="102"/>
      <c r="AA38" s="96"/>
      <c r="AB38" s="96"/>
      <c r="AC38" s="96"/>
      <c r="AD38" s="96"/>
      <c r="AE38" s="96"/>
      <c r="AF38" s="87"/>
      <c r="AG38" s="88"/>
      <c r="AH38" s="89"/>
      <c r="AI38" s="87"/>
      <c r="AJ38" s="89"/>
      <c r="AK38" s="87"/>
      <c r="AL38" s="88"/>
      <c r="AM38" s="89"/>
      <c r="AN38" s="93"/>
      <c r="AO38" s="93"/>
      <c r="AP38" s="93"/>
      <c r="AQ38" s="93"/>
      <c r="AR38" s="93"/>
      <c r="AS38" s="93"/>
      <c r="AT38" s="93"/>
      <c r="AU38" s="93"/>
    </row>
    <row r="39" spans="1:47">
      <c r="A39" s="94"/>
      <c r="B39" s="95"/>
      <c r="C39" s="95"/>
      <c r="D39" s="95"/>
      <c r="E39" s="95"/>
      <c r="F39" s="95"/>
      <c r="G39" s="96"/>
      <c r="H39" s="96"/>
      <c r="I39" s="97"/>
      <c r="J39" s="98"/>
      <c r="K39" s="99"/>
      <c r="L39" s="99"/>
      <c r="M39" s="99"/>
      <c r="N39" s="99"/>
      <c r="O39" s="99"/>
      <c r="P39" s="99"/>
      <c r="Q39" s="100"/>
      <c r="R39" s="96"/>
      <c r="S39" s="96"/>
      <c r="T39" s="96"/>
      <c r="U39" s="98"/>
      <c r="V39" s="99"/>
      <c r="W39" s="100"/>
      <c r="X39" s="101"/>
      <c r="Y39" s="99"/>
      <c r="Z39" s="102"/>
      <c r="AA39" s="96"/>
      <c r="AB39" s="96"/>
      <c r="AC39" s="96"/>
      <c r="AD39" s="96"/>
      <c r="AE39" s="96"/>
      <c r="AF39" s="87"/>
      <c r="AG39" s="88"/>
      <c r="AH39" s="89"/>
      <c r="AI39" s="87"/>
      <c r="AJ39" s="89"/>
      <c r="AK39" s="87"/>
      <c r="AL39" s="88"/>
      <c r="AM39" s="89"/>
      <c r="AN39" s="93"/>
      <c r="AO39" s="93"/>
      <c r="AP39" s="93"/>
      <c r="AQ39" s="93"/>
      <c r="AR39" s="93"/>
      <c r="AS39" s="93"/>
      <c r="AT39" s="93"/>
      <c r="AU39" s="93"/>
    </row>
    <row r="40" spans="1:47">
      <c r="A40" s="94"/>
      <c r="B40" s="95"/>
      <c r="C40" s="95"/>
      <c r="D40" s="95"/>
      <c r="E40" s="95"/>
      <c r="F40" s="95"/>
      <c r="G40" s="96"/>
      <c r="H40" s="96"/>
      <c r="I40" s="97"/>
      <c r="J40" s="98"/>
      <c r="K40" s="99"/>
      <c r="L40" s="99"/>
      <c r="M40" s="99"/>
      <c r="N40" s="99"/>
      <c r="O40" s="99"/>
      <c r="P40" s="99"/>
      <c r="Q40" s="100"/>
      <c r="R40" s="96"/>
      <c r="S40" s="96"/>
      <c r="T40" s="96"/>
      <c r="U40" s="98"/>
      <c r="V40" s="99"/>
      <c r="W40" s="100"/>
      <c r="X40" s="101"/>
      <c r="Y40" s="99"/>
      <c r="Z40" s="102"/>
      <c r="AA40" s="96"/>
      <c r="AB40" s="96"/>
      <c r="AC40" s="96"/>
      <c r="AD40" s="96"/>
      <c r="AE40" s="96"/>
      <c r="AF40" s="87"/>
      <c r="AG40" s="88"/>
      <c r="AH40" s="89"/>
      <c r="AI40" s="87"/>
      <c r="AJ40" s="89"/>
      <c r="AK40" s="87"/>
      <c r="AL40" s="88"/>
      <c r="AM40" s="89"/>
      <c r="AN40" s="93"/>
      <c r="AO40" s="93"/>
      <c r="AP40" s="93"/>
      <c r="AQ40" s="93"/>
      <c r="AR40" s="93"/>
      <c r="AS40" s="93"/>
      <c r="AT40" s="93"/>
      <c r="AU40" s="93"/>
    </row>
    <row r="41" spans="1:47">
      <c r="A41" s="94"/>
      <c r="B41" s="95"/>
      <c r="C41" s="95"/>
      <c r="D41" s="95"/>
      <c r="E41" s="95"/>
      <c r="F41" s="95"/>
      <c r="G41" s="96"/>
      <c r="H41" s="96"/>
      <c r="I41" s="97"/>
      <c r="J41" s="98"/>
      <c r="K41" s="99"/>
      <c r="L41" s="99"/>
      <c r="M41" s="99"/>
      <c r="N41" s="99"/>
      <c r="O41" s="99"/>
      <c r="P41" s="99"/>
      <c r="Q41" s="100"/>
      <c r="R41" s="96"/>
      <c r="S41" s="96"/>
      <c r="T41" s="96"/>
      <c r="U41" s="98"/>
      <c r="V41" s="99"/>
      <c r="W41" s="100"/>
      <c r="X41" s="101"/>
      <c r="Y41" s="99"/>
      <c r="Z41" s="102"/>
      <c r="AA41" s="96"/>
      <c r="AB41" s="96"/>
      <c r="AC41" s="96"/>
      <c r="AD41" s="96"/>
      <c r="AE41" s="96"/>
      <c r="AF41" s="87"/>
      <c r="AG41" s="88"/>
      <c r="AH41" s="89"/>
      <c r="AI41" s="87"/>
      <c r="AJ41" s="89"/>
      <c r="AK41" s="87"/>
      <c r="AL41" s="88"/>
      <c r="AM41" s="89"/>
      <c r="AN41" s="93"/>
      <c r="AO41" s="93"/>
      <c r="AP41" s="93"/>
      <c r="AQ41" s="93"/>
      <c r="AR41" s="93"/>
      <c r="AS41" s="93"/>
      <c r="AT41" s="93"/>
      <c r="AU41" s="93"/>
    </row>
    <row r="42" spans="1:47">
      <c r="A42" s="103"/>
      <c r="B42" s="104"/>
      <c r="C42" s="104"/>
      <c r="D42" s="104"/>
      <c r="E42" s="104"/>
      <c r="F42" s="104"/>
      <c r="G42" s="105"/>
      <c r="H42" s="105"/>
      <c r="I42" s="106"/>
      <c r="J42" s="107"/>
      <c r="K42" s="108"/>
      <c r="L42" s="108"/>
      <c r="M42" s="108"/>
      <c r="N42" s="108"/>
      <c r="O42" s="108"/>
      <c r="P42" s="108"/>
      <c r="Q42" s="109"/>
      <c r="R42" s="110"/>
      <c r="S42" s="105"/>
      <c r="T42" s="105"/>
      <c r="U42" s="107"/>
      <c r="V42" s="108"/>
      <c r="W42" s="109"/>
      <c r="X42" s="111"/>
      <c r="Y42" s="108"/>
      <c r="Z42" s="112"/>
      <c r="AA42" s="105"/>
      <c r="AB42" s="105"/>
      <c r="AC42" s="105"/>
      <c r="AD42" s="105"/>
      <c r="AE42" s="105"/>
      <c r="AF42" s="113"/>
      <c r="AG42" s="114"/>
      <c r="AH42" s="115"/>
      <c r="AI42" s="113"/>
      <c r="AJ42" s="115"/>
      <c r="AK42" s="113"/>
      <c r="AL42" s="114"/>
      <c r="AM42" s="115"/>
      <c r="AN42" s="144"/>
      <c r="AO42" s="144"/>
      <c r="AP42" s="144"/>
      <c r="AQ42" s="144"/>
      <c r="AR42" s="144"/>
      <c r="AS42" s="144"/>
      <c r="AT42" s="144"/>
      <c r="AU42" s="144"/>
    </row>
    <row r="43" spans="1:47">
      <c r="A43" s="94"/>
      <c r="B43" s="95"/>
      <c r="C43" s="95"/>
      <c r="D43" s="95"/>
      <c r="E43" s="95"/>
      <c r="F43" s="95"/>
      <c r="G43" s="96"/>
      <c r="H43" s="96"/>
      <c r="I43" s="97"/>
      <c r="J43" s="98"/>
      <c r="K43" s="99"/>
      <c r="L43" s="99"/>
      <c r="M43" s="99"/>
      <c r="N43" s="99"/>
      <c r="O43" s="99"/>
      <c r="P43" s="99"/>
      <c r="Q43" s="100"/>
      <c r="R43" s="96"/>
      <c r="S43" s="96"/>
      <c r="T43" s="96"/>
      <c r="U43" s="98"/>
      <c r="V43" s="99"/>
      <c r="W43" s="100"/>
      <c r="X43" s="101"/>
      <c r="Y43" s="99"/>
      <c r="Z43" s="102"/>
      <c r="AA43" s="96"/>
      <c r="AB43" s="96"/>
      <c r="AC43" s="96"/>
      <c r="AD43" s="96"/>
      <c r="AE43" s="96"/>
      <c r="AF43" s="87"/>
      <c r="AG43" s="88"/>
      <c r="AH43" s="89"/>
      <c r="AI43" s="87"/>
      <c r="AJ43" s="89"/>
      <c r="AK43" s="87"/>
      <c r="AL43" s="88"/>
      <c r="AM43" s="89"/>
      <c r="AN43" s="93"/>
      <c r="AO43" s="93"/>
      <c r="AP43" s="93"/>
      <c r="AQ43" s="93"/>
      <c r="AR43" s="93"/>
      <c r="AS43" s="93"/>
      <c r="AT43" s="93"/>
      <c r="AU43" s="93"/>
    </row>
    <row r="44" spans="1:47">
      <c r="A44" s="94"/>
      <c r="B44" s="95"/>
      <c r="C44" s="95"/>
      <c r="D44" s="95"/>
      <c r="E44" s="95"/>
      <c r="F44" s="95"/>
      <c r="G44" s="96"/>
      <c r="H44" s="96"/>
      <c r="I44" s="97"/>
      <c r="J44" s="98"/>
      <c r="K44" s="99"/>
      <c r="L44" s="99"/>
      <c r="M44" s="99"/>
      <c r="N44" s="99"/>
      <c r="O44" s="99"/>
      <c r="P44" s="99"/>
      <c r="Q44" s="100"/>
      <c r="R44" s="96"/>
      <c r="S44" s="96"/>
      <c r="T44" s="96"/>
      <c r="U44" s="98"/>
      <c r="V44" s="99"/>
      <c r="W44" s="100"/>
      <c r="X44" s="101"/>
      <c r="Y44" s="99"/>
      <c r="Z44" s="102"/>
      <c r="AA44" s="96"/>
      <c r="AB44" s="96"/>
      <c r="AC44" s="96"/>
      <c r="AD44" s="96"/>
      <c r="AE44" s="96"/>
      <c r="AF44" s="87"/>
      <c r="AG44" s="88"/>
      <c r="AH44" s="89"/>
      <c r="AI44" s="87"/>
      <c r="AJ44" s="89"/>
      <c r="AK44" s="87"/>
      <c r="AL44" s="88"/>
      <c r="AM44" s="89"/>
      <c r="AN44" s="93"/>
      <c r="AO44" s="93"/>
      <c r="AP44" s="93"/>
      <c r="AQ44" s="93"/>
      <c r="AR44" s="93"/>
      <c r="AS44" s="93"/>
      <c r="AT44" s="93"/>
      <c r="AU44" s="93"/>
    </row>
    <row r="45" spans="1:47">
      <c r="A45" s="94"/>
      <c r="B45" s="95"/>
      <c r="C45" s="95"/>
      <c r="D45" s="95"/>
      <c r="E45" s="95"/>
      <c r="F45" s="95"/>
      <c r="G45" s="96"/>
      <c r="H45" s="96"/>
      <c r="I45" s="97"/>
      <c r="J45" s="98"/>
      <c r="K45" s="99"/>
      <c r="L45" s="99"/>
      <c r="M45" s="99"/>
      <c r="N45" s="99"/>
      <c r="O45" s="99"/>
      <c r="P45" s="99"/>
      <c r="Q45" s="100"/>
      <c r="R45" s="96"/>
      <c r="S45" s="96"/>
      <c r="T45" s="96"/>
      <c r="U45" s="98"/>
      <c r="V45" s="99"/>
      <c r="W45" s="100"/>
      <c r="X45" s="101"/>
      <c r="Y45" s="99"/>
      <c r="Z45" s="102"/>
      <c r="AA45" s="96"/>
      <c r="AB45" s="96"/>
      <c r="AC45" s="96"/>
      <c r="AD45" s="96"/>
      <c r="AE45" s="96"/>
      <c r="AF45" s="87"/>
      <c r="AG45" s="88"/>
      <c r="AH45" s="89"/>
      <c r="AI45" s="87"/>
      <c r="AJ45" s="89"/>
      <c r="AK45" s="87"/>
      <c r="AL45" s="88"/>
      <c r="AM45" s="89"/>
      <c r="AN45" s="93"/>
      <c r="AO45" s="93"/>
      <c r="AP45" s="93"/>
      <c r="AQ45" s="93"/>
      <c r="AR45" s="93"/>
      <c r="AS45" s="93"/>
      <c r="AT45" s="93"/>
      <c r="AU45" s="93"/>
    </row>
    <row r="46" spans="1:47">
      <c r="A46" s="94"/>
      <c r="B46" s="95"/>
      <c r="C46" s="95"/>
      <c r="D46" s="95"/>
      <c r="E46" s="95"/>
      <c r="F46" s="95"/>
      <c r="G46" s="96"/>
      <c r="H46" s="96"/>
      <c r="I46" s="97"/>
      <c r="J46" s="98"/>
      <c r="K46" s="99"/>
      <c r="L46" s="99"/>
      <c r="M46" s="99"/>
      <c r="N46" s="99"/>
      <c r="O46" s="99"/>
      <c r="P46" s="99"/>
      <c r="Q46" s="100"/>
      <c r="R46" s="96"/>
      <c r="S46" s="96"/>
      <c r="T46" s="96"/>
      <c r="U46" s="98"/>
      <c r="V46" s="99"/>
      <c r="W46" s="100"/>
      <c r="X46" s="101"/>
      <c r="Y46" s="99"/>
      <c r="Z46" s="102"/>
      <c r="AA46" s="96"/>
      <c r="AB46" s="96"/>
      <c r="AC46" s="96"/>
      <c r="AD46" s="96"/>
      <c r="AE46" s="96"/>
      <c r="AF46" s="87"/>
      <c r="AG46" s="88"/>
      <c r="AH46" s="89"/>
      <c r="AI46" s="87"/>
      <c r="AJ46" s="89"/>
      <c r="AK46" s="87"/>
      <c r="AL46" s="88"/>
      <c r="AM46" s="89"/>
      <c r="AN46" s="93"/>
      <c r="AO46" s="93"/>
      <c r="AP46" s="93"/>
      <c r="AQ46" s="93"/>
      <c r="AR46" s="93"/>
      <c r="AS46" s="93"/>
      <c r="AT46" s="93"/>
      <c r="AU46" s="93"/>
    </row>
    <row r="47" spans="1:47">
      <c r="A47" s="94"/>
      <c r="B47" s="95"/>
      <c r="C47" s="95"/>
      <c r="D47" s="95"/>
      <c r="E47" s="95"/>
      <c r="F47" s="95"/>
      <c r="G47" s="96"/>
      <c r="H47" s="96"/>
      <c r="I47" s="97"/>
      <c r="J47" s="98"/>
      <c r="K47" s="99"/>
      <c r="L47" s="99"/>
      <c r="M47" s="99"/>
      <c r="N47" s="99"/>
      <c r="O47" s="99"/>
      <c r="P47" s="99"/>
      <c r="Q47" s="100"/>
      <c r="R47" s="96"/>
      <c r="S47" s="96"/>
      <c r="T47" s="96"/>
      <c r="U47" s="98"/>
      <c r="V47" s="99"/>
      <c r="W47" s="100"/>
      <c r="X47" s="101"/>
      <c r="Y47" s="99"/>
      <c r="Z47" s="102"/>
      <c r="AA47" s="96"/>
      <c r="AB47" s="96"/>
      <c r="AC47" s="96"/>
      <c r="AD47" s="96"/>
      <c r="AE47" s="96"/>
      <c r="AF47" s="87"/>
      <c r="AG47" s="88"/>
      <c r="AH47" s="89"/>
      <c r="AI47" s="87"/>
      <c r="AJ47" s="89"/>
      <c r="AK47" s="87"/>
      <c r="AL47" s="88"/>
      <c r="AM47" s="89"/>
      <c r="AN47" s="93"/>
      <c r="AO47" s="93"/>
      <c r="AP47" s="93"/>
      <c r="AQ47" s="93"/>
      <c r="AR47" s="93"/>
      <c r="AS47" s="93"/>
      <c r="AT47" s="93"/>
      <c r="AU47" s="93"/>
    </row>
    <row r="48" spans="1:47">
      <c r="A48" s="94"/>
      <c r="B48" s="95"/>
      <c r="C48" s="95"/>
      <c r="D48" s="95"/>
      <c r="E48" s="95"/>
      <c r="F48" s="95"/>
      <c r="G48" s="96"/>
      <c r="H48" s="96"/>
      <c r="I48" s="97"/>
      <c r="J48" s="98"/>
      <c r="K48" s="99"/>
      <c r="L48" s="99"/>
      <c r="M48" s="99"/>
      <c r="N48" s="99"/>
      <c r="O48" s="99"/>
      <c r="P48" s="99"/>
      <c r="Q48" s="100"/>
      <c r="R48" s="96"/>
      <c r="S48" s="96"/>
      <c r="T48" s="96"/>
      <c r="U48" s="98"/>
      <c r="V48" s="99"/>
      <c r="W48" s="100"/>
      <c r="X48" s="101"/>
      <c r="Y48" s="99"/>
      <c r="Z48" s="102"/>
      <c r="AA48" s="96"/>
      <c r="AB48" s="96"/>
      <c r="AC48" s="96"/>
      <c r="AD48" s="96"/>
      <c r="AE48" s="96"/>
      <c r="AF48" s="87"/>
      <c r="AG48" s="88"/>
      <c r="AH48" s="89"/>
      <c r="AI48" s="87"/>
      <c r="AJ48" s="89"/>
      <c r="AK48" s="87"/>
      <c r="AL48" s="88"/>
      <c r="AM48" s="89"/>
      <c r="AN48" s="93"/>
      <c r="AO48" s="93"/>
      <c r="AP48" s="93"/>
      <c r="AQ48" s="93"/>
      <c r="AR48" s="93"/>
      <c r="AS48" s="93"/>
      <c r="AT48" s="93"/>
      <c r="AU48" s="93"/>
    </row>
    <row r="49" spans="1:47">
      <c r="A49" s="94"/>
      <c r="B49" s="95"/>
      <c r="C49" s="95"/>
      <c r="D49" s="95"/>
      <c r="E49" s="95"/>
      <c r="F49" s="95"/>
      <c r="G49" s="96"/>
      <c r="H49" s="96"/>
      <c r="I49" s="97"/>
      <c r="J49" s="98"/>
      <c r="K49" s="99"/>
      <c r="L49" s="99"/>
      <c r="M49" s="99"/>
      <c r="N49" s="99"/>
      <c r="O49" s="99"/>
      <c r="P49" s="99"/>
      <c r="Q49" s="100"/>
      <c r="R49" s="96"/>
      <c r="S49" s="96"/>
      <c r="T49" s="96"/>
      <c r="U49" s="98"/>
      <c r="V49" s="99"/>
      <c r="W49" s="100"/>
      <c r="X49" s="101"/>
      <c r="Y49" s="99"/>
      <c r="Z49" s="102"/>
      <c r="AA49" s="96"/>
      <c r="AB49" s="96"/>
      <c r="AC49" s="96"/>
      <c r="AD49" s="96"/>
      <c r="AE49" s="96"/>
      <c r="AF49" s="87"/>
      <c r="AG49" s="88"/>
      <c r="AH49" s="89"/>
      <c r="AI49" s="87"/>
      <c r="AJ49" s="89"/>
      <c r="AK49" s="87"/>
      <c r="AL49" s="88"/>
      <c r="AM49" s="89"/>
      <c r="AN49" s="93"/>
      <c r="AO49" s="93"/>
      <c r="AP49" s="93"/>
      <c r="AQ49" s="93"/>
      <c r="AR49" s="93"/>
      <c r="AS49" s="93"/>
      <c r="AT49" s="93"/>
      <c r="AU49" s="93"/>
    </row>
    <row r="50" spans="1:47">
      <c r="A50" s="94"/>
      <c r="B50" s="95"/>
      <c r="C50" s="95"/>
      <c r="D50" s="95"/>
      <c r="E50" s="95"/>
      <c r="F50" s="95"/>
      <c r="G50" s="96"/>
      <c r="H50" s="96"/>
      <c r="I50" s="97"/>
      <c r="J50" s="98"/>
      <c r="K50" s="99"/>
      <c r="L50" s="99"/>
      <c r="M50" s="99"/>
      <c r="N50" s="99"/>
      <c r="O50" s="99"/>
      <c r="P50" s="99"/>
      <c r="Q50" s="100"/>
      <c r="R50" s="96"/>
      <c r="S50" s="96"/>
      <c r="T50" s="96"/>
      <c r="U50" s="98"/>
      <c r="V50" s="99"/>
      <c r="W50" s="100"/>
      <c r="X50" s="101"/>
      <c r="Y50" s="99"/>
      <c r="Z50" s="102"/>
      <c r="AA50" s="96"/>
      <c r="AB50" s="96"/>
      <c r="AC50" s="96"/>
      <c r="AD50" s="96"/>
      <c r="AE50" s="96"/>
      <c r="AF50" s="87"/>
      <c r="AG50" s="88"/>
      <c r="AH50" s="89"/>
      <c r="AI50" s="87"/>
      <c r="AJ50" s="89"/>
      <c r="AK50" s="87"/>
      <c r="AL50" s="88"/>
      <c r="AM50" s="89"/>
      <c r="AN50" s="93"/>
      <c r="AO50" s="93"/>
      <c r="AP50" s="93"/>
      <c r="AQ50" s="93"/>
      <c r="AR50" s="93"/>
      <c r="AS50" s="93"/>
      <c r="AT50" s="93"/>
      <c r="AU50" s="93"/>
    </row>
    <row r="51" spans="1:47">
      <c r="A51" s="94"/>
      <c r="B51" s="95"/>
      <c r="C51" s="95"/>
      <c r="D51" s="95"/>
      <c r="E51" s="95"/>
      <c r="F51" s="95"/>
      <c r="G51" s="96"/>
      <c r="H51" s="96"/>
      <c r="I51" s="97"/>
      <c r="J51" s="98"/>
      <c r="K51" s="99"/>
      <c r="L51" s="99"/>
      <c r="M51" s="99"/>
      <c r="N51" s="99"/>
      <c r="O51" s="99"/>
      <c r="P51" s="99"/>
      <c r="Q51" s="100"/>
      <c r="R51" s="96"/>
      <c r="S51" s="96"/>
      <c r="T51" s="96"/>
      <c r="U51" s="98"/>
      <c r="V51" s="99"/>
      <c r="W51" s="100"/>
      <c r="X51" s="101"/>
      <c r="Y51" s="99"/>
      <c r="Z51" s="102"/>
      <c r="AA51" s="96"/>
      <c r="AB51" s="96"/>
      <c r="AC51" s="96"/>
      <c r="AD51" s="96"/>
      <c r="AE51" s="96"/>
      <c r="AF51" s="87"/>
      <c r="AG51" s="88"/>
      <c r="AH51" s="89"/>
      <c r="AI51" s="87"/>
      <c r="AJ51" s="89"/>
      <c r="AK51" s="87"/>
      <c r="AL51" s="88"/>
      <c r="AM51" s="89"/>
      <c r="AN51" s="93"/>
      <c r="AO51" s="93"/>
      <c r="AP51" s="93"/>
      <c r="AQ51" s="93"/>
      <c r="AR51" s="93"/>
      <c r="AS51" s="93"/>
      <c r="AT51" s="93"/>
      <c r="AU51" s="93"/>
    </row>
    <row r="52" spans="1:47">
      <c r="A52" s="94"/>
      <c r="B52" s="95"/>
      <c r="C52" s="95"/>
      <c r="D52" s="95"/>
      <c r="E52" s="95"/>
      <c r="F52" s="95"/>
      <c r="G52" s="96"/>
      <c r="H52" s="96"/>
      <c r="I52" s="97"/>
      <c r="J52" s="98"/>
      <c r="K52" s="99"/>
      <c r="L52" s="99"/>
      <c r="M52" s="99"/>
      <c r="N52" s="99"/>
      <c r="O52" s="99"/>
      <c r="P52" s="99"/>
      <c r="Q52" s="100"/>
      <c r="R52" s="96"/>
      <c r="S52" s="96"/>
      <c r="T52" s="96"/>
      <c r="U52" s="98"/>
      <c r="V52" s="99"/>
      <c r="W52" s="100"/>
      <c r="X52" s="101"/>
      <c r="Y52" s="99"/>
      <c r="Z52" s="102"/>
      <c r="AA52" s="96"/>
      <c r="AB52" s="96"/>
      <c r="AC52" s="96"/>
      <c r="AD52" s="96"/>
      <c r="AE52" s="96"/>
      <c r="AF52" s="87"/>
      <c r="AG52" s="88"/>
      <c r="AH52" s="89"/>
      <c r="AI52" s="87"/>
      <c r="AJ52" s="89"/>
      <c r="AK52" s="87"/>
      <c r="AL52" s="88"/>
      <c r="AM52" s="89"/>
      <c r="AN52" s="93"/>
      <c r="AO52" s="93"/>
      <c r="AP52" s="93"/>
      <c r="AQ52" s="93"/>
      <c r="AR52" s="93"/>
      <c r="AS52" s="93"/>
      <c r="AT52" s="93"/>
      <c r="AU52" s="93"/>
    </row>
    <row r="53" spans="1:47">
      <c r="A53" s="94"/>
      <c r="B53" s="95"/>
      <c r="C53" s="95"/>
      <c r="D53" s="95"/>
      <c r="E53" s="95"/>
      <c r="F53" s="95"/>
      <c r="G53" s="96"/>
      <c r="H53" s="96"/>
      <c r="I53" s="97"/>
      <c r="J53" s="98"/>
      <c r="K53" s="99"/>
      <c r="L53" s="99"/>
      <c r="M53" s="99"/>
      <c r="N53" s="99"/>
      <c r="O53" s="99"/>
      <c r="P53" s="99"/>
      <c r="Q53" s="100"/>
      <c r="R53" s="96"/>
      <c r="S53" s="96"/>
      <c r="T53" s="96"/>
      <c r="U53" s="98"/>
      <c r="V53" s="99"/>
      <c r="W53" s="100"/>
      <c r="X53" s="101"/>
      <c r="Y53" s="99"/>
      <c r="Z53" s="102"/>
      <c r="AA53" s="96"/>
      <c r="AB53" s="96"/>
      <c r="AC53" s="96"/>
      <c r="AD53" s="96"/>
      <c r="AE53" s="96"/>
      <c r="AF53" s="87"/>
      <c r="AG53" s="88"/>
      <c r="AH53" s="89"/>
      <c r="AI53" s="87"/>
      <c r="AJ53" s="89"/>
      <c r="AK53" s="87"/>
      <c r="AL53" s="88"/>
      <c r="AM53" s="89"/>
      <c r="AN53" s="93"/>
      <c r="AO53" s="93"/>
      <c r="AP53" s="93"/>
      <c r="AQ53" s="93"/>
      <c r="AR53" s="93"/>
      <c r="AS53" s="93"/>
      <c r="AT53" s="93"/>
      <c r="AU53" s="93"/>
    </row>
    <row r="54" spans="1:47">
      <c r="A54" s="94"/>
      <c r="B54" s="95"/>
      <c r="C54" s="95"/>
      <c r="D54" s="95"/>
      <c r="E54" s="95"/>
      <c r="F54" s="95"/>
      <c r="G54" s="96"/>
      <c r="H54" s="96"/>
      <c r="I54" s="97"/>
      <c r="J54" s="98"/>
      <c r="K54" s="99"/>
      <c r="L54" s="99"/>
      <c r="M54" s="99"/>
      <c r="N54" s="99"/>
      <c r="O54" s="99"/>
      <c r="P54" s="99"/>
      <c r="Q54" s="100"/>
      <c r="R54" s="96"/>
      <c r="S54" s="96"/>
      <c r="T54" s="96"/>
      <c r="U54" s="98"/>
      <c r="V54" s="99"/>
      <c r="W54" s="100"/>
      <c r="X54" s="101"/>
      <c r="Y54" s="99"/>
      <c r="Z54" s="102"/>
      <c r="AA54" s="96"/>
      <c r="AB54" s="96"/>
      <c r="AC54" s="96"/>
      <c r="AD54" s="96"/>
      <c r="AE54" s="96"/>
      <c r="AF54" s="87"/>
      <c r="AG54" s="88"/>
      <c r="AH54" s="89"/>
      <c r="AI54" s="87"/>
      <c r="AJ54" s="89"/>
      <c r="AK54" s="87"/>
      <c r="AL54" s="88"/>
      <c r="AM54" s="89"/>
      <c r="AN54" s="93"/>
      <c r="AO54" s="93"/>
      <c r="AP54" s="93"/>
      <c r="AQ54" s="93"/>
      <c r="AR54" s="93"/>
      <c r="AS54" s="93"/>
      <c r="AT54" s="93"/>
      <c r="AU54" s="93"/>
    </row>
    <row r="55" spans="1:47">
      <c r="A55" s="94"/>
      <c r="B55" s="95"/>
      <c r="C55" s="95"/>
      <c r="D55" s="95"/>
      <c r="E55" s="95"/>
      <c r="F55" s="95"/>
      <c r="G55" s="96"/>
      <c r="H55" s="96"/>
      <c r="I55" s="97"/>
      <c r="J55" s="98"/>
      <c r="K55" s="99"/>
      <c r="L55" s="99"/>
      <c r="M55" s="99"/>
      <c r="N55" s="99"/>
      <c r="O55" s="99"/>
      <c r="P55" s="99"/>
      <c r="Q55" s="100"/>
      <c r="R55" s="96"/>
      <c r="S55" s="96"/>
      <c r="T55" s="96"/>
      <c r="U55" s="98"/>
      <c r="V55" s="99"/>
      <c r="W55" s="100"/>
      <c r="X55" s="101"/>
      <c r="Y55" s="99"/>
      <c r="Z55" s="102"/>
      <c r="AA55" s="96"/>
      <c r="AB55" s="96"/>
      <c r="AC55" s="96"/>
      <c r="AD55" s="96"/>
      <c r="AE55" s="96"/>
      <c r="AF55" s="87"/>
      <c r="AG55" s="88"/>
      <c r="AH55" s="89"/>
      <c r="AI55" s="87"/>
      <c r="AJ55" s="89"/>
      <c r="AK55" s="87"/>
      <c r="AL55" s="88"/>
      <c r="AM55" s="89"/>
      <c r="AN55" s="93"/>
      <c r="AO55" s="93"/>
      <c r="AP55" s="93"/>
      <c r="AQ55" s="93"/>
      <c r="AR55" s="93"/>
      <c r="AS55" s="93"/>
      <c r="AT55" s="93"/>
      <c r="AU55" s="93"/>
    </row>
    <row r="56" spans="1:47">
      <c r="A56" s="94"/>
      <c r="B56" s="95"/>
      <c r="C56" s="95"/>
      <c r="D56" s="95"/>
      <c r="E56" s="95"/>
      <c r="F56" s="95"/>
      <c r="G56" s="96"/>
      <c r="H56" s="96"/>
      <c r="I56" s="97"/>
      <c r="J56" s="98"/>
      <c r="K56" s="99"/>
      <c r="L56" s="99"/>
      <c r="M56" s="99"/>
      <c r="N56" s="99"/>
      <c r="O56" s="99"/>
      <c r="P56" s="99"/>
      <c r="Q56" s="100"/>
      <c r="R56" s="96"/>
      <c r="S56" s="96"/>
      <c r="T56" s="96"/>
      <c r="U56" s="98"/>
      <c r="V56" s="99"/>
      <c r="W56" s="100"/>
      <c r="X56" s="101"/>
      <c r="Y56" s="99"/>
      <c r="Z56" s="102"/>
      <c r="AA56" s="96"/>
      <c r="AB56" s="96"/>
      <c r="AC56" s="96"/>
      <c r="AD56" s="96"/>
      <c r="AE56" s="96"/>
      <c r="AF56" s="87"/>
      <c r="AG56" s="88"/>
      <c r="AH56" s="89"/>
      <c r="AI56" s="87"/>
      <c r="AJ56" s="89"/>
      <c r="AK56" s="87"/>
      <c r="AL56" s="88"/>
      <c r="AM56" s="89"/>
      <c r="AN56" s="93"/>
      <c r="AO56" s="93"/>
      <c r="AP56" s="93"/>
      <c r="AQ56" s="93"/>
      <c r="AR56" s="93"/>
      <c r="AS56" s="93"/>
      <c r="AT56" s="93"/>
      <c r="AU56" s="93"/>
    </row>
    <row r="57" spans="1:47">
      <c r="A57" s="94"/>
      <c r="B57" s="95"/>
      <c r="C57" s="95"/>
      <c r="D57" s="95"/>
      <c r="E57" s="95"/>
      <c r="F57" s="95"/>
      <c r="G57" s="96"/>
      <c r="H57" s="96"/>
      <c r="I57" s="97"/>
      <c r="J57" s="98"/>
      <c r="K57" s="99"/>
      <c r="L57" s="99"/>
      <c r="M57" s="99"/>
      <c r="N57" s="99"/>
      <c r="O57" s="99"/>
      <c r="P57" s="99"/>
      <c r="Q57" s="100"/>
      <c r="R57" s="96"/>
      <c r="S57" s="96"/>
      <c r="T57" s="96"/>
      <c r="U57" s="98"/>
      <c r="V57" s="99"/>
      <c r="W57" s="100"/>
      <c r="X57" s="101"/>
      <c r="Y57" s="99"/>
      <c r="Z57" s="102"/>
      <c r="AA57" s="96"/>
      <c r="AB57" s="96"/>
      <c r="AC57" s="96"/>
      <c r="AD57" s="96"/>
      <c r="AE57" s="96"/>
      <c r="AF57" s="87"/>
      <c r="AG57" s="88"/>
      <c r="AH57" s="89"/>
      <c r="AI57" s="87"/>
      <c r="AJ57" s="89"/>
      <c r="AK57" s="87"/>
      <c r="AL57" s="88"/>
      <c r="AM57" s="89"/>
      <c r="AN57" s="93"/>
      <c r="AO57" s="93"/>
      <c r="AP57" s="93"/>
      <c r="AQ57" s="93"/>
      <c r="AR57" s="93"/>
      <c r="AS57" s="93"/>
      <c r="AT57" s="93"/>
      <c r="AU57" s="93"/>
    </row>
    <row r="58" spans="1:47">
      <c r="A58" s="94"/>
      <c r="B58" s="95"/>
      <c r="C58" s="95"/>
      <c r="D58" s="95"/>
      <c r="E58" s="95"/>
      <c r="F58" s="95"/>
      <c r="G58" s="96"/>
      <c r="H58" s="96"/>
      <c r="I58" s="97"/>
      <c r="J58" s="98"/>
      <c r="K58" s="99"/>
      <c r="L58" s="99"/>
      <c r="M58" s="99"/>
      <c r="N58" s="99"/>
      <c r="O58" s="99"/>
      <c r="P58" s="99"/>
      <c r="Q58" s="100"/>
      <c r="R58" s="96"/>
      <c r="S58" s="96"/>
      <c r="T58" s="96"/>
      <c r="U58" s="98"/>
      <c r="V58" s="99"/>
      <c r="W58" s="100"/>
      <c r="X58" s="101"/>
      <c r="Y58" s="99"/>
      <c r="Z58" s="102"/>
      <c r="AA58" s="96"/>
      <c r="AB58" s="96"/>
      <c r="AC58" s="96"/>
      <c r="AD58" s="96"/>
      <c r="AE58" s="96"/>
      <c r="AF58" s="87"/>
      <c r="AG58" s="88"/>
      <c r="AH58" s="89"/>
      <c r="AI58" s="87"/>
      <c r="AJ58" s="89"/>
      <c r="AK58" s="87"/>
      <c r="AL58" s="88"/>
      <c r="AM58" s="89"/>
      <c r="AN58" s="93"/>
      <c r="AO58" s="93"/>
      <c r="AP58" s="93"/>
      <c r="AQ58" s="93"/>
      <c r="AR58" s="93"/>
      <c r="AS58" s="93"/>
      <c r="AT58" s="93"/>
      <c r="AU58" s="93"/>
    </row>
    <row r="59" spans="1:47">
      <c r="A59" s="94"/>
      <c r="B59" s="95"/>
      <c r="C59" s="95"/>
      <c r="D59" s="95"/>
      <c r="E59" s="95"/>
      <c r="F59" s="95"/>
      <c r="G59" s="96"/>
      <c r="H59" s="96"/>
      <c r="I59" s="97"/>
      <c r="J59" s="98"/>
      <c r="K59" s="99"/>
      <c r="L59" s="99"/>
      <c r="M59" s="99"/>
      <c r="N59" s="99"/>
      <c r="O59" s="99"/>
      <c r="P59" s="99"/>
      <c r="Q59" s="100"/>
      <c r="R59" s="96"/>
      <c r="S59" s="96"/>
      <c r="T59" s="96"/>
      <c r="U59" s="98"/>
      <c r="V59" s="99"/>
      <c r="W59" s="100"/>
      <c r="X59" s="101"/>
      <c r="Y59" s="99"/>
      <c r="Z59" s="102"/>
      <c r="AA59" s="96"/>
      <c r="AB59" s="96"/>
      <c r="AC59" s="96"/>
      <c r="AD59" s="96"/>
      <c r="AE59" s="96"/>
      <c r="AF59" s="87"/>
      <c r="AG59" s="88"/>
      <c r="AH59" s="89"/>
      <c r="AI59" s="87"/>
      <c r="AJ59" s="89"/>
      <c r="AK59" s="87"/>
      <c r="AL59" s="88"/>
      <c r="AM59" s="89"/>
      <c r="AN59" s="93"/>
      <c r="AO59" s="93"/>
      <c r="AP59" s="93"/>
      <c r="AQ59" s="93"/>
      <c r="AR59" s="93"/>
      <c r="AS59" s="93"/>
      <c r="AT59" s="93"/>
      <c r="AU59" s="93"/>
    </row>
    <row r="60" spans="1:47">
      <c r="A60" s="94"/>
      <c r="B60" s="95"/>
      <c r="C60" s="95"/>
      <c r="D60" s="95"/>
      <c r="E60" s="95"/>
      <c r="F60" s="95"/>
      <c r="G60" s="96"/>
      <c r="H60" s="96"/>
      <c r="I60" s="97"/>
      <c r="J60" s="98"/>
      <c r="K60" s="99"/>
      <c r="L60" s="99"/>
      <c r="M60" s="99"/>
      <c r="N60" s="99"/>
      <c r="O60" s="99"/>
      <c r="P60" s="99"/>
      <c r="Q60" s="100"/>
      <c r="R60" s="96"/>
      <c r="S60" s="96"/>
      <c r="T60" s="96"/>
      <c r="U60" s="98"/>
      <c r="V60" s="99"/>
      <c r="W60" s="100"/>
      <c r="X60" s="101"/>
      <c r="Y60" s="99"/>
      <c r="Z60" s="102"/>
      <c r="AA60" s="96"/>
      <c r="AB60" s="96"/>
      <c r="AC60" s="96"/>
      <c r="AD60" s="96"/>
      <c r="AE60" s="96"/>
      <c r="AF60" s="87"/>
      <c r="AG60" s="88"/>
      <c r="AH60" s="89"/>
      <c r="AI60" s="87"/>
      <c r="AJ60" s="89"/>
      <c r="AK60" s="87"/>
      <c r="AL60" s="88"/>
      <c r="AM60" s="89"/>
      <c r="AN60" s="93"/>
      <c r="AO60" s="93"/>
      <c r="AP60" s="93"/>
      <c r="AQ60" s="93"/>
      <c r="AR60" s="93"/>
      <c r="AS60" s="93"/>
      <c r="AT60" s="93"/>
      <c r="AU60" s="93"/>
    </row>
    <row r="61" spans="1:47">
      <c r="A61" s="94"/>
      <c r="B61" s="95"/>
      <c r="C61" s="95"/>
      <c r="D61" s="95"/>
      <c r="E61" s="95"/>
      <c r="F61" s="95"/>
      <c r="G61" s="96"/>
      <c r="H61" s="96"/>
      <c r="I61" s="97"/>
      <c r="J61" s="98"/>
      <c r="K61" s="99"/>
      <c r="L61" s="99"/>
      <c r="M61" s="99"/>
      <c r="N61" s="99"/>
      <c r="O61" s="99"/>
      <c r="P61" s="99"/>
      <c r="Q61" s="100"/>
      <c r="R61" s="96"/>
      <c r="S61" s="96"/>
      <c r="T61" s="96"/>
      <c r="U61" s="98"/>
      <c r="V61" s="99"/>
      <c r="W61" s="100"/>
      <c r="X61" s="101"/>
      <c r="Y61" s="99"/>
      <c r="Z61" s="102"/>
      <c r="AA61" s="96"/>
      <c r="AB61" s="96"/>
      <c r="AC61" s="96"/>
      <c r="AD61" s="96"/>
      <c r="AE61" s="96"/>
      <c r="AF61" s="87"/>
      <c r="AG61" s="88"/>
      <c r="AH61" s="89"/>
      <c r="AI61" s="87"/>
      <c r="AJ61" s="89"/>
      <c r="AK61" s="87"/>
      <c r="AL61" s="88"/>
      <c r="AM61" s="89"/>
      <c r="AN61" s="93"/>
      <c r="AO61" s="93"/>
      <c r="AP61" s="93"/>
      <c r="AQ61" s="93"/>
      <c r="AR61" s="93"/>
      <c r="AS61" s="93"/>
      <c r="AT61" s="93"/>
      <c r="AU61" s="93"/>
    </row>
    <row r="62" spans="1:47">
      <c r="A62" s="94"/>
      <c r="B62" s="95"/>
      <c r="C62" s="95"/>
      <c r="D62" s="95"/>
      <c r="E62" s="95"/>
      <c r="F62" s="95"/>
      <c r="G62" s="96"/>
      <c r="H62" s="96"/>
      <c r="I62" s="97"/>
      <c r="J62" s="98"/>
      <c r="K62" s="99"/>
      <c r="L62" s="99"/>
      <c r="M62" s="99"/>
      <c r="N62" s="99"/>
      <c r="O62" s="99"/>
      <c r="P62" s="99"/>
      <c r="Q62" s="100"/>
      <c r="R62" s="96"/>
      <c r="S62" s="96"/>
      <c r="T62" s="96"/>
      <c r="U62" s="98"/>
      <c r="V62" s="99"/>
      <c r="W62" s="100"/>
      <c r="X62" s="101"/>
      <c r="Y62" s="99"/>
      <c r="Z62" s="102"/>
      <c r="AA62" s="96"/>
      <c r="AB62" s="96"/>
      <c r="AC62" s="96"/>
      <c r="AD62" s="96"/>
      <c r="AE62" s="96"/>
      <c r="AF62" s="87"/>
      <c r="AG62" s="88"/>
      <c r="AH62" s="89"/>
      <c r="AI62" s="87"/>
      <c r="AJ62" s="89"/>
      <c r="AK62" s="87"/>
      <c r="AL62" s="88"/>
      <c r="AM62" s="89"/>
      <c r="AN62" s="93"/>
      <c r="AO62" s="93"/>
      <c r="AP62" s="93"/>
      <c r="AQ62" s="93"/>
      <c r="AR62" s="93"/>
      <c r="AS62" s="93"/>
      <c r="AT62" s="93"/>
      <c r="AU62" s="93"/>
    </row>
    <row r="63" spans="1:47">
      <c r="A63" s="94"/>
      <c r="B63" s="95"/>
      <c r="C63" s="95"/>
      <c r="D63" s="95"/>
      <c r="E63" s="95"/>
      <c r="F63" s="95"/>
      <c r="G63" s="96"/>
      <c r="H63" s="96"/>
      <c r="I63" s="97"/>
      <c r="J63" s="98"/>
      <c r="K63" s="99"/>
      <c r="L63" s="99"/>
      <c r="M63" s="99"/>
      <c r="N63" s="99"/>
      <c r="O63" s="99"/>
      <c r="P63" s="99"/>
      <c r="Q63" s="100"/>
      <c r="R63" s="96"/>
      <c r="S63" s="96"/>
      <c r="T63" s="96"/>
      <c r="U63" s="98"/>
      <c r="V63" s="99"/>
      <c r="W63" s="100"/>
      <c r="X63" s="101"/>
      <c r="Y63" s="99"/>
      <c r="Z63" s="102"/>
      <c r="AA63" s="96"/>
      <c r="AB63" s="96"/>
      <c r="AC63" s="96"/>
      <c r="AD63" s="96"/>
      <c r="AE63" s="96"/>
      <c r="AF63" s="87"/>
      <c r="AG63" s="88"/>
      <c r="AH63" s="89"/>
      <c r="AI63" s="87"/>
      <c r="AJ63" s="89"/>
      <c r="AK63" s="87"/>
      <c r="AL63" s="88"/>
      <c r="AM63" s="89"/>
      <c r="AN63" s="93"/>
      <c r="AO63" s="93"/>
      <c r="AP63" s="93"/>
      <c r="AQ63" s="93"/>
      <c r="AR63" s="93"/>
      <c r="AS63" s="93"/>
      <c r="AT63" s="93"/>
      <c r="AU63" s="93"/>
    </row>
    <row r="64" spans="1:47">
      <c r="A64" s="94"/>
      <c r="B64" s="95"/>
      <c r="C64" s="95"/>
      <c r="D64" s="95"/>
      <c r="E64" s="95"/>
      <c r="F64" s="95"/>
      <c r="G64" s="96"/>
      <c r="H64" s="96"/>
      <c r="I64" s="97"/>
      <c r="J64" s="98"/>
      <c r="K64" s="99"/>
      <c r="L64" s="99"/>
      <c r="M64" s="99"/>
      <c r="N64" s="99"/>
      <c r="O64" s="99"/>
      <c r="P64" s="99"/>
      <c r="Q64" s="100"/>
      <c r="R64" s="96"/>
      <c r="S64" s="96"/>
      <c r="T64" s="96"/>
      <c r="U64" s="98"/>
      <c r="V64" s="99"/>
      <c r="W64" s="100"/>
      <c r="X64" s="101"/>
      <c r="Y64" s="99"/>
      <c r="Z64" s="102"/>
      <c r="AA64" s="96"/>
      <c r="AB64" s="96"/>
      <c r="AC64" s="96"/>
      <c r="AD64" s="96"/>
      <c r="AE64" s="96"/>
      <c r="AF64" s="87"/>
      <c r="AG64" s="88"/>
      <c r="AH64" s="89"/>
      <c r="AI64" s="87"/>
      <c r="AJ64" s="89"/>
      <c r="AK64" s="87"/>
      <c r="AL64" s="88"/>
      <c r="AM64" s="89"/>
      <c r="AN64" s="93"/>
      <c r="AO64" s="93"/>
      <c r="AP64" s="93"/>
      <c r="AQ64" s="93"/>
      <c r="AR64" s="93"/>
      <c r="AS64" s="93"/>
      <c r="AT64" s="93"/>
      <c r="AU64" s="93"/>
    </row>
    <row r="65" spans="1:47">
      <c r="A65" s="94"/>
      <c r="B65" s="95"/>
      <c r="C65" s="95"/>
      <c r="D65" s="95"/>
      <c r="E65" s="95"/>
      <c r="F65" s="95"/>
      <c r="G65" s="96"/>
      <c r="H65" s="96"/>
      <c r="I65" s="97"/>
      <c r="J65" s="98"/>
      <c r="K65" s="99"/>
      <c r="L65" s="99"/>
      <c r="M65" s="99"/>
      <c r="N65" s="99"/>
      <c r="O65" s="99"/>
      <c r="P65" s="99"/>
      <c r="Q65" s="100"/>
      <c r="R65" s="96"/>
      <c r="S65" s="96"/>
      <c r="T65" s="96"/>
      <c r="U65" s="98"/>
      <c r="V65" s="99"/>
      <c r="W65" s="100"/>
      <c r="X65" s="101"/>
      <c r="Y65" s="99"/>
      <c r="Z65" s="102"/>
      <c r="AA65" s="96"/>
      <c r="AB65" s="96"/>
      <c r="AC65" s="96"/>
      <c r="AD65" s="96"/>
      <c r="AE65" s="96"/>
      <c r="AF65" s="87"/>
      <c r="AG65" s="88"/>
      <c r="AH65" s="89"/>
      <c r="AI65" s="87"/>
      <c r="AJ65" s="89"/>
      <c r="AK65" s="87"/>
      <c r="AL65" s="88"/>
      <c r="AM65" s="89"/>
      <c r="AN65" s="93"/>
      <c r="AO65" s="93"/>
      <c r="AP65" s="93"/>
      <c r="AQ65" s="93"/>
      <c r="AR65" s="93"/>
      <c r="AS65" s="93"/>
      <c r="AT65" s="93"/>
      <c r="AU65" s="93"/>
    </row>
    <row r="66" spans="1:47">
      <c r="A66" s="94"/>
      <c r="B66" s="95"/>
      <c r="C66" s="95"/>
      <c r="D66" s="95"/>
      <c r="E66" s="95"/>
      <c r="F66" s="95"/>
      <c r="G66" s="96"/>
      <c r="H66" s="96"/>
      <c r="I66" s="97"/>
      <c r="J66" s="98"/>
      <c r="K66" s="99"/>
      <c r="L66" s="99"/>
      <c r="M66" s="99"/>
      <c r="N66" s="99"/>
      <c r="O66" s="99"/>
      <c r="P66" s="99"/>
      <c r="Q66" s="100"/>
      <c r="R66" s="96"/>
      <c r="S66" s="96"/>
      <c r="T66" s="96"/>
      <c r="U66" s="98"/>
      <c r="V66" s="99"/>
      <c r="W66" s="100"/>
      <c r="X66" s="101"/>
      <c r="Y66" s="99"/>
      <c r="Z66" s="102"/>
      <c r="AA66" s="96"/>
      <c r="AB66" s="96"/>
      <c r="AC66" s="96"/>
      <c r="AD66" s="96"/>
      <c r="AE66" s="96"/>
      <c r="AF66" s="87"/>
      <c r="AG66" s="88"/>
      <c r="AH66" s="89"/>
      <c r="AI66" s="87"/>
      <c r="AJ66" s="89"/>
      <c r="AK66" s="87"/>
      <c r="AL66" s="88"/>
      <c r="AM66" s="89"/>
      <c r="AN66" s="93"/>
      <c r="AO66" s="93"/>
      <c r="AP66" s="93"/>
      <c r="AQ66" s="93"/>
      <c r="AR66" s="93"/>
      <c r="AS66" s="93"/>
      <c r="AT66" s="93"/>
      <c r="AU66" s="93"/>
    </row>
    <row r="67" spans="1:47">
      <c r="A67" s="94"/>
      <c r="B67" s="95"/>
      <c r="C67" s="95"/>
      <c r="D67" s="95"/>
      <c r="E67" s="95"/>
      <c r="F67" s="95"/>
      <c r="G67" s="96"/>
      <c r="H67" s="96"/>
      <c r="I67" s="97"/>
      <c r="J67" s="98"/>
      <c r="K67" s="99"/>
      <c r="L67" s="99"/>
      <c r="M67" s="99"/>
      <c r="N67" s="99"/>
      <c r="O67" s="99"/>
      <c r="P67" s="99"/>
      <c r="Q67" s="100"/>
      <c r="R67" s="96"/>
      <c r="S67" s="96"/>
      <c r="T67" s="96"/>
      <c r="U67" s="98"/>
      <c r="V67" s="99"/>
      <c r="W67" s="100"/>
      <c r="X67" s="101"/>
      <c r="Y67" s="99"/>
      <c r="Z67" s="102"/>
      <c r="AA67" s="96"/>
      <c r="AB67" s="96"/>
      <c r="AC67" s="96"/>
      <c r="AD67" s="96"/>
      <c r="AE67" s="96"/>
      <c r="AF67" s="87"/>
      <c r="AG67" s="88"/>
      <c r="AH67" s="89"/>
      <c r="AI67" s="87"/>
      <c r="AJ67" s="89"/>
      <c r="AK67" s="87"/>
      <c r="AL67" s="88"/>
      <c r="AM67" s="89"/>
      <c r="AN67" s="93"/>
      <c r="AO67" s="93"/>
      <c r="AP67" s="93"/>
      <c r="AQ67" s="93"/>
      <c r="AR67" s="93"/>
      <c r="AS67" s="93"/>
      <c r="AT67" s="93"/>
      <c r="AU67" s="93"/>
    </row>
    <row r="68" spans="1:47">
      <c r="A68" s="94"/>
      <c r="B68" s="95"/>
      <c r="C68" s="95"/>
      <c r="D68" s="95"/>
      <c r="E68" s="95"/>
      <c r="F68" s="95"/>
      <c r="G68" s="96"/>
      <c r="H68" s="96"/>
      <c r="I68" s="97"/>
      <c r="J68" s="98"/>
      <c r="K68" s="99"/>
      <c r="L68" s="99"/>
      <c r="M68" s="99"/>
      <c r="N68" s="99"/>
      <c r="O68" s="99"/>
      <c r="P68" s="99"/>
      <c r="Q68" s="100"/>
      <c r="R68" s="96"/>
      <c r="S68" s="96"/>
      <c r="T68" s="96"/>
      <c r="U68" s="98"/>
      <c r="V68" s="99"/>
      <c r="W68" s="100"/>
      <c r="X68" s="101"/>
      <c r="Y68" s="99"/>
      <c r="Z68" s="102"/>
      <c r="AA68" s="96"/>
      <c r="AB68" s="96"/>
      <c r="AC68" s="96"/>
      <c r="AD68" s="96"/>
      <c r="AE68" s="96"/>
      <c r="AF68" s="87"/>
      <c r="AG68" s="88"/>
      <c r="AH68" s="89"/>
      <c r="AI68" s="87"/>
      <c r="AJ68" s="89"/>
      <c r="AK68" s="87"/>
      <c r="AL68" s="88"/>
      <c r="AM68" s="89"/>
      <c r="AN68" s="93"/>
      <c r="AO68" s="93"/>
      <c r="AP68" s="93"/>
      <c r="AQ68" s="93"/>
      <c r="AR68" s="93"/>
      <c r="AS68" s="93"/>
      <c r="AT68" s="93"/>
      <c r="AU68" s="93"/>
    </row>
    <row r="69" spans="1:47">
      <c r="A69" s="94"/>
      <c r="B69" s="95"/>
      <c r="C69" s="95"/>
      <c r="D69" s="95"/>
      <c r="E69" s="95"/>
      <c r="F69" s="95"/>
      <c r="G69" s="96"/>
      <c r="H69" s="96"/>
      <c r="I69" s="97"/>
      <c r="J69" s="98"/>
      <c r="K69" s="99"/>
      <c r="L69" s="99"/>
      <c r="M69" s="99"/>
      <c r="N69" s="99"/>
      <c r="O69" s="99"/>
      <c r="P69" s="99"/>
      <c r="Q69" s="100"/>
      <c r="R69" s="96"/>
      <c r="S69" s="96"/>
      <c r="T69" s="96"/>
      <c r="U69" s="98"/>
      <c r="V69" s="99"/>
      <c r="W69" s="100"/>
      <c r="X69" s="101"/>
      <c r="Y69" s="99"/>
      <c r="Z69" s="102"/>
      <c r="AA69" s="96"/>
      <c r="AB69" s="96"/>
      <c r="AC69" s="96"/>
      <c r="AD69" s="96"/>
      <c r="AE69" s="96"/>
      <c r="AF69" s="87"/>
      <c r="AG69" s="88"/>
      <c r="AH69" s="89"/>
      <c r="AI69" s="87"/>
      <c r="AJ69" s="89"/>
      <c r="AK69" s="87"/>
      <c r="AL69" s="88"/>
      <c r="AM69" s="89"/>
      <c r="AN69" s="93"/>
      <c r="AO69" s="93"/>
      <c r="AP69" s="93"/>
      <c r="AQ69" s="93"/>
      <c r="AR69" s="93"/>
      <c r="AS69" s="93"/>
      <c r="AT69" s="93"/>
      <c r="AU69" s="93"/>
    </row>
    <row r="70" spans="1:47">
      <c r="A70" s="94"/>
      <c r="B70" s="95"/>
      <c r="C70" s="95"/>
      <c r="D70" s="95"/>
      <c r="E70" s="95"/>
      <c r="F70" s="95"/>
      <c r="G70" s="96"/>
      <c r="H70" s="96"/>
      <c r="I70" s="97"/>
      <c r="J70" s="98"/>
      <c r="K70" s="99"/>
      <c r="L70" s="99"/>
      <c r="M70" s="99"/>
      <c r="N70" s="99"/>
      <c r="O70" s="99"/>
      <c r="P70" s="99"/>
      <c r="Q70" s="100"/>
      <c r="R70" s="96"/>
      <c r="S70" s="96"/>
      <c r="T70" s="96"/>
      <c r="U70" s="98"/>
      <c r="V70" s="99"/>
      <c r="W70" s="100"/>
      <c r="X70" s="101"/>
      <c r="Y70" s="99"/>
      <c r="Z70" s="102"/>
      <c r="AA70" s="96"/>
      <c r="AB70" s="96"/>
      <c r="AC70" s="96"/>
      <c r="AD70" s="96"/>
      <c r="AE70" s="96"/>
      <c r="AF70" s="87"/>
      <c r="AG70" s="88"/>
      <c r="AH70" s="89"/>
      <c r="AI70" s="87"/>
      <c r="AJ70" s="89"/>
      <c r="AK70" s="87"/>
      <c r="AL70" s="88"/>
      <c r="AM70" s="89"/>
      <c r="AN70" s="93"/>
      <c r="AO70" s="93"/>
      <c r="AP70" s="93"/>
      <c r="AQ70" s="93"/>
      <c r="AR70" s="93"/>
      <c r="AS70" s="93"/>
      <c r="AT70" s="93"/>
      <c r="AU70" s="93"/>
    </row>
    <row r="71" spans="1:47">
      <c r="A71" s="94"/>
      <c r="B71" s="95"/>
      <c r="C71" s="95"/>
      <c r="D71" s="95"/>
      <c r="E71" s="95"/>
      <c r="F71" s="95"/>
      <c r="G71" s="96"/>
      <c r="H71" s="96"/>
      <c r="I71" s="97"/>
      <c r="J71" s="98"/>
      <c r="K71" s="99"/>
      <c r="L71" s="99"/>
      <c r="M71" s="99"/>
      <c r="N71" s="99"/>
      <c r="O71" s="99"/>
      <c r="P71" s="99"/>
      <c r="Q71" s="100"/>
      <c r="R71" s="96"/>
      <c r="S71" s="96"/>
      <c r="T71" s="96"/>
      <c r="U71" s="98"/>
      <c r="V71" s="99"/>
      <c r="W71" s="100"/>
      <c r="X71" s="101"/>
      <c r="Y71" s="99"/>
      <c r="Z71" s="102"/>
      <c r="AA71" s="96"/>
      <c r="AB71" s="96"/>
      <c r="AC71" s="96"/>
      <c r="AD71" s="96"/>
      <c r="AE71" s="96"/>
      <c r="AF71" s="87"/>
      <c r="AG71" s="88"/>
      <c r="AH71" s="89"/>
      <c r="AI71" s="87"/>
      <c r="AJ71" s="89"/>
      <c r="AK71" s="87"/>
      <c r="AL71" s="88"/>
      <c r="AM71" s="89"/>
      <c r="AN71" s="93"/>
      <c r="AO71" s="93"/>
      <c r="AP71" s="93"/>
      <c r="AQ71" s="93"/>
      <c r="AR71" s="93"/>
      <c r="AS71" s="93"/>
      <c r="AT71" s="93"/>
      <c r="AU71" s="93"/>
    </row>
    <row r="72" spans="1:47">
      <c r="A72" s="94"/>
      <c r="B72" s="95"/>
      <c r="C72" s="95"/>
      <c r="D72" s="95"/>
      <c r="E72" s="95"/>
      <c r="F72" s="95"/>
      <c r="G72" s="96"/>
      <c r="H72" s="96"/>
      <c r="I72" s="97"/>
      <c r="J72" s="98"/>
      <c r="K72" s="99"/>
      <c r="L72" s="99"/>
      <c r="M72" s="99"/>
      <c r="N72" s="99"/>
      <c r="O72" s="99"/>
      <c r="P72" s="99"/>
      <c r="Q72" s="100"/>
      <c r="R72" s="96"/>
      <c r="S72" s="96"/>
      <c r="T72" s="96"/>
      <c r="U72" s="98"/>
      <c r="V72" s="99"/>
      <c r="W72" s="100"/>
      <c r="X72" s="101"/>
      <c r="Y72" s="99"/>
      <c r="Z72" s="102"/>
      <c r="AA72" s="96"/>
      <c r="AB72" s="96"/>
      <c r="AC72" s="96"/>
      <c r="AD72" s="96"/>
      <c r="AE72" s="96"/>
      <c r="AF72" s="87"/>
      <c r="AG72" s="88"/>
      <c r="AH72" s="89"/>
      <c r="AI72" s="87"/>
      <c r="AJ72" s="89"/>
      <c r="AK72" s="87"/>
      <c r="AL72" s="88"/>
      <c r="AM72" s="89"/>
      <c r="AN72" s="93"/>
      <c r="AO72" s="93"/>
      <c r="AP72" s="93"/>
      <c r="AQ72" s="93"/>
      <c r="AR72" s="93"/>
      <c r="AS72" s="93"/>
      <c r="AT72" s="93"/>
      <c r="AU72" s="93"/>
    </row>
    <row r="73" spans="1:47">
      <c r="A73" s="94"/>
      <c r="B73" s="95"/>
      <c r="C73" s="95"/>
      <c r="D73" s="95"/>
      <c r="E73" s="95"/>
      <c r="F73" s="95"/>
      <c r="G73" s="96"/>
      <c r="H73" s="96"/>
      <c r="I73" s="97"/>
      <c r="J73" s="98"/>
      <c r="K73" s="99"/>
      <c r="L73" s="99"/>
      <c r="M73" s="99"/>
      <c r="N73" s="99"/>
      <c r="O73" s="99"/>
      <c r="P73" s="99"/>
      <c r="Q73" s="100"/>
      <c r="R73" s="96"/>
      <c r="S73" s="96"/>
      <c r="T73" s="96"/>
      <c r="U73" s="98"/>
      <c r="V73" s="99"/>
      <c r="W73" s="100"/>
      <c r="X73" s="101"/>
      <c r="Y73" s="99"/>
      <c r="Z73" s="102"/>
      <c r="AA73" s="96"/>
      <c r="AB73" s="96"/>
      <c r="AC73" s="96"/>
      <c r="AD73" s="96"/>
      <c r="AE73" s="96"/>
      <c r="AF73" s="87"/>
      <c r="AG73" s="88"/>
      <c r="AH73" s="89"/>
      <c r="AI73" s="87"/>
      <c r="AJ73" s="89"/>
      <c r="AK73" s="87"/>
      <c r="AL73" s="88"/>
      <c r="AM73" s="89"/>
      <c r="AN73" s="93"/>
      <c r="AO73" s="93"/>
      <c r="AP73" s="93"/>
      <c r="AQ73" s="93"/>
      <c r="AR73" s="93"/>
      <c r="AS73" s="93"/>
      <c r="AT73" s="93"/>
      <c r="AU73" s="93"/>
    </row>
    <row r="74" spans="1:47">
      <c r="A74" s="94"/>
      <c r="B74" s="95"/>
      <c r="C74" s="95"/>
      <c r="D74" s="95"/>
      <c r="E74" s="95"/>
      <c r="F74" s="95"/>
      <c r="G74" s="96"/>
      <c r="H74" s="96"/>
      <c r="I74" s="97"/>
      <c r="J74" s="98"/>
      <c r="K74" s="99"/>
      <c r="L74" s="99"/>
      <c r="M74" s="99"/>
      <c r="N74" s="99"/>
      <c r="O74" s="99"/>
      <c r="P74" s="99"/>
      <c r="Q74" s="100"/>
      <c r="R74" s="96"/>
      <c r="S74" s="96"/>
      <c r="T74" s="96"/>
      <c r="U74" s="98"/>
      <c r="V74" s="99"/>
      <c r="W74" s="100"/>
      <c r="X74" s="101"/>
      <c r="Y74" s="99"/>
      <c r="Z74" s="102"/>
      <c r="AA74" s="96"/>
      <c r="AB74" s="96"/>
      <c r="AC74" s="96"/>
      <c r="AD74" s="96"/>
      <c r="AE74" s="96"/>
      <c r="AF74" s="87"/>
      <c r="AG74" s="88"/>
      <c r="AH74" s="89"/>
      <c r="AI74" s="87"/>
      <c r="AJ74" s="89"/>
      <c r="AK74" s="87"/>
      <c r="AL74" s="88"/>
      <c r="AM74" s="89"/>
      <c r="AN74" s="93"/>
      <c r="AO74" s="93"/>
      <c r="AP74" s="93"/>
      <c r="AQ74" s="93"/>
      <c r="AR74" s="93"/>
      <c r="AS74" s="93"/>
      <c r="AT74" s="93"/>
      <c r="AU74" s="93"/>
    </row>
    <row r="75" spans="1:47">
      <c r="A75" s="94"/>
      <c r="B75" s="95"/>
      <c r="C75" s="95"/>
      <c r="D75" s="95"/>
      <c r="E75" s="95"/>
      <c r="F75" s="95"/>
      <c r="G75" s="96"/>
      <c r="H75" s="96"/>
      <c r="I75" s="97"/>
      <c r="J75" s="98"/>
      <c r="K75" s="99"/>
      <c r="L75" s="99"/>
      <c r="M75" s="99"/>
      <c r="N75" s="99"/>
      <c r="O75" s="99"/>
      <c r="P75" s="99"/>
      <c r="Q75" s="100"/>
      <c r="R75" s="96"/>
      <c r="S75" s="96"/>
      <c r="T75" s="96"/>
      <c r="U75" s="98"/>
      <c r="V75" s="99"/>
      <c r="W75" s="100"/>
      <c r="X75" s="101"/>
      <c r="Y75" s="99"/>
      <c r="Z75" s="102"/>
      <c r="AA75" s="96"/>
      <c r="AB75" s="96"/>
      <c r="AC75" s="96"/>
      <c r="AD75" s="96"/>
      <c r="AE75" s="96"/>
      <c r="AF75" s="87"/>
      <c r="AG75" s="88"/>
      <c r="AH75" s="89"/>
      <c r="AI75" s="87"/>
      <c r="AJ75" s="89"/>
      <c r="AK75" s="87"/>
      <c r="AL75" s="88"/>
      <c r="AM75" s="89"/>
      <c r="AN75" s="93"/>
      <c r="AO75" s="93"/>
      <c r="AP75" s="93"/>
      <c r="AQ75" s="93"/>
      <c r="AR75" s="93"/>
      <c r="AS75" s="93"/>
      <c r="AT75" s="93"/>
      <c r="AU75" s="93"/>
    </row>
    <row r="76" spans="1:47">
      <c r="A76" s="94"/>
      <c r="B76" s="95"/>
      <c r="C76" s="95"/>
      <c r="D76" s="95"/>
      <c r="E76" s="95"/>
      <c r="F76" s="95"/>
      <c r="G76" s="96"/>
      <c r="H76" s="96"/>
      <c r="I76" s="97"/>
      <c r="J76" s="98"/>
      <c r="K76" s="99"/>
      <c r="L76" s="99"/>
      <c r="M76" s="99"/>
      <c r="N76" s="99"/>
      <c r="O76" s="99"/>
      <c r="P76" s="99"/>
      <c r="Q76" s="100"/>
      <c r="R76" s="96"/>
      <c r="S76" s="96"/>
      <c r="T76" s="96"/>
      <c r="U76" s="98"/>
      <c r="V76" s="99"/>
      <c r="W76" s="100"/>
      <c r="X76" s="101"/>
      <c r="Y76" s="99"/>
      <c r="Z76" s="102"/>
      <c r="AA76" s="96"/>
      <c r="AB76" s="96"/>
      <c r="AC76" s="96"/>
      <c r="AD76" s="96"/>
      <c r="AE76" s="96"/>
      <c r="AF76" s="87"/>
      <c r="AG76" s="88"/>
      <c r="AH76" s="89"/>
      <c r="AI76" s="87"/>
      <c r="AJ76" s="89"/>
      <c r="AK76" s="87"/>
      <c r="AL76" s="88"/>
      <c r="AM76" s="89"/>
      <c r="AN76" s="93"/>
      <c r="AO76" s="93"/>
      <c r="AP76" s="93"/>
      <c r="AQ76" s="93"/>
      <c r="AR76" s="93"/>
      <c r="AS76" s="93"/>
      <c r="AT76" s="93"/>
      <c r="AU76" s="93"/>
    </row>
    <row r="77" spans="1:47" ht="16" thickBot="1">
      <c r="A77" s="116"/>
      <c r="B77" s="117"/>
      <c r="C77" s="117"/>
      <c r="D77" s="117"/>
      <c r="E77" s="117"/>
      <c r="F77" s="117"/>
      <c r="G77" s="118"/>
      <c r="H77" s="118"/>
      <c r="I77" s="119"/>
      <c r="J77" s="120"/>
      <c r="K77" s="121"/>
      <c r="L77" s="121"/>
      <c r="M77" s="121"/>
      <c r="N77" s="121"/>
      <c r="O77" s="121"/>
      <c r="P77" s="121"/>
      <c r="Q77" s="122"/>
      <c r="R77" s="118"/>
      <c r="S77" s="118"/>
      <c r="T77" s="118"/>
      <c r="U77" s="120"/>
      <c r="V77" s="121"/>
      <c r="W77" s="122"/>
      <c r="X77" s="101"/>
      <c r="Y77" s="99"/>
      <c r="Z77" s="102"/>
      <c r="AA77" s="118"/>
      <c r="AB77" s="118"/>
      <c r="AC77" s="118"/>
      <c r="AD77" s="118"/>
      <c r="AE77" s="118"/>
      <c r="AF77" s="123"/>
      <c r="AG77" s="124"/>
      <c r="AH77" s="125"/>
      <c r="AI77" s="123"/>
      <c r="AJ77" s="125"/>
      <c r="AK77" s="123"/>
      <c r="AL77" s="124"/>
      <c r="AM77" s="125"/>
      <c r="AN77" s="145"/>
      <c r="AO77" s="145"/>
      <c r="AP77" s="145"/>
      <c r="AQ77" s="145"/>
      <c r="AR77" s="145"/>
      <c r="AS77" s="145"/>
      <c r="AT77" s="145"/>
      <c r="AU77" s="145"/>
    </row>
  </sheetData>
  <sheetProtection formatCells="0" formatColumns="0" formatRows="0" sort="0" autoFilter="0"/>
  <autoFilter ref="A12:AU12" xr:uid="{00000000-0009-0000-0000-000006000000}">
    <filterColumn colId="29" showButton="0"/>
  </autoFilter>
  <mergeCells count="34">
    <mergeCell ref="AK10:AM11"/>
    <mergeCell ref="AN10:AU10"/>
    <mergeCell ref="X11:X12"/>
    <mergeCell ref="Y11:Y12"/>
    <mergeCell ref="AD10:AE12"/>
    <mergeCell ref="AF10:AH11"/>
    <mergeCell ref="AI10:AJ11"/>
    <mergeCell ref="AC10:AC12"/>
    <mergeCell ref="Z11:Z12"/>
    <mergeCell ref="AB10:AB12"/>
    <mergeCell ref="F10:F12"/>
    <mergeCell ref="G10:G12"/>
    <mergeCell ref="H10:H12"/>
    <mergeCell ref="J10:Q10"/>
    <mergeCell ref="R10:R12"/>
    <mergeCell ref="I10:I12"/>
    <mergeCell ref="S10:S12"/>
    <mergeCell ref="T10:T12"/>
    <mergeCell ref="U10:W10"/>
    <mergeCell ref="X10:Z10"/>
    <mergeCell ref="AA10:AA12"/>
    <mergeCell ref="U11:U12"/>
    <mergeCell ref="V11:V12"/>
    <mergeCell ref="W11:W12"/>
    <mergeCell ref="A4:AE4"/>
    <mergeCell ref="C6:H6"/>
    <mergeCell ref="J6:K6"/>
    <mergeCell ref="C7:H7"/>
    <mergeCell ref="J7:K7"/>
    <mergeCell ref="A10:A12"/>
    <mergeCell ref="B10:B12"/>
    <mergeCell ref="C10:C12"/>
    <mergeCell ref="D10:D12"/>
    <mergeCell ref="E10:E12"/>
  </mergeCells>
  <printOptions horizontalCentered="1" verticalCentered="1"/>
  <pageMargins left="3.937007874015748E-2" right="3.937007874015748E-2" top="0.35433070866141736" bottom="0.35433070866141736" header="0.31496062992125984" footer="0.31496062992125984"/>
  <pageSetup paperSize="9" scale="44" orientation="landscape" r:id="rId1"/>
  <headerFooter>
    <oddHeader>&amp;C&amp;"Calibri"&amp;12&amp;K000000 CONFIDENTIAL&amp;1#_x000D_</oddHeader>
  </headerFooter>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B6:J36"/>
  <sheetViews>
    <sheetView showGridLines="0" topLeftCell="A5" workbookViewId="0">
      <selection activeCell="L19" sqref="L19"/>
    </sheetView>
  </sheetViews>
  <sheetFormatPr baseColWidth="10" defaultColWidth="9.1640625" defaultRowHeight="13"/>
  <cols>
    <col min="1" max="9" width="9.1640625" style="56"/>
    <col min="10" max="10" width="25.83203125" style="56" bestFit="1" customWidth="1"/>
    <col min="11" max="16384" width="9.1640625" style="56"/>
  </cols>
  <sheetData>
    <row r="6" spans="2:10">
      <c r="C6" s="60" t="s">
        <v>137</v>
      </c>
      <c r="D6" s="60" t="s">
        <v>138</v>
      </c>
      <c r="E6" s="60" t="s">
        <v>139</v>
      </c>
      <c r="F6" s="60" t="s">
        <v>140</v>
      </c>
      <c r="G6" s="60">
        <v>0</v>
      </c>
      <c r="I6" s="60">
        <v>1</v>
      </c>
      <c r="J6" s="61" t="s">
        <v>141</v>
      </c>
    </row>
    <row r="7" spans="2:10">
      <c r="B7" s="62" t="s">
        <v>142</v>
      </c>
      <c r="C7" s="62">
        <v>13</v>
      </c>
      <c r="D7" s="62">
        <v>7</v>
      </c>
      <c r="E7" s="62">
        <v>3</v>
      </c>
      <c r="F7" s="62">
        <v>1</v>
      </c>
      <c r="G7" s="62">
        <v>0</v>
      </c>
      <c r="I7" s="62">
        <v>2</v>
      </c>
      <c r="J7" s="61" t="s">
        <v>143</v>
      </c>
    </row>
    <row r="8" spans="2:10">
      <c r="B8" s="62" t="s">
        <v>144</v>
      </c>
      <c r="C8" s="62">
        <v>14</v>
      </c>
      <c r="D8" s="62">
        <v>8</v>
      </c>
      <c r="E8" s="62">
        <v>4</v>
      </c>
      <c r="F8" s="62">
        <v>2</v>
      </c>
      <c r="G8" s="62">
        <v>0</v>
      </c>
      <c r="I8" s="62">
        <v>3</v>
      </c>
      <c r="J8" s="61" t="s">
        <v>143</v>
      </c>
    </row>
    <row r="9" spans="2:10">
      <c r="B9" s="62" t="s">
        <v>145</v>
      </c>
      <c r="C9" s="62">
        <v>15</v>
      </c>
      <c r="D9" s="62">
        <v>9</v>
      </c>
      <c r="E9" s="62">
        <v>6</v>
      </c>
      <c r="F9" s="62">
        <v>5</v>
      </c>
      <c r="G9" s="62">
        <v>0</v>
      </c>
      <c r="I9" s="62">
        <v>4</v>
      </c>
      <c r="J9" s="61" t="s">
        <v>146</v>
      </c>
    </row>
    <row r="10" spans="2:10">
      <c r="B10" s="62" t="s">
        <v>147</v>
      </c>
      <c r="C10" s="62">
        <v>16</v>
      </c>
      <c r="D10" s="62">
        <v>12</v>
      </c>
      <c r="E10" s="62">
        <v>11</v>
      </c>
      <c r="F10" s="62">
        <v>10</v>
      </c>
      <c r="G10" s="62">
        <v>0</v>
      </c>
      <c r="I10" s="62">
        <v>5</v>
      </c>
      <c r="J10" s="61" t="s">
        <v>148</v>
      </c>
    </row>
    <row r="11" spans="2:10">
      <c r="C11" s="62">
        <v>0</v>
      </c>
      <c r="D11" s="62">
        <v>0</v>
      </c>
      <c r="E11" s="62">
        <v>0</v>
      </c>
      <c r="F11" s="62">
        <v>0</v>
      </c>
      <c r="G11" s="62">
        <v>0</v>
      </c>
      <c r="I11" s="62">
        <v>6</v>
      </c>
      <c r="J11" s="61" t="s">
        <v>149</v>
      </c>
    </row>
    <row r="12" spans="2:10">
      <c r="I12" s="62">
        <v>7</v>
      </c>
      <c r="J12" s="61" t="s">
        <v>150</v>
      </c>
    </row>
    <row r="13" spans="2:10">
      <c r="B13" s="63"/>
      <c r="C13" s="63"/>
      <c r="D13" s="63"/>
      <c r="E13" s="63"/>
      <c r="F13" s="63"/>
      <c r="I13" s="62">
        <v>8</v>
      </c>
      <c r="J13" s="61" t="s">
        <v>151</v>
      </c>
    </row>
    <row r="14" spans="2:10">
      <c r="B14" s="64" t="s">
        <v>137</v>
      </c>
      <c r="C14" s="62">
        <v>2</v>
      </c>
      <c r="D14" s="63"/>
      <c r="F14" s="60">
        <v>5</v>
      </c>
      <c r="I14" s="62">
        <v>9</v>
      </c>
      <c r="J14" s="61" t="s">
        <v>152</v>
      </c>
    </row>
    <row r="15" spans="2:10">
      <c r="B15" s="62" t="s">
        <v>138</v>
      </c>
      <c r="C15" s="62">
        <v>3</v>
      </c>
      <c r="D15" s="63"/>
      <c r="F15" s="60">
        <f>9/2</f>
        <v>4.5</v>
      </c>
      <c r="I15" s="62">
        <v>10</v>
      </c>
      <c r="J15" s="61" t="s">
        <v>153</v>
      </c>
    </row>
    <row r="16" spans="2:10">
      <c r="B16" s="62" t="s">
        <v>139</v>
      </c>
      <c r="C16" s="62">
        <v>4</v>
      </c>
      <c r="D16" s="63"/>
      <c r="F16" s="60">
        <v>4</v>
      </c>
      <c r="I16" s="62">
        <v>11</v>
      </c>
      <c r="J16" s="61" t="s">
        <v>154</v>
      </c>
    </row>
    <row r="17" spans="2:10">
      <c r="B17" s="62" t="s">
        <v>140</v>
      </c>
      <c r="C17" s="62">
        <v>5</v>
      </c>
      <c r="D17" s="63"/>
      <c r="E17" s="63"/>
      <c r="F17" s="62">
        <f>7/2</f>
        <v>3.5</v>
      </c>
      <c r="I17" s="60">
        <v>12</v>
      </c>
      <c r="J17" s="61" t="s">
        <v>155</v>
      </c>
    </row>
    <row r="18" spans="2:10">
      <c r="B18" s="62">
        <v>0</v>
      </c>
      <c r="C18" s="62">
        <v>6</v>
      </c>
      <c r="D18" s="63"/>
      <c r="E18" s="63"/>
      <c r="F18" s="62">
        <v>3</v>
      </c>
      <c r="I18" s="60">
        <v>13</v>
      </c>
      <c r="J18" s="61" t="s">
        <v>156</v>
      </c>
    </row>
    <row r="19" spans="2:10">
      <c r="B19" s="63"/>
      <c r="C19" s="63"/>
      <c r="D19" s="63"/>
      <c r="E19" s="63"/>
      <c r="F19" s="62">
        <f>5/2</f>
        <v>2.5</v>
      </c>
      <c r="I19" s="60">
        <v>14</v>
      </c>
      <c r="J19" s="61" t="s">
        <v>157</v>
      </c>
    </row>
    <row r="20" spans="2:10">
      <c r="B20" s="62" t="s">
        <v>158</v>
      </c>
      <c r="C20" s="62">
        <v>8</v>
      </c>
      <c r="D20" s="63"/>
      <c r="E20" s="63"/>
      <c r="F20" s="62">
        <f>2</f>
        <v>2</v>
      </c>
      <c r="I20" s="60">
        <v>15</v>
      </c>
      <c r="J20" s="61" t="s">
        <v>159</v>
      </c>
    </row>
    <row r="21" spans="2:10">
      <c r="B21" s="62" t="s">
        <v>160</v>
      </c>
      <c r="C21" s="62">
        <v>7</v>
      </c>
      <c r="D21" s="63"/>
      <c r="E21" s="63"/>
      <c r="F21" s="62">
        <f>3/2</f>
        <v>1.5</v>
      </c>
      <c r="I21" s="60">
        <v>16</v>
      </c>
      <c r="J21" s="61" t="s">
        <v>161</v>
      </c>
    </row>
    <row r="22" spans="2:10">
      <c r="B22" s="62" t="s">
        <v>162</v>
      </c>
      <c r="C22" s="60">
        <v>6</v>
      </c>
      <c r="E22" s="63"/>
      <c r="F22" s="62">
        <f>1</f>
        <v>1</v>
      </c>
    </row>
    <row r="23" spans="2:10">
      <c r="B23" s="62" t="s">
        <v>163</v>
      </c>
      <c r="C23" s="60">
        <v>5</v>
      </c>
      <c r="E23" s="63"/>
      <c r="F23" s="63"/>
    </row>
    <row r="24" spans="2:10">
      <c r="B24" s="62" t="s">
        <v>82</v>
      </c>
      <c r="C24" s="62">
        <v>4</v>
      </c>
    </row>
    <row r="25" spans="2:10">
      <c r="B25" s="62" t="s">
        <v>164</v>
      </c>
      <c r="C25" s="62">
        <v>3</v>
      </c>
    </row>
    <row r="26" spans="2:10">
      <c r="B26" s="62" t="s">
        <v>83</v>
      </c>
      <c r="C26" s="62">
        <v>2</v>
      </c>
    </row>
    <row r="27" spans="2:10">
      <c r="B27" s="62" t="s">
        <v>165</v>
      </c>
      <c r="C27" s="62">
        <v>1</v>
      </c>
    </row>
    <row r="28" spans="2:10">
      <c r="B28" s="63"/>
    </row>
    <row r="29" spans="2:10">
      <c r="B29" s="63"/>
    </row>
    <row r="30" spans="2:10">
      <c r="B30" s="63"/>
    </row>
    <row r="31" spans="2:10">
      <c r="B31" s="63"/>
    </row>
    <row r="32" spans="2:10">
      <c r="B32" s="60" t="s">
        <v>147</v>
      </c>
      <c r="C32" s="65" t="s">
        <v>166</v>
      </c>
      <c r="D32" s="66"/>
    </row>
    <row r="33" spans="2:9">
      <c r="B33" s="62" t="s">
        <v>145</v>
      </c>
      <c r="C33" s="65" t="s">
        <v>167</v>
      </c>
      <c r="D33" s="66"/>
    </row>
    <row r="34" spans="2:9">
      <c r="B34" s="62" t="s">
        <v>144</v>
      </c>
      <c r="C34" s="65" t="s">
        <v>168</v>
      </c>
      <c r="D34" s="66"/>
      <c r="G34" s="67"/>
    </row>
    <row r="35" spans="2:9">
      <c r="B35" s="62" t="s">
        <v>142</v>
      </c>
      <c r="C35" s="65" t="s">
        <v>169</v>
      </c>
      <c r="D35" s="66"/>
      <c r="G35" s="68"/>
      <c r="H35" s="63"/>
      <c r="I35" s="63"/>
    </row>
    <row r="36" spans="2:9" ht="15">
      <c r="B36" s="63"/>
      <c r="C36" s="66"/>
      <c r="D36" s="66"/>
      <c r="G36" s="69"/>
    </row>
  </sheetData>
  <pageMargins left="0.7" right="0.7" top="0.75" bottom="0.75" header="0.3" footer="0.3"/>
  <headerFooter>
    <oddHeader>&amp;C&amp;"Calibri"&amp;12&amp;K000000 CONFIDENTIAL&amp;1#_x000D_</oddHead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T2"/>
  <sheetViews>
    <sheetView workbookViewId="0"/>
  </sheetViews>
  <sheetFormatPr baseColWidth="10" defaultColWidth="9.1640625" defaultRowHeight="13"/>
  <cols>
    <col min="1" max="1" width="16.6640625" style="58" customWidth="1"/>
    <col min="2" max="2" width="16.6640625" style="59" customWidth="1"/>
    <col min="3" max="3" width="16.6640625" style="58" customWidth="1"/>
    <col min="4" max="4" width="16.6640625" style="59" customWidth="1"/>
    <col min="5" max="5" width="16.6640625" style="58" customWidth="1"/>
    <col min="6" max="6" width="16.6640625" style="59" customWidth="1"/>
    <col min="7" max="7" width="16.6640625" style="58" customWidth="1"/>
    <col min="8" max="8" width="16.6640625" style="59" customWidth="1"/>
    <col min="9" max="9" width="16.6640625" style="58" customWidth="1"/>
    <col min="10" max="10" width="16.6640625" style="59" customWidth="1"/>
    <col min="11" max="11" width="16.6640625" style="58" customWidth="1"/>
    <col min="12" max="12" width="16.6640625" style="59" customWidth="1"/>
    <col min="13" max="13" width="16.6640625" style="58" customWidth="1"/>
    <col min="14" max="14" width="16.6640625" style="59" customWidth="1"/>
    <col min="15" max="15" width="16.6640625" style="58" customWidth="1"/>
    <col min="16" max="16" width="16.6640625" style="59" customWidth="1"/>
    <col min="17" max="16384" width="9.1640625" style="56"/>
  </cols>
  <sheetData>
    <row r="1" spans="1:20" s="57" customFormat="1">
      <c r="A1" s="54">
        <v>1</v>
      </c>
      <c r="B1" s="55">
        <v>2</v>
      </c>
      <c r="C1" s="54">
        <v>3</v>
      </c>
      <c r="D1" s="55">
        <v>4</v>
      </c>
      <c r="E1" s="54">
        <v>5</v>
      </c>
      <c r="F1" s="55">
        <v>6</v>
      </c>
      <c r="G1" s="54">
        <v>7</v>
      </c>
      <c r="H1" s="55">
        <v>8</v>
      </c>
      <c r="I1" s="54">
        <v>9</v>
      </c>
      <c r="J1" s="55">
        <v>10</v>
      </c>
      <c r="K1" s="54">
        <v>11</v>
      </c>
      <c r="L1" s="55">
        <v>12</v>
      </c>
      <c r="M1" s="54">
        <v>13</v>
      </c>
      <c r="N1" s="55">
        <v>14</v>
      </c>
      <c r="O1" s="54">
        <v>15</v>
      </c>
      <c r="P1" s="55">
        <v>16</v>
      </c>
      <c r="Q1" s="56"/>
      <c r="R1" s="56"/>
      <c r="S1" s="56"/>
      <c r="T1" s="56"/>
    </row>
    <row r="2" spans="1:20">
      <c r="E2" s="58" t="s">
        <v>197</v>
      </c>
    </row>
  </sheetData>
  <pageMargins left="0.7" right="0.7" top="0.75" bottom="0.75" header="0.3" footer="0.3"/>
  <headerFooter>
    <oddHeader>&amp;C&amp;"Calibri"&amp;12&amp;K000000 CONFIDENTIAL&amp;1#_x000D_</oddHead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3:P41"/>
  <sheetViews>
    <sheetView workbookViewId="0">
      <selection activeCell="G10" sqref="G10"/>
    </sheetView>
  </sheetViews>
  <sheetFormatPr baseColWidth="10" defaultColWidth="8.83203125" defaultRowHeight="15"/>
  <cols>
    <col min="9" max="9" width="10.1640625" bestFit="1" customWidth="1"/>
    <col min="13" max="13" width="11.6640625" style="1" bestFit="1" customWidth="1"/>
    <col min="15" max="16" width="13.5" customWidth="1"/>
  </cols>
  <sheetData>
    <row r="3" spans="1:16">
      <c r="A3" s="4"/>
      <c r="L3" s="4" t="s">
        <v>61</v>
      </c>
    </row>
    <row r="4" spans="1:16">
      <c r="A4" s="4" t="s">
        <v>43</v>
      </c>
      <c r="L4" s="21" t="s">
        <v>51</v>
      </c>
      <c r="M4" s="22" t="s">
        <v>63</v>
      </c>
    </row>
    <row r="5" spans="1:16">
      <c r="A5" s="1">
        <v>1</v>
      </c>
      <c r="B5" t="s">
        <v>44</v>
      </c>
      <c r="L5" s="6" t="s">
        <v>62</v>
      </c>
      <c r="M5" s="7">
        <v>1</v>
      </c>
    </row>
    <row r="6" spans="1:16">
      <c r="A6" s="1">
        <v>2</v>
      </c>
      <c r="B6" t="s">
        <v>45</v>
      </c>
      <c r="L6" s="6" t="s">
        <v>64</v>
      </c>
      <c r="M6" s="7" t="s">
        <v>65</v>
      </c>
    </row>
    <row r="7" spans="1:16">
      <c r="A7" s="1">
        <v>3</v>
      </c>
      <c r="B7" s="30" t="s">
        <v>46</v>
      </c>
      <c r="C7" s="30"/>
      <c r="L7" s="6" t="s">
        <v>66</v>
      </c>
      <c r="M7" s="7">
        <v>2</v>
      </c>
    </row>
    <row r="8" spans="1:16">
      <c r="A8" s="1"/>
      <c r="L8" s="6" t="s">
        <v>67</v>
      </c>
      <c r="M8" s="7" t="s">
        <v>68</v>
      </c>
    </row>
    <row r="9" spans="1:16">
      <c r="A9" s="1"/>
      <c r="L9" s="6" t="s">
        <v>69</v>
      </c>
      <c r="M9" s="7">
        <v>3</v>
      </c>
    </row>
    <row r="10" spans="1:16">
      <c r="A10" s="1"/>
      <c r="L10" s="6" t="s">
        <v>70</v>
      </c>
      <c r="M10" s="7" t="s">
        <v>71</v>
      </c>
    </row>
    <row r="11" spans="1:16">
      <c r="A11" s="1"/>
      <c r="L11" s="6" t="s">
        <v>72</v>
      </c>
      <c r="M11" s="7">
        <v>4</v>
      </c>
    </row>
    <row r="12" spans="1:16">
      <c r="A12" s="1"/>
      <c r="L12" s="6" t="s">
        <v>73</v>
      </c>
      <c r="M12" s="7" t="s">
        <v>74</v>
      </c>
    </row>
    <row r="13" spans="1:16">
      <c r="A13" s="1"/>
    </row>
    <row r="14" spans="1:16">
      <c r="A14" s="4" t="s">
        <v>47</v>
      </c>
    </row>
    <row r="15" spans="1:16">
      <c r="A15" s="4" t="s">
        <v>79</v>
      </c>
      <c r="G15" s="4" t="s">
        <v>80</v>
      </c>
      <c r="H15" s="4"/>
    </row>
    <row r="16" spans="1:16">
      <c r="J16" s="209" t="s">
        <v>51</v>
      </c>
      <c r="K16" s="209"/>
      <c r="L16" s="209"/>
      <c r="M16" s="209"/>
      <c r="N16" s="209"/>
      <c r="O16" s="210" t="s">
        <v>76</v>
      </c>
      <c r="P16" s="210" t="s">
        <v>19</v>
      </c>
    </row>
    <row r="17" spans="1:16">
      <c r="A17" s="23" t="s">
        <v>52</v>
      </c>
      <c r="B17" s="22" t="s">
        <v>51</v>
      </c>
      <c r="D17" s="23" t="s">
        <v>52</v>
      </c>
      <c r="E17" s="22" t="s">
        <v>51</v>
      </c>
      <c r="G17" s="23" t="s">
        <v>52</v>
      </c>
      <c r="H17" s="26" t="s">
        <v>78</v>
      </c>
      <c r="I17" s="22" t="s">
        <v>77</v>
      </c>
      <c r="J17" s="7">
        <v>1</v>
      </c>
      <c r="K17" s="7">
        <v>2</v>
      </c>
      <c r="L17" s="7">
        <v>3</v>
      </c>
      <c r="M17" s="7">
        <v>4</v>
      </c>
      <c r="N17" s="7">
        <v>5</v>
      </c>
      <c r="O17" s="210"/>
      <c r="P17" s="210"/>
    </row>
    <row r="18" spans="1:16">
      <c r="A18" s="24" t="s">
        <v>48</v>
      </c>
      <c r="B18" s="7">
        <v>3</v>
      </c>
      <c r="D18" s="24" t="s">
        <v>48</v>
      </c>
      <c r="E18" s="7">
        <v>3</v>
      </c>
      <c r="G18" s="24" t="s">
        <v>48</v>
      </c>
      <c r="H18" s="27">
        <v>0</v>
      </c>
      <c r="I18" s="25">
        <v>1</v>
      </c>
      <c r="J18" s="7"/>
      <c r="K18" s="7"/>
      <c r="L18" s="7" t="s">
        <v>75</v>
      </c>
      <c r="M18" s="7"/>
      <c r="N18" s="7"/>
      <c r="O18" s="7">
        <v>0</v>
      </c>
      <c r="P18" s="7">
        <f>3-O18</f>
        <v>3</v>
      </c>
    </row>
    <row r="19" spans="1:16">
      <c r="A19" s="24" t="s">
        <v>49</v>
      </c>
      <c r="B19" s="7">
        <v>4</v>
      </c>
      <c r="D19" s="24" t="s">
        <v>49</v>
      </c>
      <c r="E19" s="7">
        <v>4</v>
      </c>
      <c r="G19" s="24" t="s">
        <v>49</v>
      </c>
      <c r="H19" s="27">
        <v>1</v>
      </c>
      <c r="I19" s="25">
        <v>0.9</v>
      </c>
      <c r="J19" s="7"/>
      <c r="K19" s="7"/>
      <c r="L19" s="7" t="s">
        <v>75</v>
      </c>
      <c r="M19" s="7"/>
      <c r="N19" s="7"/>
      <c r="O19" s="7">
        <v>0.5</v>
      </c>
      <c r="P19" s="7">
        <f t="shared" ref="P19:P27" si="0">3-O19</f>
        <v>2.5</v>
      </c>
    </row>
    <row r="20" spans="1:16">
      <c r="A20" s="24" t="s">
        <v>50</v>
      </c>
      <c r="B20" s="7">
        <v>2</v>
      </c>
      <c r="D20" s="24" t="s">
        <v>50</v>
      </c>
      <c r="E20" s="7">
        <v>2</v>
      </c>
      <c r="G20" s="24" t="s">
        <v>50</v>
      </c>
      <c r="H20" s="27">
        <v>2</v>
      </c>
      <c r="I20" s="25">
        <v>0.8</v>
      </c>
      <c r="J20" s="7"/>
      <c r="K20" s="7"/>
      <c r="L20" s="7" t="s">
        <v>75</v>
      </c>
      <c r="M20" s="7"/>
      <c r="N20" s="7"/>
      <c r="O20" s="7">
        <v>0.5</v>
      </c>
      <c r="P20" s="7">
        <f t="shared" si="0"/>
        <v>2.5</v>
      </c>
    </row>
    <row r="21" spans="1:16">
      <c r="A21" s="24" t="s">
        <v>53</v>
      </c>
      <c r="B21" s="7" t="s">
        <v>60</v>
      </c>
      <c r="D21" s="24" t="s">
        <v>53</v>
      </c>
      <c r="E21" s="7" t="s">
        <v>60</v>
      </c>
      <c r="G21" s="24" t="s">
        <v>53</v>
      </c>
      <c r="H21" s="27">
        <v>3</v>
      </c>
      <c r="I21" s="25">
        <v>0.7</v>
      </c>
      <c r="J21" s="7"/>
      <c r="K21" s="7"/>
      <c r="L21" s="7" t="s">
        <v>75</v>
      </c>
      <c r="M21" s="7"/>
      <c r="N21" s="7"/>
      <c r="O21" s="7">
        <v>1</v>
      </c>
      <c r="P21" s="7">
        <f t="shared" si="0"/>
        <v>2</v>
      </c>
    </row>
    <row r="22" spans="1:16">
      <c r="A22" s="24" t="s">
        <v>54</v>
      </c>
      <c r="B22" s="7" t="s">
        <v>60</v>
      </c>
      <c r="D22" s="24" t="s">
        <v>54</v>
      </c>
      <c r="E22" s="7" t="s">
        <v>60</v>
      </c>
      <c r="G22" s="24" t="s">
        <v>54</v>
      </c>
      <c r="H22" s="27">
        <v>4</v>
      </c>
      <c r="I22" s="25">
        <v>0.6</v>
      </c>
      <c r="J22" s="7"/>
      <c r="K22" s="7"/>
      <c r="L22" s="7" t="s">
        <v>75</v>
      </c>
      <c r="M22" s="7"/>
      <c r="N22" s="7"/>
      <c r="O22" s="7">
        <v>1</v>
      </c>
      <c r="P22" s="7">
        <f t="shared" si="0"/>
        <v>2</v>
      </c>
    </row>
    <row r="23" spans="1:16">
      <c r="A23" s="24" t="s">
        <v>55</v>
      </c>
      <c r="B23" s="7">
        <v>3</v>
      </c>
      <c r="D23" s="24" t="s">
        <v>55</v>
      </c>
      <c r="E23" s="7">
        <v>3</v>
      </c>
      <c r="G23" s="24" t="s">
        <v>55</v>
      </c>
      <c r="H23" s="27">
        <v>5</v>
      </c>
      <c r="I23" s="25">
        <v>0.5</v>
      </c>
      <c r="J23" s="7"/>
      <c r="K23" s="7"/>
      <c r="L23" s="7" t="s">
        <v>75</v>
      </c>
      <c r="M23" s="7"/>
      <c r="N23" s="7"/>
      <c r="O23" s="7">
        <v>1</v>
      </c>
      <c r="P23" s="7">
        <f t="shared" si="0"/>
        <v>2</v>
      </c>
    </row>
    <row r="24" spans="1:16">
      <c r="A24" s="24" t="s">
        <v>56</v>
      </c>
      <c r="B24" s="7">
        <v>3</v>
      </c>
      <c r="D24" s="24" t="s">
        <v>56</v>
      </c>
      <c r="E24" s="7">
        <v>3</v>
      </c>
      <c r="G24" s="24" t="s">
        <v>56</v>
      </c>
      <c r="H24" s="27">
        <v>6</v>
      </c>
      <c r="I24" s="25">
        <v>0.4</v>
      </c>
      <c r="J24" s="7"/>
      <c r="K24" s="7"/>
      <c r="L24" s="7" t="s">
        <v>75</v>
      </c>
      <c r="M24" s="7"/>
      <c r="N24" s="7"/>
      <c r="O24" s="7">
        <v>1.5</v>
      </c>
      <c r="P24" s="7">
        <f t="shared" si="0"/>
        <v>1.5</v>
      </c>
    </row>
    <row r="25" spans="1:16">
      <c r="A25" s="24" t="s">
        <v>57</v>
      </c>
      <c r="B25" s="7">
        <v>4</v>
      </c>
      <c r="D25" s="24" t="s">
        <v>57</v>
      </c>
      <c r="E25" s="7" t="s">
        <v>60</v>
      </c>
      <c r="G25" s="24" t="s">
        <v>57</v>
      </c>
      <c r="H25" s="27">
        <v>7</v>
      </c>
      <c r="I25" s="25">
        <v>0.3</v>
      </c>
      <c r="J25" s="7"/>
      <c r="K25" s="7"/>
      <c r="L25" s="7" t="s">
        <v>75</v>
      </c>
      <c r="M25" s="7"/>
      <c r="N25" s="7"/>
      <c r="O25" s="7">
        <v>1.5</v>
      </c>
      <c r="P25" s="7">
        <f t="shared" si="0"/>
        <v>1.5</v>
      </c>
    </row>
    <row r="26" spans="1:16">
      <c r="A26" s="24" t="s">
        <v>58</v>
      </c>
      <c r="B26" s="7">
        <v>2</v>
      </c>
      <c r="D26" s="24" t="s">
        <v>58</v>
      </c>
      <c r="E26" s="7">
        <v>2</v>
      </c>
      <c r="G26" s="24" t="s">
        <v>58</v>
      </c>
      <c r="H26" s="27">
        <v>8</v>
      </c>
      <c r="I26" s="25">
        <v>0.2</v>
      </c>
      <c r="J26" s="7"/>
      <c r="K26" s="7"/>
      <c r="L26" s="7" t="s">
        <v>75</v>
      </c>
      <c r="M26" s="7"/>
      <c r="N26" s="7"/>
      <c r="O26" s="7">
        <v>2</v>
      </c>
      <c r="P26" s="7">
        <f t="shared" si="0"/>
        <v>1</v>
      </c>
    </row>
    <row r="27" spans="1:16">
      <c r="A27" s="24" t="s">
        <v>59</v>
      </c>
      <c r="B27" s="7">
        <v>3</v>
      </c>
      <c r="D27" s="24" t="s">
        <v>59</v>
      </c>
      <c r="E27" s="7">
        <v>3</v>
      </c>
      <c r="G27" s="24" t="s">
        <v>59</v>
      </c>
      <c r="H27" s="27">
        <v>9</v>
      </c>
      <c r="I27" s="25">
        <v>0.1</v>
      </c>
      <c r="J27" s="7"/>
      <c r="K27" s="7"/>
      <c r="L27" s="7" t="s">
        <v>75</v>
      </c>
      <c r="M27" s="7"/>
      <c r="N27" s="7"/>
      <c r="O27" s="7">
        <v>2</v>
      </c>
      <c r="P27" s="7">
        <f t="shared" si="0"/>
        <v>1</v>
      </c>
    </row>
    <row r="28" spans="1:16">
      <c r="B28" s="7">
        <f>AVERAGE(B23:B27,B18:B20)</f>
        <v>3</v>
      </c>
      <c r="E28" s="7">
        <f>AVERAGE(E26:E27,E23:E24,E18:E20)</f>
        <v>2.8571428571428572</v>
      </c>
    </row>
    <row r="29" spans="1:16">
      <c r="E29" s="5" t="s">
        <v>68</v>
      </c>
      <c r="G29" s="23" t="s">
        <v>52</v>
      </c>
      <c r="H29" s="22" t="s">
        <v>51</v>
      </c>
      <c r="K29" s="23" t="s">
        <v>52</v>
      </c>
      <c r="L29" s="22" t="s">
        <v>51</v>
      </c>
    </row>
    <row r="30" spans="1:16">
      <c r="G30" s="24" t="s">
        <v>48</v>
      </c>
      <c r="H30" s="7">
        <v>3</v>
      </c>
      <c r="K30" s="24" t="s">
        <v>48</v>
      </c>
      <c r="L30" s="7">
        <v>3</v>
      </c>
    </row>
    <row r="31" spans="1:16">
      <c r="G31" s="24" t="s">
        <v>49</v>
      </c>
      <c r="H31" s="7">
        <v>4</v>
      </c>
      <c r="K31" s="24" t="s">
        <v>49</v>
      </c>
      <c r="L31" s="7">
        <v>4</v>
      </c>
    </row>
    <row r="32" spans="1:16">
      <c r="G32" s="24" t="s">
        <v>50</v>
      </c>
      <c r="H32" s="7">
        <v>2</v>
      </c>
      <c r="K32" s="24" t="s">
        <v>50</v>
      </c>
      <c r="L32" s="7">
        <v>2</v>
      </c>
    </row>
    <row r="33" spans="7:13">
      <c r="G33" s="24" t="s">
        <v>53</v>
      </c>
      <c r="H33" s="7" t="s">
        <v>60</v>
      </c>
      <c r="K33" s="24" t="s">
        <v>53</v>
      </c>
      <c r="L33" s="7" t="s">
        <v>60</v>
      </c>
    </row>
    <row r="34" spans="7:13">
      <c r="G34" s="24" t="s">
        <v>54</v>
      </c>
      <c r="H34" s="7" t="s">
        <v>60</v>
      </c>
      <c r="K34" s="24" t="s">
        <v>54</v>
      </c>
      <c r="L34" s="7" t="s">
        <v>60</v>
      </c>
    </row>
    <row r="35" spans="7:13">
      <c r="G35" s="24" t="s">
        <v>55</v>
      </c>
      <c r="H35" s="7">
        <v>3</v>
      </c>
      <c r="K35" s="24" t="s">
        <v>55</v>
      </c>
      <c r="L35" s="7">
        <v>3</v>
      </c>
    </row>
    <row r="36" spans="7:13">
      <c r="G36" s="24" t="s">
        <v>56</v>
      </c>
      <c r="H36" s="7">
        <v>3</v>
      </c>
      <c r="K36" s="24" t="s">
        <v>56</v>
      </c>
      <c r="L36" s="7">
        <v>3</v>
      </c>
    </row>
    <row r="37" spans="7:13">
      <c r="G37" s="24" t="s">
        <v>57</v>
      </c>
      <c r="H37" s="7">
        <v>4</v>
      </c>
      <c r="K37" s="24" t="s">
        <v>57</v>
      </c>
      <c r="L37" s="7" t="s">
        <v>60</v>
      </c>
    </row>
    <row r="38" spans="7:13">
      <c r="G38" s="24" t="s">
        <v>58</v>
      </c>
      <c r="H38" s="7">
        <v>2</v>
      </c>
      <c r="K38" s="24" t="s">
        <v>58</v>
      </c>
      <c r="L38" s="7">
        <v>2</v>
      </c>
    </row>
    <row r="39" spans="7:13">
      <c r="G39" s="24" t="s">
        <v>59</v>
      </c>
      <c r="H39" s="7">
        <v>3</v>
      </c>
      <c r="K39" s="24" t="s">
        <v>59</v>
      </c>
      <c r="L39" s="7">
        <v>3</v>
      </c>
    </row>
    <row r="40" spans="7:13">
      <c r="H40" s="7">
        <f>AVERAGE(H35:H39,H30:H32)</f>
        <v>3</v>
      </c>
      <c r="I40" s="28">
        <f>H40-O20</f>
        <v>2.5</v>
      </c>
      <c r="L40" s="7">
        <f>AVERAGE(L38:L39,L35:L36,L30:L32)</f>
        <v>2.8571428571428572</v>
      </c>
    </row>
    <row r="41" spans="7:13">
      <c r="L41" s="5">
        <v>2.5</v>
      </c>
      <c r="M41" s="28">
        <f>L41-O21</f>
        <v>1.5</v>
      </c>
    </row>
  </sheetData>
  <mergeCells count="3">
    <mergeCell ref="J16:N16"/>
    <mergeCell ref="O16:O17"/>
    <mergeCell ref="P16:P17"/>
  </mergeCells>
  <pageMargins left="0.7" right="0.7" top="0.75" bottom="0.75" header="0.3" footer="0.3"/>
  <headerFooter>
    <oddHeader>&amp;C&amp;"Calibri"&amp;12&amp;K000000 CONFIDENTIAL&amp;1#_x000D_</oddHead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B83FD72A88CD49BF8A1AFB64ACFF57" ma:contentTypeVersion="15" ma:contentTypeDescription="Create a new document." ma:contentTypeScope="" ma:versionID="91fdf7f69dd4288062a5cac7747ce293">
  <xsd:schema xmlns:xsd="http://www.w3.org/2001/XMLSchema" xmlns:xs="http://www.w3.org/2001/XMLSchema" xmlns:p="http://schemas.microsoft.com/office/2006/metadata/properties" xmlns:ns2="416ac7e9-f7ad-45a6-b75c-3a7d0b0271c6" xmlns:ns3="dca7b0d4-e4b1-4c05-affe-89d22c055295" targetNamespace="http://schemas.microsoft.com/office/2006/metadata/properties" ma:root="true" ma:fieldsID="d760217f629fc20119e799cbbc8c74d5" ns2:_="" ns3:_="">
    <xsd:import namespace="416ac7e9-f7ad-45a6-b75c-3a7d0b0271c6"/>
    <xsd:import namespace="dca7b0d4-e4b1-4c05-affe-89d22c05529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6ac7e9-f7ad-45a6-b75c-3a7d0b0271c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a3ac40a-4a6e-46d6-8c41-f647976a8900}" ma:internalName="TaxCatchAll" ma:showField="CatchAllData" ma:web="416ac7e9-f7ad-45a6-b75c-3a7d0b0271c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ca7b0d4-e4b1-4c05-affe-89d22c05529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db05af-8a7d-4a11-8e6b-4f7499359ae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ca7b0d4-e4b1-4c05-affe-89d22c055295">
      <Terms xmlns="http://schemas.microsoft.com/office/infopath/2007/PartnerControls"/>
    </lcf76f155ced4ddcb4097134ff3c332f>
    <TaxCatchAll xmlns="416ac7e9-f7ad-45a6-b75c-3a7d0b0271c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D877D972-0CC0-4784-829D-9E632B8FEC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6ac7e9-f7ad-45a6-b75c-3a7d0b0271c6"/>
    <ds:schemaRef ds:uri="dca7b0d4-e4b1-4c05-affe-89d22c0552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DF9A0EB8-87CB-4F58-BC13-D1892C1D5598}">
  <ds:schemaRefs>
    <ds:schemaRef ds:uri="http://schemas.microsoft.com/office/2006/metadata/properties"/>
    <ds:schemaRef ds:uri="http://schemas.microsoft.com/office/infopath/2007/PartnerControls"/>
    <ds:schemaRef ds:uri="dca7b0d4-e4b1-4c05-affe-89d22c055295"/>
    <ds:schemaRef ds:uri="416ac7e9-f7ad-45a6-b75c-3a7d0b0271c6"/>
  </ds:schemaRefs>
</ds:datastoreItem>
</file>

<file path=customXml/itemProps3.xml><?xml version="1.0" encoding="utf-8"?>
<ds:datastoreItem xmlns:ds="http://purl.oclc.org/ooxml/officeDocument/customXml" ds:itemID="{C31FBEDF-DDF5-48BB-80BB-3495CA998F64}">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Summary</vt:lpstr>
      <vt:lpstr>Kategori</vt:lpstr>
      <vt:lpstr>Kuadran8</vt:lpstr>
      <vt:lpstr>'HAV Map'!Print_Area</vt:lpstr>
      <vt:lpstr>Summary!Print_Area</vt:lpstr>
      <vt:lpstr>TabelC8</vt:lpstr>
      <vt:lpstr>TabelR8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Shirley</dc:creator>
  <cp:lastModifiedBy>HANDIKA /AIIA</cp:lastModifiedBy>
  <cp:lastPrinted>2021-03-09T07:40:28Z</cp:lastPrinted>
  <dcterms:created xsi:type="dcterms:W3CDTF">2021-03-09T03:22:12Z</dcterms:created>
  <dcterms:modified xsi:type="dcterms:W3CDTF">2025-04-24T20:25:14Z</dcterms:modified>
</cp:coreProperties>
</file>

<file path=docProps/custom.xml><?xml version="1.0" encoding="utf-8"?>
<Properties xmlns="http://purl.oclc.org/ooxml/officeDocument/customProperties" xmlns:vt="http://purl.oclc.org/ooxml/officeDocument/docPropsVTypes">
  <property fmtid="{D5CDD505-2E9C-101B-9397-08002B2CF9AE}" pid="2" name="MSIP_Label_7f3b6be3-01df-46e9-9d34-390795710876_Enabled">
    <vt:lpwstr>true</vt:lpwstr>
  </property>
  <property fmtid="{D5CDD505-2E9C-101B-9397-08002B2CF9AE}" pid="3" name="MSIP_Label_7f3b6be3-01df-46e9-9d34-390795710876_SetDate">
    <vt:lpwstr>2021-04-09T06:11:33Z</vt:lpwstr>
  </property>
  <property fmtid="{D5CDD505-2E9C-101B-9397-08002B2CF9AE}" pid="4" name="MSIP_Label_7f3b6be3-01df-46e9-9d34-390795710876_Method">
    <vt:lpwstr>Privileged</vt:lpwstr>
  </property>
  <property fmtid="{D5CDD505-2E9C-101B-9397-08002B2CF9AE}" pid="5" name="MSIP_Label_7f3b6be3-01df-46e9-9d34-390795710876_Name">
    <vt:lpwstr>CONFIDENTIAL</vt:lpwstr>
  </property>
  <property fmtid="{D5CDD505-2E9C-101B-9397-08002B2CF9AE}" pid="6" name="MSIP_Label_7f3b6be3-01df-46e9-9d34-390795710876_SiteId">
    <vt:lpwstr>5a0b86e1-3af7-4d16-a63e-afe55beab795</vt:lpwstr>
  </property>
  <property fmtid="{D5CDD505-2E9C-101B-9397-08002B2CF9AE}" pid="7" name="MSIP_Label_7f3b6be3-01df-46e9-9d34-390795710876_ActionId">
    <vt:lpwstr>899d8df7-bac3-47cd-b110-9909023982b0</vt:lpwstr>
  </property>
  <property fmtid="{D5CDD505-2E9C-101B-9397-08002B2CF9AE}" pid="8" name="MSIP_Label_7f3b6be3-01df-46e9-9d34-390795710876_ContentBits">
    <vt:lpwstr>1</vt:lpwstr>
  </property>
  <property fmtid="{D5CDD505-2E9C-101B-9397-08002B2CF9AE}" pid="9" name="ContentTypeId">
    <vt:lpwstr>0x0101008CB83FD72A88CD49BF8A1AFB64ACFF57</vt:lpwstr>
  </property>
  <property fmtid="{D5CDD505-2E9C-101B-9397-08002B2CF9AE}" pid="10" name="MediaServiceImageTags">
    <vt:lpwstr/>
  </property>
</Properties>
</file>