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S:\#AIIA\2025\01_Master Budget\01_Preparation\99_System CubicPro\01_Trial\Template download\"/>
    </mc:Choice>
  </mc:AlternateContent>
  <xr:revisionPtr revIDLastSave="0" documentId="13_ncr:1_{2FF9938E-CD00-4753-8E92-201C622EC4E1}" xr6:coauthVersionLast="47" xr6:coauthVersionMax="47" xr10:uidLastSave="{00000000-0000-0000-0000-000000000000}"/>
  <bookViews>
    <workbookView xWindow="-120" yWindow="-120" windowWidth="29040" windowHeight="15720" tabRatio="670" xr2:uid="{00000000-000D-0000-FFFF-FFFF00000000}"/>
  </bookViews>
  <sheets>
    <sheet name="EXPENSE" sheetId="1" r:id="rId1"/>
    <sheet name="Validation Code-Expense" sheetId="2" state="hidden" r:id="rId2"/>
    <sheet name="validation code" sheetId="3" r:id="rId3"/>
    <sheet name="Sheet1" sheetId="36" state="hidden" r:id="rId4"/>
    <sheet name="IP form" sheetId="4" state="hidden" r:id="rId5"/>
    <sheet name="Raw Data" sheetId="35" state="hidden" r:id="rId6"/>
  </sheet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code'!$D$29:$D$59</definedName>
    <definedName name="APR">#REF!</definedName>
    <definedName name="BRAKE">#REF!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code'!$AN$2:$AN$59</definedName>
    <definedName name="cost_center_body">'validation code'!$AM$2:$AM$37</definedName>
    <definedName name="Cost_Center_Electric">'validation code'!$AB$24</definedName>
    <definedName name="cost_center_unit">'validation code'!$AL$2:$AL$22</definedName>
    <definedName name="CPL_acc_code">'validation code'!$D$53</definedName>
    <definedName name="CY_Market_Value_of_Equity">#REF!</definedName>
    <definedName name="CY_Tangible_Net_Worth">#REF!</definedName>
    <definedName name="CY_Working_Capital">#REF!</definedName>
    <definedName name="Data">EXPENSE!$B:$AN</definedName>
    <definedName name="Data_for_Spreadsheet">#REF!</definedName>
    <definedName name="dert">#REF!</definedName>
    <definedName name="DRUM">#REF!</definedName>
    <definedName name="ELECTRIC_Acc_Code">'validation code'!$F$96:$F$99</definedName>
    <definedName name="enb_acc_code">'validation code'!$M$29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code'!$N$29:$N$31</definedName>
    <definedName name="EXP">EXPENSE!$B$1:$CC$200</definedName>
    <definedName name="ExternalData_1" localSheetId="5" hidden="1">'Raw Data'!$A$1:$AA$265</definedName>
    <definedName name="fac">'validation code'!$E$3:$E$6</definedName>
    <definedName name="fin_acc_code">'validation code'!$D$96:$D$99</definedName>
    <definedName name="FRAME">#REF!</definedName>
    <definedName name="GAF">'validation code'!$F$5:$F$6</definedName>
    <definedName name="gaf_acc_code">'validation code'!$E$117:$E$181</definedName>
    <definedName name="gf">#REF!</definedName>
    <definedName name="glklfg">#REF!</definedName>
    <definedName name="HINGE">#REF!</definedName>
    <definedName name="HRD">'validation code'!$F$4</definedName>
    <definedName name="hrd_acc_code">'validation code'!$E$30:$E$95</definedName>
    <definedName name="hrga">'validation code'!$F$3:$F$6</definedName>
    <definedName name="irl">'validation code'!$G$3:$G$4</definedName>
    <definedName name="irl_acc_code">'validation code'!$F$29:$F$40</definedName>
    <definedName name="itd">'validation code'!$H$3:$H$5</definedName>
    <definedName name="itd_acc_code">'validation code'!$G$29:$G$35</definedName>
    <definedName name="kurs_domestic">'validation code'!$X$44</definedName>
    <definedName name="kurs_import">'validation code'!$X$40:$X$42</definedName>
    <definedName name="LOCK">#REF!</definedName>
    <definedName name="mkt">'validation code'!$D$3</definedName>
    <definedName name="mkt_acc_code">'validation code'!$C$29:$C$36</definedName>
    <definedName name="MOLD">#REF!</definedName>
    <definedName name="mte">'validation code'!$P$3:$P$5</definedName>
    <definedName name="mte_acc_code">'validation code'!$O$29:$O$37</definedName>
    <definedName name="mte_d_acc_code">'validation code'!$O$29:$O$37</definedName>
    <definedName name="mte_e_acc_code">'validation code'!$O$29:$O$37</definedName>
    <definedName name="mte_m_acc_code">'validation code'!$O$29:$O$37</definedName>
    <definedName name="mte_s_acc_code">'validation code'!$O$29:$O$37</definedName>
    <definedName name="omc">'validation code'!$K$3</definedName>
    <definedName name="omc_acc_code">'validation code'!$J$29:$J$34</definedName>
    <definedName name="PKG">#REF!</definedName>
    <definedName name="PLAN">#REF!</definedName>
    <definedName name="PPB">'validation code'!$H$12</definedName>
    <definedName name="ppb_acc_code">'validation code'!$K$29:$K$39</definedName>
    <definedName name="ppc_acc_code">'validation code'!$K$67:$K$69</definedName>
    <definedName name="ppic">'validation code'!$L$3:$L$4</definedName>
    <definedName name="PPU">'validation code'!$H$13</definedName>
    <definedName name="ppu_acc_code">'validation code'!$K$47:$K$55</definedName>
    <definedName name="prb_acc_code">'validation code'!$H$29:$H$30</definedName>
    <definedName name="prd_body">'validation code'!$I$3:$I$10</definedName>
    <definedName name="prd_unit">'validation code'!$J$3:$J$9</definedName>
    <definedName name="Print_Area_MI">#REF!</definedName>
    <definedName name="PrintArea">#REF!</definedName>
    <definedName name="PRL">'validation code'!$F$12</definedName>
    <definedName name="profit_center_admin">'validation code'!$X$9</definedName>
    <definedName name="profit_center_all">'validation code'!$W$3:$W$11</definedName>
    <definedName name="profit_center_body">'validation code'!$Y$3:$Y$6</definedName>
    <definedName name="Profit_Center_Electric">'validation code'!$X$12</definedName>
    <definedName name="profit_center_unit">'validation code'!$X$3:$X$6</definedName>
    <definedName name="pru_acc_code">'validation code'!$I$29:$I$30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code'!$L$29:$L$33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code'!$P$29:$P$31</definedName>
    <definedName name="qas_acc_code">'validation code'!$R$29:$R$39</definedName>
    <definedName name="qau_acc_code">'validation code'!$Q$29:$Q$33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eriode_RBG">'validation code'!$Y$15:$Y$26</definedName>
    <definedName name="T_profitcenter">'validation code'!$W$15:$W$22</definedName>
    <definedName name="T_profitcode">'validation code'!$X$15:$Y$24</definedName>
    <definedName name="tabel_dept">'validation code'!$A$3:$A$26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01" i="1" l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CB201" i="1"/>
  <c r="BY201" i="1"/>
  <c r="CA201" i="1" s="1"/>
  <c r="BW201" i="1"/>
  <c r="BV201" i="1"/>
  <c r="BU201" i="1"/>
  <c r="BT201" i="1"/>
  <c r="BS201" i="1"/>
  <c r="BR201" i="1"/>
  <c r="BQ201" i="1"/>
  <c r="BO201" i="1"/>
  <c r="BL201" i="1"/>
  <c r="BK201" i="1"/>
  <c r="BJ201" i="1"/>
  <c r="BI201" i="1"/>
  <c r="BH201" i="1"/>
  <c r="BG201" i="1"/>
  <c r="BF201" i="1"/>
  <c r="BE201" i="1"/>
  <c r="BC201" i="1"/>
  <c r="BB201" i="1"/>
  <c r="AX201" i="1"/>
  <c r="AW201" i="1"/>
  <c r="AV201" i="1"/>
  <c r="AU201" i="1"/>
  <c r="AS201" i="1"/>
  <c r="AR201" i="1"/>
  <c r="AQ201" i="1"/>
  <c r="AP201" i="1"/>
  <c r="Q201" i="1"/>
  <c r="T201" i="1" s="1"/>
  <c r="H201" i="1"/>
  <c r="BD201" i="1" s="1"/>
  <c r="C201" i="1"/>
  <c r="AY201" i="1" s="1"/>
  <c r="C11" i="1"/>
  <c r="C12" i="1" s="1"/>
  <c r="CB199" i="1"/>
  <c r="BY199" i="1"/>
  <c r="BZ199" i="1" s="1"/>
  <c r="BW199" i="1"/>
  <c r="BV199" i="1"/>
  <c r="BU199" i="1"/>
  <c r="BT199" i="1"/>
  <c r="BS199" i="1"/>
  <c r="BR199" i="1"/>
  <c r="BQ199" i="1"/>
  <c r="BO199" i="1"/>
  <c r="BL199" i="1"/>
  <c r="BK199" i="1"/>
  <c r="BJ199" i="1"/>
  <c r="BI199" i="1"/>
  <c r="BH199" i="1"/>
  <c r="BG199" i="1"/>
  <c r="BF199" i="1"/>
  <c r="BE199" i="1"/>
  <c r="BC199" i="1"/>
  <c r="BB199" i="1"/>
  <c r="AX199" i="1"/>
  <c r="AW199" i="1"/>
  <c r="AV199" i="1"/>
  <c r="AU199" i="1"/>
  <c r="AS199" i="1"/>
  <c r="AR199" i="1"/>
  <c r="AQ199" i="1"/>
  <c r="AP199" i="1"/>
  <c r="Q199" i="1"/>
  <c r="T199" i="1" s="1"/>
  <c r="AL199" i="1" s="1"/>
  <c r="H199" i="1"/>
  <c r="BD199" i="1" s="1"/>
  <c r="CB198" i="1"/>
  <c r="BY198" i="1"/>
  <c r="CA198" i="1" s="1"/>
  <c r="BW198" i="1"/>
  <c r="BV198" i="1"/>
  <c r="BU198" i="1"/>
  <c r="BT198" i="1"/>
  <c r="BS198" i="1"/>
  <c r="BR198" i="1"/>
  <c r="BQ198" i="1"/>
  <c r="BO198" i="1"/>
  <c r="BL198" i="1"/>
  <c r="BK198" i="1"/>
  <c r="BJ198" i="1"/>
  <c r="BI198" i="1"/>
  <c r="BH198" i="1"/>
  <c r="BG198" i="1"/>
  <c r="BF198" i="1"/>
  <c r="BE198" i="1"/>
  <c r="BC198" i="1"/>
  <c r="BB198" i="1"/>
  <c r="AX198" i="1"/>
  <c r="AW198" i="1"/>
  <c r="AV198" i="1"/>
  <c r="AU198" i="1"/>
  <c r="AS198" i="1"/>
  <c r="AR198" i="1"/>
  <c r="AQ198" i="1"/>
  <c r="AP198" i="1"/>
  <c r="T198" i="1"/>
  <c r="AL198" i="1" s="1"/>
  <c r="Q198" i="1"/>
  <c r="BM198" i="1" s="1"/>
  <c r="H198" i="1"/>
  <c r="BD198" i="1" s="1"/>
  <c r="CB197" i="1"/>
  <c r="BZ197" i="1"/>
  <c r="BY197" i="1"/>
  <c r="CA197" i="1" s="1"/>
  <c r="BW197" i="1"/>
  <c r="BV197" i="1"/>
  <c r="BU197" i="1"/>
  <c r="BT197" i="1"/>
  <c r="BS197" i="1"/>
  <c r="BR197" i="1"/>
  <c r="BQ197" i="1"/>
  <c r="BO197" i="1"/>
  <c r="BL197" i="1"/>
  <c r="BK197" i="1"/>
  <c r="BJ197" i="1"/>
  <c r="BI197" i="1"/>
  <c r="BH197" i="1"/>
  <c r="BG197" i="1"/>
  <c r="BF197" i="1"/>
  <c r="BE197" i="1"/>
  <c r="BC197" i="1"/>
  <c r="BB197" i="1"/>
  <c r="AX197" i="1"/>
  <c r="AW197" i="1"/>
  <c r="AV197" i="1"/>
  <c r="AU197" i="1"/>
  <c r="AS197" i="1"/>
  <c r="AR197" i="1"/>
  <c r="AQ197" i="1"/>
  <c r="AP197" i="1"/>
  <c r="Q197" i="1"/>
  <c r="T197" i="1" s="1"/>
  <c r="H197" i="1"/>
  <c r="BD197" i="1" s="1"/>
  <c r="CB196" i="1"/>
  <c r="CA196" i="1"/>
  <c r="BY196" i="1"/>
  <c r="BZ196" i="1" s="1"/>
  <c r="BW196" i="1"/>
  <c r="BV196" i="1"/>
  <c r="BU196" i="1"/>
  <c r="BT196" i="1"/>
  <c r="BS196" i="1"/>
  <c r="BR196" i="1"/>
  <c r="BQ196" i="1"/>
  <c r="BO196" i="1"/>
  <c r="BL196" i="1"/>
  <c r="BK196" i="1"/>
  <c r="BJ196" i="1"/>
  <c r="BI196" i="1"/>
  <c r="BH196" i="1"/>
  <c r="BG196" i="1"/>
  <c r="BF196" i="1"/>
  <c r="BE196" i="1"/>
  <c r="BC196" i="1"/>
  <c r="BB196" i="1"/>
  <c r="AX196" i="1"/>
  <c r="AW196" i="1"/>
  <c r="AV196" i="1"/>
  <c r="AU196" i="1"/>
  <c r="AS196" i="1"/>
  <c r="AR196" i="1"/>
  <c r="AQ196" i="1"/>
  <c r="AP196" i="1"/>
  <c r="Q196" i="1"/>
  <c r="H196" i="1"/>
  <c r="BD196" i="1" s="1"/>
  <c r="CB195" i="1"/>
  <c r="BY195" i="1"/>
  <c r="BW195" i="1"/>
  <c r="BV195" i="1"/>
  <c r="BU195" i="1"/>
  <c r="BT195" i="1"/>
  <c r="BS195" i="1"/>
  <c r="BR195" i="1"/>
  <c r="BQ195" i="1"/>
  <c r="BO195" i="1"/>
  <c r="BL195" i="1"/>
  <c r="BK195" i="1"/>
  <c r="BJ195" i="1"/>
  <c r="BI195" i="1"/>
  <c r="BH195" i="1"/>
  <c r="BG195" i="1"/>
  <c r="BF195" i="1"/>
  <c r="BE195" i="1"/>
  <c r="BC195" i="1"/>
  <c r="BB195" i="1"/>
  <c r="AX195" i="1"/>
  <c r="AW195" i="1"/>
  <c r="AV195" i="1"/>
  <c r="AU195" i="1"/>
  <c r="AS195" i="1"/>
  <c r="AR195" i="1"/>
  <c r="AQ195" i="1"/>
  <c r="AP195" i="1"/>
  <c r="Q195" i="1"/>
  <c r="BM195" i="1" s="1"/>
  <c r="H195" i="1"/>
  <c r="BD195" i="1" s="1"/>
  <c r="CB194" i="1"/>
  <c r="BZ194" i="1"/>
  <c r="BY194" i="1"/>
  <c r="CA194" i="1" s="1"/>
  <c r="BW194" i="1"/>
  <c r="BV194" i="1"/>
  <c r="BU194" i="1"/>
  <c r="BT194" i="1"/>
  <c r="BS194" i="1"/>
  <c r="BR194" i="1"/>
  <c r="BQ194" i="1"/>
  <c r="BO194" i="1"/>
  <c r="BL194" i="1"/>
  <c r="BK194" i="1"/>
  <c r="BJ194" i="1"/>
  <c r="BI194" i="1"/>
  <c r="BH194" i="1"/>
  <c r="BG194" i="1"/>
  <c r="BF194" i="1"/>
  <c r="BE194" i="1"/>
  <c r="BC194" i="1"/>
  <c r="BB194" i="1"/>
  <c r="AX194" i="1"/>
  <c r="AW194" i="1"/>
  <c r="AV194" i="1"/>
  <c r="AU194" i="1"/>
  <c r="AS194" i="1"/>
  <c r="AR194" i="1"/>
  <c r="AQ194" i="1"/>
  <c r="AP194" i="1"/>
  <c r="T194" i="1"/>
  <c r="Q194" i="1"/>
  <c r="BM194" i="1" s="1"/>
  <c r="H194" i="1"/>
  <c r="BD194" i="1" s="1"/>
  <c r="CB193" i="1"/>
  <c r="BY193" i="1"/>
  <c r="BZ193" i="1" s="1"/>
  <c r="BW193" i="1"/>
  <c r="BV193" i="1"/>
  <c r="BU193" i="1"/>
  <c r="BT193" i="1"/>
  <c r="BS193" i="1"/>
  <c r="BR193" i="1"/>
  <c r="BQ193" i="1"/>
  <c r="BO193" i="1"/>
  <c r="BL193" i="1"/>
  <c r="BK193" i="1"/>
  <c r="BJ193" i="1"/>
  <c r="BI193" i="1"/>
  <c r="BH193" i="1"/>
  <c r="BG193" i="1"/>
  <c r="BF193" i="1"/>
  <c r="BE193" i="1"/>
  <c r="BC193" i="1"/>
  <c r="BB193" i="1"/>
  <c r="AX193" i="1"/>
  <c r="AW193" i="1"/>
  <c r="AV193" i="1"/>
  <c r="AU193" i="1"/>
  <c r="AS193" i="1"/>
  <c r="AR193" i="1"/>
  <c r="AQ193" i="1"/>
  <c r="AP193" i="1"/>
  <c r="T193" i="1"/>
  <c r="AI193" i="1" s="1"/>
  <c r="Q193" i="1"/>
  <c r="BM193" i="1" s="1"/>
  <c r="H193" i="1"/>
  <c r="BD193" i="1" s="1"/>
  <c r="CB192" i="1"/>
  <c r="CA192" i="1"/>
  <c r="BY192" i="1"/>
  <c r="BZ192" i="1" s="1"/>
  <c r="BW192" i="1"/>
  <c r="BV192" i="1"/>
  <c r="BU192" i="1"/>
  <c r="BT192" i="1"/>
  <c r="BS192" i="1"/>
  <c r="BR192" i="1"/>
  <c r="BQ192" i="1"/>
  <c r="BO192" i="1"/>
  <c r="BL192" i="1"/>
  <c r="BK192" i="1"/>
  <c r="BJ192" i="1"/>
  <c r="BI192" i="1"/>
  <c r="BH192" i="1"/>
  <c r="BG192" i="1"/>
  <c r="BF192" i="1"/>
  <c r="BE192" i="1"/>
  <c r="BC192" i="1"/>
  <c r="BB192" i="1"/>
  <c r="AX192" i="1"/>
  <c r="AW192" i="1"/>
  <c r="AV192" i="1"/>
  <c r="AU192" i="1"/>
  <c r="AS192" i="1"/>
  <c r="AR192" i="1"/>
  <c r="AQ192" i="1"/>
  <c r="AP192" i="1"/>
  <c r="T192" i="1"/>
  <c r="AJ192" i="1" s="1"/>
  <c r="Q192" i="1"/>
  <c r="BM192" i="1" s="1"/>
  <c r="H192" i="1"/>
  <c r="BD192" i="1" s="1"/>
  <c r="CB191" i="1"/>
  <c r="CA191" i="1"/>
  <c r="BY191" i="1"/>
  <c r="BZ191" i="1" s="1"/>
  <c r="BW191" i="1"/>
  <c r="BV191" i="1"/>
  <c r="BU191" i="1"/>
  <c r="BT191" i="1"/>
  <c r="BS191" i="1"/>
  <c r="BR191" i="1"/>
  <c r="BQ191" i="1"/>
  <c r="BO191" i="1"/>
  <c r="BL191" i="1"/>
  <c r="BK191" i="1"/>
  <c r="BJ191" i="1"/>
  <c r="BI191" i="1"/>
  <c r="BH191" i="1"/>
  <c r="BG191" i="1"/>
  <c r="BF191" i="1"/>
  <c r="BE191" i="1"/>
  <c r="BC191" i="1"/>
  <c r="BB191" i="1"/>
  <c r="AX191" i="1"/>
  <c r="AW191" i="1"/>
  <c r="AV191" i="1"/>
  <c r="AU191" i="1"/>
  <c r="AS191" i="1"/>
  <c r="AR191" i="1"/>
  <c r="AQ191" i="1"/>
  <c r="AP191" i="1"/>
  <c r="Q191" i="1"/>
  <c r="T191" i="1" s="1"/>
  <c r="H191" i="1"/>
  <c r="BD191" i="1" s="1"/>
  <c r="CB190" i="1"/>
  <c r="BY190" i="1"/>
  <c r="CA190" i="1" s="1"/>
  <c r="BW190" i="1"/>
  <c r="BV190" i="1"/>
  <c r="BU190" i="1"/>
  <c r="BT190" i="1"/>
  <c r="BS190" i="1"/>
  <c r="BR190" i="1"/>
  <c r="BQ190" i="1"/>
  <c r="BO190" i="1"/>
  <c r="BL190" i="1"/>
  <c r="BK190" i="1"/>
  <c r="BJ190" i="1"/>
  <c r="BI190" i="1"/>
  <c r="BH190" i="1"/>
  <c r="BG190" i="1"/>
  <c r="BF190" i="1"/>
  <c r="BE190" i="1"/>
  <c r="BC190" i="1"/>
  <c r="BB190" i="1"/>
  <c r="AX190" i="1"/>
  <c r="AW190" i="1"/>
  <c r="AV190" i="1"/>
  <c r="AU190" i="1"/>
  <c r="AS190" i="1"/>
  <c r="AR190" i="1"/>
  <c r="AQ190" i="1"/>
  <c r="AP190" i="1"/>
  <c r="T190" i="1"/>
  <c r="AL190" i="1" s="1"/>
  <c r="Q190" i="1"/>
  <c r="BM190" i="1" s="1"/>
  <c r="H190" i="1"/>
  <c r="BD190" i="1" s="1"/>
  <c r="CB189" i="1"/>
  <c r="BZ189" i="1"/>
  <c r="BY189" i="1"/>
  <c r="CA189" i="1" s="1"/>
  <c r="CC189" i="1" s="1"/>
  <c r="BW189" i="1"/>
  <c r="BV189" i="1"/>
  <c r="BU189" i="1"/>
  <c r="BT189" i="1"/>
  <c r="BS189" i="1"/>
  <c r="BR189" i="1"/>
  <c r="BQ189" i="1"/>
  <c r="BO189" i="1"/>
  <c r="BL189" i="1"/>
  <c r="BK189" i="1"/>
  <c r="BJ189" i="1"/>
  <c r="BI189" i="1"/>
  <c r="BH189" i="1"/>
  <c r="BG189" i="1"/>
  <c r="BF189" i="1"/>
  <c r="BE189" i="1"/>
  <c r="BC189" i="1"/>
  <c r="BB189" i="1"/>
  <c r="AX189" i="1"/>
  <c r="AW189" i="1"/>
  <c r="AV189" i="1"/>
  <c r="AU189" i="1"/>
  <c r="AS189" i="1"/>
  <c r="AR189" i="1"/>
  <c r="AQ189" i="1"/>
  <c r="AP189" i="1"/>
  <c r="Q189" i="1"/>
  <c r="T189" i="1" s="1"/>
  <c r="H189" i="1"/>
  <c r="BD189" i="1" s="1"/>
  <c r="CB188" i="1"/>
  <c r="CA188" i="1"/>
  <c r="BY188" i="1"/>
  <c r="BZ188" i="1" s="1"/>
  <c r="BW188" i="1"/>
  <c r="BV188" i="1"/>
  <c r="BU188" i="1"/>
  <c r="BT188" i="1"/>
  <c r="BS188" i="1"/>
  <c r="BR188" i="1"/>
  <c r="BQ188" i="1"/>
  <c r="BO188" i="1"/>
  <c r="BL188" i="1"/>
  <c r="BK188" i="1"/>
  <c r="BJ188" i="1"/>
  <c r="BI188" i="1"/>
  <c r="BH188" i="1"/>
  <c r="BG188" i="1"/>
  <c r="BF188" i="1"/>
  <c r="BE188" i="1"/>
  <c r="BC188" i="1"/>
  <c r="BB188" i="1"/>
  <c r="AX188" i="1"/>
  <c r="AW188" i="1"/>
  <c r="AV188" i="1"/>
  <c r="AU188" i="1"/>
  <c r="AS188" i="1"/>
  <c r="AR188" i="1"/>
  <c r="AQ188" i="1"/>
  <c r="AP188" i="1"/>
  <c r="Q188" i="1"/>
  <c r="H188" i="1"/>
  <c r="BD188" i="1" s="1"/>
  <c r="CB187" i="1"/>
  <c r="BY187" i="1"/>
  <c r="BW187" i="1"/>
  <c r="BV187" i="1"/>
  <c r="BU187" i="1"/>
  <c r="BT187" i="1"/>
  <c r="BS187" i="1"/>
  <c r="BR187" i="1"/>
  <c r="BQ187" i="1"/>
  <c r="BO187" i="1"/>
  <c r="BL187" i="1"/>
  <c r="BK187" i="1"/>
  <c r="BJ187" i="1"/>
  <c r="BI187" i="1"/>
  <c r="BH187" i="1"/>
  <c r="BG187" i="1"/>
  <c r="BF187" i="1"/>
  <c r="BE187" i="1"/>
  <c r="BC187" i="1"/>
  <c r="BB187" i="1"/>
  <c r="AX187" i="1"/>
  <c r="AW187" i="1"/>
  <c r="AV187" i="1"/>
  <c r="AU187" i="1"/>
  <c r="AS187" i="1"/>
  <c r="AR187" i="1"/>
  <c r="AQ187" i="1"/>
  <c r="AP187" i="1"/>
  <c r="Q187" i="1"/>
  <c r="BM187" i="1" s="1"/>
  <c r="H187" i="1"/>
  <c r="BD187" i="1" s="1"/>
  <c r="CB186" i="1"/>
  <c r="BZ186" i="1"/>
  <c r="BY186" i="1"/>
  <c r="CA186" i="1" s="1"/>
  <c r="CC186" i="1" s="1"/>
  <c r="BW186" i="1"/>
  <c r="BV186" i="1"/>
  <c r="BU186" i="1"/>
  <c r="BT186" i="1"/>
  <c r="BS186" i="1"/>
  <c r="BR186" i="1"/>
  <c r="BQ186" i="1"/>
  <c r="BO186" i="1"/>
  <c r="BL186" i="1"/>
  <c r="BK186" i="1"/>
  <c r="BJ186" i="1"/>
  <c r="BI186" i="1"/>
  <c r="BH186" i="1"/>
  <c r="BG186" i="1"/>
  <c r="BF186" i="1"/>
  <c r="BE186" i="1"/>
  <c r="BD186" i="1"/>
  <c r="BC186" i="1"/>
  <c r="BB186" i="1"/>
  <c r="AX186" i="1"/>
  <c r="AW186" i="1"/>
  <c r="AV186" i="1"/>
  <c r="AU186" i="1"/>
  <c r="AS186" i="1"/>
  <c r="AR186" i="1"/>
  <c r="AQ186" i="1"/>
  <c r="AP186" i="1"/>
  <c r="Q186" i="1"/>
  <c r="BM186" i="1" s="1"/>
  <c r="H186" i="1"/>
  <c r="CB185" i="1"/>
  <c r="BY185" i="1"/>
  <c r="BZ185" i="1" s="1"/>
  <c r="BW185" i="1"/>
  <c r="BV185" i="1"/>
  <c r="BU185" i="1"/>
  <c r="BT185" i="1"/>
  <c r="BS185" i="1"/>
  <c r="BR185" i="1"/>
  <c r="BQ185" i="1"/>
  <c r="BO185" i="1"/>
  <c r="BL185" i="1"/>
  <c r="BK185" i="1"/>
  <c r="BJ185" i="1"/>
  <c r="BI185" i="1"/>
  <c r="BH185" i="1"/>
  <c r="BG185" i="1"/>
  <c r="BF185" i="1"/>
  <c r="BE185" i="1"/>
  <c r="BC185" i="1"/>
  <c r="BB185" i="1"/>
  <c r="AX185" i="1"/>
  <c r="AW185" i="1"/>
  <c r="AV185" i="1"/>
  <c r="AU185" i="1"/>
  <c r="AS185" i="1"/>
  <c r="AR185" i="1"/>
  <c r="AQ185" i="1"/>
  <c r="AP185" i="1"/>
  <c r="Q185" i="1"/>
  <c r="T185" i="1" s="1"/>
  <c r="AI185" i="1" s="1"/>
  <c r="H185" i="1"/>
  <c r="BD185" i="1" s="1"/>
  <c r="CB184" i="1"/>
  <c r="BZ184" i="1"/>
  <c r="BY184" i="1"/>
  <c r="CA184" i="1" s="1"/>
  <c r="BW184" i="1"/>
  <c r="BV184" i="1"/>
  <c r="BU184" i="1"/>
  <c r="BT184" i="1"/>
  <c r="BS184" i="1"/>
  <c r="BR184" i="1"/>
  <c r="BQ184" i="1"/>
  <c r="BO184" i="1"/>
  <c r="BL184" i="1"/>
  <c r="BK184" i="1"/>
  <c r="BJ184" i="1"/>
  <c r="BI184" i="1"/>
  <c r="BH184" i="1"/>
  <c r="BG184" i="1"/>
  <c r="BF184" i="1"/>
  <c r="BE184" i="1"/>
  <c r="BC184" i="1"/>
  <c r="BB184" i="1"/>
  <c r="AX184" i="1"/>
  <c r="AW184" i="1"/>
  <c r="AV184" i="1"/>
  <c r="AU184" i="1"/>
  <c r="AS184" i="1"/>
  <c r="AR184" i="1"/>
  <c r="AQ184" i="1"/>
  <c r="AP184" i="1"/>
  <c r="Q184" i="1"/>
  <c r="BM184" i="1" s="1"/>
  <c r="H184" i="1"/>
  <c r="BD184" i="1" s="1"/>
  <c r="CB183" i="1"/>
  <c r="CA183" i="1"/>
  <c r="BY183" i="1"/>
  <c r="BZ183" i="1" s="1"/>
  <c r="BW183" i="1"/>
  <c r="BV183" i="1"/>
  <c r="BU183" i="1"/>
  <c r="BT183" i="1"/>
  <c r="BS183" i="1"/>
  <c r="BR183" i="1"/>
  <c r="BQ183" i="1"/>
  <c r="BO183" i="1"/>
  <c r="BL183" i="1"/>
  <c r="BK183" i="1"/>
  <c r="BJ183" i="1"/>
  <c r="BI183" i="1"/>
  <c r="BH183" i="1"/>
  <c r="BG183" i="1"/>
  <c r="BF183" i="1"/>
  <c r="BE183" i="1"/>
  <c r="BD183" i="1"/>
  <c r="BC183" i="1"/>
  <c r="BB183" i="1"/>
  <c r="AX183" i="1"/>
  <c r="AW183" i="1"/>
  <c r="AV183" i="1"/>
  <c r="AU183" i="1"/>
  <c r="AS183" i="1"/>
  <c r="AR183" i="1"/>
  <c r="AQ183" i="1"/>
  <c r="AP183" i="1"/>
  <c r="Q183" i="1"/>
  <c r="T183" i="1" s="1"/>
  <c r="H183" i="1"/>
  <c r="CB182" i="1"/>
  <c r="BY182" i="1"/>
  <c r="CA182" i="1" s="1"/>
  <c r="BW182" i="1"/>
  <c r="BV182" i="1"/>
  <c r="BU182" i="1"/>
  <c r="BT182" i="1"/>
  <c r="BS182" i="1"/>
  <c r="BR182" i="1"/>
  <c r="BQ182" i="1"/>
  <c r="BO182" i="1"/>
  <c r="BM182" i="1"/>
  <c r="BL182" i="1"/>
  <c r="BK182" i="1"/>
  <c r="BJ182" i="1"/>
  <c r="BI182" i="1"/>
  <c r="BH182" i="1"/>
  <c r="BG182" i="1"/>
  <c r="BF182" i="1"/>
  <c r="BE182" i="1"/>
  <c r="BC182" i="1"/>
  <c r="BB182" i="1"/>
  <c r="AX182" i="1"/>
  <c r="AW182" i="1"/>
  <c r="AV182" i="1"/>
  <c r="AU182" i="1"/>
  <c r="AS182" i="1"/>
  <c r="AR182" i="1"/>
  <c r="AQ182" i="1"/>
  <c r="AP182" i="1"/>
  <c r="AC182" i="1"/>
  <c r="T182" i="1"/>
  <c r="AJ182" i="1" s="1"/>
  <c r="BN182" i="1"/>
  <c r="Q182" i="1"/>
  <c r="H182" i="1"/>
  <c r="BD182" i="1" s="1"/>
  <c r="CB181" i="1"/>
  <c r="BY181" i="1"/>
  <c r="CA181" i="1" s="1"/>
  <c r="BW181" i="1"/>
  <c r="BV181" i="1"/>
  <c r="BU181" i="1"/>
  <c r="BT181" i="1"/>
  <c r="BS181" i="1"/>
  <c r="BR181" i="1"/>
  <c r="BQ181" i="1"/>
  <c r="BO181" i="1"/>
  <c r="BM181" i="1"/>
  <c r="BL181" i="1"/>
  <c r="BK181" i="1"/>
  <c r="BJ181" i="1"/>
  <c r="BI181" i="1"/>
  <c r="BH181" i="1"/>
  <c r="BG181" i="1"/>
  <c r="BF181" i="1"/>
  <c r="BE181" i="1"/>
  <c r="BC181" i="1"/>
  <c r="BB181" i="1"/>
  <c r="AX181" i="1"/>
  <c r="AW181" i="1"/>
  <c r="AV181" i="1"/>
  <c r="AU181" i="1"/>
  <c r="AS181" i="1"/>
  <c r="AR181" i="1"/>
  <c r="AQ181" i="1"/>
  <c r="AP181" i="1"/>
  <c r="T181" i="1"/>
  <c r="AM181" i="1" s="1"/>
  <c r="Q181" i="1"/>
  <c r="H181" i="1"/>
  <c r="BD181" i="1" s="1"/>
  <c r="CB180" i="1"/>
  <c r="BY180" i="1"/>
  <c r="CA180" i="1" s="1"/>
  <c r="BW180" i="1"/>
  <c r="BV180" i="1"/>
  <c r="BU180" i="1"/>
  <c r="BT180" i="1"/>
  <c r="BS180" i="1"/>
  <c r="BR180" i="1"/>
  <c r="BQ180" i="1"/>
  <c r="BO180" i="1"/>
  <c r="BL180" i="1"/>
  <c r="BK180" i="1"/>
  <c r="BJ180" i="1"/>
  <c r="BI180" i="1"/>
  <c r="BH180" i="1"/>
  <c r="BG180" i="1"/>
  <c r="BF180" i="1"/>
  <c r="BE180" i="1"/>
  <c r="BC180" i="1"/>
  <c r="BB180" i="1"/>
  <c r="AX180" i="1"/>
  <c r="AW180" i="1"/>
  <c r="AV180" i="1"/>
  <c r="AU180" i="1"/>
  <c r="AS180" i="1"/>
  <c r="AR180" i="1"/>
  <c r="AQ180" i="1"/>
  <c r="AP180" i="1"/>
  <c r="Q180" i="1"/>
  <c r="H180" i="1"/>
  <c r="BD180" i="1" s="1"/>
  <c r="CB179" i="1"/>
  <c r="BY179" i="1"/>
  <c r="BW179" i="1"/>
  <c r="BV179" i="1"/>
  <c r="BU179" i="1"/>
  <c r="BT179" i="1"/>
  <c r="BS179" i="1"/>
  <c r="BR179" i="1"/>
  <c r="BQ179" i="1"/>
  <c r="BO179" i="1"/>
  <c r="BL179" i="1"/>
  <c r="BK179" i="1"/>
  <c r="BJ179" i="1"/>
  <c r="BI179" i="1"/>
  <c r="BH179" i="1"/>
  <c r="BG179" i="1"/>
  <c r="BF179" i="1"/>
  <c r="BE179" i="1"/>
  <c r="BC179" i="1"/>
  <c r="BB179" i="1"/>
  <c r="AX179" i="1"/>
  <c r="AW179" i="1"/>
  <c r="AV179" i="1"/>
  <c r="AU179" i="1"/>
  <c r="AS179" i="1"/>
  <c r="AR179" i="1"/>
  <c r="AQ179" i="1"/>
  <c r="AP179" i="1"/>
  <c r="Q179" i="1"/>
  <c r="H179" i="1"/>
  <c r="BD179" i="1" s="1"/>
  <c r="CB178" i="1"/>
  <c r="BY178" i="1"/>
  <c r="CA178" i="1" s="1"/>
  <c r="BW178" i="1"/>
  <c r="BV178" i="1"/>
  <c r="BU178" i="1"/>
  <c r="BT178" i="1"/>
  <c r="BS178" i="1"/>
  <c r="BR178" i="1"/>
  <c r="BQ178" i="1"/>
  <c r="BO178" i="1"/>
  <c r="BL178" i="1"/>
  <c r="BK178" i="1"/>
  <c r="BJ178" i="1"/>
  <c r="BI178" i="1"/>
  <c r="BH178" i="1"/>
  <c r="BG178" i="1"/>
  <c r="BF178" i="1"/>
  <c r="BE178" i="1"/>
  <c r="BC178" i="1"/>
  <c r="BB178" i="1"/>
  <c r="AX178" i="1"/>
  <c r="AW178" i="1"/>
  <c r="AV178" i="1"/>
  <c r="AU178" i="1"/>
  <c r="AS178" i="1"/>
  <c r="AR178" i="1"/>
  <c r="AQ178" i="1"/>
  <c r="AP178" i="1"/>
  <c r="T178" i="1"/>
  <c r="BP178" i="1" s="1"/>
  <c r="Q178" i="1"/>
  <c r="BM178" i="1" s="1"/>
  <c r="H178" i="1"/>
  <c r="BD178" i="1" s="1"/>
  <c r="CB177" i="1"/>
  <c r="BY177" i="1"/>
  <c r="CA177" i="1" s="1"/>
  <c r="CC177" i="1" s="1"/>
  <c r="BW177" i="1"/>
  <c r="BV177" i="1"/>
  <c r="BU177" i="1"/>
  <c r="BT177" i="1"/>
  <c r="BS177" i="1"/>
  <c r="BR177" i="1"/>
  <c r="BQ177" i="1"/>
  <c r="BO177" i="1"/>
  <c r="BM177" i="1"/>
  <c r="BL177" i="1"/>
  <c r="BK177" i="1"/>
  <c r="BJ177" i="1"/>
  <c r="BI177" i="1"/>
  <c r="BH177" i="1"/>
  <c r="BG177" i="1"/>
  <c r="BF177" i="1"/>
  <c r="BE177" i="1"/>
  <c r="BC177" i="1"/>
  <c r="BB177" i="1"/>
  <c r="AX177" i="1"/>
  <c r="AW177" i="1"/>
  <c r="AV177" i="1"/>
  <c r="AU177" i="1"/>
  <c r="AS177" i="1"/>
  <c r="AR177" i="1"/>
  <c r="AQ177" i="1"/>
  <c r="AP177" i="1"/>
  <c r="T177" i="1"/>
  <c r="AJ177" i="1" s="1"/>
  <c r="Q177" i="1"/>
  <c r="H177" i="1"/>
  <c r="BD177" i="1" s="1"/>
  <c r="CB176" i="1"/>
  <c r="BY176" i="1"/>
  <c r="BZ176" i="1" s="1"/>
  <c r="BW176" i="1"/>
  <c r="BV176" i="1"/>
  <c r="BU176" i="1"/>
  <c r="BT176" i="1"/>
  <c r="BS176" i="1"/>
  <c r="BR176" i="1"/>
  <c r="BQ176" i="1"/>
  <c r="BO176" i="1"/>
  <c r="BL176" i="1"/>
  <c r="BK176" i="1"/>
  <c r="BJ176" i="1"/>
  <c r="BI176" i="1"/>
  <c r="BH176" i="1"/>
  <c r="BG176" i="1"/>
  <c r="BF176" i="1"/>
  <c r="BE176" i="1"/>
  <c r="BC176" i="1"/>
  <c r="BB176" i="1"/>
  <c r="AX176" i="1"/>
  <c r="AW176" i="1"/>
  <c r="AV176" i="1"/>
  <c r="AU176" i="1"/>
  <c r="AS176" i="1"/>
  <c r="AR176" i="1"/>
  <c r="AQ176" i="1"/>
  <c r="AP176" i="1"/>
  <c r="Q176" i="1"/>
  <c r="H176" i="1"/>
  <c r="BD176" i="1" s="1"/>
  <c r="CB175" i="1"/>
  <c r="CA175" i="1"/>
  <c r="BY175" i="1"/>
  <c r="BZ175" i="1" s="1"/>
  <c r="BW175" i="1"/>
  <c r="BV175" i="1"/>
  <c r="BU175" i="1"/>
  <c r="BT175" i="1"/>
  <c r="BS175" i="1"/>
  <c r="BR175" i="1"/>
  <c r="BQ175" i="1"/>
  <c r="BO175" i="1"/>
  <c r="BL175" i="1"/>
  <c r="BK175" i="1"/>
  <c r="BJ175" i="1"/>
  <c r="BI175" i="1"/>
  <c r="BH175" i="1"/>
  <c r="BG175" i="1"/>
  <c r="BF175" i="1"/>
  <c r="BE175" i="1"/>
  <c r="BC175" i="1"/>
  <c r="BB175" i="1"/>
  <c r="AX175" i="1"/>
  <c r="AW175" i="1"/>
  <c r="AV175" i="1"/>
  <c r="AU175" i="1"/>
  <c r="AS175" i="1"/>
  <c r="AR175" i="1"/>
  <c r="AQ175" i="1"/>
  <c r="AP175" i="1"/>
  <c r="Q175" i="1"/>
  <c r="H175" i="1"/>
  <c r="BD175" i="1" s="1"/>
  <c r="CB174" i="1"/>
  <c r="BY174" i="1"/>
  <c r="BW174" i="1"/>
  <c r="BV174" i="1"/>
  <c r="BU174" i="1"/>
  <c r="BT174" i="1"/>
  <c r="BS174" i="1"/>
  <c r="BR174" i="1"/>
  <c r="BQ174" i="1"/>
  <c r="BO174" i="1"/>
  <c r="BL174" i="1"/>
  <c r="BK174" i="1"/>
  <c r="BJ174" i="1"/>
  <c r="BI174" i="1"/>
  <c r="BH174" i="1"/>
  <c r="BG174" i="1"/>
  <c r="BF174" i="1"/>
  <c r="BE174" i="1"/>
  <c r="BC174" i="1"/>
  <c r="BB174" i="1"/>
  <c r="AX174" i="1"/>
  <c r="AW174" i="1"/>
  <c r="AV174" i="1"/>
  <c r="AU174" i="1"/>
  <c r="AS174" i="1"/>
  <c r="AR174" i="1"/>
  <c r="AQ174" i="1"/>
  <c r="AP174" i="1"/>
  <c r="T174" i="1"/>
  <c r="AH174" i="1" s="1"/>
  <c r="Q174" i="1"/>
  <c r="BM174" i="1" s="1"/>
  <c r="H174" i="1"/>
  <c r="BD174" i="1" s="1"/>
  <c r="CB173" i="1"/>
  <c r="CA173" i="1"/>
  <c r="BY173" i="1"/>
  <c r="BZ173" i="1" s="1"/>
  <c r="BW173" i="1"/>
  <c r="BV173" i="1"/>
  <c r="BU173" i="1"/>
  <c r="BT173" i="1"/>
  <c r="BS173" i="1"/>
  <c r="BR173" i="1"/>
  <c r="BQ173" i="1"/>
  <c r="BO173" i="1"/>
  <c r="BM173" i="1"/>
  <c r="BL173" i="1"/>
  <c r="BK173" i="1"/>
  <c r="BJ173" i="1"/>
  <c r="BI173" i="1"/>
  <c r="BH173" i="1"/>
  <c r="BG173" i="1"/>
  <c r="BF173" i="1"/>
  <c r="BE173" i="1"/>
  <c r="BC173" i="1"/>
  <c r="BB173" i="1"/>
  <c r="AX173" i="1"/>
  <c r="AW173" i="1"/>
  <c r="AV173" i="1"/>
  <c r="AU173" i="1"/>
  <c r="AS173" i="1"/>
  <c r="AR173" i="1"/>
  <c r="AQ173" i="1"/>
  <c r="AP173" i="1"/>
  <c r="T173" i="1"/>
  <c r="AL173" i="1" s="1"/>
  <c r="Q173" i="1"/>
  <c r="H173" i="1"/>
  <c r="BD173" i="1" s="1"/>
  <c r="CB172" i="1"/>
  <c r="BY172" i="1"/>
  <c r="BZ172" i="1" s="1"/>
  <c r="BW172" i="1"/>
  <c r="BV172" i="1"/>
  <c r="BU172" i="1"/>
  <c r="BT172" i="1"/>
  <c r="BS172" i="1"/>
  <c r="BR172" i="1"/>
  <c r="BQ172" i="1"/>
  <c r="BO172" i="1"/>
  <c r="BL172" i="1"/>
  <c r="BK172" i="1"/>
  <c r="BJ172" i="1"/>
  <c r="BI172" i="1"/>
  <c r="BH172" i="1"/>
  <c r="BG172" i="1"/>
  <c r="BF172" i="1"/>
  <c r="BE172" i="1"/>
  <c r="BC172" i="1"/>
  <c r="BB172" i="1"/>
  <c r="AX172" i="1"/>
  <c r="AW172" i="1"/>
  <c r="AV172" i="1"/>
  <c r="AU172" i="1"/>
  <c r="AS172" i="1"/>
  <c r="AR172" i="1"/>
  <c r="AQ172" i="1"/>
  <c r="AP172" i="1"/>
  <c r="Q172" i="1"/>
  <c r="H172" i="1"/>
  <c r="BD172" i="1" s="1"/>
  <c r="CB171" i="1"/>
  <c r="BY171" i="1"/>
  <c r="BW171" i="1"/>
  <c r="BV171" i="1"/>
  <c r="BU171" i="1"/>
  <c r="BT171" i="1"/>
  <c r="BS171" i="1"/>
  <c r="BR171" i="1"/>
  <c r="BQ171" i="1"/>
  <c r="BO171" i="1"/>
  <c r="BL171" i="1"/>
  <c r="BK171" i="1"/>
  <c r="BJ171" i="1"/>
  <c r="BI171" i="1"/>
  <c r="BH171" i="1"/>
  <c r="BG171" i="1"/>
  <c r="BF171" i="1"/>
  <c r="BE171" i="1"/>
  <c r="BC171" i="1"/>
  <c r="BB171" i="1"/>
  <c r="AX171" i="1"/>
  <c r="AW171" i="1"/>
  <c r="AV171" i="1"/>
  <c r="AU171" i="1"/>
  <c r="AS171" i="1"/>
  <c r="AR171" i="1"/>
  <c r="AQ171" i="1"/>
  <c r="AP171" i="1"/>
  <c r="Q171" i="1"/>
  <c r="H171" i="1"/>
  <c r="BD171" i="1" s="1"/>
  <c r="CB170" i="1"/>
  <c r="BY170" i="1"/>
  <c r="CA170" i="1" s="1"/>
  <c r="CC170" i="1" s="1"/>
  <c r="BW170" i="1"/>
  <c r="BV170" i="1"/>
  <c r="BU170" i="1"/>
  <c r="BT170" i="1"/>
  <c r="BS170" i="1"/>
  <c r="BR170" i="1"/>
  <c r="BQ170" i="1"/>
  <c r="BO170" i="1"/>
  <c r="BL170" i="1"/>
  <c r="BK170" i="1"/>
  <c r="BJ170" i="1"/>
  <c r="BI170" i="1"/>
  <c r="BH170" i="1"/>
  <c r="BG170" i="1"/>
  <c r="BF170" i="1"/>
  <c r="BE170" i="1"/>
  <c r="BC170" i="1"/>
  <c r="BB170" i="1"/>
  <c r="AX170" i="1"/>
  <c r="AW170" i="1"/>
  <c r="AV170" i="1"/>
  <c r="AU170" i="1"/>
  <c r="AS170" i="1"/>
  <c r="AR170" i="1"/>
  <c r="AQ170" i="1"/>
  <c r="AP170" i="1"/>
  <c r="T170" i="1"/>
  <c r="Q170" i="1"/>
  <c r="BM170" i="1" s="1"/>
  <c r="H170" i="1"/>
  <c r="BD170" i="1" s="1"/>
  <c r="CB169" i="1"/>
  <c r="BY169" i="1"/>
  <c r="BZ169" i="1" s="1"/>
  <c r="BW169" i="1"/>
  <c r="BV169" i="1"/>
  <c r="BU169" i="1"/>
  <c r="BT169" i="1"/>
  <c r="BS169" i="1"/>
  <c r="BR169" i="1"/>
  <c r="BQ169" i="1"/>
  <c r="BO169" i="1"/>
  <c r="BL169" i="1"/>
  <c r="BK169" i="1"/>
  <c r="BJ169" i="1"/>
  <c r="BI169" i="1"/>
  <c r="BH169" i="1"/>
  <c r="BG169" i="1"/>
  <c r="BF169" i="1"/>
  <c r="BE169" i="1"/>
  <c r="BC169" i="1"/>
  <c r="BB169" i="1"/>
  <c r="AX169" i="1"/>
  <c r="AW169" i="1"/>
  <c r="AV169" i="1"/>
  <c r="AU169" i="1"/>
  <c r="AS169" i="1"/>
  <c r="AR169" i="1"/>
  <c r="AQ169" i="1"/>
  <c r="AP169" i="1"/>
  <c r="Q169" i="1"/>
  <c r="H169" i="1"/>
  <c r="BD169" i="1" s="1"/>
  <c r="CB168" i="1"/>
  <c r="CA168" i="1"/>
  <c r="BY168" i="1"/>
  <c r="BZ168" i="1" s="1"/>
  <c r="BW168" i="1"/>
  <c r="BV168" i="1"/>
  <c r="BU168" i="1"/>
  <c r="BT168" i="1"/>
  <c r="BS168" i="1"/>
  <c r="BR168" i="1"/>
  <c r="BQ168" i="1"/>
  <c r="BO168" i="1"/>
  <c r="BL168" i="1"/>
  <c r="BK168" i="1"/>
  <c r="BJ168" i="1"/>
  <c r="BI168" i="1"/>
  <c r="BH168" i="1"/>
  <c r="BG168" i="1"/>
  <c r="BF168" i="1"/>
  <c r="BE168" i="1"/>
  <c r="BC168" i="1"/>
  <c r="BB168" i="1"/>
  <c r="AX168" i="1"/>
  <c r="AW168" i="1"/>
  <c r="AV168" i="1"/>
  <c r="AU168" i="1"/>
  <c r="AS168" i="1"/>
  <c r="AR168" i="1"/>
  <c r="AQ168" i="1"/>
  <c r="AP168" i="1"/>
  <c r="Q168" i="1"/>
  <c r="T168" i="1" s="1"/>
  <c r="H168" i="1"/>
  <c r="BD168" i="1" s="1"/>
  <c r="CB167" i="1"/>
  <c r="BY167" i="1"/>
  <c r="CA167" i="1" s="1"/>
  <c r="BW167" i="1"/>
  <c r="BV167" i="1"/>
  <c r="BU167" i="1"/>
  <c r="BT167" i="1"/>
  <c r="BS167" i="1"/>
  <c r="BR167" i="1"/>
  <c r="BQ167" i="1"/>
  <c r="BO167" i="1"/>
  <c r="BL167" i="1"/>
  <c r="BK167" i="1"/>
  <c r="BJ167" i="1"/>
  <c r="BI167" i="1"/>
  <c r="BH167" i="1"/>
  <c r="BG167" i="1"/>
  <c r="BF167" i="1"/>
  <c r="BE167" i="1"/>
  <c r="BC167" i="1"/>
  <c r="BB167" i="1"/>
  <c r="AX167" i="1"/>
  <c r="AW167" i="1"/>
  <c r="AV167" i="1"/>
  <c r="AU167" i="1"/>
  <c r="AS167" i="1"/>
  <c r="AR167" i="1"/>
  <c r="AQ167" i="1"/>
  <c r="AP167" i="1"/>
  <c r="T167" i="1"/>
  <c r="Q167" i="1"/>
  <c r="BM167" i="1" s="1"/>
  <c r="H167" i="1"/>
  <c r="BD167" i="1" s="1"/>
  <c r="CB166" i="1"/>
  <c r="BY166" i="1"/>
  <c r="BZ166" i="1" s="1"/>
  <c r="BW166" i="1"/>
  <c r="BV166" i="1"/>
  <c r="BU166" i="1"/>
  <c r="BT166" i="1"/>
  <c r="BS166" i="1"/>
  <c r="BR166" i="1"/>
  <c r="BQ166" i="1"/>
  <c r="BO166" i="1"/>
  <c r="BL166" i="1"/>
  <c r="BK166" i="1"/>
  <c r="BJ166" i="1"/>
  <c r="BI166" i="1"/>
  <c r="BH166" i="1"/>
  <c r="BG166" i="1"/>
  <c r="BF166" i="1"/>
  <c r="BE166" i="1"/>
  <c r="BD166" i="1"/>
  <c r="BC166" i="1"/>
  <c r="BB166" i="1"/>
  <c r="AX166" i="1"/>
  <c r="AW166" i="1"/>
  <c r="AV166" i="1"/>
  <c r="AU166" i="1"/>
  <c r="AS166" i="1"/>
  <c r="AR166" i="1"/>
  <c r="AQ166" i="1"/>
  <c r="AP166" i="1"/>
  <c r="Q166" i="1"/>
  <c r="T166" i="1" s="1"/>
  <c r="H166" i="1"/>
  <c r="CB165" i="1"/>
  <c r="CA165" i="1"/>
  <c r="BY165" i="1"/>
  <c r="BZ165" i="1" s="1"/>
  <c r="BW165" i="1"/>
  <c r="BV165" i="1"/>
  <c r="BU165" i="1"/>
  <c r="BT165" i="1"/>
  <c r="BS165" i="1"/>
  <c r="BR165" i="1"/>
  <c r="BQ165" i="1"/>
  <c r="BO165" i="1"/>
  <c r="BL165" i="1"/>
  <c r="BK165" i="1"/>
  <c r="BJ165" i="1"/>
  <c r="BI165" i="1"/>
  <c r="BH165" i="1"/>
  <c r="BG165" i="1"/>
  <c r="BF165" i="1"/>
  <c r="BE165" i="1"/>
  <c r="BC165" i="1"/>
  <c r="BB165" i="1"/>
  <c r="AX165" i="1"/>
  <c r="AW165" i="1"/>
  <c r="AV165" i="1"/>
  <c r="AU165" i="1"/>
  <c r="AS165" i="1"/>
  <c r="AR165" i="1"/>
  <c r="AQ165" i="1"/>
  <c r="AP165" i="1"/>
  <c r="T165" i="1"/>
  <c r="AI165" i="1" s="1"/>
  <c r="Q165" i="1"/>
  <c r="BM165" i="1" s="1"/>
  <c r="H165" i="1"/>
  <c r="BD165" i="1" s="1"/>
  <c r="CB164" i="1"/>
  <c r="BY164" i="1"/>
  <c r="BZ164" i="1" s="1"/>
  <c r="BW164" i="1"/>
  <c r="BV164" i="1"/>
  <c r="BU164" i="1"/>
  <c r="BT164" i="1"/>
  <c r="BS164" i="1"/>
  <c r="BR164" i="1"/>
  <c r="BQ164" i="1"/>
  <c r="BO164" i="1"/>
  <c r="BL164" i="1"/>
  <c r="BK164" i="1"/>
  <c r="BJ164" i="1"/>
  <c r="BI164" i="1"/>
  <c r="BH164" i="1"/>
  <c r="BG164" i="1"/>
  <c r="BF164" i="1"/>
  <c r="BE164" i="1"/>
  <c r="BC164" i="1"/>
  <c r="BB164" i="1"/>
  <c r="AX164" i="1"/>
  <c r="AW164" i="1"/>
  <c r="AV164" i="1"/>
  <c r="AU164" i="1"/>
  <c r="AS164" i="1"/>
  <c r="AR164" i="1"/>
  <c r="AQ164" i="1"/>
  <c r="AP164" i="1"/>
  <c r="Q164" i="1"/>
  <c r="H164" i="1"/>
  <c r="BD164" i="1" s="1"/>
  <c r="CB163" i="1"/>
  <c r="BY163" i="1"/>
  <c r="BW163" i="1"/>
  <c r="BV163" i="1"/>
  <c r="BU163" i="1"/>
  <c r="BT163" i="1"/>
  <c r="BS163" i="1"/>
  <c r="BR163" i="1"/>
  <c r="BQ163" i="1"/>
  <c r="BO163" i="1"/>
  <c r="BL163" i="1"/>
  <c r="BK163" i="1"/>
  <c r="BJ163" i="1"/>
  <c r="BI163" i="1"/>
  <c r="BH163" i="1"/>
  <c r="BG163" i="1"/>
  <c r="BF163" i="1"/>
  <c r="BE163" i="1"/>
  <c r="BD163" i="1"/>
  <c r="BC163" i="1"/>
  <c r="BB163" i="1"/>
  <c r="AX163" i="1"/>
  <c r="AW163" i="1"/>
  <c r="AV163" i="1"/>
  <c r="AU163" i="1"/>
  <c r="AS163" i="1"/>
  <c r="AR163" i="1"/>
  <c r="AQ163" i="1"/>
  <c r="AP163" i="1"/>
  <c r="AG163" i="1"/>
  <c r="BN163" i="1"/>
  <c r="Q163" i="1"/>
  <c r="T163" i="1" s="1"/>
  <c r="BP163" i="1" s="1"/>
  <c r="H163" i="1"/>
  <c r="CB162" i="1"/>
  <c r="BY162" i="1"/>
  <c r="CA162" i="1" s="1"/>
  <c r="CC162" i="1" s="1"/>
  <c r="BW162" i="1"/>
  <c r="BV162" i="1"/>
  <c r="BU162" i="1"/>
  <c r="BT162" i="1"/>
  <c r="BS162" i="1"/>
  <c r="BR162" i="1"/>
  <c r="BQ162" i="1"/>
  <c r="BO162" i="1"/>
  <c r="BL162" i="1"/>
  <c r="BK162" i="1"/>
  <c r="BJ162" i="1"/>
  <c r="BI162" i="1"/>
  <c r="BH162" i="1"/>
  <c r="BG162" i="1"/>
  <c r="BF162" i="1"/>
  <c r="BE162" i="1"/>
  <c r="BC162" i="1"/>
  <c r="BB162" i="1"/>
  <c r="AX162" i="1"/>
  <c r="AW162" i="1"/>
  <c r="AV162" i="1"/>
  <c r="AU162" i="1"/>
  <c r="AS162" i="1"/>
  <c r="AR162" i="1"/>
  <c r="AQ162" i="1"/>
  <c r="AP162" i="1"/>
  <c r="T162" i="1"/>
  <c r="AL162" i="1" s="1"/>
  <c r="Q162" i="1"/>
  <c r="BM162" i="1" s="1"/>
  <c r="H162" i="1"/>
  <c r="BD162" i="1" s="1"/>
  <c r="CB161" i="1"/>
  <c r="CC161" i="1" s="1"/>
  <c r="CA161" i="1"/>
  <c r="BZ161" i="1"/>
  <c r="BY161" i="1"/>
  <c r="BW161" i="1"/>
  <c r="BV161" i="1"/>
  <c r="BU161" i="1"/>
  <c r="BT161" i="1"/>
  <c r="BS161" i="1"/>
  <c r="BR161" i="1"/>
  <c r="BQ161" i="1"/>
  <c r="BO161" i="1"/>
  <c r="BL161" i="1"/>
  <c r="BK161" i="1"/>
  <c r="BJ161" i="1"/>
  <c r="BI161" i="1"/>
  <c r="BH161" i="1"/>
  <c r="BG161" i="1"/>
  <c r="BF161" i="1"/>
  <c r="BE161" i="1"/>
  <c r="BC161" i="1"/>
  <c r="BB161" i="1"/>
  <c r="AX161" i="1"/>
  <c r="AW161" i="1"/>
  <c r="AV161" i="1"/>
  <c r="AU161" i="1"/>
  <c r="AS161" i="1"/>
  <c r="AR161" i="1"/>
  <c r="AQ161" i="1"/>
  <c r="AP161" i="1"/>
  <c r="Q161" i="1"/>
  <c r="T161" i="1" s="1"/>
  <c r="H161" i="1"/>
  <c r="BD161" i="1" s="1"/>
  <c r="CB160" i="1"/>
  <c r="BY160" i="1"/>
  <c r="BZ160" i="1" s="1"/>
  <c r="BW160" i="1"/>
  <c r="BV160" i="1"/>
  <c r="BU160" i="1"/>
  <c r="BT160" i="1"/>
  <c r="BS160" i="1"/>
  <c r="BR160" i="1"/>
  <c r="BQ160" i="1"/>
  <c r="BO160" i="1"/>
  <c r="BL160" i="1"/>
  <c r="BK160" i="1"/>
  <c r="BJ160" i="1"/>
  <c r="BI160" i="1"/>
  <c r="BH160" i="1"/>
  <c r="BG160" i="1"/>
  <c r="BF160" i="1"/>
  <c r="BE160" i="1"/>
  <c r="BC160" i="1"/>
  <c r="BB160" i="1"/>
  <c r="AX160" i="1"/>
  <c r="AW160" i="1"/>
  <c r="AV160" i="1"/>
  <c r="AU160" i="1"/>
  <c r="AS160" i="1"/>
  <c r="AR160" i="1"/>
  <c r="AQ160" i="1"/>
  <c r="AP160" i="1"/>
  <c r="Q160" i="1"/>
  <c r="H160" i="1"/>
  <c r="BD160" i="1" s="1"/>
  <c r="CB159" i="1"/>
  <c r="BY159" i="1"/>
  <c r="BW159" i="1"/>
  <c r="BV159" i="1"/>
  <c r="BU159" i="1"/>
  <c r="BT159" i="1"/>
  <c r="BS159" i="1"/>
  <c r="BR159" i="1"/>
  <c r="BQ159" i="1"/>
  <c r="BO159" i="1"/>
  <c r="BL159" i="1"/>
  <c r="BK159" i="1"/>
  <c r="BJ159" i="1"/>
  <c r="BI159" i="1"/>
  <c r="BH159" i="1"/>
  <c r="BG159" i="1"/>
  <c r="BF159" i="1"/>
  <c r="BE159" i="1"/>
  <c r="BC159" i="1"/>
  <c r="BB159" i="1"/>
  <c r="AX159" i="1"/>
  <c r="AW159" i="1"/>
  <c r="AV159" i="1"/>
  <c r="AU159" i="1"/>
  <c r="AS159" i="1"/>
  <c r="AR159" i="1"/>
  <c r="AQ159" i="1"/>
  <c r="AP159" i="1"/>
  <c r="Q159" i="1"/>
  <c r="BM159" i="1" s="1"/>
  <c r="H159" i="1"/>
  <c r="BD159" i="1" s="1"/>
  <c r="CB158" i="1"/>
  <c r="BY158" i="1"/>
  <c r="BW158" i="1"/>
  <c r="BV158" i="1"/>
  <c r="BU158" i="1"/>
  <c r="BT158" i="1"/>
  <c r="BS158" i="1"/>
  <c r="BR158" i="1"/>
  <c r="BQ158" i="1"/>
  <c r="BO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AX158" i="1"/>
  <c r="AW158" i="1"/>
  <c r="AV158" i="1"/>
  <c r="AU158" i="1"/>
  <c r="AS158" i="1"/>
  <c r="AR158" i="1"/>
  <c r="AQ158" i="1"/>
  <c r="AP158" i="1"/>
  <c r="T158" i="1"/>
  <c r="AJ158" i="1" s="1"/>
  <c r="Q158" i="1"/>
  <c r="H158" i="1"/>
  <c r="CB157" i="1"/>
  <c r="CA157" i="1"/>
  <c r="BZ157" i="1"/>
  <c r="BY157" i="1"/>
  <c r="BW157" i="1"/>
  <c r="BV157" i="1"/>
  <c r="BU157" i="1"/>
  <c r="BT157" i="1"/>
  <c r="BS157" i="1"/>
  <c r="BR157" i="1"/>
  <c r="BQ157" i="1"/>
  <c r="BO157" i="1"/>
  <c r="BL157" i="1"/>
  <c r="BK157" i="1"/>
  <c r="BJ157" i="1"/>
  <c r="BI157" i="1"/>
  <c r="BH157" i="1"/>
  <c r="BG157" i="1"/>
  <c r="BF157" i="1"/>
  <c r="BE157" i="1"/>
  <c r="BC157" i="1"/>
  <c r="BB157" i="1"/>
  <c r="AX157" i="1"/>
  <c r="AW157" i="1"/>
  <c r="AV157" i="1"/>
  <c r="AU157" i="1"/>
  <c r="AS157" i="1"/>
  <c r="AR157" i="1"/>
  <c r="AQ157" i="1"/>
  <c r="AP157" i="1"/>
  <c r="Q157" i="1"/>
  <c r="T157" i="1" s="1"/>
  <c r="AG157" i="1" s="1"/>
  <c r="H157" i="1"/>
  <c r="BD157" i="1" s="1"/>
  <c r="CB156" i="1"/>
  <c r="CA156" i="1"/>
  <c r="BY156" i="1"/>
  <c r="BZ156" i="1" s="1"/>
  <c r="BW156" i="1"/>
  <c r="BV156" i="1"/>
  <c r="BU156" i="1"/>
  <c r="BT156" i="1"/>
  <c r="BS156" i="1"/>
  <c r="BR156" i="1"/>
  <c r="BQ156" i="1"/>
  <c r="BO156" i="1"/>
  <c r="BL156" i="1"/>
  <c r="BK156" i="1"/>
  <c r="BJ156" i="1"/>
  <c r="BI156" i="1"/>
  <c r="BH156" i="1"/>
  <c r="BG156" i="1"/>
  <c r="BF156" i="1"/>
  <c r="BE156" i="1"/>
  <c r="BC156" i="1"/>
  <c r="BB156" i="1"/>
  <c r="AX156" i="1"/>
  <c r="AW156" i="1"/>
  <c r="AV156" i="1"/>
  <c r="AU156" i="1"/>
  <c r="AS156" i="1"/>
  <c r="AR156" i="1"/>
  <c r="AQ156" i="1"/>
  <c r="AP156" i="1"/>
  <c r="Q156" i="1"/>
  <c r="H156" i="1"/>
  <c r="BD156" i="1" s="1"/>
  <c r="CB155" i="1"/>
  <c r="BY155" i="1"/>
  <c r="CA155" i="1" s="1"/>
  <c r="BW155" i="1"/>
  <c r="BV155" i="1"/>
  <c r="BU155" i="1"/>
  <c r="BT155" i="1"/>
  <c r="BS155" i="1"/>
  <c r="BR155" i="1"/>
  <c r="BQ155" i="1"/>
  <c r="BO155" i="1"/>
  <c r="BL155" i="1"/>
  <c r="BK155" i="1"/>
  <c r="BJ155" i="1"/>
  <c r="BI155" i="1"/>
  <c r="BH155" i="1"/>
  <c r="BG155" i="1"/>
  <c r="BF155" i="1"/>
  <c r="BE155" i="1"/>
  <c r="BD155" i="1"/>
  <c r="BC155" i="1"/>
  <c r="BB155" i="1"/>
  <c r="AX155" i="1"/>
  <c r="AW155" i="1"/>
  <c r="AV155" i="1"/>
  <c r="AU155" i="1"/>
  <c r="AS155" i="1"/>
  <c r="AR155" i="1"/>
  <c r="AQ155" i="1"/>
  <c r="AP155" i="1"/>
  <c r="Q155" i="1"/>
  <c r="T155" i="1" s="1"/>
  <c r="H155" i="1"/>
  <c r="CB154" i="1"/>
  <c r="BY154" i="1"/>
  <c r="CA154" i="1" s="1"/>
  <c r="CC154" i="1" s="1"/>
  <c r="BW154" i="1"/>
  <c r="BV154" i="1"/>
  <c r="BU154" i="1"/>
  <c r="BT154" i="1"/>
  <c r="BS154" i="1"/>
  <c r="BR154" i="1"/>
  <c r="BQ154" i="1"/>
  <c r="BO154" i="1"/>
  <c r="BL154" i="1"/>
  <c r="BK154" i="1"/>
  <c r="BJ154" i="1"/>
  <c r="BI154" i="1"/>
  <c r="BH154" i="1"/>
  <c r="BG154" i="1"/>
  <c r="BF154" i="1"/>
  <c r="BE154" i="1"/>
  <c r="BC154" i="1"/>
  <c r="BB154" i="1"/>
  <c r="AX154" i="1"/>
  <c r="AW154" i="1"/>
  <c r="AV154" i="1"/>
  <c r="AU154" i="1"/>
  <c r="AS154" i="1"/>
  <c r="AR154" i="1"/>
  <c r="AQ154" i="1"/>
  <c r="AP154" i="1"/>
  <c r="Q154" i="1"/>
  <c r="BM154" i="1" s="1"/>
  <c r="H154" i="1"/>
  <c r="BD154" i="1" s="1"/>
  <c r="CB153" i="1"/>
  <c r="BY153" i="1"/>
  <c r="BZ153" i="1" s="1"/>
  <c r="BW153" i="1"/>
  <c r="BV153" i="1"/>
  <c r="BU153" i="1"/>
  <c r="BT153" i="1"/>
  <c r="BS153" i="1"/>
  <c r="BR153" i="1"/>
  <c r="BQ153" i="1"/>
  <c r="BO153" i="1"/>
  <c r="BL153" i="1"/>
  <c r="BK153" i="1"/>
  <c r="BJ153" i="1"/>
  <c r="BI153" i="1"/>
  <c r="BH153" i="1"/>
  <c r="BG153" i="1"/>
  <c r="BF153" i="1"/>
  <c r="BE153" i="1"/>
  <c r="BD153" i="1"/>
  <c r="BC153" i="1"/>
  <c r="BB153" i="1"/>
  <c r="AX153" i="1"/>
  <c r="AW153" i="1"/>
  <c r="AV153" i="1"/>
  <c r="AU153" i="1"/>
  <c r="AS153" i="1"/>
  <c r="AR153" i="1"/>
  <c r="AQ153" i="1"/>
  <c r="AP153" i="1"/>
  <c r="Q153" i="1"/>
  <c r="T153" i="1" s="1"/>
  <c r="H153" i="1"/>
  <c r="CB152" i="1"/>
  <c r="BY152" i="1"/>
  <c r="BW152" i="1"/>
  <c r="BV152" i="1"/>
  <c r="BU152" i="1"/>
  <c r="BT152" i="1"/>
  <c r="BS152" i="1"/>
  <c r="BR152" i="1"/>
  <c r="BQ152" i="1"/>
  <c r="BO152" i="1"/>
  <c r="BL152" i="1"/>
  <c r="BK152" i="1"/>
  <c r="BJ152" i="1"/>
  <c r="BI152" i="1"/>
  <c r="BH152" i="1"/>
  <c r="BG152" i="1"/>
  <c r="BF152" i="1"/>
  <c r="BE152" i="1"/>
  <c r="BC152" i="1"/>
  <c r="BB152" i="1"/>
  <c r="AX152" i="1"/>
  <c r="AW152" i="1"/>
  <c r="AV152" i="1"/>
  <c r="AU152" i="1"/>
  <c r="AS152" i="1"/>
  <c r="AR152" i="1"/>
  <c r="AQ152" i="1"/>
  <c r="AP152" i="1"/>
  <c r="Q152" i="1"/>
  <c r="T152" i="1" s="1"/>
  <c r="H152" i="1"/>
  <c r="BD152" i="1" s="1"/>
  <c r="CB151" i="1"/>
  <c r="BZ151" i="1"/>
  <c r="BY151" i="1"/>
  <c r="CA151" i="1" s="1"/>
  <c r="CC151" i="1" s="1"/>
  <c r="BW151" i="1"/>
  <c r="BV151" i="1"/>
  <c r="BU151" i="1"/>
  <c r="BT151" i="1"/>
  <c r="BS151" i="1"/>
  <c r="BR151" i="1"/>
  <c r="BQ151" i="1"/>
  <c r="BO151" i="1"/>
  <c r="BL151" i="1"/>
  <c r="BK151" i="1"/>
  <c r="BJ151" i="1"/>
  <c r="BI151" i="1"/>
  <c r="BH151" i="1"/>
  <c r="BG151" i="1"/>
  <c r="BF151" i="1"/>
  <c r="BE151" i="1"/>
  <c r="BC151" i="1"/>
  <c r="BB151" i="1"/>
  <c r="AX151" i="1"/>
  <c r="AW151" i="1"/>
  <c r="AV151" i="1"/>
  <c r="AU151" i="1"/>
  <c r="AS151" i="1"/>
  <c r="AR151" i="1"/>
  <c r="AQ151" i="1"/>
  <c r="AP151" i="1"/>
  <c r="Q151" i="1"/>
  <c r="BM151" i="1" s="1"/>
  <c r="H151" i="1"/>
  <c r="BD151" i="1" s="1"/>
  <c r="CB150" i="1"/>
  <c r="CA150" i="1"/>
  <c r="BZ150" i="1"/>
  <c r="BY150" i="1"/>
  <c r="BW150" i="1"/>
  <c r="BV150" i="1"/>
  <c r="BU150" i="1"/>
  <c r="BT150" i="1"/>
  <c r="BS150" i="1"/>
  <c r="BR150" i="1"/>
  <c r="BQ150" i="1"/>
  <c r="BO150" i="1"/>
  <c r="BM150" i="1"/>
  <c r="BL150" i="1"/>
  <c r="BK150" i="1"/>
  <c r="BJ150" i="1"/>
  <c r="BI150" i="1"/>
  <c r="BH150" i="1"/>
  <c r="BG150" i="1"/>
  <c r="BF150" i="1"/>
  <c r="BE150" i="1"/>
  <c r="BC150" i="1"/>
  <c r="BB150" i="1"/>
  <c r="AX150" i="1"/>
  <c r="AW150" i="1"/>
  <c r="AV150" i="1"/>
  <c r="AU150" i="1"/>
  <c r="AS150" i="1"/>
  <c r="AR150" i="1"/>
  <c r="AQ150" i="1"/>
  <c r="AP150" i="1"/>
  <c r="Q150" i="1"/>
  <c r="T150" i="1" s="1"/>
  <c r="AJ150" i="1" s="1"/>
  <c r="H150" i="1"/>
  <c r="BD150" i="1" s="1"/>
  <c r="CB149" i="1"/>
  <c r="BY149" i="1"/>
  <c r="CA149" i="1" s="1"/>
  <c r="BW149" i="1"/>
  <c r="BV149" i="1"/>
  <c r="BU149" i="1"/>
  <c r="BT149" i="1"/>
  <c r="BS149" i="1"/>
  <c r="BR149" i="1"/>
  <c r="BQ149" i="1"/>
  <c r="BO149" i="1"/>
  <c r="BL149" i="1"/>
  <c r="BK149" i="1"/>
  <c r="BJ149" i="1"/>
  <c r="BI149" i="1"/>
  <c r="BH149" i="1"/>
  <c r="BG149" i="1"/>
  <c r="BF149" i="1"/>
  <c r="BE149" i="1"/>
  <c r="BC149" i="1"/>
  <c r="BB149" i="1"/>
  <c r="AX149" i="1"/>
  <c r="AW149" i="1"/>
  <c r="AV149" i="1"/>
  <c r="AU149" i="1"/>
  <c r="AS149" i="1"/>
  <c r="AR149" i="1"/>
  <c r="AQ149" i="1"/>
  <c r="AP149" i="1"/>
  <c r="Q149" i="1"/>
  <c r="BM149" i="1" s="1"/>
  <c r="H149" i="1"/>
  <c r="BD149" i="1" s="1"/>
  <c r="CB148" i="1"/>
  <c r="BY148" i="1"/>
  <c r="BZ148" i="1" s="1"/>
  <c r="BW148" i="1"/>
  <c r="BV148" i="1"/>
  <c r="BU148" i="1"/>
  <c r="BT148" i="1"/>
  <c r="BS148" i="1"/>
  <c r="BR148" i="1"/>
  <c r="BQ148" i="1"/>
  <c r="BO148" i="1"/>
  <c r="BL148" i="1"/>
  <c r="BK148" i="1"/>
  <c r="BJ148" i="1"/>
  <c r="BI148" i="1"/>
  <c r="BH148" i="1"/>
  <c r="BG148" i="1"/>
  <c r="BF148" i="1"/>
  <c r="BE148" i="1"/>
  <c r="BD148" i="1"/>
  <c r="BC148" i="1"/>
  <c r="BB148" i="1"/>
  <c r="AX148" i="1"/>
  <c r="AW148" i="1"/>
  <c r="AV148" i="1"/>
  <c r="AU148" i="1"/>
  <c r="AS148" i="1"/>
  <c r="AR148" i="1"/>
  <c r="AQ148" i="1"/>
  <c r="AP148" i="1"/>
  <c r="Q148" i="1"/>
  <c r="H148" i="1"/>
  <c r="CB147" i="1"/>
  <c r="BY147" i="1"/>
  <c r="BW147" i="1"/>
  <c r="BV147" i="1"/>
  <c r="BU147" i="1"/>
  <c r="BT147" i="1"/>
  <c r="BS147" i="1"/>
  <c r="BR147" i="1"/>
  <c r="BQ147" i="1"/>
  <c r="BO147" i="1"/>
  <c r="BL147" i="1"/>
  <c r="BK147" i="1"/>
  <c r="BJ147" i="1"/>
  <c r="BI147" i="1"/>
  <c r="BH147" i="1"/>
  <c r="BG147" i="1"/>
  <c r="BF147" i="1"/>
  <c r="BE147" i="1"/>
  <c r="BC147" i="1"/>
  <c r="BB147" i="1"/>
  <c r="AX147" i="1"/>
  <c r="AW147" i="1"/>
  <c r="AV147" i="1"/>
  <c r="AU147" i="1"/>
  <c r="AS147" i="1"/>
  <c r="AR147" i="1"/>
  <c r="AQ147" i="1"/>
  <c r="AP147" i="1"/>
  <c r="Q147" i="1"/>
  <c r="T147" i="1" s="1"/>
  <c r="BP147" i="1" s="1"/>
  <c r="H147" i="1"/>
  <c r="BD147" i="1" s="1"/>
  <c r="CB146" i="1"/>
  <c r="CC146" i="1" s="1"/>
  <c r="BZ146" i="1"/>
  <c r="BY146" i="1"/>
  <c r="CA146" i="1" s="1"/>
  <c r="BW146" i="1"/>
  <c r="BV146" i="1"/>
  <c r="BU146" i="1"/>
  <c r="BT146" i="1"/>
  <c r="BS146" i="1"/>
  <c r="BR146" i="1"/>
  <c r="BQ146" i="1"/>
  <c r="BO146" i="1"/>
  <c r="BL146" i="1"/>
  <c r="BK146" i="1"/>
  <c r="BJ146" i="1"/>
  <c r="BI146" i="1"/>
  <c r="BH146" i="1"/>
  <c r="BG146" i="1"/>
  <c r="BF146" i="1"/>
  <c r="BE146" i="1"/>
  <c r="BC146" i="1"/>
  <c r="BB146" i="1"/>
  <c r="AX146" i="1"/>
  <c r="AW146" i="1"/>
  <c r="AV146" i="1"/>
  <c r="AU146" i="1"/>
  <c r="AS146" i="1"/>
  <c r="AR146" i="1"/>
  <c r="AQ146" i="1"/>
  <c r="AP146" i="1"/>
  <c r="Q146" i="1"/>
  <c r="BM146" i="1" s="1"/>
  <c r="H146" i="1"/>
  <c r="BD146" i="1" s="1"/>
  <c r="CB145" i="1"/>
  <c r="CA145" i="1"/>
  <c r="CC145" i="1" s="1"/>
  <c r="BY145" i="1"/>
  <c r="BZ145" i="1" s="1"/>
  <c r="BW145" i="1"/>
  <c r="BV145" i="1"/>
  <c r="BU145" i="1"/>
  <c r="BT145" i="1"/>
  <c r="BS145" i="1"/>
  <c r="BR145" i="1"/>
  <c r="BQ145" i="1"/>
  <c r="BO145" i="1"/>
  <c r="BL145" i="1"/>
  <c r="BK145" i="1"/>
  <c r="BJ145" i="1"/>
  <c r="BI145" i="1"/>
  <c r="BH145" i="1"/>
  <c r="BG145" i="1"/>
  <c r="BF145" i="1"/>
  <c r="BE145" i="1"/>
  <c r="BD145" i="1"/>
  <c r="BC145" i="1"/>
  <c r="BB145" i="1"/>
  <c r="AX145" i="1"/>
  <c r="AW145" i="1"/>
  <c r="AV145" i="1"/>
  <c r="AU145" i="1"/>
  <c r="AS145" i="1"/>
  <c r="AR145" i="1"/>
  <c r="AQ145" i="1"/>
  <c r="AP145" i="1"/>
  <c r="Q145" i="1"/>
  <c r="H145" i="1"/>
  <c r="CB144" i="1"/>
  <c r="CC144" i="1" s="1"/>
  <c r="BZ144" i="1"/>
  <c r="BY144" i="1"/>
  <c r="CA144" i="1" s="1"/>
  <c r="BW144" i="1"/>
  <c r="BV144" i="1"/>
  <c r="BU144" i="1"/>
  <c r="BT144" i="1"/>
  <c r="BS144" i="1"/>
  <c r="BR144" i="1"/>
  <c r="BQ144" i="1"/>
  <c r="BO144" i="1"/>
  <c r="BL144" i="1"/>
  <c r="BK144" i="1"/>
  <c r="BJ144" i="1"/>
  <c r="BI144" i="1"/>
  <c r="BH144" i="1"/>
  <c r="BG144" i="1"/>
  <c r="BF144" i="1"/>
  <c r="BE144" i="1"/>
  <c r="BC144" i="1"/>
  <c r="BB144" i="1"/>
  <c r="AX144" i="1"/>
  <c r="AW144" i="1"/>
  <c r="AV144" i="1"/>
  <c r="AU144" i="1"/>
  <c r="AS144" i="1"/>
  <c r="AR144" i="1"/>
  <c r="AQ144" i="1"/>
  <c r="AP144" i="1"/>
  <c r="Q144" i="1"/>
  <c r="BM144" i="1" s="1"/>
  <c r="H144" i="1"/>
  <c r="BD144" i="1" s="1"/>
  <c r="CB143" i="1"/>
  <c r="BY143" i="1"/>
  <c r="CA143" i="1" s="1"/>
  <c r="CC143" i="1" s="1"/>
  <c r="BW143" i="1"/>
  <c r="BV143" i="1"/>
  <c r="BU143" i="1"/>
  <c r="BT143" i="1"/>
  <c r="BS143" i="1"/>
  <c r="BR143" i="1"/>
  <c r="BQ143" i="1"/>
  <c r="BO143" i="1"/>
  <c r="BL143" i="1"/>
  <c r="BK143" i="1"/>
  <c r="BJ143" i="1"/>
  <c r="BI143" i="1"/>
  <c r="BH143" i="1"/>
  <c r="BG143" i="1"/>
  <c r="BF143" i="1"/>
  <c r="BE143" i="1"/>
  <c r="BC143" i="1"/>
  <c r="BB143" i="1"/>
  <c r="AX143" i="1"/>
  <c r="AW143" i="1"/>
  <c r="AV143" i="1"/>
  <c r="AU143" i="1"/>
  <c r="AS143" i="1"/>
  <c r="AR143" i="1"/>
  <c r="AQ143" i="1"/>
  <c r="AP143" i="1"/>
  <c r="T143" i="1"/>
  <c r="AJ143" i="1" s="1"/>
  <c r="Q143" i="1"/>
  <c r="BM143" i="1" s="1"/>
  <c r="H143" i="1"/>
  <c r="BD143" i="1" s="1"/>
  <c r="CB142" i="1"/>
  <c r="CA142" i="1"/>
  <c r="BZ142" i="1"/>
  <c r="BY142" i="1"/>
  <c r="BW142" i="1"/>
  <c r="BV142" i="1"/>
  <c r="BU142" i="1"/>
  <c r="BT142" i="1"/>
  <c r="BS142" i="1"/>
  <c r="BR142" i="1"/>
  <c r="BQ142" i="1"/>
  <c r="BO142" i="1"/>
  <c r="BL142" i="1"/>
  <c r="BK142" i="1"/>
  <c r="BJ142" i="1"/>
  <c r="BI142" i="1"/>
  <c r="BH142" i="1"/>
  <c r="BG142" i="1"/>
  <c r="BF142" i="1"/>
  <c r="BE142" i="1"/>
  <c r="BC142" i="1"/>
  <c r="BB142" i="1"/>
  <c r="AX142" i="1"/>
  <c r="AW142" i="1"/>
  <c r="AV142" i="1"/>
  <c r="AU142" i="1"/>
  <c r="AS142" i="1"/>
  <c r="AR142" i="1"/>
  <c r="AQ142" i="1"/>
  <c r="AP142" i="1"/>
  <c r="Q142" i="1"/>
  <c r="T142" i="1" s="1"/>
  <c r="AM142" i="1" s="1"/>
  <c r="H142" i="1"/>
  <c r="BD142" i="1" s="1"/>
  <c r="CB141" i="1"/>
  <c r="BY141" i="1"/>
  <c r="BW141" i="1"/>
  <c r="BV141" i="1"/>
  <c r="BU141" i="1"/>
  <c r="BT141" i="1"/>
  <c r="BS141" i="1"/>
  <c r="BR141" i="1"/>
  <c r="BQ141" i="1"/>
  <c r="BO141" i="1"/>
  <c r="BL141" i="1"/>
  <c r="BK141" i="1"/>
  <c r="BJ141" i="1"/>
  <c r="BI141" i="1"/>
  <c r="BH141" i="1"/>
  <c r="BG141" i="1"/>
  <c r="BF141" i="1"/>
  <c r="BE141" i="1"/>
  <c r="BD141" i="1"/>
  <c r="BC141" i="1"/>
  <c r="BB141" i="1"/>
  <c r="AX141" i="1"/>
  <c r="AW141" i="1"/>
  <c r="AV141" i="1"/>
  <c r="AU141" i="1"/>
  <c r="AS141" i="1"/>
  <c r="AR141" i="1"/>
  <c r="AQ141" i="1"/>
  <c r="AP141" i="1"/>
  <c r="Q141" i="1"/>
  <c r="BM141" i="1" s="1"/>
  <c r="H141" i="1"/>
  <c r="CB140" i="1"/>
  <c r="BY140" i="1"/>
  <c r="BZ140" i="1" s="1"/>
  <c r="BW140" i="1"/>
  <c r="BV140" i="1"/>
  <c r="BU140" i="1"/>
  <c r="BT140" i="1"/>
  <c r="BS140" i="1"/>
  <c r="BR140" i="1"/>
  <c r="BQ140" i="1"/>
  <c r="BO140" i="1"/>
  <c r="BL140" i="1"/>
  <c r="BK140" i="1"/>
  <c r="BJ140" i="1"/>
  <c r="BI140" i="1"/>
  <c r="BH140" i="1"/>
  <c r="BG140" i="1"/>
  <c r="BF140" i="1"/>
  <c r="BE140" i="1"/>
  <c r="BD140" i="1"/>
  <c r="BC140" i="1"/>
  <c r="BB140" i="1"/>
  <c r="AX140" i="1"/>
  <c r="AW140" i="1"/>
  <c r="AV140" i="1"/>
  <c r="AU140" i="1"/>
  <c r="AS140" i="1"/>
  <c r="AR140" i="1"/>
  <c r="AQ140" i="1"/>
  <c r="AP140" i="1"/>
  <c r="Q140" i="1"/>
  <c r="T140" i="1" s="1"/>
  <c r="AE140" i="1" s="1"/>
  <c r="H140" i="1"/>
  <c r="CB139" i="1"/>
  <c r="CA139" i="1"/>
  <c r="BY139" i="1"/>
  <c r="BZ139" i="1" s="1"/>
  <c r="BW139" i="1"/>
  <c r="BV139" i="1"/>
  <c r="BU139" i="1"/>
  <c r="BT139" i="1"/>
  <c r="BS139" i="1"/>
  <c r="BR139" i="1"/>
  <c r="BQ139" i="1"/>
  <c r="BO139" i="1"/>
  <c r="BM139" i="1"/>
  <c r="BL139" i="1"/>
  <c r="BK139" i="1"/>
  <c r="BJ139" i="1"/>
  <c r="BI139" i="1"/>
  <c r="BH139" i="1"/>
  <c r="BG139" i="1"/>
  <c r="BF139" i="1"/>
  <c r="BE139" i="1"/>
  <c r="BC139" i="1"/>
  <c r="BB139" i="1"/>
  <c r="AX139" i="1"/>
  <c r="AW139" i="1"/>
  <c r="AV139" i="1"/>
  <c r="AU139" i="1"/>
  <c r="AS139" i="1"/>
  <c r="AR139" i="1"/>
  <c r="AQ139" i="1"/>
  <c r="AP139" i="1"/>
  <c r="BN139" i="1"/>
  <c r="Q139" i="1"/>
  <c r="T139" i="1" s="1"/>
  <c r="AF139" i="1" s="1"/>
  <c r="H139" i="1"/>
  <c r="BD139" i="1" s="1"/>
  <c r="CB138" i="1"/>
  <c r="BZ138" i="1"/>
  <c r="BY138" i="1"/>
  <c r="CA138" i="1" s="1"/>
  <c r="BW138" i="1"/>
  <c r="BV138" i="1"/>
  <c r="BU138" i="1"/>
  <c r="BT138" i="1"/>
  <c r="BS138" i="1"/>
  <c r="BR138" i="1"/>
  <c r="BQ138" i="1"/>
  <c r="BO138" i="1"/>
  <c r="BL138" i="1"/>
  <c r="BK138" i="1"/>
  <c r="BJ138" i="1"/>
  <c r="BI138" i="1"/>
  <c r="BH138" i="1"/>
  <c r="BG138" i="1"/>
  <c r="BF138" i="1"/>
  <c r="BE138" i="1"/>
  <c r="BC138" i="1"/>
  <c r="BB138" i="1"/>
  <c r="AX138" i="1"/>
  <c r="AW138" i="1"/>
  <c r="AV138" i="1"/>
  <c r="AU138" i="1"/>
  <c r="AS138" i="1"/>
  <c r="AR138" i="1"/>
  <c r="AQ138" i="1"/>
  <c r="AP138" i="1"/>
  <c r="AJ138" i="1"/>
  <c r="AE138" i="1"/>
  <c r="T138" i="1"/>
  <c r="AL138" i="1" s="1"/>
  <c r="Q138" i="1"/>
  <c r="BM138" i="1" s="1"/>
  <c r="H138" i="1"/>
  <c r="BD138" i="1" s="1"/>
  <c r="CB137" i="1"/>
  <c r="CC137" i="1" s="1"/>
  <c r="CA137" i="1"/>
  <c r="BY137" i="1"/>
  <c r="BZ137" i="1" s="1"/>
  <c r="BW137" i="1"/>
  <c r="BV137" i="1"/>
  <c r="BU137" i="1"/>
  <c r="BT137" i="1"/>
  <c r="BS137" i="1"/>
  <c r="BR137" i="1"/>
  <c r="BQ137" i="1"/>
  <c r="BO137" i="1"/>
  <c r="BM137" i="1"/>
  <c r="BL137" i="1"/>
  <c r="BK137" i="1"/>
  <c r="BJ137" i="1"/>
  <c r="BI137" i="1"/>
  <c r="BH137" i="1"/>
  <c r="BG137" i="1"/>
  <c r="BF137" i="1"/>
  <c r="BE137" i="1"/>
  <c r="BC137" i="1"/>
  <c r="BB137" i="1"/>
  <c r="AX137" i="1"/>
  <c r="AW137" i="1"/>
  <c r="AV137" i="1"/>
  <c r="AU137" i="1"/>
  <c r="AS137" i="1"/>
  <c r="AR137" i="1"/>
  <c r="AQ137" i="1"/>
  <c r="AP137" i="1"/>
  <c r="T137" i="1"/>
  <c r="AM137" i="1" s="1"/>
  <c r="Q137" i="1"/>
  <c r="H137" i="1"/>
  <c r="BD137" i="1" s="1"/>
  <c r="CC136" i="1"/>
  <c r="CB136" i="1"/>
  <c r="CA136" i="1"/>
  <c r="BZ136" i="1"/>
  <c r="BY136" i="1"/>
  <c r="BW136" i="1"/>
  <c r="BV136" i="1"/>
  <c r="BU136" i="1"/>
  <c r="BT136" i="1"/>
  <c r="BS136" i="1"/>
  <c r="BR136" i="1"/>
  <c r="BQ136" i="1"/>
  <c r="BO136" i="1"/>
  <c r="BL136" i="1"/>
  <c r="BK136" i="1"/>
  <c r="BJ136" i="1"/>
  <c r="BI136" i="1"/>
  <c r="BH136" i="1"/>
  <c r="BG136" i="1"/>
  <c r="BF136" i="1"/>
  <c r="BE136" i="1"/>
  <c r="BD136" i="1"/>
  <c r="BC136" i="1"/>
  <c r="BB136" i="1"/>
  <c r="AX136" i="1"/>
  <c r="AW136" i="1"/>
  <c r="AV136" i="1"/>
  <c r="AU136" i="1"/>
  <c r="AS136" i="1"/>
  <c r="AR136" i="1"/>
  <c r="AQ136" i="1"/>
  <c r="AP136" i="1"/>
  <c r="Q136" i="1"/>
  <c r="H136" i="1"/>
  <c r="CB135" i="1"/>
  <c r="BY135" i="1"/>
  <c r="BW135" i="1"/>
  <c r="BV135" i="1"/>
  <c r="BU135" i="1"/>
  <c r="BT135" i="1"/>
  <c r="BS135" i="1"/>
  <c r="BR135" i="1"/>
  <c r="BQ135" i="1"/>
  <c r="BO135" i="1"/>
  <c r="BL135" i="1"/>
  <c r="BK135" i="1"/>
  <c r="BJ135" i="1"/>
  <c r="BI135" i="1"/>
  <c r="BH135" i="1"/>
  <c r="BG135" i="1"/>
  <c r="BF135" i="1"/>
  <c r="BE135" i="1"/>
  <c r="BD135" i="1"/>
  <c r="BC135" i="1"/>
  <c r="BB135" i="1"/>
  <c r="AX135" i="1"/>
  <c r="AW135" i="1"/>
  <c r="AV135" i="1"/>
  <c r="AU135" i="1"/>
  <c r="AS135" i="1"/>
  <c r="AR135" i="1"/>
  <c r="AQ135" i="1"/>
  <c r="AP135" i="1"/>
  <c r="Q135" i="1"/>
  <c r="BM135" i="1" s="1"/>
  <c r="H135" i="1"/>
  <c r="CB134" i="1"/>
  <c r="BZ134" i="1"/>
  <c r="BY134" i="1"/>
  <c r="CA134" i="1" s="1"/>
  <c r="BW134" i="1"/>
  <c r="BV134" i="1"/>
  <c r="BU134" i="1"/>
  <c r="BT134" i="1"/>
  <c r="BS134" i="1"/>
  <c r="BR134" i="1"/>
  <c r="BQ134" i="1"/>
  <c r="BO134" i="1"/>
  <c r="BL134" i="1"/>
  <c r="BK134" i="1"/>
  <c r="BJ134" i="1"/>
  <c r="BI134" i="1"/>
  <c r="BH134" i="1"/>
  <c r="BG134" i="1"/>
  <c r="BF134" i="1"/>
  <c r="BE134" i="1"/>
  <c r="BC134" i="1"/>
  <c r="BB134" i="1"/>
  <c r="AX134" i="1"/>
  <c r="AW134" i="1"/>
  <c r="AV134" i="1"/>
  <c r="AU134" i="1"/>
  <c r="AS134" i="1"/>
  <c r="AR134" i="1"/>
  <c r="AQ134" i="1"/>
  <c r="AP134" i="1"/>
  <c r="T134" i="1"/>
  <c r="AI134" i="1" s="1"/>
  <c r="Q134" i="1"/>
  <c r="BM134" i="1" s="1"/>
  <c r="H134" i="1"/>
  <c r="BD134" i="1" s="1"/>
  <c r="CB133" i="1"/>
  <c r="CC133" i="1" s="1"/>
  <c r="CA133" i="1"/>
  <c r="BZ133" i="1"/>
  <c r="BY133" i="1"/>
  <c r="BW133" i="1"/>
  <c r="BV133" i="1"/>
  <c r="BU133" i="1"/>
  <c r="BT133" i="1"/>
  <c r="BS133" i="1"/>
  <c r="BR133" i="1"/>
  <c r="BQ133" i="1"/>
  <c r="BO133" i="1"/>
  <c r="BL133" i="1"/>
  <c r="BK133" i="1"/>
  <c r="BJ133" i="1"/>
  <c r="BI133" i="1"/>
  <c r="BH133" i="1"/>
  <c r="BG133" i="1"/>
  <c r="BF133" i="1"/>
  <c r="BE133" i="1"/>
  <c r="BC133" i="1"/>
  <c r="BB133" i="1"/>
  <c r="AX133" i="1"/>
  <c r="AW133" i="1"/>
  <c r="AV133" i="1"/>
  <c r="AU133" i="1"/>
  <c r="AS133" i="1"/>
  <c r="AR133" i="1"/>
  <c r="AQ133" i="1"/>
  <c r="AP133" i="1"/>
  <c r="Q133" i="1"/>
  <c r="T133" i="1" s="1"/>
  <c r="AJ133" i="1" s="1"/>
  <c r="H133" i="1"/>
  <c r="BD133" i="1" s="1"/>
  <c r="CB132" i="1"/>
  <c r="CC132" i="1" s="1"/>
  <c r="BY132" i="1"/>
  <c r="CA132" i="1" s="1"/>
  <c r="BW132" i="1"/>
  <c r="BV132" i="1"/>
  <c r="BU132" i="1"/>
  <c r="BT132" i="1"/>
  <c r="BS132" i="1"/>
  <c r="BR132" i="1"/>
  <c r="BQ132" i="1"/>
  <c r="BO132" i="1"/>
  <c r="BL132" i="1"/>
  <c r="BK132" i="1"/>
  <c r="BJ132" i="1"/>
  <c r="BI132" i="1"/>
  <c r="BH132" i="1"/>
  <c r="BG132" i="1"/>
  <c r="BF132" i="1"/>
  <c r="BE132" i="1"/>
  <c r="BC132" i="1"/>
  <c r="BB132" i="1"/>
  <c r="AX132" i="1"/>
  <c r="AW132" i="1"/>
  <c r="AV132" i="1"/>
  <c r="AU132" i="1"/>
  <c r="AS132" i="1"/>
  <c r="AR132" i="1"/>
  <c r="AQ132" i="1"/>
  <c r="AP132" i="1"/>
  <c r="AC132" i="1"/>
  <c r="Q132" i="1"/>
  <c r="T132" i="1" s="1"/>
  <c r="AK132" i="1" s="1"/>
  <c r="H132" i="1"/>
  <c r="BD132" i="1" s="1"/>
  <c r="CB131" i="1"/>
  <c r="BZ131" i="1"/>
  <c r="BY131" i="1"/>
  <c r="CA131" i="1" s="1"/>
  <c r="BW131" i="1"/>
  <c r="BV131" i="1"/>
  <c r="BU131" i="1"/>
  <c r="BT131" i="1"/>
  <c r="BS131" i="1"/>
  <c r="BR131" i="1"/>
  <c r="BQ131" i="1"/>
  <c r="BO131" i="1"/>
  <c r="BL131" i="1"/>
  <c r="BK131" i="1"/>
  <c r="BJ131" i="1"/>
  <c r="BI131" i="1"/>
  <c r="BH131" i="1"/>
  <c r="BG131" i="1"/>
  <c r="BF131" i="1"/>
  <c r="BE131" i="1"/>
  <c r="BC131" i="1"/>
  <c r="BB131" i="1"/>
  <c r="AX131" i="1"/>
  <c r="AW131" i="1"/>
  <c r="AV131" i="1"/>
  <c r="AU131" i="1"/>
  <c r="AS131" i="1"/>
  <c r="AR131" i="1"/>
  <c r="AQ131" i="1"/>
  <c r="AP131" i="1"/>
  <c r="AL131" i="1"/>
  <c r="T131" i="1"/>
  <c r="AK131" i="1" s="1"/>
  <c r="Q131" i="1"/>
  <c r="BM131" i="1" s="1"/>
  <c r="H131" i="1"/>
  <c r="BD131" i="1" s="1"/>
  <c r="CB130" i="1"/>
  <c r="CA130" i="1"/>
  <c r="CC130" i="1" s="1"/>
  <c r="BY130" i="1"/>
  <c r="BZ130" i="1" s="1"/>
  <c r="BW130" i="1"/>
  <c r="BV130" i="1"/>
  <c r="BU130" i="1"/>
  <c r="BT130" i="1"/>
  <c r="BS130" i="1"/>
  <c r="BR130" i="1"/>
  <c r="BQ130" i="1"/>
  <c r="BO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AX130" i="1"/>
  <c r="AW130" i="1"/>
  <c r="AV130" i="1"/>
  <c r="AU130" i="1"/>
  <c r="AS130" i="1"/>
  <c r="AR130" i="1"/>
  <c r="AQ130" i="1"/>
  <c r="AP130" i="1"/>
  <c r="AB130" i="1"/>
  <c r="T130" i="1"/>
  <c r="AL130" i="1" s="1"/>
  <c r="Q130" i="1"/>
  <c r="H130" i="1"/>
  <c r="CB129" i="1"/>
  <c r="CC129" i="1" s="1"/>
  <c r="CA129" i="1"/>
  <c r="BZ129" i="1"/>
  <c r="BY129" i="1"/>
  <c r="BW129" i="1"/>
  <c r="BV129" i="1"/>
  <c r="BU129" i="1"/>
  <c r="BT129" i="1"/>
  <c r="BS129" i="1"/>
  <c r="BR129" i="1"/>
  <c r="BQ129" i="1"/>
  <c r="BO129" i="1"/>
  <c r="BM129" i="1"/>
  <c r="BL129" i="1"/>
  <c r="BK129" i="1"/>
  <c r="BJ129" i="1"/>
  <c r="BI129" i="1"/>
  <c r="BH129" i="1"/>
  <c r="BG129" i="1"/>
  <c r="BF129" i="1"/>
  <c r="BE129" i="1"/>
  <c r="BC129" i="1"/>
  <c r="BB129" i="1"/>
  <c r="AX129" i="1"/>
  <c r="AW129" i="1"/>
  <c r="AV129" i="1"/>
  <c r="AU129" i="1"/>
  <c r="AS129" i="1"/>
  <c r="AR129" i="1"/>
  <c r="AQ129" i="1"/>
  <c r="AP129" i="1"/>
  <c r="T129" i="1"/>
  <c r="AM129" i="1" s="1"/>
  <c r="Q129" i="1"/>
  <c r="H129" i="1"/>
  <c r="BD129" i="1" s="1"/>
  <c r="CB128" i="1"/>
  <c r="BY128" i="1"/>
  <c r="BZ128" i="1" s="1"/>
  <c r="BW128" i="1"/>
  <c r="BV128" i="1"/>
  <c r="BU128" i="1"/>
  <c r="BT128" i="1"/>
  <c r="BS128" i="1"/>
  <c r="BR128" i="1"/>
  <c r="BQ128" i="1"/>
  <c r="BO128" i="1"/>
  <c r="BL128" i="1"/>
  <c r="BK128" i="1"/>
  <c r="BJ128" i="1"/>
  <c r="BI128" i="1"/>
  <c r="BH128" i="1"/>
  <c r="BG128" i="1"/>
  <c r="BF128" i="1"/>
  <c r="BE128" i="1"/>
  <c r="BC128" i="1"/>
  <c r="BB128" i="1"/>
  <c r="AX128" i="1"/>
  <c r="AW128" i="1"/>
  <c r="AV128" i="1"/>
  <c r="AU128" i="1"/>
  <c r="AS128" i="1"/>
  <c r="AR128" i="1"/>
  <c r="AQ128" i="1"/>
  <c r="AP128" i="1"/>
  <c r="Q128" i="1"/>
  <c r="H128" i="1"/>
  <c r="BD128" i="1" s="1"/>
  <c r="CB127" i="1"/>
  <c r="BY127" i="1"/>
  <c r="BW127" i="1"/>
  <c r="BV127" i="1"/>
  <c r="BU127" i="1"/>
  <c r="BT127" i="1"/>
  <c r="BS127" i="1"/>
  <c r="BR127" i="1"/>
  <c r="BQ127" i="1"/>
  <c r="BO127" i="1"/>
  <c r="BL127" i="1"/>
  <c r="BK127" i="1"/>
  <c r="BJ127" i="1"/>
  <c r="BI127" i="1"/>
  <c r="BH127" i="1"/>
  <c r="BG127" i="1"/>
  <c r="BF127" i="1"/>
  <c r="BE127" i="1"/>
  <c r="BC127" i="1"/>
  <c r="BB127" i="1"/>
  <c r="AX127" i="1"/>
  <c r="AW127" i="1"/>
  <c r="AV127" i="1"/>
  <c r="AU127" i="1"/>
  <c r="AS127" i="1"/>
  <c r="AR127" i="1"/>
  <c r="AQ127" i="1"/>
  <c r="AP127" i="1"/>
  <c r="Q127" i="1"/>
  <c r="T127" i="1" s="1"/>
  <c r="H127" i="1"/>
  <c r="BD127" i="1" s="1"/>
  <c r="CB126" i="1"/>
  <c r="BZ126" i="1"/>
  <c r="BY126" i="1"/>
  <c r="CA126" i="1" s="1"/>
  <c r="BW126" i="1"/>
  <c r="BV126" i="1"/>
  <c r="BU126" i="1"/>
  <c r="BT126" i="1"/>
  <c r="BS126" i="1"/>
  <c r="BR126" i="1"/>
  <c r="BQ126" i="1"/>
  <c r="BO126" i="1"/>
  <c r="BL126" i="1"/>
  <c r="BK126" i="1"/>
  <c r="BJ126" i="1"/>
  <c r="BI126" i="1"/>
  <c r="BH126" i="1"/>
  <c r="BG126" i="1"/>
  <c r="BF126" i="1"/>
  <c r="BE126" i="1"/>
  <c r="BC126" i="1"/>
  <c r="BB126" i="1"/>
  <c r="AX126" i="1"/>
  <c r="AW126" i="1"/>
  <c r="AV126" i="1"/>
  <c r="AU126" i="1"/>
  <c r="AS126" i="1"/>
  <c r="AR126" i="1"/>
  <c r="AQ126" i="1"/>
  <c r="AP126" i="1"/>
  <c r="T126" i="1"/>
  <c r="AF126" i="1" s="1"/>
  <c r="Q126" i="1"/>
  <c r="BM126" i="1" s="1"/>
  <c r="H126" i="1"/>
  <c r="BD126" i="1" s="1"/>
  <c r="CB125" i="1"/>
  <c r="CA125" i="1"/>
  <c r="BY125" i="1"/>
  <c r="BZ125" i="1" s="1"/>
  <c r="BW125" i="1"/>
  <c r="BV125" i="1"/>
  <c r="BU125" i="1"/>
  <c r="BT125" i="1"/>
  <c r="BS125" i="1"/>
  <c r="BR125" i="1"/>
  <c r="BQ125" i="1"/>
  <c r="BO125" i="1"/>
  <c r="BL125" i="1"/>
  <c r="BK125" i="1"/>
  <c r="BJ125" i="1"/>
  <c r="BI125" i="1"/>
  <c r="BH125" i="1"/>
  <c r="BG125" i="1"/>
  <c r="BF125" i="1"/>
  <c r="BE125" i="1"/>
  <c r="BC125" i="1"/>
  <c r="BB125" i="1"/>
  <c r="AX125" i="1"/>
  <c r="AW125" i="1"/>
  <c r="AV125" i="1"/>
  <c r="AU125" i="1"/>
  <c r="AS125" i="1"/>
  <c r="AR125" i="1"/>
  <c r="AQ125" i="1"/>
  <c r="AP125" i="1"/>
  <c r="Q125" i="1"/>
  <c r="H125" i="1"/>
  <c r="BD125" i="1" s="1"/>
  <c r="CB124" i="1"/>
  <c r="BY124" i="1"/>
  <c r="BW124" i="1"/>
  <c r="BV124" i="1"/>
  <c r="BU124" i="1"/>
  <c r="BT124" i="1"/>
  <c r="BS124" i="1"/>
  <c r="BR124" i="1"/>
  <c r="BQ124" i="1"/>
  <c r="BO124" i="1"/>
  <c r="BL124" i="1"/>
  <c r="BK124" i="1"/>
  <c r="BJ124" i="1"/>
  <c r="BI124" i="1"/>
  <c r="BH124" i="1"/>
  <c r="BG124" i="1"/>
  <c r="BF124" i="1"/>
  <c r="BE124" i="1"/>
  <c r="BC124" i="1"/>
  <c r="BB124" i="1"/>
  <c r="AX124" i="1"/>
  <c r="AW124" i="1"/>
  <c r="AV124" i="1"/>
  <c r="AU124" i="1"/>
  <c r="AS124" i="1"/>
  <c r="AR124" i="1"/>
  <c r="AQ124" i="1"/>
  <c r="AP124" i="1"/>
  <c r="Q124" i="1"/>
  <c r="T124" i="1" s="1"/>
  <c r="AF124" i="1" s="1"/>
  <c r="H124" i="1"/>
  <c r="BD124" i="1" s="1"/>
  <c r="CB123" i="1"/>
  <c r="BY123" i="1"/>
  <c r="BW123" i="1"/>
  <c r="BV123" i="1"/>
  <c r="BU123" i="1"/>
  <c r="BT123" i="1"/>
  <c r="BS123" i="1"/>
  <c r="BR123" i="1"/>
  <c r="BQ123" i="1"/>
  <c r="BO123" i="1"/>
  <c r="BL123" i="1"/>
  <c r="BK123" i="1"/>
  <c r="BJ123" i="1"/>
  <c r="BI123" i="1"/>
  <c r="BH123" i="1"/>
  <c r="BG123" i="1"/>
  <c r="BF123" i="1"/>
  <c r="BE123" i="1"/>
  <c r="BC123" i="1"/>
  <c r="BB123" i="1"/>
  <c r="AX123" i="1"/>
  <c r="AW123" i="1"/>
  <c r="AV123" i="1"/>
  <c r="AU123" i="1"/>
  <c r="AS123" i="1"/>
  <c r="AR123" i="1"/>
  <c r="AQ123" i="1"/>
  <c r="AP123" i="1"/>
  <c r="Q123" i="1"/>
  <c r="H123" i="1"/>
  <c r="BD123" i="1" s="1"/>
  <c r="CB122" i="1"/>
  <c r="BZ122" i="1"/>
  <c r="BY122" i="1"/>
  <c r="CA122" i="1" s="1"/>
  <c r="CC122" i="1" s="1"/>
  <c r="BW122" i="1"/>
  <c r="BV122" i="1"/>
  <c r="BU122" i="1"/>
  <c r="BT122" i="1"/>
  <c r="BS122" i="1"/>
  <c r="BR122" i="1"/>
  <c r="BQ122" i="1"/>
  <c r="BO122" i="1"/>
  <c r="BL122" i="1"/>
  <c r="BK122" i="1"/>
  <c r="BJ122" i="1"/>
  <c r="BI122" i="1"/>
  <c r="BH122" i="1"/>
  <c r="BG122" i="1"/>
  <c r="BF122" i="1"/>
  <c r="BE122" i="1"/>
  <c r="BC122" i="1"/>
  <c r="BB122" i="1"/>
  <c r="AX122" i="1"/>
  <c r="AW122" i="1"/>
  <c r="AV122" i="1"/>
  <c r="AU122" i="1"/>
  <c r="AS122" i="1"/>
  <c r="AR122" i="1"/>
  <c r="AQ122" i="1"/>
  <c r="AP122" i="1"/>
  <c r="Q122" i="1"/>
  <c r="T122" i="1" s="1"/>
  <c r="AM122" i="1" s="1"/>
  <c r="H122" i="1"/>
  <c r="BD122" i="1" s="1"/>
  <c r="CB121" i="1"/>
  <c r="CC121" i="1" s="1"/>
  <c r="CA121" i="1"/>
  <c r="BZ121" i="1"/>
  <c r="BY121" i="1"/>
  <c r="BW121" i="1"/>
  <c r="BV121" i="1"/>
  <c r="BU121" i="1"/>
  <c r="BT121" i="1"/>
  <c r="BS121" i="1"/>
  <c r="BR121" i="1"/>
  <c r="BQ121" i="1"/>
  <c r="BO121" i="1"/>
  <c r="BL121" i="1"/>
  <c r="BK121" i="1"/>
  <c r="BJ121" i="1"/>
  <c r="BI121" i="1"/>
  <c r="BH121" i="1"/>
  <c r="BG121" i="1"/>
  <c r="BF121" i="1"/>
  <c r="BE121" i="1"/>
  <c r="BC121" i="1"/>
  <c r="BB121" i="1"/>
  <c r="AX121" i="1"/>
  <c r="AW121" i="1"/>
  <c r="AV121" i="1"/>
  <c r="AU121" i="1"/>
  <c r="AS121" i="1"/>
  <c r="AR121" i="1"/>
  <c r="AQ121" i="1"/>
  <c r="AP121" i="1"/>
  <c r="Q121" i="1"/>
  <c r="BM121" i="1" s="1"/>
  <c r="H121" i="1"/>
  <c r="BD121" i="1" s="1"/>
  <c r="CB120" i="1"/>
  <c r="CC120" i="1" s="1"/>
  <c r="CA120" i="1"/>
  <c r="BY120" i="1"/>
  <c r="BZ120" i="1" s="1"/>
  <c r="BW120" i="1"/>
  <c r="BV120" i="1"/>
  <c r="BU120" i="1"/>
  <c r="BT120" i="1"/>
  <c r="BS120" i="1"/>
  <c r="BR120" i="1"/>
  <c r="BQ120" i="1"/>
  <c r="BO120" i="1"/>
  <c r="BL120" i="1"/>
  <c r="BK120" i="1"/>
  <c r="BJ120" i="1"/>
  <c r="BI120" i="1"/>
  <c r="BH120" i="1"/>
  <c r="BG120" i="1"/>
  <c r="BF120" i="1"/>
  <c r="BE120" i="1"/>
  <c r="BC120" i="1"/>
  <c r="BB120" i="1"/>
  <c r="AX120" i="1"/>
  <c r="AW120" i="1"/>
  <c r="AV120" i="1"/>
  <c r="AU120" i="1"/>
  <c r="AS120" i="1"/>
  <c r="AR120" i="1"/>
  <c r="AQ120" i="1"/>
  <c r="AP120" i="1"/>
  <c r="Q120" i="1"/>
  <c r="BM120" i="1" s="1"/>
  <c r="H120" i="1"/>
  <c r="BD120" i="1" s="1"/>
  <c r="CB119" i="1"/>
  <c r="CC119" i="1" s="1"/>
  <c r="CA119" i="1"/>
  <c r="BZ119" i="1"/>
  <c r="BY119" i="1"/>
  <c r="BW119" i="1"/>
  <c r="BV119" i="1"/>
  <c r="BU119" i="1"/>
  <c r="BT119" i="1"/>
  <c r="BS119" i="1"/>
  <c r="BR119" i="1"/>
  <c r="BQ119" i="1"/>
  <c r="BO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AX119" i="1"/>
  <c r="AW119" i="1"/>
  <c r="AV119" i="1"/>
  <c r="AU119" i="1"/>
  <c r="AS119" i="1"/>
  <c r="AR119" i="1"/>
  <c r="AQ119" i="1"/>
  <c r="AP119" i="1"/>
  <c r="T119" i="1"/>
  <c r="BP119" i="1" s="1"/>
  <c r="Q119" i="1"/>
  <c r="H119" i="1"/>
  <c r="CB118" i="1"/>
  <c r="CC118" i="1" s="1"/>
  <c r="CA118" i="1"/>
  <c r="BZ118" i="1"/>
  <c r="BY118" i="1"/>
  <c r="BW118" i="1"/>
  <c r="BV118" i="1"/>
  <c r="BU118" i="1"/>
  <c r="BT118" i="1"/>
  <c r="BS118" i="1"/>
  <c r="BR118" i="1"/>
  <c r="BQ118" i="1"/>
  <c r="BO118" i="1"/>
  <c r="BL118" i="1"/>
  <c r="BK118" i="1"/>
  <c r="BJ118" i="1"/>
  <c r="BI118" i="1"/>
  <c r="BH118" i="1"/>
  <c r="BG118" i="1"/>
  <c r="BF118" i="1"/>
  <c r="BE118" i="1"/>
  <c r="BC118" i="1"/>
  <c r="BB118" i="1"/>
  <c r="AX118" i="1"/>
  <c r="AW118" i="1"/>
  <c r="AV118" i="1"/>
  <c r="AU118" i="1"/>
  <c r="AS118" i="1"/>
  <c r="AR118" i="1"/>
  <c r="AQ118" i="1"/>
  <c r="AP118" i="1"/>
  <c r="T118" i="1"/>
  <c r="Q118" i="1"/>
  <c r="BM118" i="1" s="1"/>
  <c r="H118" i="1"/>
  <c r="BD118" i="1" s="1"/>
  <c r="CB117" i="1"/>
  <c r="BY117" i="1"/>
  <c r="CA117" i="1" s="1"/>
  <c r="BW117" i="1"/>
  <c r="BV117" i="1"/>
  <c r="BU117" i="1"/>
  <c r="BT117" i="1"/>
  <c r="BS117" i="1"/>
  <c r="BR117" i="1"/>
  <c r="BQ117" i="1"/>
  <c r="BO117" i="1"/>
  <c r="BL117" i="1"/>
  <c r="BK117" i="1"/>
  <c r="BJ117" i="1"/>
  <c r="BI117" i="1"/>
  <c r="BH117" i="1"/>
  <c r="BG117" i="1"/>
  <c r="BF117" i="1"/>
  <c r="BE117" i="1"/>
  <c r="BC117" i="1"/>
  <c r="BB117" i="1"/>
  <c r="AX117" i="1"/>
  <c r="AW117" i="1"/>
  <c r="AV117" i="1"/>
  <c r="AU117" i="1"/>
  <c r="AS117" i="1"/>
  <c r="AR117" i="1"/>
  <c r="AQ117" i="1"/>
  <c r="AP117" i="1"/>
  <c r="Q117" i="1"/>
  <c r="T117" i="1" s="1"/>
  <c r="AJ117" i="1" s="1"/>
  <c r="H117" i="1"/>
  <c r="BD117" i="1" s="1"/>
  <c r="CB116" i="1"/>
  <c r="BY116" i="1"/>
  <c r="CA116" i="1" s="1"/>
  <c r="BW116" i="1"/>
  <c r="BV116" i="1"/>
  <c r="BU116" i="1"/>
  <c r="BT116" i="1"/>
  <c r="BS116" i="1"/>
  <c r="BR116" i="1"/>
  <c r="BQ116" i="1"/>
  <c r="BO116" i="1"/>
  <c r="BM116" i="1"/>
  <c r="BL116" i="1"/>
  <c r="BK116" i="1"/>
  <c r="BJ116" i="1"/>
  <c r="BI116" i="1"/>
  <c r="BH116" i="1"/>
  <c r="BG116" i="1"/>
  <c r="BF116" i="1"/>
  <c r="BE116" i="1"/>
  <c r="BC116" i="1"/>
  <c r="BB116" i="1"/>
  <c r="AX116" i="1"/>
  <c r="AW116" i="1"/>
  <c r="AV116" i="1"/>
  <c r="AU116" i="1"/>
  <c r="AS116" i="1"/>
  <c r="AR116" i="1"/>
  <c r="AQ116" i="1"/>
  <c r="AP116" i="1"/>
  <c r="Q116" i="1"/>
  <c r="T116" i="1" s="1"/>
  <c r="H116" i="1"/>
  <c r="BD116" i="1" s="1"/>
  <c r="CB115" i="1"/>
  <c r="BY115" i="1"/>
  <c r="CA115" i="1" s="1"/>
  <c r="CC115" i="1" s="1"/>
  <c r="BW115" i="1"/>
  <c r="BV115" i="1"/>
  <c r="BU115" i="1"/>
  <c r="BT115" i="1"/>
  <c r="BS115" i="1"/>
  <c r="BR115" i="1"/>
  <c r="BQ115" i="1"/>
  <c r="BO115" i="1"/>
  <c r="BL115" i="1"/>
  <c r="BK115" i="1"/>
  <c r="BJ115" i="1"/>
  <c r="BI115" i="1"/>
  <c r="BH115" i="1"/>
  <c r="BG115" i="1"/>
  <c r="BF115" i="1"/>
  <c r="BE115" i="1"/>
  <c r="BC115" i="1"/>
  <c r="BB115" i="1"/>
  <c r="AX115" i="1"/>
  <c r="AW115" i="1"/>
  <c r="AV115" i="1"/>
  <c r="AU115" i="1"/>
  <c r="AS115" i="1"/>
  <c r="AR115" i="1"/>
  <c r="AQ115" i="1"/>
  <c r="AP115" i="1"/>
  <c r="Q115" i="1"/>
  <c r="T115" i="1" s="1"/>
  <c r="H115" i="1"/>
  <c r="BD115" i="1" s="1"/>
  <c r="CB114" i="1"/>
  <c r="CA114" i="1"/>
  <c r="BZ114" i="1"/>
  <c r="BY114" i="1"/>
  <c r="BW114" i="1"/>
  <c r="BV114" i="1"/>
  <c r="BU114" i="1"/>
  <c r="BT114" i="1"/>
  <c r="BS114" i="1"/>
  <c r="BR114" i="1"/>
  <c r="BQ114" i="1"/>
  <c r="BO114" i="1"/>
  <c r="BM114" i="1"/>
  <c r="BL114" i="1"/>
  <c r="BK114" i="1"/>
  <c r="BJ114" i="1"/>
  <c r="BI114" i="1"/>
  <c r="BH114" i="1"/>
  <c r="BG114" i="1"/>
  <c r="BF114" i="1"/>
  <c r="BE114" i="1"/>
  <c r="BC114" i="1"/>
  <c r="BB114" i="1"/>
  <c r="AX114" i="1"/>
  <c r="AW114" i="1"/>
  <c r="AV114" i="1"/>
  <c r="AU114" i="1"/>
  <c r="AS114" i="1"/>
  <c r="AR114" i="1"/>
  <c r="AQ114" i="1"/>
  <c r="AP114" i="1"/>
  <c r="Q114" i="1"/>
  <c r="T114" i="1" s="1"/>
  <c r="H114" i="1"/>
  <c r="BD114" i="1" s="1"/>
  <c r="CB113" i="1"/>
  <c r="BY113" i="1"/>
  <c r="CA113" i="1" s="1"/>
  <c r="BW113" i="1"/>
  <c r="BV113" i="1"/>
  <c r="BU113" i="1"/>
  <c r="BT113" i="1"/>
  <c r="BS113" i="1"/>
  <c r="BR113" i="1"/>
  <c r="BQ113" i="1"/>
  <c r="BO113" i="1"/>
  <c r="BL113" i="1"/>
  <c r="BK113" i="1"/>
  <c r="BJ113" i="1"/>
  <c r="BI113" i="1"/>
  <c r="BH113" i="1"/>
  <c r="BG113" i="1"/>
  <c r="BF113" i="1"/>
  <c r="BE113" i="1"/>
  <c r="BC113" i="1"/>
  <c r="BB113" i="1"/>
  <c r="AX113" i="1"/>
  <c r="AW113" i="1"/>
  <c r="AV113" i="1"/>
  <c r="AU113" i="1"/>
  <c r="AS113" i="1"/>
  <c r="AR113" i="1"/>
  <c r="AQ113" i="1"/>
  <c r="AP113" i="1"/>
  <c r="Q113" i="1"/>
  <c r="BM113" i="1" s="1"/>
  <c r="H113" i="1"/>
  <c r="BD113" i="1" s="1"/>
  <c r="CB112" i="1"/>
  <c r="BY112" i="1"/>
  <c r="CA112" i="1" s="1"/>
  <c r="BW112" i="1"/>
  <c r="BV112" i="1"/>
  <c r="BU112" i="1"/>
  <c r="BT112" i="1"/>
  <c r="BS112" i="1"/>
  <c r="BR112" i="1"/>
  <c r="BQ112" i="1"/>
  <c r="BO112" i="1"/>
  <c r="BL112" i="1"/>
  <c r="BK112" i="1"/>
  <c r="BJ112" i="1"/>
  <c r="BI112" i="1"/>
  <c r="BH112" i="1"/>
  <c r="BG112" i="1"/>
  <c r="BF112" i="1"/>
  <c r="BE112" i="1"/>
  <c r="BD112" i="1"/>
  <c r="BC112" i="1"/>
  <c r="BB112" i="1"/>
  <c r="AX112" i="1"/>
  <c r="AW112" i="1"/>
  <c r="AV112" i="1"/>
  <c r="AU112" i="1"/>
  <c r="AS112" i="1"/>
  <c r="AR112" i="1"/>
  <c r="AQ112" i="1"/>
  <c r="AP112" i="1"/>
  <c r="Q112" i="1"/>
  <c r="H112" i="1"/>
  <c r="CB111" i="1"/>
  <c r="BY111" i="1"/>
  <c r="BW111" i="1"/>
  <c r="BV111" i="1"/>
  <c r="BU111" i="1"/>
  <c r="BT111" i="1"/>
  <c r="BS111" i="1"/>
  <c r="BR111" i="1"/>
  <c r="BQ111" i="1"/>
  <c r="BO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AX111" i="1"/>
  <c r="AW111" i="1"/>
  <c r="AV111" i="1"/>
  <c r="AU111" i="1"/>
  <c r="AS111" i="1"/>
  <c r="AR111" i="1"/>
  <c r="AQ111" i="1"/>
  <c r="AP111" i="1"/>
  <c r="Q111" i="1"/>
  <c r="T111" i="1" s="1"/>
  <c r="H111" i="1"/>
  <c r="CB110" i="1"/>
  <c r="BZ110" i="1"/>
  <c r="BY110" i="1"/>
  <c r="CA110" i="1" s="1"/>
  <c r="BW110" i="1"/>
  <c r="BV110" i="1"/>
  <c r="BU110" i="1"/>
  <c r="BT110" i="1"/>
  <c r="BS110" i="1"/>
  <c r="BR110" i="1"/>
  <c r="BQ110" i="1"/>
  <c r="BO110" i="1"/>
  <c r="BL110" i="1"/>
  <c r="BK110" i="1"/>
  <c r="BJ110" i="1"/>
  <c r="BI110" i="1"/>
  <c r="BH110" i="1"/>
  <c r="BG110" i="1"/>
  <c r="BF110" i="1"/>
  <c r="BE110" i="1"/>
  <c r="BC110" i="1"/>
  <c r="BB110" i="1"/>
  <c r="AX110" i="1"/>
  <c r="AW110" i="1"/>
  <c r="AV110" i="1"/>
  <c r="AU110" i="1"/>
  <c r="AS110" i="1"/>
  <c r="AR110" i="1"/>
  <c r="AQ110" i="1"/>
  <c r="AP110" i="1"/>
  <c r="Q110" i="1"/>
  <c r="BM110" i="1" s="1"/>
  <c r="H110" i="1"/>
  <c r="BD110" i="1" s="1"/>
  <c r="CB109" i="1"/>
  <c r="CA109" i="1"/>
  <c r="BZ109" i="1"/>
  <c r="BY109" i="1"/>
  <c r="BW109" i="1"/>
  <c r="BV109" i="1"/>
  <c r="BU109" i="1"/>
  <c r="BT109" i="1"/>
  <c r="BS109" i="1"/>
  <c r="BR109" i="1"/>
  <c r="BQ109" i="1"/>
  <c r="BO109" i="1"/>
  <c r="BL109" i="1"/>
  <c r="BK109" i="1"/>
  <c r="BJ109" i="1"/>
  <c r="BI109" i="1"/>
  <c r="BH109" i="1"/>
  <c r="BG109" i="1"/>
  <c r="BF109" i="1"/>
  <c r="BE109" i="1"/>
  <c r="BD109" i="1"/>
  <c r="BC109" i="1"/>
  <c r="BB109" i="1"/>
  <c r="AX109" i="1"/>
  <c r="AW109" i="1"/>
  <c r="AV109" i="1"/>
  <c r="AU109" i="1"/>
  <c r="AS109" i="1"/>
  <c r="AR109" i="1"/>
  <c r="AQ109" i="1"/>
  <c r="AP109" i="1"/>
  <c r="Q109" i="1"/>
  <c r="H109" i="1"/>
  <c r="CB108" i="1"/>
  <c r="BY108" i="1"/>
  <c r="BW108" i="1"/>
  <c r="BV108" i="1"/>
  <c r="BU108" i="1"/>
  <c r="BT108" i="1"/>
  <c r="BS108" i="1"/>
  <c r="BR108" i="1"/>
  <c r="BQ108" i="1"/>
  <c r="BO108" i="1"/>
  <c r="BL108" i="1"/>
  <c r="BK108" i="1"/>
  <c r="BJ108" i="1"/>
  <c r="BI108" i="1"/>
  <c r="BH108" i="1"/>
  <c r="BG108" i="1"/>
  <c r="BF108" i="1"/>
  <c r="BE108" i="1"/>
  <c r="BD108" i="1"/>
  <c r="BC108" i="1"/>
  <c r="BB108" i="1"/>
  <c r="AX108" i="1"/>
  <c r="AW108" i="1"/>
  <c r="AV108" i="1"/>
  <c r="AU108" i="1"/>
  <c r="AS108" i="1"/>
  <c r="AR108" i="1"/>
  <c r="AQ108" i="1"/>
  <c r="AP108" i="1"/>
  <c r="Q108" i="1"/>
  <c r="T108" i="1" s="1"/>
  <c r="H108" i="1"/>
  <c r="CC107" i="1"/>
  <c r="CB107" i="1"/>
  <c r="BZ107" i="1"/>
  <c r="BY107" i="1"/>
  <c r="CA107" i="1" s="1"/>
  <c r="BW107" i="1"/>
  <c r="BV107" i="1"/>
  <c r="BU107" i="1"/>
  <c r="BT107" i="1"/>
  <c r="BS107" i="1"/>
  <c r="BR107" i="1"/>
  <c r="BQ107" i="1"/>
  <c r="BO107" i="1"/>
  <c r="BL107" i="1"/>
  <c r="BK107" i="1"/>
  <c r="BJ107" i="1"/>
  <c r="BI107" i="1"/>
  <c r="BH107" i="1"/>
  <c r="BG107" i="1"/>
  <c r="BF107" i="1"/>
  <c r="BE107" i="1"/>
  <c r="BC107" i="1"/>
  <c r="BB107" i="1"/>
  <c r="AX107" i="1"/>
  <c r="AW107" i="1"/>
  <c r="AV107" i="1"/>
  <c r="AU107" i="1"/>
  <c r="AS107" i="1"/>
  <c r="AR107" i="1"/>
  <c r="AQ107" i="1"/>
  <c r="AP107" i="1"/>
  <c r="T107" i="1"/>
  <c r="AL107" i="1" s="1"/>
  <c r="Q107" i="1"/>
  <c r="BM107" i="1" s="1"/>
  <c r="H107" i="1"/>
  <c r="BD107" i="1" s="1"/>
  <c r="CB106" i="1"/>
  <c r="BY106" i="1"/>
  <c r="BZ106" i="1" s="1"/>
  <c r="BW106" i="1"/>
  <c r="BV106" i="1"/>
  <c r="BU106" i="1"/>
  <c r="BT106" i="1"/>
  <c r="BS106" i="1"/>
  <c r="BR106" i="1"/>
  <c r="BQ106" i="1"/>
  <c r="BO106" i="1"/>
  <c r="BL106" i="1"/>
  <c r="BK106" i="1"/>
  <c r="BJ106" i="1"/>
  <c r="BI106" i="1"/>
  <c r="BH106" i="1"/>
  <c r="BG106" i="1"/>
  <c r="BF106" i="1"/>
  <c r="BE106" i="1"/>
  <c r="BC106" i="1"/>
  <c r="BB106" i="1"/>
  <c r="AX106" i="1"/>
  <c r="AW106" i="1"/>
  <c r="AV106" i="1"/>
  <c r="AU106" i="1"/>
  <c r="AS106" i="1"/>
  <c r="AR106" i="1"/>
  <c r="AQ106" i="1"/>
  <c r="AP106" i="1"/>
  <c r="Q106" i="1"/>
  <c r="T106" i="1" s="1"/>
  <c r="AM106" i="1" s="1"/>
  <c r="H106" i="1"/>
  <c r="BD106" i="1" s="1"/>
  <c r="CB105" i="1"/>
  <c r="BY105" i="1"/>
  <c r="BW105" i="1"/>
  <c r="BV105" i="1"/>
  <c r="BU105" i="1"/>
  <c r="BT105" i="1"/>
  <c r="BS105" i="1"/>
  <c r="BR105" i="1"/>
  <c r="BQ105" i="1"/>
  <c r="BO105" i="1"/>
  <c r="BL105" i="1"/>
  <c r="BK105" i="1"/>
  <c r="BJ105" i="1"/>
  <c r="BI105" i="1"/>
  <c r="BH105" i="1"/>
  <c r="BG105" i="1"/>
  <c r="BF105" i="1"/>
  <c r="BE105" i="1"/>
  <c r="BC105" i="1"/>
  <c r="BB105" i="1"/>
  <c r="AX105" i="1"/>
  <c r="AW105" i="1"/>
  <c r="AV105" i="1"/>
  <c r="AU105" i="1"/>
  <c r="AS105" i="1"/>
  <c r="AR105" i="1"/>
  <c r="AQ105" i="1"/>
  <c r="AP105" i="1"/>
  <c r="Q105" i="1"/>
  <c r="H105" i="1"/>
  <c r="BD105" i="1" s="1"/>
  <c r="CB104" i="1"/>
  <c r="BY104" i="1"/>
  <c r="CA104" i="1" s="1"/>
  <c r="CC104" i="1" s="1"/>
  <c r="BW104" i="1"/>
  <c r="BV104" i="1"/>
  <c r="BU104" i="1"/>
  <c r="BT104" i="1"/>
  <c r="BS104" i="1"/>
  <c r="BR104" i="1"/>
  <c r="BQ104" i="1"/>
  <c r="BO104" i="1"/>
  <c r="BL104" i="1"/>
  <c r="BK104" i="1"/>
  <c r="BJ104" i="1"/>
  <c r="BI104" i="1"/>
  <c r="BH104" i="1"/>
  <c r="BG104" i="1"/>
  <c r="BF104" i="1"/>
  <c r="BE104" i="1"/>
  <c r="BD104" i="1"/>
  <c r="BC104" i="1"/>
  <c r="BB104" i="1"/>
  <c r="AX104" i="1"/>
  <c r="AW104" i="1"/>
  <c r="AV104" i="1"/>
  <c r="AU104" i="1"/>
  <c r="AS104" i="1"/>
  <c r="AR104" i="1"/>
  <c r="AQ104" i="1"/>
  <c r="AP104" i="1"/>
  <c r="Q104" i="1"/>
  <c r="BM104" i="1" s="1"/>
  <c r="H104" i="1"/>
  <c r="CB103" i="1"/>
  <c r="BY103" i="1"/>
  <c r="BW103" i="1"/>
  <c r="BV103" i="1"/>
  <c r="BU103" i="1"/>
  <c r="BT103" i="1"/>
  <c r="BS103" i="1"/>
  <c r="BR103" i="1"/>
  <c r="BQ103" i="1"/>
  <c r="BO103" i="1"/>
  <c r="BL103" i="1"/>
  <c r="BK103" i="1"/>
  <c r="BJ103" i="1"/>
  <c r="BI103" i="1"/>
  <c r="BH103" i="1"/>
  <c r="BG103" i="1"/>
  <c r="BF103" i="1"/>
  <c r="BE103" i="1"/>
  <c r="BC103" i="1"/>
  <c r="BB103" i="1"/>
  <c r="AX103" i="1"/>
  <c r="AW103" i="1"/>
  <c r="AV103" i="1"/>
  <c r="AU103" i="1"/>
  <c r="AS103" i="1"/>
  <c r="AR103" i="1"/>
  <c r="AQ103" i="1"/>
  <c r="AP103" i="1"/>
  <c r="Q103" i="1"/>
  <c r="BM103" i="1" s="1"/>
  <c r="H103" i="1"/>
  <c r="BD103" i="1" s="1"/>
  <c r="CB102" i="1"/>
  <c r="CC102" i="1" s="1"/>
  <c r="CA102" i="1"/>
  <c r="BZ102" i="1"/>
  <c r="BY102" i="1"/>
  <c r="BW102" i="1"/>
  <c r="BV102" i="1"/>
  <c r="BU102" i="1"/>
  <c r="BT102" i="1"/>
  <c r="BS102" i="1"/>
  <c r="BR102" i="1"/>
  <c r="BQ102" i="1"/>
  <c r="BO102" i="1"/>
  <c r="BM102" i="1"/>
  <c r="BL102" i="1"/>
  <c r="BK102" i="1"/>
  <c r="BJ102" i="1"/>
  <c r="BI102" i="1"/>
  <c r="BH102" i="1"/>
  <c r="BG102" i="1"/>
  <c r="BF102" i="1"/>
  <c r="BE102" i="1"/>
  <c r="BC102" i="1"/>
  <c r="BB102" i="1"/>
  <c r="AX102" i="1"/>
  <c r="AW102" i="1"/>
  <c r="AV102" i="1"/>
  <c r="AU102" i="1"/>
  <c r="AS102" i="1"/>
  <c r="AR102" i="1"/>
  <c r="AQ102" i="1"/>
  <c r="AP102" i="1"/>
  <c r="AI102" i="1"/>
  <c r="T102" i="1"/>
  <c r="AK102" i="1" s="1"/>
  <c r="Q102" i="1"/>
  <c r="H102" i="1"/>
  <c r="BD102" i="1" s="1"/>
  <c r="CB101" i="1"/>
  <c r="CA101" i="1"/>
  <c r="CC101" i="1" s="1"/>
  <c r="BY101" i="1"/>
  <c r="BZ101" i="1" s="1"/>
  <c r="BW101" i="1"/>
  <c r="BV101" i="1"/>
  <c r="BU101" i="1"/>
  <c r="BT101" i="1"/>
  <c r="BS101" i="1"/>
  <c r="BR101" i="1"/>
  <c r="BQ101" i="1"/>
  <c r="BO101" i="1"/>
  <c r="BL101" i="1"/>
  <c r="BK101" i="1"/>
  <c r="BJ101" i="1"/>
  <c r="BI101" i="1"/>
  <c r="BH101" i="1"/>
  <c r="BG101" i="1"/>
  <c r="BF101" i="1"/>
  <c r="BE101" i="1"/>
  <c r="BC101" i="1"/>
  <c r="BB101" i="1"/>
  <c r="AX101" i="1"/>
  <c r="AW101" i="1"/>
  <c r="AV101" i="1"/>
  <c r="AU101" i="1"/>
  <c r="AS101" i="1"/>
  <c r="AR101" i="1"/>
  <c r="AQ101" i="1"/>
  <c r="AP101" i="1"/>
  <c r="Q101" i="1"/>
  <c r="H101" i="1"/>
  <c r="BD101" i="1" s="1"/>
  <c r="CB100" i="1"/>
  <c r="BY100" i="1"/>
  <c r="BW100" i="1"/>
  <c r="BV100" i="1"/>
  <c r="BU100" i="1"/>
  <c r="BT100" i="1"/>
  <c r="BS100" i="1"/>
  <c r="BR100" i="1"/>
  <c r="BQ100" i="1"/>
  <c r="BO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AX100" i="1"/>
  <c r="AW100" i="1"/>
  <c r="AV100" i="1"/>
  <c r="AU100" i="1"/>
  <c r="AS100" i="1"/>
  <c r="AR100" i="1"/>
  <c r="AQ100" i="1"/>
  <c r="AP100" i="1"/>
  <c r="Q100" i="1"/>
  <c r="T100" i="1" s="1"/>
  <c r="BN100" i="1" s="1"/>
  <c r="H100" i="1"/>
  <c r="CB99" i="1"/>
  <c r="BY99" i="1"/>
  <c r="CA99" i="1" s="1"/>
  <c r="CC99" i="1" s="1"/>
  <c r="BW99" i="1"/>
  <c r="BV99" i="1"/>
  <c r="BU99" i="1"/>
  <c r="BT99" i="1"/>
  <c r="BS99" i="1"/>
  <c r="BR99" i="1"/>
  <c r="BQ99" i="1"/>
  <c r="BO99" i="1"/>
  <c r="BL99" i="1"/>
  <c r="BK99" i="1"/>
  <c r="BJ99" i="1"/>
  <c r="BI99" i="1"/>
  <c r="BH99" i="1"/>
  <c r="BG99" i="1"/>
  <c r="BF99" i="1"/>
  <c r="BE99" i="1"/>
  <c r="BC99" i="1"/>
  <c r="BB99" i="1"/>
  <c r="AX99" i="1"/>
  <c r="AW99" i="1"/>
  <c r="AV99" i="1"/>
  <c r="AU99" i="1"/>
  <c r="AS99" i="1"/>
  <c r="AR99" i="1"/>
  <c r="AQ99" i="1"/>
  <c r="AP99" i="1"/>
  <c r="Q99" i="1"/>
  <c r="T99" i="1" s="1"/>
  <c r="H99" i="1"/>
  <c r="BD99" i="1" s="1"/>
  <c r="CB98" i="1"/>
  <c r="CC98" i="1" s="1"/>
  <c r="CA98" i="1"/>
  <c r="BZ98" i="1"/>
  <c r="BY98" i="1"/>
  <c r="BW98" i="1"/>
  <c r="BV98" i="1"/>
  <c r="BU98" i="1"/>
  <c r="BT98" i="1"/>
  <c r="BS98" i="1"/>
  <c r="BR98" i="1"/>
  <c r="BQ98" i="1"/>
  <c r="BO98" i="1"/>
  <c r="BL98" i="1"/>
  <c r="BK98" i="1"/>
  <c r="BJ98" i="1"/>
  <c r="BI98" i="1"/>
  <c r="BH98" i="1"/>
  <c r="BG98" i="1"/>
  <c r="BF98" i="1"/>
  <c r="BE98" i="1"/>
  <c r="BC98" i="1"/>
  <c r="BB98" i="1"/>
  <c r="AX98" i="1"/>
  <c r="AW98" i="1"/>
  <c r="AV98" i="1"/>
  <c r="AU98" i="1"/>
  <c r="AS98" i="1"/>
  <c r="AR98" i="1"/>
  <c r="AQ98" i="1"/>
  <c r="AP98" i="1"/>
  <c r="Q98" i="1"/>
  <c r="T98" i="1" s="1"/>
  <c r="H98" i="1"/>
  <c r="BD98" i="1" s="1"/>
  <c r="CB97" i="1"/>
  <c r="CC97" i="1" s="1"/>
  <c r="CA97" i="1"/>
  <c r="BY97" i="1"/>
  <c r="BZ97" i="1" s="1"/>
  <c r="BW97" i="1"/>
  <c r="BV97" i="1"/>
  <c r="BU97" i="1"/>
  <c r="BT97" i="1"/>
  <c r="BS97" i="1"/>
  <c r="BR97" i="1"/>
  <c r="BQ97" i="1"/>
  <c r="BO97" i="1"/>
  <c r="BL97" i="1"/>
  <c r="BK97" i="1"/>
  <c r="BJ97" i="1"/>
  <c r="BI97" i="1"/>
  <c r="BH97" i="1"/>
  <c r="BG97" i="1"/>
  <c r="BF97" i="1"/>
  <c r="BE97" i="1"/>
  <c r="BC97" i="1"/>
  <c r="BB97" i="1"/>
  <c r="AX97" i="1"/>
  <c r="AW97" i="1"/>
  <c r="AV97" i="1"/>
  <c r="AU97" i="1"/>
  <c r="AS97" i="1"/>
  <c r="AR97" i="1"/>
  <c r="AQ97" i="1"/>
  <c r="AP97" i="1"/>
  <c r="AC97" i="1"/>
  <c r="Q97" i="1"/>
  <c r="T97" i="1" s="1"/>
  <c r="AK97" i="1" s="1"/>
  <c r="H97" i="1"/>
  <c r="BD97" i="1" s="1"/>
  <c r="CB96" i="1"/>
  <c r="BY96" i="1"/>
  <c r="CA96" i="1" s="1"/>
  <c r="BW96" i="1"/>
  <c r="BV96" i="1"/>
  <c r="BU96" i="1"/>
  <c r="BT96" i="1"/>
  <c r="BS96" i="1"/>
  <c r="BR96" i="1"/>
  <c r="BQ96" i="1"/>
  <c r="BO96" i="1"/>
  <c r="BL96" i="1"/>
  <c r="BK96" i="1"/>
  <c r="BJ96" i="1"/>
  <c r="BI96" i="1"/>
  <c r="BH96" i="1"/>
  <c r="BG96" i="1"/>
  <c r="BF96" i="1"/>
  <c r="BE96" i="1"/>
  <c r="BD96" i="1"/>
  <c r="BC96" i="1"/>
  <c r="BB96" i="1"/>
  <c r="AX96" i="1"/>
  <c r="AW96" i="1"/>
  <c r="AV96" i="1"/>
  <c r="AU96" i="1"/>
  <c r="AS96" i="1"/>
  <c r="AR96" i="1"/>
  <c r="AQ96" i="1"/>
  <c r="AP96" i="1"/>
  <c r="Q96" i="1"/>
  <c r="T96" i="1" s="1"/>
  <c r="H96" i="1"/>
  <c r="CB95" i="1"/>
  <c r="BY95" i="1"/>
  <c r="CA95" i="1" s="1"/>
  <c r="BW95" i="1"/>
  <c r="BV95" i="1"/>
  <c r="BU95" i="1"/>
  <c r="BT95" i="1"/>
  <c r="BS95" i="1"/>
  <c r="BR95" i="1"/>
  <c r="BQ95" i="1"/>
  <c r="BO95" i="1"/>
  <c r="BM95" i="1"/>
  <c r="BL95" i="1"/>
  <c r="BK95" i="1"/>
  <c r="BJ95" i="1"/>
  <c r="BI95" i="1"/>
  <c r="BH95" i="1"/>
  <c r="BG95" i="1"/>
  <c r="BF95" i="1"/>
  <c r="BE95" i="1"/>
  <c r="BC95" i="1"/>
  <c r="BB95" i="1"/>
  <c r="AX95" i="1"/>
  <c r="AW95" i="1"/>
  <c r="AV95" i="1"/>
  <c r="AU95" i="1"/>
  <c r="AS95" i="1"/>
  <c r="AR95" i="1"/>
  <c r="AQ95" i="1"/>
  <c r="AP95" i="1"/>
  <c r="Q95" i="1"/>
  <c r="T95" i="1" s="1"/>
  <c r="H95" i="1"/>
  <c r="BD95" i="1" s="1"/>
  <c r="CB94" i="1"/>
  <c r="BY94" i="1"/>
  <c r="CA94" i="1" s="1"/>
  <c r="BW94" i="1"/>
  <c r="BV94" i="1"/>
  <c r="BU94" i="1"/>
  <c r="BT94" i="1"/>
  <c r="BS94" i="1"/>
  <c r="BR94" i="1"/>
  <c r="BQ94" i="1"/>
  <c r="BO94" i="1"/>
  <c r="BL94" i="1"/>
  <c r="BK94" i="1"/>
  <c r="BJ94" i="1"/>
  <c r="BI94" i="1"/>
  <c r="BH94" i="1"/>
  <c r="BG94" i="1"/>
  <c r="BF94" i="1"/>
  <c r="BE94" i="1"/>
  <c r="BC94" i="1"/>
  <c r="BB94" i="1"/>
  <c r="AX94" i="1"/>
  <c r="AW94" i="1"/>
  <c r="AV94" i="1"/>
  <c r="AU94" i="1"/>
  <c r="AS94" i="1"/>
  <c r="AR94" i="1"/>
  <c r="AQ94" i="1"/>
  <c r="AP94" i="1"/>
  <c r="Q94" i="1"/>
  <c r="BM94" i="1" s="1"/>
  <c r="H94" i="1"/>
  <c r="BD94" i="1" s="1"/>
  <c r="CB93" i="1"/>
  <c r="BZ93" i="1"/>
  <c r="BY93" i="1"/>
  <c r="CA93" i="1" s="1"/>
  <c r="BW93" i="1"/>
  <c r="BV93" i="1"/>
  <c r="BU93" i="1"/>
  <c r="BT93" i="1"/>
  <c r="BS93" i="1"/>
  <c r="BR93" i="1"/>
  <c r="BQ93" i="1"/>
  <c r="BO93" i="1"/>
  <c r="BL93" i="1"/>
  <c r="BK93" i="1"/>
  <c r="BJ93" i="1"/>
  <c r="BI93" i="1"/>
  <c r="BH93" i="1"/>
  <c r="BG93" i="1"/>
  <c r="BF93" i="1"/>
  <c r="BE93" i="1"/>
  <c r="BC93" i="1"/>
  <c r="BB93" i="1"/>
  <c r="AX93" i="1"/>
  <c r="AW93" i="1"/>
  <c r="AV93" i="1"/>
  <c r="AU93" i="1"/>
  <c r="AS93" i="1"/>
  <c r="AR93" i="1"/>
  <c r="AQ93" i="1"/>
  <c r="AP93" i="1"/>
  <c r="Q93" i="1"/>
  <c r="H93" i="1"/>
  <c r="BD93" i="1" s="1"/>
  <c r="CB92" i="1"/>
  <c r="BY92" i="1"/>
  <c r="BW92" i="1"/>
  <c r="BV92" i="1"/>
  <c r="BU92" i="1"/>
  <c r="BT92" i="1"/>
  <c r="BS92" i="1"/>
  <c r="BR92" i="1"/>
  <c r="BQ92" i="1"/>
  <c r="BO92" i="1"/>
  <c r="BL92" i="1"/>
  <c r="BK92" i="1"/>
  <c r="BJ92" i="1"/>
  <c r="BI92" i="1"/>
  <c r="BH92" i="1"/>
  <c r="BG92" i="1"/>
  <c r="BF92" i="1"/>
  <c r="BE92" i="1"/>
  <c r="BD92" i="1"/>
  <c r="BC92" i="1"/>
  <c r="BB92" i="1"/>
  <c r="AX92" i="1"/>
  <c r="AW92" i="1"/>
  <c r="AV92" i="1"/>
  <c r="AU92" i="1"/>
  <c r="AS92" i="1"/>
  <c r="AR92" i="1"/>
  <c r="AQ92" i="1"/>
  <c r="AP92" i="1"/>
  <c r="T92" i="1"/>
  <c r="AG92" i="1" s="1"/>
  <c r="Q92" i="1"/>
  <c r="BM92" i="1" s="1"/>
  <c r="H92" i="1"/>
  <c r="CB91" i="1"/>
  <c r="BY91" i="1"/>
  <c r="BZ91" i="1" s="1"/>
  <c r="BW91" i="1"/>
  <c r="BV91" i="1"/>
  <c r="BU91" i="1"/>
  <c r="BT91" i="1"/>
  <c r="BS91" i="1"/>
  <c r="BR91" i="1"/>
  <c r="BQ91" i="1"/>
  <c r="BO91" i="1"/>
  <c r="BL91" i="1"/>
  <c r="BK91" i="1"/>
  <c r="BJ91" i="1"/>
  <c r="BI91" i="1"/>
  <c r="BH91" i="1"/>
  <c r="BG91" i="1"/>
  <c r="BF91" i="1"/>
  <c r="BE91" i="1"/>
  <c r="BC91" i="1"/>
  <c r="BB91" i="1"/>
  <c r="AX91" i="1"/>
  <c r="AW91" i="1"/>
  <c r="AV91" i="1"/>
  <c r="AU91" i="1"/>
  <c r="AS91" i="1"/>
  <c r="AR91" i="1"/>
  <c r="AQ91" i="1"/>
  <c r="AP91" i="1"/>
  <c r="Q91" i="1"/>
  <c r="BM91" i="1" s="1"/>
  <c r="H91" i="1"/>
  <c r="BD91" i="1" s="1"/>
  <c r="CB90" i="1"/>
  <c r="CA90" i="1"/>
  <c r="BZ90" i="1"/>
  <c r="BY90" i="1"/>
  <c r="BW90" i="1"/>
  <c r="BV90" i="1"/>
  <c r="BU90" i="1"/>
  <c r="BT90" i="1"/>
  <c r="BS90" i="1"/>
  <c r="BR90" i="1"/>
  <c r="BQ90" i="1"/>
  <c r="BO90" i="1"/>
  <c r="BM90" i="1"/>
  <c r="BL90" i="1"/>
  <c r="BK90" i="1"/>
  <c r="BJ90" i="1"/>
  <c r="BI90" i="1"/>
  <c r="BH90" i="1"/>
  <c r="BG90" i="1"/>
  <c r="BF90" i="1"/>
  <c r="BE90" i="1"/>
  <c r="BC90" i="1"/>
  <c r="BB90" i="1"/>
  <c r="AX90" i="1"/>
  <c r="AW90" i="1"/>
  <c r="AV90" i="1"/>
  <c r="AU90" i="1"/>
  <c r="AS90" i="1"/>
  <c r="AR90" i="1"/>
  <c r="AQ90" i="1"/>
  <c r="AP90" i="1"/>
  <c r="Q90" i="1"/>
  <c r="T90" i="1" s="1"/>
  <c r="H90" i="1"/>
  <c r="BD90" i="1" s="1"/>
  <c r="CB89" i="1"/>
  <c r="CC89" i="1" s="1"/>
  <c r="CA89" i="1"/>
  <c r="BZ89" i="1"/>
  <c r="BY89" i="1"/>
  <c r="BW89" i="1"/>
  <c r="BV89" i="1"/>
  <c r="BU89" i="1"/>
  <c r="BT89" i="1"/>
  <c r="BS89" i="1"/>
  <c r="BR89" i="1"/>
  <c r="BQ89" i="1"/>
  <c r="BO89" i="1"/>
  <c r="BL89" i="1"/>
  <c r="BK89" i="1"/>
  <c r="BJ89" i="1"/>
  <c r="BI89" i="1"/>
  <c r="BH89" i="1"/>
  <c r="BG89" i="1"/>
  <c r="BF89" i="1"/>
  <c r="BE89" i="1"/>
  <c r="BC89" i="1"/>
  <c r="BB89" i="1"/>
  <c r="AX89" i="1"/>
  <c r="AW89" i="1"/>
  <c r="AV89" i="1"/>
  <c r="AU89" i="1"/>
  <c r="AS89" i="1"/>
  <c r="AR89" i="1"/>
  <c r="AQ89" i="1"/>
  <c r="AP89" i="1"/>
  <c r="Q89" i="1"/>
  <c r="T89" i="1" s="1"/>
  <c r="H89" i="1"/>
  <c r="BD89" i="1" s="1"/>
  <c r="CB88" i="1"/>
  <c r="CC88" i="1" s="1"/>
  <c r="BY88" i="1"/>
  <c r="CA88" i="1" s="1"/>
  <c r="BW88" i="1"/>
  <c r="BV88" i="1"/>
  <c r="BU88" i="1"/>
  <c r="BT88" i="1"/>
  <c r="BS88" i="1"/>
  <c r="BR88" i="1"/>
  <c r="BQ88" i="1"/>
  <c r="BO88" i="1"/>
  <c r="BL88" i="1"/>
  <c r="BK88" i="1"/>
  <c r="BJ88" i="1"/>
  <c r="BI88" i="1"/>
  <c r="BH88" i="1"/>
  <c r="BG88" i="1"/>
  <c r="BF88" i="1"/>
  <c r="BE88" i="1"/>
  <c r="BC88" i="1"/>
  <c r="BB88" i="1"/>
  <c r="AX88" i="1"/>
  <c r="AW88" i="1"/>
  <c r="AV88" i="1"/>
  <c r="AU88" i="1"/>
  <c r="AS88" i="1"/>
  <c r="AR88" i="1"/>
  <c r="AQ88" i="1"/>
  <c r="AP88" i="1"/>
  <c r="Q88" i="1"/>
  <c r="T88" i="1" s="1"/>
  <c r="H88" i="1"/>
  <c r="BD88" i="1" s="1"/>
  <c r="CB87" i="1"/>
  <c r="BY87" i="1"/>
  <c r="CA87" i="1" s="1"/>
  <c r="BW87" i="1"/>
  <c r="BV87" i="1"/>
  <c r="BU87" i="1"/>
  <c r="BT87" i="1"/>
  <c r="BS87" i="1"/>
  <c r="BR87" i="1"/>
  <c r="BQ87" i="1"/>
  <c r="BO87" i="1"/>
  <c r="BM87" i="1"/>
  <c r="BL87" i="1"/>
  <c r="BK87" i="1"/>
  <c r="BJ87" i="1"/>
  <c r="BI87" i="1"/>
  <c r="BH87" i="1"/>
  <c r="BG87" i="1"/>
  <c r="BF87" i="1"/>
  <c r="BE87" i="1"/>
  <c r="BC87" i="1"/>
  <c r="BB87" i="1"/>
  <c r="AX87" i="1"/>
  <c r="AW87" i="1"/>
  <c r="AV87" i="1"/>
  <c r="AU87" i="1"/>
  <c r="AS87" i="1"/>
  <c r="AR87" i="1"/>
  <c r="AQ87" i="1"/>
  <c r="AP87" i="1"/>
  <c r="Q87" i="1"/>
  <c r="T87" i="1" s="1"/>
  <c r="AM87" i="1" s="1"/>
  <c r="H87" i="1"/>
  <c r="BD87" i="1" s="1"/>
  <c r="CB86" i="1"/>
  <c r="BY86" i="1"/>
  <c r="CA86" i="1" s="1"/>
  <c r="CC86" i="1" s="1"/>
  <c r="BW86" i="1"/>
  <c r="BV86" i="1"/>
  <c r="BU86" i="1"/>
  <c r="BT86" i="1"/>
  <c r="BS86" i="1"/>
  <c r="BR86" i="1"/>
  <c r="BQ86" i="1"/>
  <c r="BO86" i="1"/>
  <c r="BL86" i="1"/>
  <c r="BK86" i="1"/>
  <c r="BJ86" i="1"/>
  <c r="BI86" i="1"/>
  <c r="BH86" i="1"/>
  <c r="BG86" i="1"/>
  <c r="BF86" i="1"/>
  <c r="BE86" i="1"/>
  <c r="BC86" i="1"/>
  <c r="BB86" i="1"/>
  <c r="AX86" i="1"/>
  <c r="AW86" i="1"/>
  <c r="AV86" i="1"/>
  <c r="AU86" i="1"/>
  <c r="AS86" i="1"/>
  <c r="AR86" i="1"/>
  <c r="AQ86" i="1"/>
  <c r="AP86" i="1"/>
  <c r="Q86" i="1"/>
  <c r="H86" i="1"/>
  <c r="BD86" i="1" s="1"/>
  <c r="CB85" i="1"/>
  <c r="BY85" i="1"/>
  <c r="BW85" i="1"/>
  <c r="BV85" i="1"/>
  <c r="BU85" i="1"/>
  <c r="BT85" i="1"/>
  <c r="BS85" i="1"/>
  <c r="BR85" i="1"/>
  <c r="BQ85" i="1"/>
  <c r="BO85" i="1"/>
  <c r="BL85" i="1"/>
  <c r="BK85" i="1"/>
  <c r="BJ85" i="1"/>
  <c r="BI85" i="1"/>
  <c r="BH85" i="1"/>
  <c r="BG85" i="1"/>
  <c r="BF85" i="1"/>
  <c r="BE85" i="1"/>
  <c r="BC85" i="1"/>
  <c r="BB85" i="1"/>
  <c r="AX85" i="1"/>
  <c r="AW85" i="1"/>
  <c r="AV85" i="1"/>
  <c r="AU85" i="1"/>
  <c r="AS85" i="1"/>
  <c r="AR85" i="1"/>
  <c r="AQ85" i="1"/>
  <c r="AP85" i="1"/>
  <c r="T85" i="1"/>
  <c r="AH85" i="1" s="1"/>
  <c r="Q85" i="1"/>
  <c r="BM85" i="1" s="1"/>
  <c r="H85" i="1"/>
  <c r="BD85" i="1" s="1"/>
  <c r="CB84" i="1"/>
  <c r="BY84" i="1"/>
  <c r="BZ84" i="1" s="1"/>
  <c r="BW84" i="1"/>
  <c r="BV84" i="1"/>
  <c r="BU84" i="1"/>
  <c r="BT84" i="1"/>
  <c r="BS84" i="1"/>
  <c r="BR84" i="1"/>
  <c r="BQ84" i="1"/>
  <c r="BO84" i="1"/>
  <c r="BL84" i="1"/>
  <c r="BK84" i="1"/>
  <c r="BJ84" i="1"/>
  <c r="BI84" i="1"/>
  <c r="BH84" i="1"/>
  <c r="BG84" i="1"/>
  <c r="BF84" i="1"/>
  <c r="BE84" i="1"/>
  <c r="BC84" i="1"/>
  <c r="BB84" i="1"/>
  <c r="AX84" i="1"/>
  <c r="AW84" i="1"/>
  <c r="AV84" i="1"/>
  <c r="AU84" i="1"/>
  <c r="AS84" i="1"/>
  <c r="AR84" i="1"/>
  <c r="AQ84" i="1"/>
  <c r="AP84" i="1"/>
  <c r="Q84" i="1"/>
  <c r="BM84" i="1" s="1"/>
  <c r="H84" i="1"/>
  <c r="BD84" i="1" s="1"/>
  <c r="CB83" i="1"/>
  <c r="BZ83" i="1"/>
  <c r="BY83" i="1"/>
  <c r="CA83" i="1" s="1"/>
  <c r="BW83" i="1"/>
  <c r="BV83" i="1"/>
  <c r="BU83" i="1"/>
  <c r="BT83" i="1"/>
  <c r="BS83" i="1"/>
  <c r="BR83" i="1"/>
  <c r="BQ83" i="1"/>
  <c r="BO83" i="1"/>
  <c r="BL83" i="1"/>
  <c r="BK83" i="1"/>
  <c r="BJ83" i="1"/>
  <c r="BI83" i="1"/>
  <c r="BH83" i="1"/>
  <c r="BG83" i="1"/>
  <c r="BF83" i="1"/>
  <c r="BE83" i="1"/>
  <c r="BC83" i="1"/>
  <c r="BB83" i="1"/>
  <c r="AX83" i="1"/>
  <c r="AW83" i="1"/>
  <c r="AV83" i="1"/>
  <c r="AU83" i="1"/>
  <c r="AS83" i="1"/>
  <c r="AR83" i="1"/>
  <c r="AQ83" i="1"/>
  <c r="AP83" i="1"/>
  <c r="T83" i="1"/>
  <c r="Q83" i="1"/>
  <c r="BM83" i="1" s="1"/>
  <c r="H83" i="1"/>
  <c r="BD83" i="1" s="1"/>
  <c r="CB82" i="1"/>
  <c r="CC82" i="1" s="1"/>
  <c r="CA82" i="1"/>
  <c r="BY82" i="1"/>
  <c r="BZ82" i="1" s="1"/>
  <c r="BW82" i="1"/>
  <c r="BV82" i="1"/>
  <c r="BU82" i="1"/>
  <c r="BT82" i="1"/>
  <c r="BS82" i="1"/>
  <c r="BR82" i="1"/>
  <c r="BQ82" i="1"/>
  <c r="BO82" i="1"/>
  <c r="BM82" i="1"/>
  <c r="BL82" i="1"/>
  <c r="BK82" i="1"/>
  <c r="BJ82" i="1"/>
  <c r="BI82" i="1"/>
  <c r="BH82" i="1"/>
  <c r="BG82" i="1"/>
  <c r="BF82" i="1"/>
  <c r="BE82" i="1"/>
  <c r="BC82" i="1"/>
  <c r="BB82" i="1"/>
  <c r="AX82" i="1"/>
  <c r="AW82" i="1"/>
  <c r="AV82" i="1"/>
  <c r="AU82" i="1"/>
  <c r="AS82" i="1"/>
  <c r="AR82" i="1"/>
  <c r="AQ82" i="1"/>
  <c r="AP82" i="1"/>
  <c r="Q82" i="1"/>
  <c r="T82" i="1" s="1"/>
  <c r="AF82" i="1" s="1"/>
  <c r="H82" i="1"/>
  <c r="BD82" i="1" s="1"/>
  <c r="CB81" i="1"/>
  <c r="BZ81" i="1"/>
  <c r="BY81" i="1"/>
  <c r="CA81" i="1" s="1"/>
  <c r="CC81" i="1" s="1"/>
  <c r="BW81" i="1"/>
  <c r="BV81" i="1"/>
  <c r="BU81" i="1"/>
  <c r="BT81" i="1"/>
  <c r="BS81" i="1"/>
  <c r="BR81" i="1"/>
  <c r="BQ81" i="1"/>
  <c r="BO81" i="1"/>
  <c r="BL81" i="1"/>
  <c r="BK81" i="1"/>
  <c r="BJ81" i="1"/>
  <c r="BI81" i="1"/>
  <c r="BH81" i="1"/>
  <c r="BG81" i="1"/>
  <c r="BF81" i="1"/>
  <c r="BE81" i="1"/>
  <c r="BC81" i="1"/>
  <c r="BB81" i="1"/>
  <c r="AX81" i="1"/>
  <c r="AW81" i="1"/>
  <c r="AV81" i="1"/>
  <c r="AU81" i="1"/>
  <c r="AS81" i="1"/>
  <c r="AR81" i="1"/>
  <c r="AQ81" i="1"/>
  <c r="AP81" i="1"/>
  <c r="AD81" i="1"/>
  <c r="Q81" i="1"/>
  <c r="T81" i="1" s="1"/>
  <c r="AE81" i="1" s="1"/>
  <c r="H81" i="1"/>
  <c r="BD81" i="1" s="1"/>
  <c r="CB80" i="1"/>
  <c r="BY80" i="1"/>
  <c r="BW80" i="1"/>
  <c r="BV80" i="1"/>
  <c r="BU80" i="1"/>
  <c r="BT80" i="1"/>
  <c r="BS80" i="1"/>
  <c r="BR80" i="1"/>
  <c r="BQ80" i="1"/>
  <c r="BO80" i="1"/>
  <c r="BL80" i="1"/>
  <c r="BK80" i="1"/>
  <c r="BJ80" i="1"/>
  <c r="BI80" i="1"/>
  <c r="BH80" i="1"/>
  <c r="BG80" i="1"/>
  <c r="BF80" i="1"/>
  <c r="BE80" i="1"/>
  <c r="BC80" i="1"/>
  <c r="BB80" i="1"/>
  <c r="AX80" i="1"/>
  <c r="AW80" i="1"/>
  <c r="AV80" i="1"/>
  <c r="AU80" i="1"/>
  <c r="AS80" i="1"/>
  <c r="AR80" i="1"/>
  <c r="AQ80" i="1"/>
  <c r="AP80" i="1"/>
  <c r="AJ80" i="1"/>
  <c r="AG80" i="1"/>
  <c r="BN80" i="1"/>
  <c r="Q80" i="1"/>
  <c r="T80" i="1" s="1"/>
  <c r="AI80" i="1" s="1"/>
  <c r="H80" i="1"/>
  <c r="BD80" i="1" s="1"/>
  <c r="CB79" i="1"/>
  <c r="CC79" i="1" s="1"/>
  <c r="BZ79" i="1"/>
  <c r="BY79" i="1"/>
  <c r="CA79" i="1" s="1"/>
  <c r="BW79" i="1"/>
  <c r="BV79" i="1"/>
  <c r="BU79" i="1"/>
  <c r="BT79" i="1"/>
  <c r="BS79" i="1"/>
  <c r="BR79" i="1"/>
  <c r="BQ79" i="1"/>
  <c r="BO79" i="1"/>
  <c r="BL79" i="1"/>
  <c r="BK79" i="1"/>
  <c r="BJ79" i="1"/>
  <c r="BI79" i="1"/>
  <c r="BH79" i="1"/>
  <c r="BG79" i="1"/>
  <c r="BF79" i="1"/>
  <c r="BE79" i="1"/>
  <c r="BC79" i="1"/>
  <c r="BB79" i="1"/>
  <c r="AX79" i="1"/>
  <c r="AW79" i="1"/>
  <c r="AV79" i="1"/>
  <c r="AU79" i="1"/>
  <c r="AS79" i="1"/>
  <c r="AR79" i="1"/>
  <c r="AQ79" i="1"/>
  <c r="AP79" i="1"/>
  <c r="T79" i="1"/>
  <c r="Q79" i="1"/>
  <c r="BM79" i="1" s="1"/>
  <c r="H79" i="1"/>
  <c r="BD79" i="1" s="1"/>
  <c r="CB78" i="1"/>
  <c r="CC78" i="1" s="1"/>
  <c r="CA78" i="1"/>
  <c r="BY78" i="1"/>
  <c r="BZ78" i="1" s="1"/>
  <c r="BW78" i="1"/>
  <c r="BV78" i="1"/>
  <c r="BU78" i="1"/>
  <c r="BT78" i="1"/>
  <c r="BS78" i="1"/>
  <c r="BR78" i="1"/>
  <c r="BQ78" i="1"/>
  <c r="BO78" i="1"/>
  <c r="BL78" i="1"/>
  <c r="BK78" i="1"/>
  <c r="BJ78" i="1"/>
  <c r="BI78" i="1"/>
  <c r="BH78" i="1"/>
  <c r="BG78" i="1"/>
  <c r="BF78" i="1"/>
  <c r="BE78" i="1"/>
  <c r="BC78" i="1"/>
  <c r="BB78" i="1"/>
  <c r="AX78" i="1"/>
  <c r="AW78" i="1"/>
  <c r="AV78" i="1"/>
  <c r="AU78" i="1"/>
  <c r="AS78" i="1"/>
  <c r="AR78" i="1"/>
  <c r="AQ78" i="1"/>
  <c r="AP78" i="1"/>
  <c r="Q78" i="1"/>
  <c r="BM78" i="1" s="1"/>
  <c r="H78" i="1"/>
  <c r="BD78" i="1" s="1"/>
  <c r="CB77" i="1"/>
  <c r="CC77" i="1" s="1"/>
  <c r="CA77" i="1"/>
  <c r="BY77" i="1"/>
  <c r="BZ77" i="1" s="1"/>
  <c r="BW77" i="1"/>
  <c r="BV77" i="1"/>
  <c r="BU77" i="1"/>
  <c r="BT77" i="1"/>
  <c r="BS77" i="1"/>
  <c r="BR77" i="1"/>
  <c r="BQ77" i="1"/>
  <c r="BO77" i="1"/>
  <c r="BL77" i="1"/>
  <c r="BK77" i="1"/>
  <c r="BJ77" i="1"/>
  <c r="BI77" i="1"/>
  <c r="BH77" i="1"/>
  <c r="BG77" i="1"/>
  <c r="BF77" i="1"/>
  <c r="BE77" i="1"/>
  <c r="BD77" i="1"/>
  <c r="BC77" i="1"/>
  <c r="BB77" i="1"/>
  <c r="AX77" i="1"/>
  <c r="AW77" i="1"/>
  <c r="AV77" i="1"/>
  <c r="AU77" i="1"/>
  <c r="AS77" i="1"/>
  <c r="AR77" i="1"/>
  <c r="AQ77" i="1"/>
  <c r="AP77" i="1"/>
  <c r="Q77" i="1"/>
  <c r="BM77" i="1" s="1"/>
  <c r="H77" i="1"/>
  <c r="CB76" i="1"/>
  <c r="BY76" i="1"/>
  <c r="BZ76" i="1" s="1"/>
  <c r="BW76" i="1"/>
  <c r="BV76" i="1"/>
  <c r="BU76" i="1"/>
  <c r="BT76" i="1"/>
  <c r="BS76" i="1"/>
  <c r="BR76" i="1"/>
  <c r="BQ76" i="1"/>
  <c r="BO76" i="1"/>
  <c r="BM76" i="1"/>
  <c r="BL76" i="1"/>
  <c r="BK76" i="1"/>
  <c r="BJ76" i="1"/>
  <c r="BI76" i="1"/>
  <c r="BH76" i="1"/>
  <c r="BG76" i="1"/>
  <c r="BF76" i="1"/>
  <c r="BE76" i="1"/>
  <c r="BC76" i="1"/>
  <c r="BB76" i="1"/>
  <c r="AX76" i="1"/>
  <c r="AW76" i="1"/>
  <c r="AV76" i="1"/>
  <c r="AU76" i="1"/>
  <c r="AS76" i="1"/>
  <c r="AR76" i="1"/>
  <c r="AQ76" i="1"/>
  <c r="AP76" i="1"/>
  <c r="Q76" i="1"/>
  <c r="T76" i="1" s="1"/>
  <c r="H76" i="1"/>
  <c r="BD76" i="1" s="1"/>
  <c r="CB75" i="1"/>
  <c r="BY75" i="1"/>
  <c r="CA75" i="1" s="1"/>
  <c r="BW75" i="1"/>
  <c r="BV75" i="1"/>
  <c r="BU75" i="1"/>
  <c r="BT75" i="1"/>
  <c r="BS75" i="1"/>
  <c r="BR75" i="1"/>
  <c r="BQ75" i="1"/>
  <c r="BO75" i="1"/>
  <c r="BL75" i="1"/>
  <c r="BK75" i="1"/>
  <c r="BJ75" i="1"/>
  <c r="BI75" i="1"/>
  <c r="BH75" i="1"/>
  <c r="BG75" i="1"/>
  <c r="BF75" i="1"/>
  <c r="BE75" i="1"/>
  <c r="BC75" i="1"/>
  <c r="BB75" i="1"/>
  <c r="AX75" i="1"/>
  <c r="AW75" i="1"/>
  <c r="AV75" i="1"/>
  <c r="AU75" i="1"/>
  <c r="AS75" i="1"/>
  <c r="AR75" i="1"/>
  <c r="AQ75" i="1"/>
  <c r="AP75" i="1"/>
  <c r="Q75" i="1"/>
  <c r="T75" i="1" s="1"/>
  <c r="H75" i="1"/>
  <c r="BD75" i="1" s="1"/>
  <c r="CB74" i="1"/>
  <c r="BY74" i="1"/>
  <c r="BZ74" i="1" s="1"/>
  <c r="BW74" i="1"/>
  <c r="BV74" i="1"/>
  <c r="BU74" i="1"/>
  <c r="BT74" i="1"/>
  <c r="BS74" i="1"/>
  <c r="BR74" i="1"/>
  <c r="BQ74" i="1"/>
  <c r="BO74" i="1"/>
  <c r="BM74" i="1"/>
  <c r="BL74" i="1"/>
  <c r="BK74" i="1"/>
  <c r="BJ74" i="1"/>
  <c r="BI74" i="1"/>
  <c r="BH74" i="1"/>
  <c r="BG74" i="1"/>
  <c r="BF74" i="1"/>
  <c r="BE74" i="1"/>
  <c r="BC74" i="1"/>
  <c r="BB74" i="1"/>
  <c r="AX74" i="1"/>
  <c r="AW74" i="1"/>
  <c r="AV74" i="1"/>
  <c r="AU74" i="1"/>
  <c r="AS74" i="1"/>
  <c r="AR74" i="1"/>
  <c r="AQ74" i="1"/>
  <c r="AP74" i="1"/>
  <c r="Q74" i="1"/>
  <c r="T74" i="1" s="1"/>
  <c r="H74" i="1"/>
  <c r="BD74" i="1" s="1"/>
  <c r="CB73" i="1"/>
  <c r="BY73" i="1"/>
  <c r="CA73" i="1" s="1"/>
  <c r="BW73" i="1"/>
  <c r="BV73" i="1"/>
  <c r="BU73" i="1"/>
  <c r="BT73" i="1"/>
  <c r="BS73" i="1"/>
  <c r="BR73" i="1"/>
  <c r="BQ73" i="1"/>
  <c r="BO73" i="1"/>
  <c r="BL73" i="1"/>
  <c r="BK73" i="1"/>
  <c r="BJ73" i="1"/>
  <c r="BI73" i="1"/>
  <c r="BH73" i="1"/>
  <c r="BG73" i="1"/>
  <c r="BF73" i="1"/>
  <c r="BE73" i="1"/>
  <c r="BC73" i="1"/>
  <c r="BB73" i="1"/>
  <c r="AX73" i="1"/>
  <c r="AW73" i="1"/>
  <c r="AV73" i="1"/>
  <c r="AU73" i="1"/>
  <c r="AS73" i="1"/>
  <c r="AR73" i="1"/>
  <c r="AQ73" i="1"/>
  <c r="AP73" i="1"/>
  <c r="Q73" i="1"/>
  <c r="T73" i="1" s="1"/>
  <c r="AK73" i="1" s="1"/>
  <c r="H73" i="1"/>
  <c r="BD73" i="1" s="1"/>
  <c r="CB72" i="1"/>
  <c r="BY72" i="1"/>
  <c r="BW72" i="1"/>
  <c r="BV72" i="1"/>
  <c r="BU72" i="1"/>
  <c r="BT72" i="1"/>
  <c r="BS72" i="1"/>
  <c r="BR72" i="1"/>
  <c r="BQ72" i="1"/>
  <c r="BO72" i="1"/>
  <c r="BL72" i="1"/>
  <c r="BK72" i="1"/>
  <c r="BJ72" i="1"/>
  <c r="BI72" i="1"/>
  <c r="BH72" i="1"/>
  <c r="BG72" i="1"/>
  <c r="BF72" i="1"/>
  <c r="BE72" i="1"/>
  <c r="BC72" i="1"/>
  <c r="BB72" i="1"/>
  <c r="AX72" i="1"/>
  <c r="AW72" i="1"/>
  <c r="AV72" i="1"/>
  <c r="AU72" i="1"/>
  <c r="AS72" i="1"/>
  <c r="AR72" i="1"/>
  <c r="AQ72" i="1"/>
  <c r="AP72" i="1"/>
  <c r="Q72" i="1"/>
  <c r="BM72" i="1" s="1"/>
  <c r="H72" i="1"/>
  <c r="BD72" i="1" s="1"/>
  <c r="CB71" i="1"/>
  <c r="CC71" i="1" s="1"/>
  <c r="BY71" i="1"/>
  <c r="CA71" i="1" s="1"/>
  <c r="BW71" i="1"/>
  <c r="BV71" i="1"/>
  <c r="BU71" i="1"/>
  <c r="BT71" i="1"/>
  <c r="BS71" i="1"/>
  <c r="BR71" i="1"/>
  <c r="BQ71" i="1"/>
  <c r="BO71" i="1"/>
  <c r="BL71" i="1"/>
  <c r="BK71" i="1"/>
  <c r="BJ71" i="1"/>
  <c r="BI71" i="1"/>
  <c r="BH71" i="1"/>
  <c r="BG71" i="1"/>
  <c r="BF71" i="1"/>
  <c r="BE71" i="1"/>
  <c r="BC71" i="1"/>
  <c r="BB71" i="1"/>
  <c r="AX71" i="1"/>
  <c r="AW71" i="1"/>
  <c r="AV71" i="1"/>
  <c r="AU71" i="1"/>
  <c r="AS71" i="1"/>
  <c r="AR71" i="1"/>
  <c r="AQ71" i="1"/>
  <c r="AP71" i="1"/>
  <c r="Q71" i="1"/>
  <c r="BM71" i="1" s="1"/>
  <c r="H71" i="1"/>
  <c r="BD71" i="1" s="1"/>
  <c r="CB70" i="1"/>
  <c r="CA70" i="1"/>
  <c r="BY70" i="1"/>
  <c r="BZ70" i="1" s="1"/>
  <c r="BW70" i="1"/>
  <c r="BV70" i="1"/>
  <c r="BU70" i="1"/>
  <c r="BT70" i="1"/>
  <c r="BS70" i="1"/>
  <c r="BR70" i="1"/>
  <c r="BQ70" i="1"/>
  <c r="BO70" i="1"/>
  <c r="BL70" i="1"/>
  <c r="BK70" i="1"/>
  <c r="BJ70" i="1"/>
  <c r="BI70" i="1"/>
  <c r="BH70" i="1"/>
  <c r="BG70" i="1"/>
  <c r="BF70" i="1"/>
  <c r="BE70" i="1"/>
  <c r="BC70" i="1"/>
  <c r="BB70" i="1"/>
  <c r="AX70" i="1"/>
  <c r="AW70" i="1"/>
  <c r="AV70" i="1"/>
  <c r="AU70" i="1"/>
  <c r="AS70" i="1"/>
  <c r="AR70" i="1"/>
  <c r="AQ70" i="1"/>
  <c r="AP70" i="1"/>
  <c r="Q70" i="1"/>
  <c r="BM70" i="1" s="1"/>
  <c r="H70" i="1"/>
  <c r="BD70" i="1" s="1"/>
  <c r="CB69" i="1"/>
  <c r="CC69" i="1" s="1"/>
  <c r="CA69" i="1"/>
  <c r="BZ69" i="1"/>
  <c r="BY69" i="1"/>
  <c r="BW69" i="1"/>
  <c r="BV69" i="1"/>
  <c r="BU69" i="1"/>
  <c r="BT69" i="1"/>
  <c r="BS69" i="1"/>
  <c r="BR69" i="1"/>
  <c r="BQ69" i="1"/>
  <c r="BO69" i="1"/>
  <c r="BL69" i="1"/>
  <c r="BK69" i="1"/>
  <c r="BJ69" i="1"/>
  <c r="BI69" i="1"/>
  <c r="BH69" i="1"/>
  <c r="BG69" i="1"/>
  <c r="BF69" i="1"/>
  <c r="BE69" i="1"/>
  <c r="BC69" i="1"/>
  <c r="BB69" i="1"/>
  <c r="AX69" i="1"/>
  <c r="AW69" i="1"/>
  <c r="AV69" i="1"/>
  <c r="AU69" i="1"/>
  <c r="AS69" i="1"/>
  <c r="AR69" i="1"/>
  <c r="AQ69" i="1"/>
  <c r="AP69" i="1"/>
  <c r="Q69" i="1"/>
  <c r="BM69" i="1" s="1"/>
  <c r="H69" i="1"/>
  <c r="BD69" i="1" s="1"/>
  <c r="CB68" i="1"/>
  <c r="BY68" i="1"/>
  <c r="BZ68" i="1" s="1"/>
  <c r="BW68" i="1"/>
  <c r="BV68" i="1"/>
  <c r="BU68" i="1"/>
  <c r="BT68" i="1"/>
  <c r="BS68" i="1"/>
  <c r="BR68" i="1"/>
  <c r="BQ68" i="1"/>
  <c r="BO68" i="1"/>
  <c r="BL68" i="1"/>
  <c r="BK68" i="1"/>
  <c r="BJ68" i="1"/>
  <c r="BI68" i="1"/>
  <c r="BH68" i="1"/>
  <c r="BG68" i="1"/>
  <c r="BF68" i="1"/>
  <c r="BE68" i="1"/>
  <c r="BC68" i="1"/>
  <c r="BB68" i="1"/>
  <c r="AX68" i="1"/>
  <c r="AW68" i="1"/>
  <c r="AV68" i="1"/>
  <c r="AU68" i="1"/>
  <c r="AS68" i="1"/>
  <c r="AR68" i="1"/>
  <c r="AQ68" i="1"/>
  <c r="AP68" i="1"/>
  <c r="Q68" i="1"/>
  <c r="T68" i="1" s="1"/>
  <c r="H68" i="1"/>
  <c r="BD68" i="1" s="1"/>
  <c r="CB67" i="1"/>
  <c r="CA67" i="1"/>
  <c r="CC67" i="1" s="1"/>
  <c r="BY67" i="1"/>
  <c r="BZ67" i="1" s="1"/>
  <c r="BW67" i="1"/>
  <c r="BV67" i="1"/>
  <c r="BU67" i="1"/>
  <c r="BT67" i="1"/>
  <c r="BS67" i="1"/>
  <c r="BR67" i="1"/>
  <c r="BQ67" i="1"/>
  <c r="BO67" i="1"/>
  <c r="BL67" i="1"/>
  <c r="BK67" i="1"/>
  <c r="BJ67" i="1"/>
  <c r="BI67" i="1"/>
  <c r="BH67" i="1"/>
  <c r="BG67" i="1"/>
  <c r="BF67" i="1"/>
  <c r="BE67" i="1"/>
  <c r="BD67" i="1"/>
  <c r="BC67" i="1"/>
  <c r="BB67" i="1"/>
  <c r="AX67" i="1"/>
  <c r="AW67" i="1"/>
  <c r="AV67" i="1"/>
  <c r="AU67" i="1"/>
  <c r="AS67" i="1"/>
  <c r="AR67" i="1"/>
  <c r="AQ67" i="1"/>
  <c r="AP67" i="1"/>
  <c r="Q67" i="1"/>
  <c r="BM67" i="1" s="1"/>
  <c r="H67" i="1"/>
  <c r="CB66" i="1"/>
  <c r="BY66" i="1"/>
  <c r="BZ66" i="1" s="1"/>
  <c r="BW66" i="1"/>
  <c r="BV66" i="1"/>
  <c r="BU66" i="1"/>
  <c r="BT66" i="1"/>
  <c r="BS66" i="1"/>
  <c r="BR66" i="1"/>
  <c r="BQ66" i="1"/>
  <c r="BO66" i="1"/>
  <c r="BL66" i="1"/>
  <c r="BK66" i="1"/>
  <c r="BJ66" i="1"/>
  <c r="BI66" i="1"/>
  <c r="BH66" i="1"/>
  <c r="BG66" i="1"/>
  <c r="BF66" i="1"/>
  <c r="BE66" i="1"/>
  <c r="BD66" i="1"/>
  <c r="BC66" i="1"/>
  <c r="BB66" i="1"/>
  <c r="AX66" i="1"/>
  <c r="AW66" i="1"/>
  <c r="AV66" i="1"/>
  <c r="AU66" i="1"/>
  <c r="AS66" i="1"/>
  <c r="AR66" i="1"/>
  <c r="AQ66" i="1"/>
  <c r="AP66" i="1"/>
  <c r="Q66" i="1"/>
  <c r="T66" i="1" s="1"/>
  <c r="H66" i="1"/>
  <c r="CB65" i="1"/>
  <c r="BZ65" i="1"/>
  <c r="BY65" i="1"/>
  <c r="CA65" i="1" s="1"/>
  <c r="BW65" i="1"/>
  <c r="BV65" i="1"/>
  <c r="BU65" i="1"/>
  <c r="BT65" i="1"/>
  <c r="BS65" i="1"/>
  <c r="BR65" i="1"/>
  <c r="BQ65" i="1"/>
  <c r="BO65" i="1"/>
  <c r="BL65" i="1"/>
  <c r="BK65" i="1"/>
  <c r="BJ65" i="1"/>
  <c r="BI65" i="1"/>
  <c r="BH65" i="1"/>
  <c r="BG65" i="1"/>
  <c r="BF65" i="1"/>
  <c r="BE65" i="1"/>
  <c r="BC65" i="1"/>
  <c r="BB65" i="1"/>
  <c r="AX65" i="1"/>
  <c r="AW65" i="1"/>
  <c r="AV65" i="1"/>
  <c r="AU65" i="1"/>
  <c r="AS65" i="1"/>
  <c r="AR65" i="1"/>
  <c r="AQ65" i="1"/>
  <c r="AP65" i="1"/>
  <c r="Q65" i="1"/>
  <c r="T65" i="1" s="1"/>
  <c r="AM65" i="1" s="1"/>
  <c r="H65" i="1"/>
  <c r="BD65" i="1" s="1"/>
  <c r="CB64" i="1"/>
  <c r="BY64" i="1"/>
  <c r="BW64" i="1"/>
  <c r="BV64" i="1"/>
  <c r="BU64" i="1"/>
  <c r="BT64" i="1"/>
  <c r="BS64" i="1"/>
  <c r="BR64" i="1"/>
  <c r="BQ64" i="1"/>
  <c r="BO64" i="1"/>
  <c r="BL64" i="1"/>
  <c r="BK64" i="1"/>
  <c r="BJ64" i="1"/>
  <c r="BI64" i="1"/>
  <c r="BH64" i="1"/>
  <c r="BG64" i="1"/>
  <c r="BF64" i="1"/>
  <c r="BE64" i="1"/>
  <c r="BC64" i="1"/>
  <c r="BB64" i="1"/>
  <c r="AX64" i="1"/>
  <c r="AW64" i="1"/>
  <c r="AV64" i="1"/>
  <c r="AU64" i="1"/>
  <c r="AS64" i="1"/>
  <c r="AR64" i="1"/>
  <c r="AQ64" i="1"/>
  <c r="AP64" i="1"/>
  <c r="Q64" i="1"/>
  <c r="H64" i="1"/>
  <c r="BD64" i="1" s="1"/>
  <c r="CB63" i="1"/>
  <c r="BY63" i="1"/>
  <c r="CA63" i="1" s="1"/>
  <c r="BW63" i="1"/>
  <c r="BV63" i="1"/>
  <c r="BU63" i="1"/>
  <c r="BT63" i="1"/>
  <c r="BS63" i="1"/>
  <c r="BR63" i="1"/>
  <c r="BQ63" i="1"/>
  <c r="BO63" i="1"/>
  <c r="BM63" i="1"/>
  <c r="BL63" i="1"/>
  <c r="BK63" i="1"/>
  <c r="BJ63" i="1"/>
  <c r="BI63" i="1"/>
  <c r="BH63" i="1"/>
  <c r="BG63" i="1"/>
  <c r="BF63" i="1"/>
  <c r="BE63" i="1"/>
  <c r="BC63" i="1"/>
  <c r="BB63" i="1"/>
  <c r="AX63" i="1"/>
  <c r="AW63" i="1"/>
  <c r="AV63" i="1"/>
  <c r="AU63" i="1"/>
  <c r="AS63" i="1"/>
  <c r="AR63" i="1"/>
  <c r="AQ63" i="1"/>
  <c r="AP63" i="1"/>
  <c r="Q63" i="1"/>
  <c r="T63" i="1" s="1"/>
  <c r="H63" i="1"/>
  <c r="BD63" i="1" s="1"/>
  <c r="CB62" i="1"/>
  <c r="CA62" i="1"/>
  <c r="BZ62" i="1"/>
  <c r="BY62" i="1"/>
  <c r="BW62" i="1"/>
  <c r="BV62" i="1"/>
  <c r="BU62" i="1"/>
  <c r="BT62" i="1"/>
  <c r="BS62" i="1"/>
  <c r="BR62" i="1"/>
  <c r="BQ62" i="1"/>
  <c r="BO62" i="1"/>
  <c r="BL62" i="1"/>
  <c r="BK62" i="1"/>
  <c r="BJ62" i="1"/>
  <c r="BI62" i="1"/>
  <c r="BH62" i="1"/>
  <c r="BG62" i="1"/>
  <c r="BF62" i="1"/>
  <c r="BE62" i="1"/>
  <c r="BC62" i="1"/>
  <c r="BB62" i="1"/>
  <c r="AX62" i="1"/>
  <c r="AW62" i="1"/>
  <c r="AV62" i="1"/>
  <c r="AU62" i="1"/>
  <c r="AS62" i="1"/>
  <c r="AR62" i="1"/>
  <c r="AQ62" i="1"/>
  <c r="AP62" i="1"/>
  <c r="Q62" i="1"/>
  <c r="BM62" i="1" s="1"/>
  <c r="H62" i="1"/>
  <c r="BD62" i="1" s="1"/>
  <c r="CB61" i="1"/>
  <c r="BY61" i="1"/>
  <c r="CA61" i="1" s="1"/>
  <c r="BW61" i="1"/>
  <c r="BV61" i="1"/>
  <c r="BU61" i="1"/>
  <c r="BT61" i="1"/>
  <c r="BS61" i="1"/>
  <c r="BR61" i="1"/>
  <c r="BQ61" i="1"/>
  <c r="BO61" i="1"/>
  <c r="BL61" i="1"/>
  <c r="BK61" i="1"/>
  <c r="BJ61" i="1"/>
  <c r="BI61" i="1"/>
  <c r="BH61" i="1"/>
  <c r="BG61" i="1"/>
  <c r="BF61" i="1"/>
  <c r="BE61" i="1"/>
  <c r="BD61" i="1"/>
  <c r="BC61" i="1"/>
  <c r="BB61" i="1"/>
  <c r="AX61" i="1"/>
  <c r="AW61" i="1"/>
  <c r="AV61" i="1"/>
  <c r="AU61" i="1"/>
  <c r="AS61" i="1"/>
  <c r="AR61" i="1"/>
  <c r="AQ61" i="1"/>
  <c r="AP61" i="1"/>
  <c r="Q61" i="1"/>
  <c r="BM61" i="1" s="1"/>
  <c r="H61" i="1"/>
  <c r="CB60" i="1"/>
  <c r="BY60" i="1"/>
  <c r="BZ60" i="1" s="1"/>
  <c r="BW60" i="1"/>
  <c r="BV60" i="1"/>
  <c r="BU60" i="1"/>
  <c r="BT60" i="1"/>
  <c r="BS60" i="1"/>
  <c r="BR60" i="1"/>
  <c r="BQ60" i="1"/>
  <c r="BO60" i="1"/>
  <c r="BL60" i="1"/>
  <c r="BK60" i="1"/>
  <c r="BJ60" i="1"/>
  <c r="BI60" i="1"/>
  <c r="BH60" i="1"/>
  <c r="BG60" i="1"/>
  <c r="BF60" i="1"/>
  <c r="BE60" i="1"/>
  <c r="BC60" i="1"/>
  <c r="BB60" i="1"/>
  <c r="AX60" i="1"/>
  <c r="AW60" i="1"/>
  <c r="AV60" i="1"/>
  <c r="AU60" i="1"/>
  <c r="AS60" i="1"/>
  <c r="AR60" i="1"/>
  <c r="AQ60" i="1"/>
  <c r="AP60" i="1"/>
  <c r="AC60" i="1"/>
  <c r="T60" i="1"/>
  <c r="AI60" i="1" s="1"/>
  <c r="Q60" i="1"/>
  <c r="BM60" i="1" s="1"/>
  <c r="H60" i="1"/>
  <c r="BD60" i="1" s="1"/>
  <c r="CB59" i="1"/>
  <c r="BZ59" i="1"/>
  <c r="BY59" i="1"/>
  <c r="CA59" i="1" s="1"/>
  <c r="BW59" i="1"/>
  <c r="BV59" i="1"/>
  <c r="BU59" i="1"/>
  <c r="BT59" i="1"/>
  <c r="BS59" i="1"/>
  <c r="BR59" i="1"/>
  <c r="BQ59" i="1"/>
  <c r="BO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AX59" i="1"/>
  <c r="AW59" i="1"/>
  <c r="AV59" i="1"/>
  <c r="AU59" i="1"/>
  <c r="AS59" i="1"/>
  <c r="AR59" i="1"/>
  <c r="AQ59" i="1"/>
  <c r="AP59" i="1"/>
  <c r="T59" i="1"/>
  <c r="AM59" i="1" s="1"/>
  <c r="Q59" i="1"/>
  <c r="H59" i="1"/>
  <c r="CB58" i="1"/>
  <c r="CA58" i="1"/>
  <c r="BY58" i="1"/>
  <c r="BZ58" i="1" s="1"/>
  <c r="BW58" i="1"/>
  <c r="BV58" i="1"/>
  <c r="BU58" i="1"/>
  <c r="BT58" i="1"/>
  <c r="BS58" i="1"/>
  <c r="BR58" i="1"/>
  <c r="BQ58" i="1"/>
  <c r="BO58" i="1"/>
  <c r="BM58" i="1"/>
  <c r="BL58" i="1"/>
  <c r="BK58" i="1"/>
  <c r="BJ58" i="1"/>
  <c r="BI58" i="1"/>
  <c r="BH58" i="1"/>
  <c r="BG58" i="1"/>
  <c r="BF58" i="1"/>
  <c r="BE58" i="1"/>
  <c r="BC58" i="1"/>
  <c r="BB58" i="1"/>
  <c r="AX58" i="1"/>
  <c r="AW58" i="1"/>
  <c r="AV58" i="1"/>
  <c r="AU58" i="1"/>
  <c r="AS58" i="1"/>
  <c r="AR58" i="1"/>
  <c r="AQ58" i="1"/>
  <c r="AP58" i="1"/>
  <c r="Q58" i="1"/>
  <c r="T58" i="1" s="1"/>
  <c r="AH58" i="1" s="1"/>
  <c r="H58" i="1"/>
  <c r="BD58" i="1" s="1"/>
  <c r="CB57" i="1"/>
  <c r="BZ57" i="1"/>
  <c r="BY57" i="1"/>
  <c r="CA57" i="1" s="1"/>
  <c r="BW57" i="1"/>
  <c r="BV57" i="1"/>
  <c r="BU57" i="1"/>
  <c r="BT57" i="1"/>
  <c r="BS57" i="1"/>
  <c r="BR57" i="1"/>
  <c r="BQ57" i="1"/>
  <c r="BO57" i="1"/>
  <c r="BL57" i="1"/>
  <c r="BK57" i="1"/>
  <c r="BJ57" i="1"/>
  <c r="BI57" i="1"/>
  <c r="BH57" i="1"/>
  <c r="BG57" i="1"/>
  <c r="BF57" i="1"/>
  <c r="BE57" i="1"/>
  <c r="BC57" i="1"/>
  <c r="BB57" i="1"/>
  <c r="AX57" i="1"/>
  <c r="AW57" i="1"/>
  <c r="AV57" i="1"/>
  <c r="AU57" i="1"/>
  <c r="AS57" i="1"/>
  <c r="AR57" i="1"/>
  <c r="AQ57" i="1"/>
  <c r="AP57" i="1"/>
  <c r="Q57" i="1"/>
  <c r="BM57" i="1" s="1"/>
  <c r="H57" i="1"/>
  <c r="BD57" i="1" s="1"/>
  <c r="CB56" i="1"/>
  <c r="BY56" i="1"/>
  <c r="CA56" i="1" s="1"/>
  <c r="CC56" i="1" s="1"/>
  <c r="BW56" i="1"/>
  <c r="BV56" i="1"/>
  <c r="BU56" i="1"/>
  <c r="BT56" i="1"/>
  <c r="BS56" i="1"/>
  <c r="BR56" i="1"/>
  <c r="BQ56" i="1"/>
  <c r="BO56" i="1"/>
  <c r="BL56" i="1"/>
  <c r="BK56" i="1"/>
  <c r="BJ56" i="1"/>
  <c r="BI56" i="1"/>
  <c r="BH56" i="1"/>
  <c r="BG56" i="1"/>
  <c r="BF56" i="1"/>
  <c r="BE56" i="1"/>
  <c r="BC56" i="1"/>
  <c r="BB56" i="1"/>
  <c r="AX56" i="1"/>
  <c r="AW56" i="1"/>
  <c r="AV56" i="1"/>
  <c r="AU56" i="1"/>
  <c r="AS56" i="1"/>
  <c r="AR56" i="1"/>
  <c r="AQ56" i="1"/>
  <c r="AP56" i="1"/>
  <c r="Q56" i="1"/>
  <c r="BM56" i="1" s="1"/>
  <c r="H56" i="1"/>
  <c r="BD56" i="1" s="1"/>
  <c r="CB55" i="1"/>
  <c r="BY55" i="1"/>
  <c r="CA55" i="1" s="1"/>
  <c r="BW55" i="1"/>
  <c r="BV55" i="1"/>
  <c r="BU55" i="1"/>
  <c r="BT55" i="1"/>
  <c r="BS55" i="1"/>
  <c r="BR55" i="1"/>
  <c r="BQ55" i="1"/>
  <c r="BO55" i="1"/>
  <c r="BM55" i="1"/>
  <c r="BL55" i="1"/>
  <c r="BK55" i="1"/>
  <c r="BJ55" i="1"/>
  <c r="BI55" i="1"/>
  <c r="BH55" i="1"/>
  <c r="BG55" i="1"/>
  <c r="BF55" i="1"/>
  <c r="BE55" i="1"/>
  <c r="BC55" i="1"/>
  <c r="BB55" i="1"/>
  <c r="AX55" i="1"/>
  <c r="AW55" i="1"/>
  <c r="AV55" i="1"/>
  <c r="AU55" i="1"/>
  <c r="AS55" i="1"/>
  <c r="AR55" i="1"/>
  <c r="AQ55" i="1"/>
  <c r="AP55" i="1"/>
  <c r="T55" i="1"/>
  <c r="AJ55" i="1" s="1"/>
  <c r="Q55" i="1"/>
  <c r="H55" i="1"/>
  <c r="BD55" i="1" s="1"/>
  <c r="CB54" i="1"/>
  <c r="BZ54" i="1"/>
  <c r="BY54" i="1"/>
  <c r="CA54" i="1" s="1"/>
  <c r="BW54" i="1"/>
  <c r="BV54" i="1"/>
  <c r="BU54" i="1"/>
  <c r="BT54" i="1"/>
  <c r="BS54" i="1"/>
  <c r="BR54" i="1"/>
  <c r="BQ54" i="1"/>
  <c r="BO54" i="1"/>
  <c r="BL54" i="1"/>
  <c r="BK54" i="1"/>
  <c r="BJ54" i="1"/>
  <c r="BI54" i="1"/>
  <c r="BH54" i="1"/>
  <c r="BG54" i="1"/>
  <c r="BF54" i="1"/>
  <c r="BE54" i="1"/>
  <c r="BC54" i="1"/>
  <c r="BB54" i="1"/>
  <c r="AX54" i="1"/>
  <c r="AW54" i="1"/>
  <c r="AV54" i="1"/>
  <c r="AU54" i="1"/>
  <c r="AS54" i="1"/>
  <c r="AR54" i="1"/>
  <c r="AQ54" i="1"/>
  <c r="AP54" i="1"/>
  <c r="Q54" i="1"/>
  <c r="H54" i="1"/>
  <c r="BD54" i="1" s="1"/>
  <c r="CB53" i="1"/>
  <c r="BY53" i="1"/>
  <c r="CA53" i="1" s="1"/>
  <c r="BW53" i="1"/>
  <c r="BV53" i="1"/>
  <c r="BU53" i="1"/>
  <c r="BT53" i="1"/>
  <c r="BS53" i="1"/>
  <c r="BR53" i="1"/>
  <c r="BQ53" i="1"/>
  <c r="BO53" i="1"/>
  <c r="BM53" i="1"/>
  <c r="BL53" i="1"/>
  <c r="BK53" i="1"/>
  <c r="BJ53" i="1"/>
  <c r="BI53" i="1"/>
  <c r="BH53" i="1"/>
  <c r="BG53" i="1"/>
  <c r="BF53" i="1"/>
  <c r="BE53" i="1"/>
  <c r="BC53" i="1"/>
  <c r="BB53" i="1"/>
  <c r="AX53" i="1"/>
  <c r="AW53" i="1"/>
  <c r="AV53" i="1"/>
  <c r="AU53" i="1"/>
  <c r="AS53" i="1"/>
  <c r="AR53" i="1"/>
  <c r="AQ53" i="1"/>
  <c r="AP53" i="1"/>
  <c r="Q53" i="1"/>
  <c r="T53" i="1" s="1"/>
  <c r="AL53" i="1" s="1"/>
  <c r="H53" i="1"/>
  <c r="BD53" i="1" s="1"/>
  <c r="CB52" i="1"/>
  <c r="CC52" i="1" s="1"/>
  <c r="BY52" i="1"/>
  <c r="CA52" i="1" s="1"/>
  <c r="BW52" i="1"/>
  <c r="BV52" i="1"/>
  <c r="BU52" i="1"/>
  <c r="BT52" i="1"/>
  <c r="BS52" i="1"/>
  <c r="BR52" i="1"/>
  <c r="BQ52" i="1"/>
  <c r="BO52" i="1"/>
  <c r="BL52" i="1"/>
  <c r="BK52" i="1"/>
  <c r="BJ52" i="1"/>
  <c r="BI52" i="1"/>
  <c r="BH52" i="1"/>
  <c r="BG52" i="1"/>
  <c r="BF52" i="1"/>
  <c r="BE52" i="1"/>
  <c r="BD52" i="1"/>
  <c r="BC52" i="1"/>
  <c r="BB52" i="1"/>
  <c r="AX52" i="1"/>
  <c r="AW52" i="1"/>
  <c r="AV52" i="1"/>
  <c r="AU52" i="1"/>
  <c r="AS52" i="1"/>
  <c r="AR52" i="1"/>
  <c r="AQ52" i="1"/>
  <c r="AP52" i="1"/>
  <c r="AL52" i="1"/>
  <c r="T52" i="1"/>
  <c r="AG52" i="1" s="1"/>
  <c r="Q52" i="1"/>
  <c r="BM52" i="1" s="1"/>
  <c r="H52" i="1"/>
  <c r="CB51" i="1"/>
  <c r="CC51" i="1" s="1"/>
  <c r="CA51" i="1"/>
  <c r="BY51" i="1"/>
  <c r="BZ51" i="1" s="1"/>
  <c r="BW51" i="1"/>
  <c r="BV51" i="1"/>
  <c r="BU51" i="1"/>
  <c r="BT51" i="1"/>
  <c r="BS51" i="1"/>
  <c r="BR51" i="1"/>
  <c r="BQ51" i="1"/>
  <c r="BO51" i="1"/>
  <c r="BM51" i="1"/>
  <c r="BL51" i="1"/>
  <c r="BK51" i="1"/>
  <c r="BJ51" i="1"/>
  <c r="BI51" i="1"/>
  <c r="BH51" i="1"/>
  <c r="BG51" i="1"/>
  <c r="BF51" i="1"/>
  <c r="BE51" i="1"/>
  <c r="BC51" i="1"/>
  <c r="BB51" i="1"/>
  <c r="AX51" i="1"/>
  <c r="AW51" i="1"/>
  <c r="AV51" i="1"/>
  <c r="AU51" i="1"/>
  <c r="AS51" i="1"/>
  <c r="AR51" i="1"/>
  <c r="AQ51" i="1"/>
  <c r="AP51" i="1"/>
  <c r="AK51" i="1"/>
  <c r="AC51" i="1"/>
  <c r="Q51" i="1"/>
  <c r="T51" i="1" s="1"/>
  <c r="AJ51" i="1" s="1"/>
  <c r="H51" i="1"/>
  <c r="BD51" i="1" s="1"/>
  <c r="CB50" i="1"/>
  <c r="BY50" i="1"/>
  <c r="CA50" i="1" s="1"/>
  <c r="BW50" i="1"/>
  <c r="BV50" i="1"/>
  <c r="BU50" i="1"/>
  <c r="BT50" i="1"/>
  <c r="BS50" i="1"/>
  <c r="BR50" i="1"/>
  <c r="BQ50" i="1"/>
  <c r="BO50" i="1"/>
  <c r="BL50" i="1"/>
  <c r="BK50" i="1"/>
  <c r="BJ50" i="1"/>
  <c r="BI50" i="1"/>
  <c r="BH50" i="1"/>
  <c r="BG50" i="1"/>
  <c r="BF50" i="1"/>
  <c r="BE50" i="1"/>
  <c r="BC50" i="1"/>
  <c r="BB50" i="1"/>
  <c r="AX50" i="1"/>
  <c r="AW50" i="1"/>
  <c r="AV50" i="1"/>
  <c r="AU50" i="1"/>
  <c r="AS50" i="1"/>
  <c r="AR50" i="1"/>
  <c r="AQ50" i="1"/>
  <c r="AP50" i="1"/>
  <c r="AD50" i="1"/>
  <c r="Q50" i="1"/>
  <c r="T50" i="1" s="1"/>
  <c r="AC50" i="1" s="1"/>
  <c r="H50" i="1"/>
  <c r="BD50" i="1" s="1"/>
  <c r="CB49" i="1"/>
  <c r="BY49" i="1"/>
  <c r="CA49" i="1" s="1"/>
  <c r="CC49" i="1" s="1"/>
  <c r="BW49" i="1"/>
  <c r="BV49" i="1"/>
  <c r="BU49" i="1"/>
  <c r="BT49" i="1"/>
  <c r="BS49" i="1"/>
  <c r="BR49" i="1"/>
  <c r="BQ49" i="1"/>
  <c r="BO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AX49" i="1"/>
  <c r="AW49" i="1"/>
  <c r="AV49" i="1"/>
  <c r="AU49" i="1"/>
  <c r="AS49" i="1"/>
  <c r="AR49" i="1"/>
  <c r="AQ49" i="1"/>
  <c r="AP49" i="1"/>
  <c r="AH49" i="1"/>
  <c r="AD49" i="1"/>
  <c r="T49" i="1"/>
  <c r="AK49" i="1" s="1"/>
  <c r="BN49" i="1"/>
  <c r="Q49" i="1"/>
  <c r="H49" i="1"/>
  <c r="CB48" i="1"/>
  <c r="CA48" i="1"/>
  <c r="BY48" i="1"/>
  <c r="BZ48" i="1" s="1"/>
  <c r="BW48" i="1"/>
  <c r="BV48" i="1"/>
  <c r="BU48" i="1"/>
  <c r="BT48" i="1"/>
  <c r="BS48" i="1"/>
  <c r="BR48" i="1"/>
  <c r="BQ48" i="1"/>
  <c r="BO48" i="1"/>
  <c r="BM48" i="1"/>
  <c r="BL48" i="1"/>
  <c r="BK48" i="1"/>
  <c r="BJ48" i="1"/>
  <c r="BI48" i="1"/>
  <c r="BH48" i="1"/>
  <c r="BG48" i="1"/>
  <c r="BF48" i="1"/>
  <c r="BE48" i="1"/>
  <c r="BC48" i="1"/>
  <c r="BB48" i="1"/>
  <c r="AX48" i="1"/>
  <c r="AW48" i="1"/>
  <c r="AV48" i="1"/>
  <c r="AU48" i="1"/>
  <c r="AS48" i="1"/>
  <c r="AR48" i="1"/>
  <c r="AQ48" i="1"/>
  <c r="AP48" i="1"/>
  <c r="Q48" i="1"/>
  <c r="T48" i="1" s="1"/>
  <c r="AM48" i="1" s="1"/>
  <c r="H48" i="1"/>
  <c r="BD48" i="1" s="1"/>
  <c r="CB47" i="1"/>
  <c r="CC47" i="1" s="1"/>
  <c r="BY47" i="1"/>
  <c r="CA47" i="1" s="1"/>
  <c r="BW47" i="1"/>
  <c r="BV47" i="1"/>
  <c r="BU47" i="1"/>
  <c r="BT47" i="1"/>
  <c r="BS47" i="1"/>
  <c r="BR47" i="1"/>
  <c r="BQ47" i="1"/>
  <c r="BO47" i="1"/>
  <c r="BL47" i="1"/>
  <c r="BK47" i="1"/>
  <c r="BJ47" i="1"/>
  <c r="BI47" i="1"/>
  <c r="BH47" i="1"/>
  <c r="BG47" i="1"/>
  <c r="BF47" i="1"/>
  <c r="BE47" i="1"/>
  <c r="BC47" i="1"/>
  <c r="BB47" i="1"/>
  <c r="AX47" i="1"/>
  <c r="AW47" i="1"/>
  <c r="AV47" i="1"/>
  <c r="AU47" i="1"/>
  <c r="AS47" i="1"/>
  <c r="AR47" i="1"/>
  <c r="AQ47" i="1"/>
  <c r="AP47" i="1"/>
  <c r="Q47" i="1"/>
  <c r="H47" i="1"/>
  <c r="BD47" i="1" s="1"/>
  <c r="CB46" i="1"/>
  <c r="BY46" i="1"/>
  <c r="BW46" i="1"/>
  <c r="BV46" i="1"/>
  <c r="BU46" i="1"/>
  <c r="BT46" i="1"/>
  <c r="BS46" i="1"/>
  <c r="BR46" i="1"/>
  <c r="BQ46" i="1"/>
  <c r="BO46" i="1"/>
  <c r="BL46" i="1"/>
  <c r="BK46" i="1"/>
  <c r="BJ46" i="1"/>
  <c r="BI46" i="1"/>
  <c r="BH46" i="1"/>
  <c r="BG46" i="1"/>
  <c r="BF46" i="1"/>
  <c r="BE46" i="1"/>
  <c r="BC46" i="1"/>
  <c r="BB46" i="1"/>
  <c r="AX46" i="1"/>
  <c r="AW46" i="1"/>
  <c r="AV46" i="1"/>
  <c r="AU46" i="1"/>
  <c r="AS46" i="1"/>
  <c r="AR46" i="1"/>
  <c r="AQ46" i="1"/>
  <c r="AP46" i="1"/>
  <c r="Q46" i="1"/>
  <c r="H46" i="1"/>
  <c r="BD46" i="1" s="1"/>
  <c r="CB45" i="1"/>
  <c r="BZ45" i="1"/>
  <c r="BY45" i="1"/>
  <c r="CA45" i="1" s="1"/>
  <c r="CC45" i="1" s="1"/>
  <c r="BW45" i="1"/>
  <c r="BV45" i="1"/>
  <c r="BU45" i="1"/>
  <c r="BT45" i="1"/>
  <c r="BS45" i="1"/>
  <c r="BR45" i="1"/>
  <c r="BQ45" i="1"/>
  <c r="BO45" i="1"/>
  <c r="BL45" i="1"/>
  <c r="BK45" i="1"/>
  <c r="BJ45" i="1"/>
  <c r="BI45" i="1"/>
  <c r="BH45" i="1"/>
  <c r="BG45" i="1"/>
  <c r="BF45" i="1"/>
  <c r="BE45" i="1"/>
  <c r="BC45" i="1"/>
  <c r="BB45" i="1"/>
  <c r="AX45" i="1"/>
  <c r="AW45" i="1"/>
  <c r="AV45" i="1"/>
  <c r="AU45" i="1"/>
  <c r="AS45" i="1"/>
  <c r="AR45" i="1"/>
  <c r="AQ45" i="1"/>
  <c r="AP45" i="1"/>
  <c r="T45" i="1"/>
  <c r="AI45" i="1" s="1"/>
  <c r="Q45" i="1"/>
  <c r="BM45" i="1" s="1"/>
  <c r="H45" i="1"/>
  <c r="BD45" i="1" s="1"/>
  <c r="CB44" i="1"/>
  <c r="BY44" i="1"/>
  <c r="BZ44" i="1" s="1"/>
  <c r="BW44" i="1"/>
  <c r="BV44" i="1"/>
  <c r="BU44" i="1"/>
  <c r="BT44" i="1"/>
  <c r="BS44" i="1"/>
  <c r="BR44" i="1"/>
  <c r="BQ44" i="1"/>
  <c r="BO44" i="1"/>
  <c r="BM44" i="1"/>
  <c r="BL44" i="1"/>
  <c r="BK44" i="1"/>
  <c r="BJ44" i="1"/>
  <c r="BI44" i="1"/>
  <c r="BH44" i="1"/>
  <c r="BG44" i="1"/>
  <c r="BF44" i="1"/>
  <c r="BE44" i="1"/>
  <c r="BC44" i="1"/>
  <c r="BB44" i="1"/>
  <c r="AX44" i="1"/>
  <c r="AW44" i="1"/>
  <c r="AV44" i="1"/>
  <c r="AU44" i="1"/>
  <c r="AS44" i="1"/>
  <c r="AR44" i="1"/>
  <c r="AQ44" i="1"/>
  <c r="AP44" i="1"/>
  <c r="T44" i="1"/>
  <c r="AI44" i="1" s="1"/>
  <c r="Q44" i="1"/>
  <c r="H44" i="1"/>
  <c r="BD44" i="1" s="1"/>
  <c r="CB43" i="1"/>
  <c r="CA43" i="1"/>
  <c r="BY43" i="1"/>
  <c r="BZ43" i="1" s="1"/>
  <c r="BW43" i="1"/>
  <c r="BV43" i="1"/>
  <c r="BU43" i="1"/>
  <c r="BT43" i="1"/>
  <c r="BS43" i="1"/>
  <c r="BR43" i="1"/>
  <c r="BQ43" i="1"/>
  <c r="BO43" i="1"/>
  <c r="BL43" i="1"/>
  <c r="BK43" i="1"/>
  <c r="BJ43" i="1"/>
  <c r="BI43" i="1"/>
  <c r="BH43" i="1"/>
  <c r="BG43" i="1"/>
  <c r="BF43" i="1"/>
  <c r="BE43" i="1"/>
  <c r="BC43" i="1"/>
  <c r="BB43" i="1"/>
  <c r="AX43" i="1"/>
  <c r="AW43" i="1"/>
  <c r="AV43" i="1"/>
  <c r="AU43" i="1"/>
  <c r="AS43" i="1"/>
  <c r="AR43" i="1"/>
  <c r="AQ43" i="1"/>
  <c r="AP43" i="1"/>
  <c r="Q43" i="1"/>
  <c r="T43" i="1" s="1"/>
  <c r="AK43" i="1" s="1"/>
  <c r="H43" i="1"/>
  <c r="BD43" i="1" s="1"/>
  <c r="CB42" i="1"/>
  <c r="CC42" i="1" s="1"/>
  <c r="BY42" i="1"/>
  <c r="CA42" i="1" s="1"/>
  <c r="BW42" i="1"/>
  <c r="BV42" i="1"/>
  <c r="BU42" i="1"/>
  <c r="BT42" i="1"/>
  <c r="BS42" i="1"/>
  <c r="BR42" i="1"/>
  <c r="BQ42" i="1"/>
  <c r="BO42" i="1"/>
  <c r="BM42" i="1"/>
  <c r="BL42" i="1"/>
  <c r="BK42" i="1"/>
  <c r="BJ42" i="1"/>
  <c r="BI42" i="1"/>
  <c r="BH42" i="1"/>
  <c r="BG42" i="1"/>
  <c r="BF42" i="1"/>
  <c r="BE42" i="1"/>
  <c r="BC42" i="1"/>
  <c r="BB42" i="1"/>
  <c r="AX42" i="1"/>
  <c r="AW42" i="1"/>
  <c r="AV42" i="1"/>
  <c r="AU42" i="1"/>
  <c r="AS42" i="1"/>
  <c r="AR42" i="1"/>
  <c r="AQ42" i="1"/>
  <c r="AP42" i="1"/>
  <c r="Q42" i="1"/>
  <c r="T42" i="1" s="1"/>
  <c r="AC42" i="1" s="1"/>
  <c r="H42" i="1"/>
  <c r="BD42" i="1" s="1"/>
  <c r="CB41" i="1"/>
  <c r="BY41" i="1"/>
  <c r="CA41" i="1" s="1"/>
  <c r="CC41" i="1" s="1"/>
  <c r="BW41" i="1"/>
  <c r="BV41" i="1"/>
  <c r="BU41" i="1"/>
  <c r="BT41" i="1"/>
  <c r="BS41" i="1"/>
  <c r="BR41" i="1"/>
  <c r="BQ41" i="1"/>
  <c r="BO41" i="1"/>
  <c r="BL41" i="1"/>
  <c r="BK41" i="1"/>
  <c r="BJ41" i="1"/>
  <c r="BI41" i="1"/>
  <c r="BH41" i="1"/>
  <c r="BG41" i="1"/>
  <c r="BF41" i="1"/>
  <c r="BE41" i="1"/>
  <c r="BC41" i="1"/>
  <c r="BB41" i="1"/>
  <c r="AX41" i="1"/>
  <c r="AW41" i="1"/>
  <c r="AV41" i="1"/>
  <c r="AU41" i="1"/>
  <c r="AS41" i="1"/>
  <c r="AR41" i="1"/>
  <c r="AQ41" i="1"/>
  <c r="AP41" i="1"/>
  <c r="T41" i="1"/>
  <c r="AK41" i="1" s="1"/>
  <c r="Q41" i="1"/>
  <c r="BM41" i="1" s="1"/>
  <c r="H41" i="1"/>
  <c r="BD41" i="1" s="1"/>
  <c r="CB40" i="1"/>
  <c r="CA40" i="1"/>
  <c r="BZ40" i="1"/>
  <c r="BY40" i="1"/>
  <c r="BW40" i="1"/>
  <c r="BV40" i="1"/>
  <c r="BU40" i="1"/>
  <c r="BT40" i="1"/>
  <c r="BS40" i="1"/>
  <c r="BR40" i="1"/>
  <c r="BQ40" i="1"/>
  <c r="BO40" i="1"/>
  <c r="BM40" i="1"/>
  <c r="BL40" i="1"/>
  <c r="BK40" i="1"/>
  <c r="BJ40" i="1"/>
  <c r="BI40" i="1"/>
  <c r="BH40" i="1"/>
  <c r="BG40" i="1"/>
  <c r="BF40" i="1"/>
  <c r="BE40" i="1"/>
  <c r="BC40" i="1"/>
  <c r="BB40" i="1"/>
  <c r="AX40" i="1"/>
  <c r="AW40" i="1"/>
  <c r="AV40" i="1"/>
  <c r="AU40" i="1"/>
  <c r="AS40" i="1"/>
  <c r="AR40" i="1"/>
  <c r="AQ40" i="1"/>
  <c r="AP40" i="1"/>
  <c r="AE40" i="1"/>
  <c r="Q40" i="1"/>
  <c r="T40" i="1" s="1"/>
  <c r="AM40" i="1" s="1"/>
  <c r="H40" i="1"/>
  <c r="BD40" i="1" s="1"/>
  <c r="CB39" i="1"/>
  <c r="BY39" i="1"/>
  <c r="CA39" i="1" s="1"/>
  <c r="BW39" i="1"/>
  <c r="BV39" i="1"/>
  <c r="BU39" i="1"/>
  <c r="BT39" i="1"/>
  <c r="BS39" i="1"/>
  <c r="BR39" i="1"/>
  <c r="BQ39" i="1"/>
  <c r="BO39" i="1"/>
  <c r="BL39" i="1"/>
  <c r="BK39" i="1"/>
  <c r="BJ39" i="1"/>
  <c r="BI39" i="1"/>
  <c r="BH39" i="1"/>
  <c r="BG39" i="1"/>
  <c r="BF39" i="1"/>
  <c r="BE39" i="1"/>
  <c r="BC39" i="1"/>
  <c r="BB39" i="1"/>
  <c r="AX39" i="1"/>
  <c r="AW39" i="1"/>
  <c r="AV39" i="1"/>
  <c r="AU39" i="1"/>
  <c r="AS39" i="1"/>
  <c r="AR39" i="1"/>
  <c r="AQ39" i="1"/>
  <c r="AP39" i="1"/>
  <c r="Q39" i="1"/>
  <c r="H39" i="1"/>
  <c r="BD39" i="1" s="1"/>
  <c r="CB38" i="1"/>
  <c r="BY38" i="1"/>
  <c r="BW38" i="1"/>
  <c r="BV38" i="1"/>
  <c r="BU38" i="1"/>
  <c r="BT38" i="1"/>
  <c r="BS38" i="1"/>
  <c r="BR38" i="1"/>
  <c r="BQ38" i="1"/>
  <c r="BO38" i="1"/>
  <c r="BL38" i="1"/>
  <c r="BK38" i="1"/>
  <c r="BJ38" i="1"/>
  <c r="BI38" i="1"/>
  <c r="BH38" i="1"/>
  <c r="BG38" i="1"/>
  <c r="BF38" i="1"/>
  <c r="BE38" i="1"/>
  <c r="BC38" i="1"/>
  <c r="BB38" i="1"/>
  <c r="AX38" i="1"/>
  <c r="AW38" i="1"/>
  <c r="AV38" i="1"/>
  <c r="AU38" i="1"/>
  <c r="AS38" i="1"/>
  <c r="AR38" i="1"/>
  <c r="AQ38" i="1"/>
  <c r="AP38" i="1"/>
  <c r="Q38" i="1"/>
  <c r="H38" i="1"/>
  <c r="BD38" i="1" s="1"/>
  <c r="CB37" i="1"/>
  <c r="BY37" i="1"/>
  <c r="CA37" i="1" s="1"/>
  <c r="BW37" i="1"/>
  <c r="BV37" i="1"/>
  <c r="BU37" i="1"/>
  <c r="BT37" i="1"/>
  <c r="BS37" i="1"/>
  <c r="BR37" i="1"/>
  <c r="BQ37" i="1"/>
  <c r="BO37" i="1"/>
  <c r="BL37" i="1"/>
  <c r="BK37" i="1"/>
  <c r="BJ37" i="1"/>
  <c r="BI37" i="1"/>
  <c r="BH37" i="1"/>
  <c r="BG37" i="1"/>
  <c r="BF37" i="1"/>
  <c r="BE37" i="1"/>
  <c r="BC37" i="1"/>
  <c r="BB37" i="1"/>
  <c r="AX37" i="1"/>
  <c r="AW37" i="1"/>
  <c r="AV37" i="1"/>
  <c r="AU37" i="1"/>
  <c r="AS37" i="1"/>
  <c r="AR37" i="1"/>
  <c r="AQ37" i="1"/>
  <c r="AP37" i="1"/>
  <c r="Q37" i="1"/>
  <c r="BM37" i="1" s="1"/>
  <c r="H37" i="1"/>
  <c r="BD37" i="1" s="1"/>
  <c r="CB36" i="1"/>
  <c r="CA36" i="1"/>
  <c r="BZ36" i="1"/>
  <c r="BY36" i="1"/>
  <c r="BW36" i="1"/>
  <c r="BV36" i="1"/>
  <c r="BU36" i="1"/>
  <c r="BT36" i="1"/>
  <c r="BS36" i="1"/>
  <c r="BR36" i="1"/>
  <c r="BQ36" i="1"/>
  <c r="BO36" i="1"/>
  <c r="BL36" i="1"/>
  <c r="BK36" i="1"/>
  <c r="BJ36" i="1"/>
  <c r="BI36" i="1"/>
  <c r="BH36" i="1"/>
  <c r="BG36" i="1"/>
  <c r="BF36" i="1"/>
  <c r="BE36" i="1"/>
  <c r="BC36" i="1"/>
  <c r="BB36" i="1"/>
  <c r="AX36" i="1"/>
  <c r="AW36" i="1"/>
  <c r="AV36" i="1"/>
  <c r="AU36" i="1"/>
  <c r="AS36" i="1"/>
  <c r="AR36" i="1"/>
  <c r="AQ36" i="1"/>
  <c r="AP36" i="1"/>
  <c r="Q36" i="1"/>
  <c r="BM36" i="1" s="1"/>
  <c r="H36" i="1"/>
  <c r="BD36" i="1" s="1"/>
  <c r="CB35" i="1"/>
  <c r="CA35" i="1"/>
  <c r="BY35" i="1"/>
  <c r="BZ35" i="1" s="1"/>
  <c r="BW35" i="1"/>
  <c r="BV35" i="1"/>
  <c r="BU35" i="1"/>
  <c r="BT35" i="1"/>
  <c r="BS35" i="1"/>
  <c r="BR35" i="1"/>
  <c r="BQ35" i="1"/>
  <c r="BO35" i="1"/>
  <c r="BL35" i="1"/>
  <c r="BK35" i="1"/>
  <c r="BJ35" i="1"/>
  <c r="BI35" i="1"/>
  <c r="BH35" i="1"/>
  <c r="BG35" i="1"/>
  <c r="BF35" i="1"/>
  <c r="BE35" i="1"/>
  <c r="BD35" i="1"/>
  <c r="BC35" i="1"/>
  <c r="BB35" i="1"/>
  <c r="AX35" i="1"/>
  <c r="AW35" i="1"/>
  <c r="AV35" i="1"/>
  <c r="AU35" i="1"/>
  <c r="AS35" i="1"/>
  <c r="AR35" i="1"/>
  <c r="AQ35" i="1"/>
  <c r="AP35" i="1"/>
  <c r="AL35" i="1"/>
  <c r="Q35" i="1"/>
  <c r="T35" i="1" s="1"/>
  <c r="AK35" i="1" s="1"/>
  <c r="H35" i="1"/>
  <c r="CB34" i="1"/>
  <c r="BY34" i="1"/>
  <c r="CA34" i="1" s="1"/>
  <c r="CC34" i="1" s="1"/>
  <c r="BW34" i="1"/>
  <c r="BV34" i="1"/>
  <c r="BU34" i="1"/>
  <c r="BT34" i="1"/>
  <c r="BS34" i="1"/>
  <c r="BR34" i="1"/>
  <c r="BQ34" i="1"/>
  <c r="BO34" i="1"/>
  <c r="BM34" i="1"/>
  <c r="BL34" i="1"/>
  <c r="BK34" i="1"/>
  <c r="BJ34" i="1"/>
  <c r="BI34" i="1"/>
  <c r="BH34" i="1"/>
  <c r="BG34" i="1"/>
  <c r="BF34" i="1"/>
  <c r="BE34" i="1"/>
  <c r="BC34" i="1"/>
  <c r="BB34" i="1"/>
  <c r="AX34" i="1"/>
  <c r="AW34" i="1"/>
  <c r="AV34" i="1"/>
  <c r="AU34" i="1"/>
  <c r="AS34" i="1"/>
  <c r="AR34" i="1"/>
  <c r="AQ34" i="1"/>
  <c r="AP34" i="1"/>
  <c r="AE34" i="1"/>
  <c r="Q34" i="1"/>
  <c r="T34" i="1" s="1"/>
  <c r="AK34" i="1" s="1"/>
  <c r="H34" i="1"/>
  <c r="BD34" i="1" s="1"/>
  <c r="CC33" i="1"/>
  <c r="CB33" i="1"/>
  <c r="BZ33" i="1"/>
  <c r="BY33" i="1"/>
  <c r="CA33" i="1" s="1"/>
  <c r="BW33" i="1"/>
  <c r="BV33" i="1"/>
  <c r="BU33" i="1"/>
  <c r="BT33" i="1"/>
  <c r="BS33" i="1"/>
  <c r="BR33" i="1"/>
  <c r="BQ33" i="1"/>
  <c r="BO33" i="1"/>
  <c r="BL33" i="1"/>
  <c r="BK33" i="1"/>
  <c r="BJ33" i="1"/>
  <c r="BI33" i="1"/>
  <c r="BH33" i="1"/>
  <c r="BG33" i="1"/>
  <c r="BF33" i="1"/>
  <c r="BE33" i="1"/>
  <c r="BD33" i="1"/>
  <c r="BC33" i="1"/>
  <c r="BB33" i="1"/>
  <c r="AX33" i="1"/>
  <c r="AW33" i="1"/>
  <c r="AV33" i="1"/>
  <c r="AU33" i="1"/>
  <c r="AS33" i="1"/>
  <c r="AR33" i="1"/>
  <c r="AQ33" i="1"/>
  <c r="AP33" i="1"/>
  <c r="Q33" i="1"/>
  <c r="BM33" i="1" s="1"/>
  <c r="H33" i="1"/>
  <c r="CB32" i="1"/>
  <c r="BY32" i="1"/>
  <c r="CA32" i="1" s="1"/>
  <c r="BW32" i="1"/>
  <c r="BV32" i="1"/>
  <c r="BU32" i="1"/>
  <c r="BT32" i="1"/>
  <c r="BS32" i="1"/>
  <c r="BR32" i="1"/>
  <c r="BQ32" i="1"/>
  <c r="BO32" i="1"/>
  <c r="BL32" i="1"/>
  <c r="BK32" i="1"/>
  <c r="BJ32" i="1"/>
  <c r="BI32" i="1"/>
  <c r="BH32" i="1"/>
  <c r="BG32" i="1"/>
  <c r="BF32" i="1"/>
  <c r="BE32" i="1"/>
  <c r="BC32" i="1"/>
  <c r="BB32" i="1"/>
  <c r="AX32" i="1"/>
  <c r="AW32" i="1"/>
  <c r="AV32" i="1"/>
  <c r="AU32" i="1"/>
  <c r="AS32" i="1"/>
  <c r="AR32" i="1"/>
  <c r="AQ32" i="1"/>
  <c r="AP32" i="1"/>
  <c r="T32" i="1"/>
  <c r="AM32" i="1" s="1"/>
  <c r="Q32" i="1"/>
  <c r="BM32" i="1" s="1"/>
  <c r="H32" i="1"/>
  <c r="BD32" i="1" s="1"/>
  <c r="CB31" i="1"/>
  <c r="CA31" i="1"/>
  <c r="BY31" i="1"/>
  <c r="BZ31" i="1" s="1"/>
  <c r="BW31" i="1"/>
  <c r="BV31" i="1"/>
  <c r="BU31" i="1"/>
  <c r="BT31" i="1"/>
  <c r="BS31" i="1"/>
  <c r="BR31" i="1"/>
  <c r="BQ31" i="1"/>
  <c r="BO31" i="1"/>
  <c r="BL31" i="1"/>
  <c r="BK31" i="1"/>
  <c r="BJ31" i="1"/>
  <c r="BI31" i="1"/>
  <c r="BH31" i="1"/>
  <c r="BG31" i="1"/>
  <c r="BF31" i="1"/>
  <c r="BE31" i="1"/>
  <c r="BC31" i="1"/>
  <c r="BB31" i="1"/>
  <c r="AX31" i="1"/>
  <c r="AW31" i="1"/>
  <c r="AV31" i="1"/>
  <c r="AU31" i="1"/>
  <c r="AS31" i="1"/>
  <c r="AR31" i="1"/>
  <c r="AQ31" i="1"/>
  <c r="AP31" i="1"/>
  <c r="Q31" i="1"/>
  <c r="H31" i="1"/>
  <c r="BD31" i="1" s="1"/>
  <c r="CB30" i="1"/>
  <c r="BZ30" i="1"/>
  <c r="BY30" i="1"/>
  <c r="CA30" i="1" s="1"/>
  <c r="CC30" i="1" s="1"/>
  <c r="BW30" i="1"/>
  <c r="BV30" i="1"/>
  <c r="BU30" i="1"/>
  <c r="BT30" i="1"/>
  <c r="BS30" i="1"/>
  <c r="BR30" i="1"/>
  <c r="BQ30" i="1"/>
  <c r="BO30" i="1"/>
  <c r="BL30" i="1"/>
  <c r="BK30" i="1"/>
  <c r="BJ30" i="1"/>
  <c r="BI30" i="1"/>
  <c r="BH30" i="1"/>
  <c r="BG30" i="1"/>
  <c r="BF30" i="1"/>
  <c r="BE30" i="1"/>
  <c r="BC30" i="1"/>
  <c r="BB30" i="1"/>
  <c r="AX30" i="1"/>
  <c r="AW30" i="1"/>
  <c r="AV30" i="1"/>
  <c r="AU30" i="1"/>
  <c r="AS30" i="1"/>
  <c r="AR30" i="1"/>
  <c r="AQ30" i="1"/>
  <c r="AP30" i="1"/>
  <c r="Q30" i="1"/>
  <c r="BM30" i="1" s="1"/>
  <c r="H30" i="1"/>
  <c r="BD30" i="1" s="1"/>
  <c r="CB29" i="1"/>
  <c r="BY29" i="1"/>
  <c r="BZ29" i="1" s="1"/>
  <c r="BW29" i="1"/>
  <c r="BV29" i="1"/>
  <c r="BU29" i="1"/>
  <c r="BT29" i="1"/>
  <c r="BS29" i="1"/>
  <c r="BR29" i="1"/>
  <c r="BQ29" i="1"/>
  <c r="BO29" i="1"/>
  <c r="BL29" i="1"/>
  <c r="BK29" i="1"/>
  <c r="BJ29" i="1"/>
  <c r="BI29" i="1"/>
  <c r="BH29" i="1"/>
  <c r="BG29" i="1"/>
  <c r="BF29" i="1"/>
  <c r="BE29" i="1"/>
  <c r="BC29" i="1"/>
  <c r="BB29" i="1"/>
  <c r="AX29" i="1"/>
  <c r="AW29" i="1"/>
  <c r="AV29" i="1"/>
  <c r="AU29" i="1"/>
  <c r="AS29" i="1"/>
  <c r="AR29" i="1"/>
  <c r="AQ29" i="1"/>
  <c r="AP29" i="1"/>
  <c r="Q29" i="1"/>
  <c r="BM29" i="1" s="1"/>
  <c r="H29" i="1"/>
  <c r="BD29" i="1" s="1"/>
  <c r="CB28" i="1"/>
  <c r="CA28" i="1"/>
  <c r="BZ28" i="1"/>
  <c r="BY28" i="1"/>
  <c r="BW28" i="1"/>
  <c r="BV28" i="1"/>
  <c r="BU28" i="1"/>
  <c r="BT28" i="1"/>
  <c r="BS28" i="1"/>
  <c r="BR28" i="1"/>
  <c r="BQ28" i="1"/>
  <c r="BO28" i="1"/>
  <c r="BL28" i="1"/>
  <c r="BK28" i="1"/>
  <c r="BJ28" i="1"/>
  <c r="BI28" i="1"/>
  <c r="BH28" i="1"/>
  <c r="BG28" i="1"/>
  <c r="BF28" i="1"/>
  <c r="BE28" i="1"/>
  <c r="BC28" i="1"/>
  <c r="BB28" i="1"/>
  <c r="AX28" i="1"/>
  <c r="AW28" i="1"/>
  <c r="AV28" i="1"/>
  <c r="AU28" i="1"/>
  <c r="AS28" i="1"/>
  <c r="AR28" i="1"/>
  <c r="AQ28" i="1"/>
  <c r="AP28" i="1"/>
  <c r="Q28" i="1"/>
  <c r="T28" i="1" s="1"/>
  <c r="H28" i="1"/>
  <c r="BD28" i="1" s="1"/>
  <c r="CB27" i="1"/>
  <c r="CC27" i="1" s="1"/>
  <c r="BZ27" i="1"/>
  <c r="BY27" i="1"/>
  <c r="CA27" i="1" s="1"/>
  <c r="BW27" i="1"/>
  <c r="BV27" i="1"/>
  <c r="BU27" i="1"/>
  <c r="BT27" i="1"/>
  <c r="BS27" i="1"/>
  <c r="BR27" i="1"/>
  <c r="BQ27" i="1"/>
  <c r="BO27" i="1"/>
  <c r="BL27" i="1"/>
  <c r="BK27" i="1"/>
  <c r="BJ27" i="1"/>
  <c r="BI27" i="1"/>
  <c r="BH27" i="1"/>
  <c r="BG27" i="1"/>
  <c r="BF27" i="1"/>
  <c r="BE27" i="1"/>
  <c r="BC27" i="1"/>
  <c r="BB27" i="1"/>
  <c r="AX27" i="1"/>
  <c r="AW27" i="1"/>
  <c r="AV27" i="1"/>
  <c r="AU27" i="1"/>
  <c r="AS27" i="1"/>
  <c r="AR27" i="1"/>
  <c r="AQ27" i="1"/>
  <c r="AP27" i="1"/>
  <c r="Q27" i="1"/>
  <c r="T27" i="1" s="1"/>
  <c r="H27" i="1"/>
  <c r="BD27" i="1" s="1"/>
  <c r="CB26" i="1"/>
  <c r="BZ26" i="1"/>
  <c r="BY26" i="1"/>
  <c r="CA26" i="1" s="1"/>
  <c r="CC26" i="1" s="1"/>
  <c r="BW26" i="1"/>
  <c r="BV26" i="1"/>
  <c r="BU26" i="1"/>
  <c r="BT26" i="1"/>
  <c r="BS26" i="1"/>
  <c r="BR26" i="1"/>
  <c r="BQ26" i="1"/>
  <c r="BO26" i="1"/>
  <c r="BL26" i="1"/>
  <c r="BK26" i="1"/>
  <c r="BJ26" i="1"/>
  <c r="BI26" i="1"/>
  <c r="BH26" i="1"/>
  <c r="BG26" i="1"/>
  <c r="BF26" i="1"/>
  <c r="BE26" i="1"/>
  <c r="BD26" i="1"/>
  <c r="BC26" i="1"/>
  <c r="BB26" i="1"/>
  <c r="AX26" i="1"/>
  <c r="AW26" i="1"/>
  <c r="AV26" i="1"/>
  <c r="AU26" i="1"/>
  <c r="AS26" i="1"/>
  <c r="AR26" i="1"/>
  <c r="AQ26" i="1"/>
  <c r="AP26" i="1"/>
  <c r="Q26" i="1"/>
  <c r="BM26" i="1" s="1"/>
  <c r="H26" i="1"/>
  <c r="CB25" i="1"/>
  <c r="CA25" i="1"/>
  <c r="BY25" i="1"/>
  <c r="BZ25" i="1" s="1"/>
  <c r="BW25" i="1"/>
  <c r="BV25" i="1"/>
  <c r="BU25" i="1"/>
  <c r="BT25" i="1"/>
  <c r="BS25" i="1"/>
  <c r="BR25" i="1"/>
  <c r="BQ25" i="1"/>
  <c r="BO25" i="1"/>
  <c r="BL25" i="1"/>
  <c r="BK25" i="1"/>
  <c r="BJ25" i="1"/>
  <c r="BI25" i="1"/>
  <c r="BH25" i="1"/>
  <c r="BG25" i="1"/>
  <c r="BF25" i="1"/>
  <c r="BE25" i="1"/>
  <c r="BC25" i="1"/>
  <c r="BB25" i="1"/>
  <c r="AX25" i="1"/>
  <c r="AW25" i="1"/>
  <c r="AV25" i="1"/>
  <c r="AU25" i="1"/>
  <c r="AS25" i="1"/>
  <c r="AR25" i="1"/>
  <c r="AQ25" i="1"/>
  <c r="AP25" i="1"/>
  <c r="Q25" i="1"/>
  <c r="T25" i="1" s="1"/>
  <c r="H25" i="1"/>
  <c r="BD25" i="1" s="1"/>
  <c r="CB24" i="1"/>
  <c r="BY24" i="1"/>
  <c r="CA24" i="1" s="1"/>
  <c r="BW24" i="1"/>
  <c r="BV24" i="1"/>
  <c r="BU24" i="1"/>
  <c r="BT24" i="1"/>
  <c r="BS24" i="1"/>
  <c r="BR24" i="1"/>
  <c r="BQ24" i="1"/>
  <c r="BO24" i="1"/>
  <c r="BL24" i="1"/>
  <c r="BK24" i="1"/>
  <c r="BJ24" i="1"/>
  <c r="BI24" i="1"/>
  <c r="BH24" i="1"/>
  <c r="BG24" i="1"/>
  <c r="BF24" i="1"/>
  <c r="BE24" i="1"/>
  <c r="BC24" i="1"/>
  <c r="BB24" i="1"/>
  <c r="AX24" i="1"/>
  <c r="AW24" i="1"/>
  <c r="AV24" i="1"/>
  <c r="AU24" i="1"/>
  <c r="AS24" i="1"/>
  <c r="AR24" i="1"/>
  <c r="AQ24" i="1"/>
  <c r="AP24" i="1"/>
  <c r="Q24" i="1"/>
  <c r="BM24" i="1" s="1"/>
  <c r="H24" i="1"/>
  <c r="BD24" i="1" s="1"/>
  <c r="CB23" i="1"/>
  <c r="BY23" i="1"/>
  <c r="CA23" i="1" s="1"/>
  <c r="CC23" i="1" s="1"/>
  <c r="BW23" i="1"/>
  <c r="BV23" i="1"/>
  <c r="BU23" i="1"/>
  <c r="BT23" i="1"/>
  <c r="BS23" i="1"/>
  <c r="BR23" i="1"/>
  <c r="BQ23" i="1"/>
  <c r="BO23" i="1"/>
  <c r="BL23" i="1"/>
  <c r="BK23" i="1"/>
  <c r="BJ23" i="1"/>
  <c r="BI23" i="1"/>
  <c r="BH23" i="1"/>
  <c r="BG23" i="1"/>
  <c r="BF23" i="1"/>
  <c r="BE23" i="1"/>
  <c r="BC23" i="1"/>
  <c r="BB23" i="1"/>
  <c r="AX23" i="1"/>
  <c r="AW23" i="1"/>
  <c r="AV23" i="1"/>
  <c r="AU23" i="1"/>
  <c r="AS23" i="1"/>
  <c r="AR23" i="1"/>
  <c r="AQ23" i="1"/>
  <c r="AP23" i="1"/>
  <c r="Q23" i="1"/>
  <c r="BM23" i="1" s="1"/>
  <c r="H23" i="1"/>
  <c r="BD23" i="1" s="1"/>
  <c r="CB22" i="1"/>
  <c r="BY22" i="1"/>
  <c r="CA22" i="1" s="1"/>
  <c r="BW22" i="1"/>
  <c r="BV22" i="1"/>
  <c r="BU22" i="1"/>
  <c r="BT22" i="1"/>
  <c r="BS22" i="1"/>
  <c r="BR22" i="1"/>
  <c r="BQ22" i="1"/>
  <c r="BO22" i="1"/>
  <c r="BM22" i="1"/>
  <c r="BL22" i="1"/>
  <c r="BK22" i="1"/>
  <c r="BJ22" i="1"/>
  <c r="BI22" i="1"/>
  <c r="BH22" i="1"/>
  <c r="BG22" i="1"/>
  <c r="BF22" i="1"/>
  <c r="BE22" i="1"/>
  <c r="BC22" i="1"/>
  <c r="BB22" i="1"/>
  <c r="AX22" i="1"/>
  <c r="AW22" i="1"/>
  <c r="AV22" i="1"/>
  <c r="AU22" i="1"/>
  <c r="AS22" i="1"/>
  <c r="AR22" i="1"/>
  <c r="AQ22" i="1"/>
  <c r="AP22" i="1"/>
  <c r="AJ22" i="1"/>
  <c r="T22" i="1"/>
  <c r="AG22" i="1" s="1"/>
  <c r="Q22" i="1"/>
  <c r="H22" i="1"/>
  <c r="BD22" i="1" s="1"/>
  <c r="CB21" i="1"/>
  <c r="CA21" i="1"/>
  <c r="BY21" i="1"/>
  <c r="BZ21" i="1" s="1"/>
  <c r="BW21" i="1"/>
  <c r="BV21" i="1"/>
  <c r="BU21" i="1"/>
  <c r="BT21" i="1"/>
  <c r="BS21" i="1"/>
  <c r="BR21" i="1"/>
  <c r="BQ21" i="1"/>
  <c r="BO21" i="1"/>
  <c r="BL21" i="1"/>
  <c r="BK21" i="1"/>
  <c r="BJ21" i="1"/>
  <c r="BI21" i="1"/>
  <c r="BH21" i="1"/>
  <c r="BG21" i="1"/>
  <c r="BF21" i="1"/>
  <c r="BE21" i="1"/>
  <c r="BC21" i="1"/>
  <c r="BB21" i="1"/>
  <c r="AX21" i="1"/>
  <c r="AW21" i="1"/>
  <c r="AV21" i="1"/>
  <c r="AU21" i="1"/>
  <c r="AS21" i="1"/>
  <c r="AR21" i="1"/>
  <c r="AQ21" i="1"/>
  <c r="AP21" i="1"/>
  <c r="T21" i="1"/>
  <c r="BP21" i="1" s="1"/>
  <c r="Q21" i="1"/>
  <c r="BM21" i="1" s="1"/>
  <c r="H21" i="1"/>
  <c r="BD21" i="1" s="1"/>
  <c r="CB20" i="1"/>
  <c r="BY20" i="1"/>
  <c r="BZ20" i="1" s="1"/>
  <c r="BW20" i="1"/>
  <c r="BV20" i="1"/>
  <c r="BU20" i="1"/>
  <c r="BT20" i="1"/>
  <c r="BS20" i="1"/>
  <c r="BR20" i="1"/>
  <c r="BQ20" i="1"/>
  <c r="BO20" i="1"/>
  <c r="BL20" i="1"/>
  <c r="BK20" i="1"/>
  <c r="BJ20" i="1"/>
  <c r="BI20" i="1"/>
  <c r="BH20" i="1"/>
  <c r="BG20" i="1"/>
  <c r="BF20" i="1"/>
  <c r="BE20" i="1"/>
  <c r="BC20" i="1"/>
  <c r="BB20" i="1"/>
  <c r="AX20" i="1"/>
  <c r="AW20" i="1"/>
  <c r="AV20" i="1"/>
  <c r="AU20" i="1"/>
  <c r="AS20" i="1"/>
  <c r="AR20" i="1"/>
  <c r="AQ20" i="1"/>
  <c r="AP20" i="1"/>
  <c r="Q20" i="1"/>
  <c r="T20" i="1" s="1"/>
  <c r="H20" i="1"/>
  <c r="BD20" i="1" s="1"/>
  <c r="CB19" i="1"/>
  <c r="BZ19" i="1"/>
  <c r="BY19" i="1"/>
  <c r="CA19" i="1" s="1"/>
  <c r="BW19" i="1"/>
  <c r="BV19" i="1"/>
  <c r="BU19" i="1"/>
  <c r="BT19" i="1"/>
  <c r="BS19" i="1"/>
  <c r="BR19" i="1"/>
  <c r="BQ19" i="1"/>
  <c r="BO19" i="1"/>
  <c r="BM19" i="1"/>
  <c r="BL19" i="1"/>
  <c r="BK19" i="1"/>
  <c r="BJ19" i="1"/>
  <c r="BI19" i="1"/>
  <c r="BH19" i="1"/>
  <c r="BG19" i="1"/>
  <c r="BF19" i="1"/>
  <c r="BE19" i="1"/>
  <c r="BC19" i="1"/>
  <c r="BB19" i="1"/>
  <c r="AX19" i="1"/>
  <c r="AW19" i="1"/>
  <c r="AV19" i="1"/>
  <c r="AU19" i="1"/>
  <c r="AS19" i="1"/>
  <c r="AR19" i="1"/>
  <c r="AQ19" i="1"/>
  <c r="AP19" i="1"/>
  <c r="T19" i="1"/>
  <c r="AJ19" i="1" s="1"/>
  <c r="Q19" i="1"/>
  <c r="H19" i="1"/>
  <c r="BD19" i="1" s="1"/>
  <c r="CB18" i="1"/>
  <c r="BZ18" i="1"/>
  <c r="BY18" i="1"/>
  <c r="CA18" i="1" s="1"/>
  <c r="CC18" i="1" s="1"/>
  <c r="BW18" i="1"/>
  <c r="BV18" i="1"/>
  <c r="BU18" i="1"/>
  <c r="BT18" i="1"/>
  <c r="BS18" i="1"/>
  <c r="BR18" i="1"/>
  <c r="BQ18" i="1"/>
  <c r="BO18" i="1"/>
  <c r="BL18" i="1"/>
  <c r="BK18" i="1"/>
  <c r="BJ18" i="1"/>
  <c r="BI18" i="1"/>
  <c r="BH18" i="1"/>
  <c r="BG18" i="1"/>
  <c r="BF18" i="1"/>
  <c r="BE18" i="1"/>
  <c r="BD18" i="1"/>
  <c r="BC18" i="1"/>
  <c r="BB18" i="1"/>
  <c r="AX18" i="1"/>
  <c r="AW18" i="1"/>
  <c r="AV18" i="1"/>
  <c r="AU18" i="1"/>
  <c r="AS18" i="1"/>
  <c r="AR18" i="1"/>
  <c r="AQ18" i="1"/>
  <c r="AP18" i="1"/>
  <c r="T18" i="1"/>
  <c r="AK18" i="1" s="1"/>
  <c r="Q18" i="1"/>
  <c r="BM18" i="1" s="1"/>
  <c r="H18" i="1"/>
  <c r="CB17" i="1"/>
  <c r="BY17" i="1"/>
  <c r="BZ17" i="1" s="1"/>
  <c r="BW17" i="1"/>
  <c r="BV17" i="1"/>
  <c r="BU17" i="1"/>
  <c r="BT17" i="1"/>
  <c r="BS17" i="1"/>
  <c r="BR17" i="1"/>
  <c r="BQ17" i="1"/>
  <c r="BO17" i="1"/>
  <c r="BL17" i="1"/>
  <c r="BK17" i="1"/>
  <c r="BJ17" i="1"/>
  <c r="BI17" i="1"/>
  <c r="BH17" i="1"/>
  <c r="BG17" i="1"/>
  <c r="BF17" i="1"/>
  <c r="BE17" i="1"/>
  <c r="BC17" i="1"/>
  <c r="BB17" i="1"/>
  <c r="AX17" i="1"/>
  <c r="AW17" i="1"/>
  <c r="AV17" i="1"/>
  <c r="AU17" i="1"/>
  <c r="AS17" i="1"/>
  <c r="AR17" i="1"/>
  <c r="AQ17" i="1"/>
  <c r="AP17" i="1"/>
  <c r="Q17" i="1"/>
  <c r="T17" i="1" s="1"/>
  <c r="H17" i="1"/>
  <c r="BD17" i="1" s="1"/>
  <c r="CB16" i="1"/>
  <c r="BY16" i="1"/>
  <c r="CA16" i="1" s="1"/>
  <c r="CC16" i="1" s="1"/>
  <c r="BW16" i="1"/>
  <c r="BV16" i="1"/>
  <c r="BU16" i="1"/>
  <c r="BT16" i="1"/>
  <c r="BS16" i="1"/>
  <c r="BR16" i="1"/>
  <c r="BQ16" i="1"/>
  <c r="BO16" i="1"/>
  <c r="BL16" i="1"/>
  <c r="BK16" i="1"/>
  <c r="BJ16" i="1"/>
  <c r="BI16" i="1"/>
  <c r="BH16" i="1"/>
  <c r="BG16" i="1"/>
  <c r="BF16" i="1"/>
  <c r="BE16" i="1"/>
  <c r="BC16" i="1"/>
  <c r="BB16" i="1"/>
  <c r="AX16" i="1"/>
  <c r="AW16" i="1"/>
  <c r="AV16" i="1"/>
  <c r="AU16" i="1"/>
  <c r="AS16" i="1"/>
  <c r="AR16" i="1"/>
  <c r="AQ16" i="1"/>
  <c r="AP16" i="1"/>
  <c r="Q16" i="1"/>
  <c r="BM16" i="1" s="1"/>
  <c r="H16" i="1"/>
  <c r="BD16" i="1" s="1"/>
  <c r="CB15" i="1"/>
  <c r="BY15" i="1"/>
  <c r="CA15" i="1" s="1"/>
  <c r="CC15" i="1" s="1"/>
  <c r="BW15" i="1"/>
  <c r="BV15" i="1"/>
  <c r="BU15" i="1"/>
  <c r="BT15" i="1"/>
  <c r="BS15" i="1"/>
  <c r="BR15" i="1"/>
  <c r="BQ15" i="1"/>
  <c r="BO15" i="1"/>
  <c r="BL15" i="1"/>
  <c r="BK15" i="1"/>
  <c r="BJ15" i="1"/>
  <c r="BI15" i="1"/>
  <c r="BH15" i="1"/>
  <c r="BG15" i="1"/>
  <c r="BF15" i="1"/>
  <c r="BE15" i="1"/>
  <c r="BD15" i="1"/>
  <c r="BC15" i="1"/>
  <c r="BB15" i="1"/>
  <c r="AX15" i="1"/>
  <c r="AW15" i="1"/>
  <c r="AV15" i="1"/>
  <c r="AU15" i="1"/>
  <c r="AS15" i="1"/>
  <c r="AR15" i="1"/>
  <c r="AQ15" i="1"/>
  <c r="AP15" i="1"/>
  <c r="Q15" i="1"/>
  <c r="BM15" i="1" s="1"/>
  <c r="H15" i="1"/>
  <c r="CB14" i="1"/>
  <c r="BY14" i="1"/>
  <c r="CA14" i="1" s="1"/>
  <c r="CC14" i="1" s="1"/>
  <c r="BW14" i="1"/>
  <c r="BV14" i="1"/>
  <c r="BU14" i="1"/>
  <c r="BT14" i="1"/>
  <c r="BS14" i="1"/>
  <c r="BR14" i="1"/>
  <c r="BQ14" i="1"/>
  <c r="BO14" i="1"/>
  <c r="BM14" i="1"/>
  <c r="BL14" i="1"/>
  <c r="BK14" i="1"/>
  <c r="BJ14" i="1"/>
  <c r="BI14" i="1"/>
  <c r="BH14" i="1"/>
  <c r="BG14" i="1"/>
  <c r="BF14" i="1"/>
  <c r="BE14" i="1"/>
  <c r="BC14" i="1"/>
  <c r="BB14" i="1"/>
  <c r="AX14" i="1"/>
  <c r="AW14" i="1"/>
  <c r="AV14" i="1"/>
  <c r="AU14" i="1"/>
  <c r="AS14" i="1"/>
  <c r="AR14" i="1"/>
  <c r="AQ14" i="1"/>
  <c r="AP14" i="1"/>
  <c r="T14" i="1"/>
  <c r="AG14" i="1" s="1"/>
  <c r="Q14" i="1"/>
  <c r="H14" i="1"/>
  <c r="BD14" i="1" s="1"/>
  <c r="CB13" i="1"/>
  <c r="BZ13" i="1"/>
  <c r="BY13" i="1"/>
  <c r="CA13" i="1" s="1"/>
  <c r="BW13" i="1"/>
  <c r="BV13" i="1"/>
  <c r="BU13" i="1"/>
  <c r="BT13" i="1"/>
  <c r="BS13" i="1"/>
  <c r="BR13" i="1"/>
  <c r="BQ13" i="1"/>
  <c r="BO13" i="1"/>
  <c r="BL13" i="1"/>
  <c r="BK13" i="1"/>
  <c r="BJ13" i="1"/>
  <c r="BI13" i="1"/>
  <c r="BH13" i="1"/>
  <c r="BG13" i="1"/>
  <c r="BF13" i="1"/>
  <c r="BE13" i="1"/>
  <c r="BC13" i="1"/>
  <c r="BB13" i="1"/>
  <c r="AX13" i="1"/>
  <c r="AW13" i="1"/>
  <c r="AV13" i="1"/>
  <c r="AU13" i="1"/>
  <c r="AS13" i="1"/>
  <c r="AR13" i="1"/>
  <c r="AQ13" i="1"/>
  <c r="AP13" i="1"/>
  <c r="T13" i="1"/>
  <c r="BP13" i="1" s="1"/>
  <c r="Q13" i="1"/>
  <c r="BM13" i="1" s="1"/>
  <c r="H13" i="1"/>
  <c r="BD13" i="1" s="1"/>
  <c r="CB12" i="1"/>
  <c r="CA12" i="1"/>
  <c r="BY12" i="1"/>
  <c r="BZ12" i="1" s="1"/>
  <c r="BW12" i="1"/>
  <c r="BV12" i="1"/>
  <c r="BU12" i="1"/>
  <c r="BT12" i="1"/>
  <c r="BS12" i="1"/>
  <c r="BR12" i="1"/>
  <c r="BQ12" i="1"/>
  <c r="BO12" i="1"/>
  <c r="BL12" i="1"/>
  <c r="BK12" i="1"/>
  <c r="BJ12" i="1"/>
  <c r="BI12" i="1"/>
  <c r="BH12" i="1"/>
  <c r="BG12" i="1"/>
  <c r="BF12" i="1"/>
  <c r="BE12" i="1"/>
  <c r="BD12" i="1"/>
  <c r="BC12" i="1"/>
  <c r="BB12" i="1"/>
  <c r="AX12" i="1"/>
  <c r="AW12" i="1"/>
  <c r="AV12" i="1"/>
  <c r="AU12" i="1"/>
  <c r="AS12" i="1"/>
  <c r="AR12" i="1"/>
  <c r="AQ12" i="1"/>
  <c r="AP12" i="1"/>
  <c r="Q12" i="1"/>
  <c r="T12" i="1" s="1"/>
  <c r="H12" i="1"/>
  <c r="CB11" i="1"/>
  <c r="BZ11" i="1"/>
  <c r="BY11" i="1"/>
  <c r="CA11" i="1" s="1"/>
  <c r="BW11" i="1"/>
  <c r="BV11" i="1"/>
  <c r="BU11" i="1"/>
  <c r="BT11" i="1"/>
  <c r="BS11" i="1"/>
  <c r="BR11" i="1"/>
  <c r="BQ11" i="1"/>
  <c r="BO11" i="1"/>
  <c r="BL11" i="1"/>
  <c r="BK11" i="1"/>
  <c r="BJ11" i="1"/>
  <c r="BI11" i="1"/>
  <c r="BH11" i="1"/>
  <c r="BG11" i="1"/>
  <c r="BF11" i="1"/>
  <c r="BE11" i="1"/>
  <c r="BC11" i="1"/>
  <c r="BB11" i="1"/>
  <c r="AY11" i="1"/>
  <c r="AX11" i="1"/>
  <c r="AW11" i="1"/>
  <c r="AV11" i="1"/>
  <c r="AU11" i="1"/>
  <c r="AS11" i="1"/>
  <c r="AR11" i="1"/>
  <c r="AQ11" i="1"/>
  <c r="AP11" i="1"/>
  <c r="Q11" i="1"/>
  <c r="T11" i="1" s="1"/>
  <c r="H11" i="1"/>
  <c r="BD11" i="1" s="1"/>
  <c r="H200" i="1"/>
  <c r="BD200" i="1" s="1"/>
  <c r="H10" i="1"/>
  <c r="BD10" i="1" s="1"/>
  <c r="H9" i="1"/>
  <c r="BD9" i="1" s="1"/>
  <c r="H8" i="1"/>
  <c r="BD8" i="1" s="1"/>
  <c r="H7" i="1"/>
  <c r="BD7" i="1" s="1"/>
  <c r="H6" i="1"/>
  <c r="BD6" i="1" s="1"/>
  <c r="H5" i="1"/>
  <c r="BD5" i="1" s="1"/>
  <c r="H4" i="1"/>
  <c r="BD4" i="1" s="1"/>
  <c r="H3" i="1"/>
  <c r="BD3" i="1" s="1"/>
  <c r="BW200" i="1"/>
  <c r="BV200" i="1"/>
  <c r="BU200" i="1"/>
  <c r="BT200" i="1"/>
  <c r="BS200" i="1"/>
  <c r="BR200" i="1"/>
  <c r="BQ200" i="1"/>
  <c r="BO200" i="1"/>
  <c r="BL200" i="1"/>
  <c r="BK200" i="1"/>
  <c r="BJ200" i="1"/>
  <c r="BI200" i="1"/>
  <c r="BH200" i="1"/>
  <c r="BG200" i="1"/>
  <c r="BF200" i="1"/>
  <c r="BE200" i="1"/>
  <c r="BC200" i="1"/>
  <c r="BB200" i="1"/>
  <c r="BW10" i="1"/>
  <c r="BV10" i="1"/>
  <c r="BU10" i="1"/>
  <c r="BT10" i="1"/>
  <c r="BS10" i="1"/>
  <c r="BR10" i="1"/>
  <c r="BQ10" i="1"/>
  <c r="BO10" i="1"/>
  <c r="BL10" i="1"/>
  <c r="BK10" i="1"/>
  <c r="BJ10" i="1"/>
  <c r="BI10" i="1"/>
  <c r="BH10" i="1"/>
  <c r="BG10" i="1"/>
  <c r="BF10" i="1"/>
  <c r="BE10" i="1"/>
  <c r="BC10" i="1"/>
  <c r="BB10" i="1"/>
  <c r="BW9" i="1"/>
  <c r="BV9" i="1"/>
  <c r="BU9" i="1"/>
  <c r="BT9" i="1"/>
  <c r="BS9" i="1"/>
  <c r="BR9" i="1"/>
  <c r="BQ9" i="1"/>
  <c r="BO9" i="1"/>
  <c r="BL9" i="1"/>
  <c r="BK9" i="1"/>
  <c r="BJ9" i="1"/>
  <c r="BI9" i="1"/>
  <c r="BH9" i="1"/>
  <c r="BG9" i="1"/>
  <c r="BF9" i="1"/>
  <c r="BE9" i="1"/>
  <c r="BC9" i="1"/>
  <c r="BB9" i="1"/>
  <c r="BW8" i="1"/>
  <c r="BV8" i="1"/>
  <c r="BU8" i="1"/>
  <c r="BT8" i="1"/>
  <c r="BS8" i="1"/>
  <c r="BR8" i="1"/>
  <c r="BQ8" i="1"/>
  <c r="BO8" i="1"/>
  <c r="BL8" i="1"/>
  <c r="BK8" i="1"/>
  <c r="BJ8" i="1"/>
  <c r="BI8" i="1"/>
  <c r="BH8" i="1"/>
  <c r="BG8" i="1"/>
  <c r="BF8" i="1"/>
  <c r="BE8" i="1"/>
  <c r="BC8" i="1"/>
  <c r="BB8" i="1"/>
  <c r="BW7" i="1"/>
  <c r="BV7" i="1"/>
  <c r="BU7" i="1"/>
  <c r="BT7" i="1"/>
  <c r="BS7" i="1"/>
  <c r="BR7" i="1"/>
  <c r="BQ7" i="1"/>
  <c r="BO7" i="1"/>
  <c r="BL7" i="1"/>
  <c r="BK7" i="1"/>
  <c r="BJ7" i="1"/>
  <c r="BI7" i="1"/>
  <c r="BH7" i="1"/>
  <c r="BG7" i="1"/>
  <c r="BF7" i="1"/>
  <c r="BE7" i="1"/>
  <c r="BC7" i="1"/>
  <c r="BB7" i="1"/>
  <c r="BW6" i="1"/>
  <c r="BV6" i="1"/>
  <c r="BU6" i="1"/>
  <c r="BT6" i="1"/>
  <c r="BS6" i="1"/>
  <c r="BR6" i="1"/>
  <c r="BQ6" i="1"/>
  <c r="BO6" i="1"/>
  <c r="BL6" i="1"/>
  <c r="BK6" i="1"/>
  <c r="BJ6" i="1"/>
  <c r="BI6" i="1"/>
  <c r="BH6" i="1"/>
  <c r="BG6" i="1"/>
  <c r="BF6" i="1"/>
  <c r="BE6" i="1"/>
  <c r="BC6" i="1"/>
  <c r="BB6" i="1"/>
  <c r="BW5" i="1"/>
  <c r="BV5" i="1"/>
  <c r="BU5" i="1"/>
  <c r="BT5" i="1"/>
  <c r="BS5" i="1"/>
  <c r="BR5" i="1"/>
  <c r="BQ5" i="1"/>
  <c r="BO5" i="1"/>
  <c r="BL5" i="1"/>
  <c r="BK5" i="1"/>
  <c r="BJ5" i="1"/>
  <c r="BI5" i="1"/>
  <c r="BH5" i="1"/>
  <c r="BG5" i="1"/>
  <c r="BF5" i="1"/>
  <c r="BE5" i="1"/>
  <c r="BC5" i="1"/>
  <c r="BB5" i="1"/>
  <c r="BW4" i="1"/>
  <c r="BV4" i="1"/>
  <c r="BU4" i="1"/>
  <c r="BT4" i="1"/>
  <c r="BS4" i="1"/>
  <c r="BR4" i="1"/>
  <c r="BQ4" i="1"/>
  <c r="BO4" i="1"/>
  <c r="BL4" i="1"/>
  <c r="BK4" i="1"/>
  <c r="BJ4" i="1"/>
  <c r="BI4" i="1"/>
  <c r="BH4" i="1"/>
  <c r="BG4" i="1"/>
  <c r="BF4" i="1"/>
  <c r="BE4" i="1"/>
  <c r="BC4" i="1"/>
  <c r="BB4" i="1"/>
  <c r="BW3" i="1"/>
  <c r="BV3" i="1"/>
  <c r="BU3" i="1"/>
  <c r="BT3" i="1"/>
  <c r="BS3" i="1"/>
  <c r="BR3" i="1"/>
  <c r="BQ3" i="1"/>
  <c r="BO3" i="1"/>
  <c r="BL3" i="1"/>
  <c r="BK3" i="1"/>
  <c r="BJ3" i="1"/>
  <c r="BI3" i="1"/>
  <c r="BH3" i="1"/>
  <c r="BG3" i="1"/>
  <c r="BF3" i="1"/>
  <c r="BE3" i="1"/>
  <c r="BC3" i="1"/>
  <c r="BB3" i="1"/>
  <c r="BW2" i="1"/>
  <c r="BV2" i="1"/>
  <c r="BU2" i="1"/>
  <c r="BT2" i="1"/>
  <c r="BQ2" i="1"/>
  <c r="BR2" i="1"/>
  <c r="BS2" i="1"/>
  <c r="BO2" i="1"/>
  <c r="BL2" i="1"/>
  <c r="BK2" i="1"/>
  <c r="BJ2" i="1"/>
  <c r="BI2" i="1"/>
  <c r="BH2" i="1"/>
  <c r="BG2" i="1"/>
  <c r="BF2" i="1"/>
  <c r="BE2" i="1"/>
  <c r="BC2" i="1"/>
  <c r="AU200" i="1"/>
  <c r="AU10" i="1"/>
  <c r="AU9" i="1"/>
  <c r="AU8" i="1"/>
  <c r="AU7" i="1"/>
  <c r="AU6" i="1"/>
  <c r="AU5" i="1"/>
  <c r="AU4" i="1"/>
  <c r="AU3" i="1"/>
  <c r="AU2" i="1"/>
  <c r="AV200" i="1"/>
  <c r="AV10" i="1"/>
  <c r="AV9" i="1"/>
  <c r="AV8" i="1"/>
  <c r="AV7" i="1"/>
  <c r="AV6" i="1"/>
  <c r="AV5" i="1"/>
  <c r="AV4" i="1"/>
  <c r="AV3" i="1"/>
  <c r="AV2" i="1"/>
  <c r="BN170" i="1" l="1"/>
  <c r="AE49" i="1"/>
  <c r="AK65" i="1"/>
  <c r="AB133" i="1"/>
  <c r="AH139" i="1"/>
  <c r="AH170" i="1"/>
  <c r="AL182" i="1"/>
  <c r="AH193" i="1"/>
  <c r="AF49" i="1"/>
  <c r="BP49" i="1"/>
  <c r="AG177" i="1"/>
  <c r="AL49" i="1"/>
  <c r="AF81" i="1"/>
  <c r="AK100" i="1"/>
  <c r="BN130" i="1"/>
  <c r="BN138" i="1"/>
  <c r="BP170" i="1"/>
  <c r="AH130" i="1"/>
  <c r="AH138" i="1"/>
  <c r="AI76" i="1"/>
  <c r="AD76" i="1"/>
  <c r="AJ76" i="1"/>
  <c r="AI90" i="1"/>
  <c r="AJ90" i="1"/>
  <c r="AK90" i="1"/>
  <c r="AD90" i="1"/>
  <c r="AC90" i="1"/>
  <c r="AB90" i="1"/>
  <c r="AL90" i="1"/>
  <c r="AK166" i="1"/>
  <c r="BP166" i="1"/>
  <c r="AJ166" i="1"/>
  <c r="AJ27" i="1"/>
  <c r="AC27" i="1"/>
  <c r="AM197" i="1"/>
  <c r="AF197" i="1"/>
  <c r="AM189" i="1"/>
  <c r="AF189" i="1"/>
  <c r="AJ11" i="1"/>
  <c r="AK11" i="1"/>
  <c r="AK75" i="1"/>
  <c r="AM75" i="1"/>
  <c r="AI75" i="1"/>
  <c r="AI98" i="1"/>
  <c r="AL98" i="1"/>
  <c r="AJ98" i="1"/>
  <c r="AF98" i="1"/>
  <c r="AB98" i="1"/>
  <c r="AK115" i="1"/>
  <c r="AF115" i="1"/>
  <c r="AI68" i="1"/>
  <c r="AC68" i="1"/>
  <c r="AF68" i="1"/>
  <c r="BN68" i="1"/>
  <c r="AK68" i="1"/>
  <c r="AG111" i="1"/>
  <c r="AJ111" i="1"/>
  <c r="AB111" i="1"/>
  <c r="AM111" i="1"/>
  <c r="BN111" i="1"/>
  <c r="AJ152" i="1"/>
  <c r="AK152" i="1"/>
  <c r="BM98" i="1"/>
  <c r="AB14" i="1"/>
  <c r="AD18" i="1"/>
  <c r="T26" i="1"/>
  <c r="T29" i="1"/>
  <c r="T33" i="1"/>
  <c r="AM33" i="1" s="1"/>
  <c r="T36" i="1"/>
  <c r="AD41" i="1"/>
  <c r="BP41" i="1"/>
  <c r="AH45" i="1"/>
  <c r="AK50" i="1"/>
  <c r="AM52" i="1"/>
  <c r="AF60" i="1"/>
  <c r="T62" i="1"/>
  <c r="BN62" i="1" s="1"/>
  <c r="T67" i="1"/>
  <c r="T69" i="1"/>
  <c r="BM73" i="1"/>
  <c r="T84" i="1"/>
  <c r="BP84" i="1" s="1"/>
  <c r="BM99" i="1"/>
  <c r="AJ102" i="1"/>
  <c r="AG106" i="1"/>
  <c r="BM122" i="1"/>
  <c r="AC137" i="1"/>
  <c r="BM142" i="1"/>
  <c r="AF143" i="1"/>
  <c r="T149" i="1"/>
  <c r="BM152" i="1"/>
  <c r="BP158" i="1"/>
  <c r="BM163" i="1"/>
  <c r="AB174" i="1"/>
  <c r="AD178" i="1"/>
  <c r="AD182" i="1"/>
  <c r="BM189" i="1"/>
  <c r="AC190" i="1"/>
  <c r="BP190" i="1"/>
  <c r="BA190" i="1" s="1"/>
  <c r="A190" i="1" s="1"/>
  <c r="AJ193" i="1"/>
  <c r="BM197" i="1"/>
  <c r="AE198" i="1"/>
  <c r="AF14" i="1"/>
  <c r="AF41" i="1"/>
  <c r="AL50" i="1"/>
  <c r="T56" i="1"/>
  <c r="AJ60" i="1"/>
  <c r="BM75" i="1"/>
  <c r="T78" i="1"/>
  <c r="T141" i="1"/>
  <c r="AL143" i="1"/>
  <c r="T144" i="1"/>
  <c r="AD174" i="1"/>
  <c r="AH178" i="1"/>
  <c r="AE182" i="1"/>
  <c r="BM185" i="1"/>
  <c r="AE190" i="1"/>
  <c r="AM198" i="1"/>
  <c r="BM11" i="1"/>
  <c r="AJ14" i="1"/>
  <c r="BM17" i="1"/>
  <c r="AK19" i="1"/>
  <c r="AE22" i="1"/>
  <c r="BM25" i="1"/>
  <c r="BM27" i="1"/>
  <c r="T30" i="1"/>
  <c r="AI30" i="1" s="1"/>
  <c r="AH41" i="1"/>
  <c r="BM65" i="1"/>
  <c r="T91" i="1"/>
  <c r="BN92" i="1"/>
  <c r="BA92" i="1" s="1"/>
  <c r="A92" i="1" s="1"/>
  <c r="T103" i="1"/>
  <c r="BN103" i="1" s="1"/>
  <c r="T104" i="1"/>
  <c r="T110" i="1"/>
  <c r="BM115" i="1"/>
  <c r="T120" i="1"/>
  <c r="T121" i="1"/>
  <c r="AK121" i="1" s="1"/>
  <c r="AD131" i="1"/>
  <c r="AM150" i="1"/>
  <c r="AE158" i="1"/>
  <c r="BM161" i="1"/>
  <c r="AH162" i="1"/>
  <c r="AE163" i="1"/>
  <c r="AE174" i="1"/>
  <c r="BP174" i="1"/>
  <c r="AI178" i="1"/>
  <c r="AK182" i="1"/>
  <c r="AH190" i="1"/>
  <c r="BM66" i="1"/>
  <c r="BM68" i="1"/>
  <c r="BM166" i="1"/>
  <c r="AI174" i="1"/>
  <c r="AM190" i="1"/>
  <c r="AM22" i="1"/>
  <c r="AM34" i="1"/>
  <c r="AB35" i="1"/>
  <c r="AD42" i="1"/>
  <c r="AB43" i="1"/>
  <c r="AF48" i="1"/>
  <c r="AM49" i="1"/>
  <c r="BM50" i="1"/>
  <c r="AC52" i="1"/>
  <c r="T70" i="1"/>
  <c r="AG73" i="1"/>
  <c r="AE80" i="1"/>
  <c r="AB92" i="1"/>
  <c r="BM108" i="1"/>
  <c r="BM127" i="1"/>
  <c r="AE130" i="1"/>
  <c r="BP130" i="1"/>
  <c r="AB142" i="1"/>
  <c r="BM147" i="1"/>
  <c r="T151" i="1"/>
  <c r="AL151" i="1" s="1"/>
  <c r="T154" i="1"/>
  <c r="AJ154" i="1" s="1"/>
  <c r="AH163" i="1"/>
  <c r="AF165" i="1"/>
  <c r="AE173" i="1"/>
  <c r="AK174" i="1"/>
  <c r="AE177" i="1"/>
  <c r="AM182" i="1"/>
  <c r="T184" i="1"/>
  <c r="AC192" i="1"/>
  <c r="BN193" i="1"/>
  <c r="BM201" i="1"/>
  <c r="BP14" i="1"/>
  <c r="AC35" i="1"/>
  <c r="T37" i="1"/>
  <c r="AJ43" i="1"/>
  <c r="AD52" i="1"/>
  <c r="AM73" i="1"/>
  <c r="AK142" i="1"/>
  <c r="AK165" i="1"/>
  <c r="AM173" i="1"/>
  <c r="AM174" i="1"/>
  <c r="AL41" i="1"/>
  <c r="AD35" i="1"/>
  <c r="BN41" i="1"/>
  <c r="AJ44" i="1"/>
  <c r="BN45" i="1"/>
  <c r="AE52" i="1"/>
  <c r="AB60" i="1"/>
  <c r="AF65" i="1"/>
  <c r="AB102" i="1"/>
  <c r="AB117" i="1"/>
  <c r="AM130" i="1"/>
  <c r="BN174" i="1"/>
  <c r="AH177" i="1"/>
  <c r="BN178" i="1"/>
  <c r="T186" i="1"/>
  <c r="BN190" i="1"/>
  <c r="AB193" i="1"/>
  <c r="BN198" i="1"/>
  <c r="AM14" i="1"/>
  <c r="AF18" i="1"/>
  <c r="AF22" i="1"/>
  <c r="BP22" i="1"/>
  <c r="AK27" i="1"/>
  <c r="AE41" i="1"/>
  <c r="AK42" i="1"/>
  <c r="AC53" i="1"/>
  <c r="AD58" i="1"/>
  <c r="BP58" i="1"/>
  <c r="BN60" i="1"/>
  <c r="AK60" i="1"/>
  <c r="AG65" i="1"/>
  <c r="AM67" i="1"/>
  <c r="AH68" i="1"/>
  <c r="BP68" i="1"/>
  <c r="BN70" i="1"/>
  <c r="AK76" i="1"/>
  <c r="AG81" i="1"/>
  <c r="AB84" i="1"/>
  <c r="AF90" i="1"/>
  <c r="AH92" i="1"/>
  <c r="AC98" i="1"/>
  <c r="AM100" i="1"/>
  <c r="AJ106" i="1"/>
  <c r="AF107" i="1"/>
  <c r="AE111" i="1"/>
  <c r="AB119" i="1"/>
  <c r="AF137" i="1"/>
  <c r="AB139" i="1"/>
  <c r="AC141" i="1"/>
  <c r="AC142" i="1"/>
  <c r="AI144" i="1"/>
  <c r="AE147" i="1"/>
  <c r="AJ149" i="1"/>
  <c r="AC163" i="1"/>
  <c r="AM165" i="1"/>
  <c r="AL166" i="1"/>
  <c r="AF173" i="1"/>
  <c r="AH182" i="1"/>
  <c r="BP182" i="1"/>
  <c r="BA182" i="1" s="1"/>
  <c r="A182" i="1" s="1"/>
  <c r="AB185" i="1"/>
  <c r="AK190" i="1"/>
  <c r="AH198" i="1"/>
  <c r="BP185" i="1"/>
  <c r="BN14" i="1"/>
  <c r="AJ18" i="1"/>
  <c r="AH22" i="1"/>
  <c r="AL42" i="1"/>
  <c r="AD53" i="1"/>
  <c r="AE58" i="1"/>
  <c r="AL60" i="1"/>
  <c r="AJ68" i="1"/>
  <c r="BN76" i="1"/>
  <c r="AL76" i="1"/>
  <c r="AJ81" i="1"/>
  <c r="AJ84" i="1"/>
  <c r="AJ92" i="1"/>
  <c r="AD98" i="1"/>
  <c r="AI107" i="1"/>
  <c r="AH111" i="1"/>
  <c r="BP111" i="1"/>
  <c r="BA111" i="1" s="1"/>
  <c r="A111" i="1" s="1"/>
  <c r="AE119" i="1"/>
  <c r="AC121" i="1"/>
  <c r="AK137" i="1"/>
  <c r="AG139" i="1"/>
  <c r="AD141" i="1"/>
  <c r="AE142" i="1"/>
  <c r="AM147" i="1"/>
  <c r="BN149" i="1"/>
  <c r="AK149" i="1"/>
  <c r="BN152" i="1"/>
  <c r="BA152" i="1" s="1"/>
  <c r="A152" i="1" s="1"/>
  <c r="BN166" i="1"/>
  <c r="AM166" i="1"/>
  <c r="AK173" i="1"/>
  <c r="AH185" i="1"/>
  <c r="AL18" i="1"/>
  <c r="AF58" i="1"/>
  <c r="AL81" i="1"/>
  <c r="AH119" i="1"/>
  <c r="AE121" i="1"/>
  <c r="AL149" i="1"/>
  <c r="BP152" i="1"/>
  <c r="AJ185" i="1"/>
  <c r="AB44" i="1"/>
  <c r="AJ58" i="1"/>
  <c r="AC67" i="1"/>
  <c r="AL68" i="1"/>
  <c r="AC73" i="1"/>
  <c r="AB76" i="1"/>
  <c r="AB81" i="1"/>
  <c r="AM81" i="1"/>
  <c r="AJ119" i="1"/>
  <c r="AI121" i="1"/>
  <c r="AC129" i="1"/>
  <c r="AJ139" i="1"/>
  <c r="AH141" i="1"/>
  <c r="BP141" i="1"/>
  <c r="AB149" i="1"/>
  <c r="AB150" i="1"/>
  <c r="AC152" i="1"/>
  <c r="BP162" i="1"/>
  <c r="AB166" i="1"/>
  <c r="AF181" i="1"/>
  <c r="AK192" i="1"/>
  <c r="AE14" i="1"/>
  <c r="AC19" i="1"/>
  <c r="BN22" i="1"/>
  <c r="AM29" i="1"/>
  <c r="AJ32" i="1"/>
  <c r="AL33" i="1"/>
  <c r="AM41" i="1"/>
  <c r="AE48" i="1"/>
  <c r="AB51" i="1"/>
  <c r="AH52" i="1"/>
  <c r="BP52" i="1"/>
  <c r="AE56" i="1"/>
  <c r="AD60" i="1"/>
  <c r="AD67" i="1"/>
  <c r="AB68" i="1"/>
  <c r="AH70" i="1"/>
  <c r="AE73" i="1"/>
  <c r="AC76" i="1"/>
  <c r="AB78" i="1"/>
  <c r="AC81" i="1"/>
  <c r="AK98" i="1"/>
  <c r="AD115" i="1"/>
  <c r="AM119" i="1"/>
  <c r="AJ121" i="1"/>
  <c r="AF129" i="1"/>
  <c r="AJ130" i="1"/>
  <c r="AB138" i="1"/>
  <c r="AJ141" i="1"/>
  <c r="AC149" i="1"/>
  <c r="AH152" i="1"/>
  <c r="BN162" i="1"/>
  <c r="AK163" i="1"/>
  <c r="AE165" i="1"/>
  <c r="AD166" i="1"/>
  <c r="AK129" i="1"/>
  <c r="AE166" i="1"/>
  <c r="AC11" i="1"/>
  <c r="AH14" i="1"/>
  <c r="AB18" i="1"/>
  <c r="AB22" i="1"/>
  <c r="AG56" i="1"/>
  <c r="AH60" i="1"/>
  <c r="BP60" i="1"/>
  <c r="BA60" i="1" s="1"/>
  <c r="A60" i="1" s="1"/>
  <c r="AK67" i="1"/>
  <c r="AD68" i="1"/>
  <c r="AH76" i="1"/>
  <c r="BP76" i="1"/>
  <c r="AH78" i="1"/>
  <c r="BN84" i="1"/>
  <c r="BP92" i="1"/>
  <c r="AL115" i="1"/>
  <c r="BN119" i="1"/>
  <c r="AL141" i="1"/>
  <c r="AF149" i="1"/>
  <c r="AD162" i="1"/>
  <c r="AH166" i="1"/>
  <c r="AC173" i="1"/>
  <c r="BN185" i="1"/>
  <c r="BA178" i="1"/>
  <c r="A178" i="1" s="1"/>
  <c r="BA41" i="1"/>
  <c r="A41" i="1" s="1"/>
  <c r="CC110" i="1"/>
  <c r="CA140" i="1"/>
  <c r="CA148" i="1"/>
  <c r="CC155" i="1"/>
  <c r="CA169" i="1"/>
  <c r="CC169" i="1" s="1"/>
  <c r="CC172" i="1"/>
  <c r="CA193" i="1"/>
  <c r="CA17" i="1"/>
  <c r="CC17" i="1" s="1"/>
  <c r="CC59" i="1"/>
  <c r="BZ15" i="1"/>
  <c r="CC25" i="1"/>
  <c r="BZ32" i="1"/>
  <c r="BA49" i="1"/>
  <c r="A49" i="1" s="1"/>
  <c r="CC50" i="1"/>
  <c r="BZ61" i="1"/>
  <c r="BZ75" i="1"/>
  <c r="BZ117" i="1"/>
  <c r="CC138" i="1"/>
  <c r="CC140" i="1"/>
  <c r="BZ143" i="1"/>
  <c r="CC148" i="1"/>
  <c r="CA166" i="1"/>
  <c r="CC166" i="1" s="1"/>
  <c r="BZ167" i="1"/>
  <c r="BZ177" i="1"/>
  <c r="BZ180" i="1"/>
  <c r="CC191" i="1"/>
  <c r="CA29" i="1"/>
  <c r="CA44" i="1"/>
  <c r="CA84" i="1"/>
  <c r="CC84" i="1" s="1"/>
  <c r="CA91" i="1"/>
  <c r="CC91" i="1" s="1"/>
  <c r="CA106" i="1"/>
  <c r="CC13" i="1"/>
  <c r="CA20" i="1"/>
  <c r="BZ23" i="1"/>
  <c r="BZ71" i="1"/>
  <c r="BZ95" i="1"/>
  <c r="CC96" i="1"/>
  <c r="BZ115" i="1"/>
  <c r="CA128" i="1"/>
  <c r="CC128" i="1" s="1"/>
  <c r="CC167" i="1"/>
  <c r="CC184" i="1"/>
  <c r="CC32" i="1"/>
  <c r="CC75" i="1"/>
  <c r="CC180" i="1"/>
  <c r="CC21" i="1"/>
  <c r="CC22" i="1"/>
  <c r="CC39" i="1"/>
  <c r="CC43" i="1"/>
  <c r="CC48" i="1"/>
  <c r="CA66" i="1"/>
  <c r="CC70" i="1"/>
  <c r="CA74" i="1"/>
  <c r="CC74" i="1" s="1"/>
  <c r="CA76" i="1"/>
  <c r="CC76" i="1" s="1"/>
  <c r="BZ181" i="1"/>
  <c r="CC192" i="1"/>
  <c r="CA176" i="1"/>
  <c r="CC176" i="1" s="1"/>
  <c r="CC178" i="1"/>
  <c r="CA199" i="1"/>
  <c r="CC199" i="1" s="1"/>
  <c r="CC181" i="1"/>
  <c r="CC35" i="1"/>
  <c r="BZ37" i="1"/>
  <c r="CC40" i="1"/>
  <c r="CC57" i="1"/>
  <c r="BZ87" i="1"/>
  <c r="BZ112" i="1"/>
  <c r="CA153" i="1"/>
  <c r="BZ155" i="1"/>
  <c r="CC156" i="1"/>
  <c r="CA164" i="1"/>
  <c r="CC165" i="1"/>
  <c r="CA172" i="1"/>
  <c r="CC173" i="1"/>
  <c r="CC175" i="1"/>
  <c r="CC183" i="1"/>
  <c r="CA185" i="1"/>
  <c r="CC188" i="1"/>
  <c r="CC196" i="1"/>
  <c r="CC201" i="1"/>
  <c r="BA174" i="1"/>
  <c r="A174" i="1" s="1"/>
  <c r="BA84" i="1"/>
  <c r="A84" i="1" s="1"/>
  <c r="AL201" i="1"/>
  <c r="AD201" i="1"/>
  <c r="AK201" i="1"/>
  <c r="AC201" i="1"/>
  <c r="AF201" i="1"/>
  <c r="AE201" i="1"/>
  <c r="AJ201" i="1"/>
  <c r="AB201" i="1"/>
  <c r="AI201" i="1"/>
  <c r="AM201" i="1"/>
  <c r="BP201" i="1"/>
  <c r="AH201" i="1"/>
  <c r="BN201" i="1"/>
  <c r="AG201" i="1"/>
  <c r="AZ201" i="1"/>
  <c r="BZ201" i="1"/>
  <c r="AY12" i="1"/>
  <c r="AZ12" i="1" s="1"/>
  <c r="C13" i="1"/>
  <c r="AZ11" i="1"/>
  <c r="CC37" i="1"/>
  <c r="CC58" i="1"/>
  <c r="CC153" i="1"/>
  <c r="CC185" i="1"/>
  <c r="CC194" i="1"/>
  <c r="CC20" i="1"/>
  <c r="CC112" i="1"/>
  <c r="CC66" i="1"/>
  <c r="CC134" i="1"/>
  <c r="CC139" i="1"/>
  <c r="CC114" i="1"/>
  <c r="CC12" i="1"/>
  <c r="CC29" i="1"/>
  <c r="CC53" i="1"/>
  <c r="CC87" i="1"/>
  <c r="CC94" i="1"/>
  <c r="CC95" i="1"/>
  <c r="CC109" i="1"/>
  <c r="CC126" i="1"/>
  <c r="CC131" i="1"/>
  <c r="CC24" i="1"/>
  <c r="CC62" i="1"/>
  <c r="CC117" i="1"/>
  <c r="CC164" i="1"/>
  <c r="CC193" i="1"/>
  <c r="CC197" i="1"/>
  <c r="CC19" i="1"/>
  <c r="AL25" i="1"/>
  <c r="AD25" i="1"/>
  <c r="AC25" i="1"/>
  <c r="AK25" i="1"/>
  <c r="AJ25" i="1"/>
  <c r="AB25" i="1"/>
  <c r="AM25" i="1"/>
  <c r="AI25" i="1"/>
  <c r="BP25" i="1"/>
  <c r="AH25" i="1"/>
  <c r="BN25" i="1"/>
  <c r="AE25" i="1"/>
  <c r="AG25" i="1"/>
  <c r="AF25" i="1"/>
  <c r="BA22" i="1"/>
  <c r="A22" i="1" s="1"/>
  <c r="AI20" i="1"/>
  <c r="BP20" i="1"/>
  <c r="AH20" i="1"/>
  <c r="BN20" i="1"/>
  <c r="AG20" i="1"/>
  <c r="AB20" i="1"/>
  <c r="AF20" i="1"/>
  <c r="AM20" i="1"/>
  <c r="AE20" i="1"/>
  <c r="AJ20" i="1"/>
  <c r="AL20" i="1"/>
  <c r="AD20" i="1"/>
  <c r="AK20" i="1"/>
  <c r="AC20" i="1"/>
  <c r="AL28" i="1"/>
  <c r="AI28" i="1"/>
  <c r="AH28" i="1"/>
  <c r="BN28" i="1"/>
  <c r="AJ28" i="1"/>
  <c r="AG28" i="1"/>
  <c r="BP28" i="1"/>
  <c r="AF28" i="1"/>
  <c r="AE28" i="1"/>
  <c r="AB28" i="1"/>
  <c r="AM28" i="1"/>
  <c r="AD28" i="1"/>
  <c r="AK28" i="1"/>
  <c r="AC28" i="1"/>
  <c r="CC11" i="1"/>
  <c r="AL17" i="1"/>
  <c r="AD17" i="1"/>
  <c r="AK17" i="1"/>
  <c r="AC17" i="1"/>
  <c r="AJ17" i="1"/>
  <c r="AB17" i="1"/>
  <c r="AI17" i="1"/>
  <c r="AM17" i="1"/>
  <c r="BP17" i="1"/>
  <c r="AH17" i="1"/>
  <c r="BN17" i="1"/>
  <c r="AG17" i="1"/>
  <c r="AF17" i="1"/>
  <c r="AE17" i="1"/>
  <c r="BA14" i="1"/>
  <c r="A14" i="1" s="1"/>
  <c r="AI12" i="1"/>
  <c r="BP12" i="1"/>
  <c r="AJ12" i="1"/>
  <c r="AH12" i="1"/>
  <c r="BN12" i="1"/>
  <c r="AG12" i="1"/>
  <c r="AF12" i="1"/>
  <c r="AM12" i="1"/>
  <c r="AE12" i="1"/>
  <c r="AD12" i="1"/>
  <c r="AL12" i="1"/>
  <c r="AK12" i="1"/>
  <c r="AC12" i="1"/>
  <c r="AB12" i="1"/>
  <c r="AF63" i="1"/>
  <c r="AL63" i="1"/>
  <c r="AD63" i="1"/>
  <c r="AK63" i="1"/>
  <c r="AC63" i="1"/>
  <c r="AJ63" i="1"/>
  <c r="AB63" i="1"/>
  <c r="BN63" i="1"/>
  <c r="BP63" i="1"/>
  <c r="AM63" i="1"/>
  <c r="AI63" i="1"/>
  <c r="AH63" i="1"/>
  <c r="AK99" i="1"/>
  <c r="AC99" i="1"/>
  <c r="AJ99" i="1"/>
  <c r="AM99" i="1"/>
  <c r="AB99" i="1"/>
  <c r="AL99" i="1"/>
  <c r="AI99" i="1"/>
  <c r="BN99" i="1"/>
  <c r="AH99" i="1"/>
  <c r="AG99" i="1"/>
  <c r="BP99" i="1"/>
  <c r="AF99" i="1"/>
  <c r="AE99" i="1"/>
  <c r="AD99" i="1"/>
  <c r="AD11" i="1"/>
  <c r="AL11" i="1"/>
  <c r="AB13" i="1"/>
  <c r="AJ13" i="1"/>
  <c r="AI14" i="1"/>
  <c r="BZ14" i="1"/>
  <c r="AE18" i="1"/>
  <c r="AM18" i="1"/>
  <c r="AD19" i="1"/>
  <c r="AL19" i="1"/>
  <c r="AB21" i="1"/>
  <c r="AJ21" i="1"/>
  <c r="AI22" i="1"/>
  <c r="BZ22" i="1"/>
  <c r="AE26" i="1"/>
  <c r="AM26" i="1"/>
  <c r="AD27" i="1"/>
  <c r="AL27" i="1"/>
  <c r="BM28" i="1"/>
  <c r="AG29" i="1"/>
  <c r="AC30" i="1"/>
  <c r="BN33" i="1"/>
  <c r="BM38" i="1"/>
  <c r="T38" i="1"/>
  <c r="AL40" i="1"/>
  <c r="AD40" i="1"/>
  <c r="AK40" i="1"/>
  <c r="AC40" i="1"/>
  <c r="AJ40" i="1"/>
  <c r="AB40" i="1"/>
  <c r="AI40" i="1"/>
  <c r="BP40" i="1"/>
  <c r="AH40" i="1"/>
  <c r="BN40" i="1"/>
  <c r="AG40" i="1"/>
  <c r="BM46" i="1"/>
  <c r="T46" i="1"/>
  <c r="AL48" i="1"/>
  <c r="AD48" i="1"/>
  <c r="AK48" i="1"/>
  <c r="AC48" i="1"/>
  <c r="AJ48" i="1"/>
  <c r="AB48" i="1"/>
  <c r="AI48" i="1"/>
  <c r="BP48" i="1"/>
  <c r="AH48" i="1"/>
  <c r="BN48" i="1"/>
  <c r="AG48" i="1"/>
  <c r="AF53" i="1"/>
  <c r="AK53" i="1"/>
  <c r="AB53" i="1"/>
  <c r="AJ53" i="1"/>
  <c r="AI53" i="1"/>
  <c r="BN53" i="1"/>
  <c r="AH53" i="1"/>
  <c r="AG53" i="1"/>
  <c r="BP53" i="1"/>
  <c r="AE53" i="1"/>
  <c r="CC54" i="1"/>
  <c r="AE63" i="1"/>
  <c r="AB66" i="1"/>
  <c r="CA64" i="1"/>
  <c r="CC64" i="1" s="1"/>
  <c r="BZ64" i="1"/>
  <c r="AC13" i="1"/>
  <c r="AE19" i="1"/>
  <c r="AM19" i="1"/>
  <c r="AC21" i="1"/>
  <c r="AK21" i="1"/>
  <c r="T23" i="1"/>
  <c r="AE27" i="1"/>
  <c r="AM27" i="1"/>
  <c r="AH29" i="1"/>
  <c r="AD30" i="1"/>
  <c r="AL32" i="1"/>
  <c r="AD32" i="1"/>
  <c r="AK32" i="1"/>
  <c r="AC32" i="1"/>
  <c r="BP32" i="1"/>
  <c r="AH32" i="1"/>
  <c r="BN32" i="1"/>
  <c r="AK33" i="1"/>
  <c r="AC33" i="1"/>
  <c r="AJ33" i="1"/>
  <c r="AB33" i="1"/>
  <c r="BP33" i="1"/>
  <c r="AG33" i="1"/>
  <c r="AJ34" i="1"/>
  <c r="AB34" i="1"/>
  <c r="AI34" i="1"/>
  <c r="BP34" i="1"/>
  <c r="AH34" i="1"/>
  <c r="BN34" i="1"/>
  <c r="AG34" i="1"/>
  <c r="AF34" i="1"/>
  <c r="CA38" i="1"/>
  <c r="CC38" i="1" s="1"/>
  <c r="BZ38" i="1"/>
  <c r="CA46" i="1"/>
  <c r="BZ46" i="1"/>
  <c r="AG63" i="1"/>
  <c r="BM64" i="1"/>
  <c r="T64" i="1"/>
  <c r="AK96" i="1"/>
  <c r="AC96" i="1"/>
  <c r="AJ96" i="1"/>
  <c r="AB96" i="1"/>
  <c r="AI96" i="1"/>
  <c r="BP96" i="1"/>
  <c r="AH96" i="1"/>
  <c r="BN96" i="1"/>
  <c r="AG96" i="1"/>
  <c r="AF96" i="1"/>
  <c r="AM96" i="1"/>
  <c r="AE96" i="1"/>
  <c r="AD96" i="1"/>
  <c r="AL96" i="1"/>
  <c r="AM11" i="1"/>
  <c r="T15" i="1"/>
  <c r="AF11" i="1"/>
  <c r="BM12" i="1"/>
  <c r="AD13" i="1"/>
  <c r="AL13" i="1"/>
  <c r="AC14" i="1"/>
  <c r="AK14" i="1"/>
  <c r="T16" i="1"/>
  <c r="BZ16" i="1"/>
  <c r="AG18" i="1"/>
  <c r="AF19" i="1"/>
  <c r="BM20" i="1"/>
  <c r="AD21" i="1"/>
  <c r="AL21" i="1"/>
  <c r="AC22" i="1"/>
  <c r="AK22" i="1"/>
  <c r="T24" i="1"/>
  <c r="BZ24" i="1"/>
  <c r="AG26" i="1"/>
  <c r="AF27" i="1"/>
  <c r="AI29" i="1"/>
  <c r="AG30" i="1"/>
  <c r="AB32" i="1"/>
  <c r="AD33" i="1"/>
  <c r="AC34" i="1"/>
  <c r="AI35" i="1"/>
  <c r="BP35" i="1"/>
  <c r="AH35" i="1"/>
  <c r="BN35" i="1"/>
  <c r="AG35" i="1"/>
  <c r="AF35" i="1"/>
  <c r="AM35" i="1"/>
  <c r="AE35" i="1"/>
  <c r="BP36" i="1"/>
  <c r="AH36" i="1"/>
  <c r="BN36" i="1"/>
  <c r="AG36" i="1"/>
  <c r="AF36" i="1"/>
  <c r="AM36" i="1"/>
  <c r="AE36" i="1"/>
  <c r="AL36" i="1"/>
  <c r="AD36" i="1"/>
  <c r="AK36" i="1"/>
  <c r="AC36" i="1"/>
  <c r="AG37" i="1"/>
  <c r="AF37" i="1"/>
  <c r="AM37" i="1"/>
  <c r="AE37" i="1"/>
  <c r="AL37" i="1"/>
  <c r="AD37" i="1"/>
  <c r="AK37" i="1"/>
  <c r="AC37" i="1"/>
  <c r="AJ37" i="1"/>
  <c r="AB37" i="1"/>
  <c r="AF40" i="1"/>
  <c r="BP44" i="1"/>
  <c r="AH44" i="1"/>
  <c r="BN44" i="1"/>
  <c r="AG44" i="1"/>
  <c r="AF44" i="1"/>
  <c r="AM44" i="1"/>
  <c r="AE44" i="1"/>
  <c r="AL44" i="1"/>
  <c r="AD44" i="1"/>
  <c r="AK44" i="1"/>
  <c r="AC44" i="1"/>
  <c r="AG45" i="1"/>
  <c r="AF45" i="1"/>
  <c r="AM45" i="1"/>
  <c r="AE45" i="1"/>
  <c r="AL45" i="1"/>
  <c r="AD45" i="1"/>
  <c r="AK45" i="1"/>
  <c r="AC45" i="1"/>
  <c r="AJ45" i="1"/>
  <c r="AB45" i="1"/>
  <c r="CC46" i="1"/>
  <c r="AK66" i="1"/>
  <c r="AC66" i="1"/>
  <c r="AI66" i="1"/>
  <c r="BP66" i="1"/>
  <c r="AH66" i="1"/>
  <c r="BN66" i="1"/>
  <c r="AG66" i="1"/>
  <c r="AM66" i="1"/>
  <c r="AL66" i="1"/>
  <c r="AJ66" i="1"/>
  <c r="AF66" i="1"/>
  <c r="AE66" i="1"/>
  <c r="AD66" i="1"/>
  <c r="BP79" i="1"/>
  <c r="AH79" i="1"/>
  <c r="BN79" i="1"/>
  <c r="BA79" i="1" s="1"/>
  <c r="A79" i="1" s="1"/>
  <c r="AF79" i="1"/>
  <c r="AL79" i="1"/>
  <c r="AD79" i="1"/>
  <c r="AK79" i="1"/>
  <c r="AC79" i="1"/>
  <c r="AJ79" i="1"/>
  <c r="AB79" i="1"/>
  <c r="AM79" i="1"/>
  <c r="AI79" i="1"/>
  <c r="AG79" i="1"/>
  <c r="AE79" i="1"/>
  <c r="AE11" i="1"/>
  <c r="AK13" i="1"/>
  <c r="AG11" i="1"/>
  <c r="AE13" i="1"/>
  <c r="AM13" i="1"/>
  <c r="AD14" i="1"/>
  <c r="AL14" i="1"/>
  <c r="BN18" i="1"/>
  <c r="AH18" i="1"/>
  <c r="BP18" i="1"/>
  <c r="AG19" i="1"/>
  <c r="AE21" i="1"/>
  <c r="AM21" i="1"/>
  <c r="AD22" i="1"/>
  <c r="AL22" i="1"/>
  <c r="BN26" i="1"/>
  <c r="AH26" i="1"/>
  <c r="BP26" i="1"/>
  <c r="AG27" i="1"/>
  <c r="BN29" i="1"/>
  <c r="AH30" i="1"/>
  <c r="BM31" i="1"/>
  <c r="T31" i="1"/>
  <c r="AE32" i="1"/>
  <c r="AE33" i="1"/>
  <c r="AD34" i="1"/>
  <c r="AL55" i="1"/>
  <c r="AD55" i="1"/>
  <c r="AI55" i="1"/>
  <c r="BN55" i="1"/>
  <c r="AH55" i="1"/>
  <c r="AG55" i="1"/>
  <c r="BP55" i="1"/>
  <c r="AF55" i="1"/>
  <c r="AE55" i="1"/>
  <c r="AM55" i="1"/>
  <c r="AC55" i="1"/>
  <c r="AI13" i="1"/>
  <c r="BN11" i="1"/>
  <c r="AH11" i="1"/>
  <c r="BP11" i="1"/>
  <c r="AF13" i="1"/>
  <c r="AI18" i="1"/>
  <c r="BN19" i="1"/>
  <c r="BA19" i="1" s="1"/>
  <c r="A19" i="1" s="1"/>
  <c r="AH19" i="1"/>
  <c r="BP19" i="1"/>
  <c r="AF21" i="1"/>
  <c r="AI26" i="1"/>
  <c r="BN27" i="1"/>
  <c r="AH27" i="1"/>
  <c r="BP27" i="1"/>
  <c r="AF29" i="1"/>
  <c r="AK29" i="1"/>
  <c r="AC29" i="1"/>
  <c r="AL29" i="1"/>
  <c r="AF32" i="1"/>
  <c r="AF33" i="1"/>
  <c r="BM39" i="1"/>
  <c r="T39" i="1"/>
  <c r="AI43" i="1"/>
  <c r="BP43" i="1"/>
  <c r="AH43" i="1"/>
  <c r="BN43" i="1"/>
  <c r="AG43" i="1"/>
  <c r="AF43" i="1"/>
  <c r="AM43" i="1"/>
  <c r="AE43" i="1"/>
  <c r="AL43" i="1"/>
  <c r="AD43" i="1"/>
  <c r="BP45" i="1"/>
  <c r="BA45" i="1" s="1"/>
  <c r="A45" i="1" s="1"/>
  <c r="BM47" i="1"/>
  <c r="T47" i="1"/>
  <c r="BP51" i="1"/>
  <c r="AI51" i="1"/>
  <c r="AH51" i="1"/>
  <c r="BN51" i="1"/>
  <c r="AG51" i="1"/>
  <c r="AF51" i="1"/>
  <c r="AM51" i="1"/>
  <c r="AE51" i="1"/>
  <c r="AL51" i="1"/>
  <c r="AD51" i="1"/>
  <c r="AM53" i="1"/>
  <c r="AB55" i="1"/>
  <c r="CA60" i="1"/>
  <c r="CC60" i="1" s="1"/>
  <c r="T71" i="1"/>
  <c r="AM74" i="1"/>
  <c r="AE74" i="1"/>
  <c r="AK74" i="1"/>
  <c r="AC74" i="1"/>
  <c r="AI74" i="1"/>
  <c r="BP74" i="1"/>
  <c r="AH74" i="1"/>
  <c r="BN74" i="1"/>
  <c r="AG74" i="1"/>
  <c r="AL74" i="1"/>
  <c r="AJ74" i="1"/>
  <c r="AF74" i="1"/>
  <c r="AD74" i="1"/>
  <c r="AB74" i="1"/>
  <c r="AI21" i="1"/>
  <c r="AF30" i="1"/>
  <c r="AM30" i="1"/>
  <c r="AE30" i="1"/>
  <c r="AJ30" i="1"/>
  <c r="AB30" i="1"/>
  <c r="AI11" i="1"/>
  <c r="AG21" i="1"/>
  <c r="AI27" i="1"/>
  <c r="CC31" i="1"/>
  <c r="AG32" i="1"/>
  <c r="AH33" i="1"/>
  <c r="BM54" i="1"/>
  <c r="T54" i="1"/>
  <c r="AJ59" i="1"/>
  <c r="AB59" i="1"/>
  <c r="BP59" i="1"/>
  <c r="AH59" i="1"/>
  <c r="BN59" i="1"/>
  <c r="AF59" i="1"/>
  <c r="AL59" i="1"/>
  <c r="AK59" i="1"/>
  <c r="AI59" i="1"/>
  <c r="AG59" i="1"/>
  <c r="AE59" i="1"/>
  <c r="AD59" i="1"/>
  <c r="AG62" i="1"/>
  <c r="AM62" i="1"/>
  <c r="AE62" i="1"/>
  <c r="AL62" i="1"/>
  <c r="AD62" i="1"/>
  <c r="AK62" i="1"/>
  <c r="AC62" i="1"/>
  <c r="BP62" i="1"/>
  <c r="BA62" i="1" s="1"/>
  <c r="A62" i="1" s="1"/>
  <c r="AJ62" i="1"/>
  <c r="AI62" i="1"/>
  <c r="AH62" i="1"/>
  <c r="AF62" i="1"/>
  <c r="AB62" i="1"/>
  <c r="AG13" i="1"/>
  <c r="AI19" i="1"/>
  <c r="AK30" i="1"/>
  <c r="AB11" i="1"/>
  <c r="BN13" i="1"/>
  <c r="BA13" i="1" s="1"/>
  <c r="A13" i="1" s="1"/>
  <c r="AH13" i="1"/>
  <c r="AC18" i="1"/>
  <c r="AB19" i="1"/>
  <c r="BN21" i="1"/>
  <c r="BA21" i="1" s="1"/>
  <c r="A21" i="1" s="1"/>
  <c r="AH21" i="1"/>
  <c r="AC26" i="1"/>
  <c r="AB27" i="1"/>
  <c r="CC28" i="1"/>
  <c r="AD29" i="1"/>
  <c r="BP29" i="1"/>
  <c r="BN30" i="1"/>
  <c r="BA30" i="1" s="1"/>
  <c r="A30" i="1" s="1"/>
  <c r="AL30" i="1"/>
  <c r="BP30" i="1"/>
  <c r="AI32" i="1"/>
  <c r="AI33" i="1"/>
  <c r="AL34" i="1"/>
  <c r="AJ35" i="1"/>
  <c r="CC36" i="1"/>
  <c r="AJ42" i="1"/>
  <c r="AB42" i="1"/>
  <c r="AI42" i="1"/>
  <c r="BP42" i="1"/>
  <c r="AH42" i="1"/>
  <c r="BN42" i="1"/>
  <c r="AG42" i="1"/>
  <c r="AF42" i="1"/>
  <c r="AM42" i="1"/>
  <c r="AE42" i="1"/>
  <c r="AC43" i="1"/>
  <c r="CC44" i="1"/>
  <c r="AJ50" i="1"/>
  <c r="AB50" i="1"/>
  <c r="AI50" i="1"/>
  <c r="BP50" i="1"/>
  <c r="AH50" i="1"/>
  <c r="BN50" i="1"/>
  <c r="AG50" i="1"/>
  <c r="AF50" i="1"/>
  <c r="AM50" i="1"/>
  <c r="AE50" i="1"/>
  <c r="AK55" i="1"/>
  <c r="AC59" i="1"/>
  <c r="BA59" i="1"/>
  <c r="A59" i="1" s="1"/>
  <c r="BA63" i="1"/>
  <c r="A63" i="1" s="1"/>
  <c r="AF85" i="1"/>
  <c r="AM85" i="1"/>
  <c r="AE85" i="1"/>
  <c r="AL85" i="1"/>
  <c r="AD85" i="1"/>
  <c r="AK85" i="1"/>
  <c r="AC85" i="1"/>
  <c r="AJ85" i="1"/>
  <c r="AB85" i="1"/>
  <c r="AI85" i="1"/>
  <c r="AG85" i="1"/>
  <c r="BN85" i="1"/>
  <c r="BP85" i="1"/>
  <c r="BA66" i="1"/>
  <c r="A66" i="1" s="1"/>
  <c r="AG83" i="1"/>
  <c r="AF83" i="1"/>
  <c r="AL83" i="1"/>
  <c r="AD83" i="1"/>
  <c r="BP83" i="1"/>
  <c r="AB83" i="1"/>
  <c r="AK83" i="1"/>
  <c r="BN83" i="1"/>
  <c r="AI83" i="1"/>
  <c r="AH83" i="1"/>
  <c r="AE83" i="1"/>
  <c r="BM35" i="1"/>
  <c r="BZ39" i="1"/>
  <c r="AG41" i="1"/>
  <c r="BM43" i="1"/>
  <c r="BA43" i="1" s="1"/>
  <c r="A43" i="1" s="1"/>
  <c r="BZ47" i="1"/>
  <c r="AG49" i="1"/>
  <c r="AF52" i="1"/>
  <c r="BZ53" i="1"/>
  <c r="BZ56" i="1"/>
  <c r="AF73" i="1"/>
  <c r="AL73" i="1"/>
  <c r="AD73" i="1"/>
  <c r="AJ73" i="1"/>
  <c r="AB73" i="1"/>
  <c r="AI73" i="1"/>
  <c r="BP73" i="1"/>
  <c r="AH73" i="1"/>
  <c r="BN73" i="1"/>
  <c r="BA76" i="1"/>
  <c r="A76" i="1" s="1"/>
  <c r="BP82" i="1"/>
  <c r="AH82" i="1"/>
  <c r="BN82" i="1"/>
  <c r="AG82" i="1"/>
  <c r="AM82" i="1"/>
  <c r="AE82" i="1"/>
  <c r="AD82" i="1"/>
  <c r="AB82" i="1"/>
  <c r="AK82" i="1"/>
  <c r="AJ82" i="1"/>
  <c r="AI82" i="1"/>
  <c r="AC83" i="1"/>
  <c r="T57" i="1"/>
  <c r="CC65" i="1"/>
  <c r="BP69" i="1"/>
  <c r="AH69" i="1"/>
  <c r="BN69" i="1"/>
  <c r="AF69" i="1"/>
  <c r="AM69" i="1"/>
  <c r="AE69" i="1"/>
  <c r="AL69" i="1"/>
  <c r="AD69" i="1"/>
  <c r="AC82" i="1"/>
  <c r="AJ83" i="1"/>
  <c r="AI41" i="1"/>
  <c r="BZ41" i="1"/>
  <c r="AI49" i="1"/>
  <c r="BZ49" i="1"/>
  <c r="BN52" i="1"/>
  <c r="BA52" i="1" s="1"/>
  <c r="A52" i="1" s="1"/>
  <c r="AI52" i="1"/>
  <c r="BZ52" i="1"/>
  <c r="BZ55" i="1"/>
  <c r="AK56" i="1"/>
  <c r="AC56" i="1"/>
  <c r="AJ56" i="1"/>
  <c r="AK58" i="1"/>
  <c r="AC58" i="1"/>
  <c r="AI58" i="1"/>
  <c r="AG58" i="1"/>
  <c r="AL58" i="1"/>
  <c r="CC61" i="1"/>
  <c r="BZ63" i="1"/>
  <c r="AL65" i="1"/>
  <c r="AD65" i="1"/>
  <c r="AJ65" i="1"/>
  <c r="AB65" i="1"/>
  <c r="AI65" i="1"/>
  <c r="BP65" i="1"/>
  <c r="AH65" i="1"/>
  <c r="BN65" i="1"/>
  <c r="AB69" i="1"/>
  <c r="AL75" i="1"/>
  <c r="AD75" i="1"/>
  <c r="AJ75" i="1"/>
  <c r="AB75" i="1"/>
  <c r="BP75" i="1"/>
  <c r="AH75" i="1"/>
  <c r="BN75" i="1"/>
  <c r="AG75" i="1"/>
  <c r="AF75" i="1"/>
  <c r="AM83" i="1"/>
  <c r="BZ34" i="1"/>
  <c r="AB41" i="1"/>
  <c r="AJ41" i="1"/>
  <c r="BZ42" i="1"/>
  <c r="AB49" i="1"/>
  <c r="AJ49" i="1"/>
  <c r="BZ50" i="1"/>
  <c r="AJ52" i="1"/>
  <c r="AB56" i="1"/>
  <c r="AL56" i="1"/>
  <c r="BN58" i="1"/>
  <c r="BA58" i="1" s="1"/>
  <c r="A58" i="1" s="1"/>
  <c r="AM58" i="1"/>
  <c r="T61" i="1"/>
  <c r="CC63" i="1"/>
  <c r="AC65" i="1"/>
  <c r="AC69" i="1"/>
  <c r="CA72" i="1"/>
  <c r="CC72" i="1" s="1"/>
  <c r="BZ72" i="1"/>
  <c r="CC73" i="1"/>
  <c r="AC75" i="1"/>
  <c r="T77" i="1"/>
  <c r="AL82" i="1"/>
  <c r="CA85" i="1"/>
  <c r="CC85" i="1" s="1"/>
  <c r="BZ85" i="1"/>
  <c r="AC41" i="1"/>
  <c r="AC49" i="1"/>
  <c r="AB52" i="1"/>
  <c r="AK52" i="1"/>
  <c r="CC55" i="1"/>
  <c r="AD56" i="1"/>
  <c r="AM56" i="1"/>
  <c r="AB58" i="1"/>
  <c r="AE65" i="1"/>
  <c r="AJ67" i="1"/>
  <c r="AB67" i="1"/>
  <c r="BP67" i="1"/>
  <c r="AH67" i="1"/>
  <c r="BN67" i="1"/>
  <c r="AG67" i="1"/>
  <c r="AF67" i="1"/>
  <c r="CA68" i="1"/>
  <c r="CC68" i="1" s="1"/>
  <c r="AG69" i="1"/>
  <c r="AE75" i="1"/>
  <c r="AK88" i="1"/>
  <c r="AC88" i="1"/>
  <c r="AJ88" i="1"/>
  <c r="AB88" i="1"/>
  <c r="AI88" i="1"/>
  <c r="BP88" i="1"/>
  <c r="AH88" i="1"/>
  <c r="BN88" i="1"/>
  <c r="AG88" i="1"/>
  <c r="AF88" i="1"/>
  <c r="AM88" i="1"/>
  <c r="AE88" i="1"/>
  <c r="AD88" i="1"/>
  <c r="AL88" i="1"/>
  <c r="BM93" i="1"/>
  <c r="T93" i="1"/>
  <c r="BP91" i="1"/>
  <c r="AH91" i="1"/>
  <c r="BN91" i="1"/>
  <c r="AG91" i="1"/>
  <c r="AF91" i="1"/>
  <c r="AM91" i="1"/>
  <c r="AE91" i="1"/>
  <c r="AL91" i="1"/>
  <c r="AD91" i="1"/>
  <c r="AK91" i="1"/>
  <c r="AC91" i="1"/>
  <c r="AJ91" i="1"/>
  <c r="AB91" i="1"/>
  <c r="AL95" i="1"/>
  <c r="AD95" i="1"/>
  <c r="AK95" i="1"/>
  <c r="AC95" i="1"/>
  <c r="AJ95" i="1"/>
  <c r="AB95" i="1"/>
  <c r="AI95" i="1"/>
  <c r="BP95" i="1"/>
  <c r="AH95" i="1"/>
  <c r="BN95" i="1"/>
  <c r="AG95" i="1"/>
  <c r="AF95" i="1"/>
  <c r="AE60" i="1"/>
  <c r="AM60" i="1"/>
  <c r="AE68" i="1"/>
  <c r="AM68" i="1"/>
  <c r="AC70" i="1"/>
  <c r="AK70" i="1"/>
  <c r="T72" i="1"/>
  <c r="AE76" i="1"/>
  <c r="AM76" i="1"/>
  <c r="AC78" i="1"/>
  <c r="AK78" i="1"/>
  <c r="AB80" i="1"/>
  <c r="AK80" i="1"/>
  <c r="AD84" i="1"/>
  <c r="AJ89" i="1"/>
  <c r="AB89" i="1"/>
  <c r="AI89" i="1"/>
  <c r="BP89" i="1"/>
  <c r="AH89" i="1"/>
  <c r="BN89" i="1"/>
  <c r="AG89" i="1"/>
  <c r="AF89" i="1"/>
  <c r="AM89" i="1"/>
  <c r="AE89" i="1"/>
  <c r="AL89" i="1"/>
  <c r="AD89" i="1"/>
  <c r="AI91" i="1"/>
  <c r="CA92" i="1"/>
  <c r="CC92" i="1" s="1"/>
  <c r="BZ92" i="1"/>
  <c r="AE95" i="1"/>
  <c r="AD70" i="1"/>
  <c r="AL70" i="1"/>
  <c r="BZ73" i="1"/>
  <c r="AF76" i="1"/>
  <c r="AD78" i="1"/>
  <c r="AL78" i="1"/>
  <c r="AC80" i="1"/>
  <c r="AL80" i="1"/>
  <c r="BM80" i="1"/>
  <c r="CC83" i="1"/>
  <c r="AH84" i="1"/>
  <c r="BM86" i="1"/>
  <c r="T86" i="1"/>
  <c r="AL87" i="1"/>
  <c r="AD87" i="1"/>
  <c r="AK87" i="1"/>
  <c r="AC87" i="1"/>
  <c r="AJ87" i="1"/>
  <c r="AB87" i="1"/>
  <c r="AI87" i="1"/>
  <c r="BP87" i="1"/>
  <c r="AH87" i="1"/>
  <c r="BN87" i="1"/>
  <c r="BA87" i="1" s="1"/>
  <c r="A87" i="1" s="1"/>
  <c r="AG87" i="1"/>
  <c r="AF87" i="1"/>
  <c r="AC89" i="1"/>
  <c r="AM95" i="1"/>
  <c r="CA103" i="1"/>
  <c r="CC103" i="1" s="1"/>
  <c r="BZ103" i="1"/>
  <c r="CA111" i="1"/>
  <c r="CC111" i="1" s="1"/>
  <c r="BZ111" i="1"/>
  <c r="AG60" i="1"/>
  <c r="AG68" i="1"/>
  <c r="AE70" i="1"/>
  <c r="AM70" i="1"/>
  <c r="AG76" i="1"/>
  <c r="AE78" i="1"/>
  <c r="AM78" i="1"/>
  <c r="AD80" i="1"/>
  <c r="AM80" i="1"/>
  <c r="AI81" i="1"/>
  <c r="BP81" i="1"/>
  <c r="AH81" i="1"/>
  <c r="BN81" i="1"/>
  <c r="AK81" i="1"/>
  <c r="BM81" i="1"/>
  <c r="AI84" i="1"/>
  <c r="AE87" i="1"/>
  <c r="AK89" i="1"/>
  <c r="CC93" i="1"/>
  <c r="AJ108" i="1"/>
  <c r="AB108" i="1"/>
  <c r="AI108" i="1"/>
  <c r="AG108" i="1"/>
  <c r="AF108" i="1"/>
  <c r="AM108" i="1"/>
  <c r="AE108" i="1"/>
  <c r="AL108" i="1"/>
  <c r="AD108" i="1"/>
  <c r="BP108" i="1"/>
  <c r="AK108" i="1"/>
  <c r="AH108" i="1"/>
  <c r="AC108" i="1"/>
  <c r="BN108" i="1"/>
  <c r="AG70" i="1"/>
  <c r="AG78" i="1"/>
  <c r="AF80" i="1"/>
  <c r="BP80" i="1"/>
  <c r="CA80" i="1"/>
  <c r="CC80" i="1" s="1"/>
  <c r="BZ80" i="1"/>
  <c r="AL84" i="1"/>
  <c r="CC90" i="1"/>
  <c r="AL114" i="1"/>
  <c r="AD114" i="1"/>
  <c r="AK114" i="1"/>
  <c r="AC114" i="1"/>
  <c r="AJ114" i="1"/>
  <c r="AB114" i="1"/>
  <c r="AI114" i="1"/>
  <c r="BP114" i="1"/>
  <c r="AH114" i="1"/>
  <c r="BN114" i="1"/>
  <c r="AG114" i="1"/>
  <c r="AF114" i="1"/>
  <c r="AM114" i="1"/>
  <c r="AE114" i="1"/>
  <c r="AF104" i="1"/>
  <c r="AM104" i="1"/>
  <c r="AE104" i="1"/>
  <c r="AK104" i="1"/>
  <c r="AC104" i="1"/>
  <c r="AJ104" i="1"/>
  <c r="AB104" i="1"/>
  <c r="BN104" i="1"/>
  <c r="BA104" i="1" s="1"/>
  <c r="A104" i="1" s="1"/>
  <c r="BP104" i="1"/>
  <c r="AL104" i="1"/>
  <c r="AI104" i="1"/>
  <c r="AH104" i="1"/>
  <c r="AG104" i="1"/>
  <c r="AD104" i="1"/>
  <c r="AH80" i="1"/>
  <c r="BA80" i="1"/>
  <c r="A80" i="1" s="1"/>
  <c r="AG84" i="1"/>
  <c r="AF84" i="1"/>
  <c r="AM84" i="1"/>
  <c r="AE84" i="1"/>
  <c r="AK84" i="1"/>
  <c r="AC84" i="1"/>
  <c r="BA95" i="1"/>
  <c r="A95" i="1" s="1"/>
  <c r="AJ97" i="1"/>
  <c r="AB97" i="1"/>
  <c r="AI97" i="1"/>
  <c r="BP97" i="1"/>
  <c r="AH97" i="1"/>
  <c r="BN97" i="1"/>
  <c r="AG97" i="1"/>
  <c r="AF97" i="1"/>
  <c r="AM97" i="1"/>
  <c r="AE97" i="1"/>
  <c r="AL97" i="1"/>
  <c r="AD97" i="1"/>
  <c r="CA105" i="1"/>
  <c r="BZ105" i="1"/>
  <c r="BM88" i="1"/>
  <c r="AI92" i="1"/>
  <c r="BM96" i="1"/>
  <c r="BA96" i="1" s="1"/>
  <c r="A96" i="1" s="1"/>
  <c r="AJ100" i="1"/>
  <c r="AB100" i="1"/>
  <c r="AI100" i="1"/>
  <c r="AF100" i="1"/>
  <c r="AL100" i="1"/>
  <c r="AL103" i="1"/>
  <c r="CC105" i="1"/>
  <c r="CC106" i="1"/>
  <c r="BM89" i="1"/>
  <c r="BM97" i="1"/>
  <c r="BP100" i="1"/>
  <c r="BA100" i="1" s="1"/>
  <c r="A100" i="1" s="1"/>
  <c r="CA100" i="1"/>
  <c r="CC100" i="1" s="1"/>
  <c r="BZ100" i="1"/>
  <c r="BM105" i="1"/>
  <c r="T105" i="1"/>
  <c r="BA119" i="1"/>
  <c r="A119" i="1" s="1"/>
  <c r="BZ86" i="1"/>
  <c r="AE90" i="1"/>
  <c r="AM90" i="1"/>
  <c r="AC92" i="1"/>
  <c r="AK92" i="1"/>
  <c r="T94" i="1"/>
  <c r="BZ94" i="1"/>
  <c r="AE98" i="1"/>
  <c r="AM98" i="1"/>
  <c r="BZ99" i="1"/>
  <c r="AC100" i="1"/>
  <c r="BP102" i="1"/>
  <c r="AH102" i="1"/>
  <c r="BN102" i="1"/>
  <c r="AG102" i="1"/>
  <c r="AM102" i="1"/>
  <c r="AE102" i="1"/>
  <c r="AL102" i="1"/>
  <c r="AD102" i="1"/>
  <c r="BM112" i="1"/>
  <c r="T112" i="1"/>
  <c r="BM123" i="1"/>
  <c r="T123" i="1"/>
  <c r="CA123" i="1"/>
  <c r="CC123" i="1" s="1"/>
  <c r="BZ123" i="1"/>
  <c r="AD92" i="1"/>
  <c r="AL92" i="1"/>
  <c r="AD100" i="1"/>
  <c r="AL106" i="1"/>
  <c r="AD106" i="1"/>
  <c r="AK106" i="1"/>
  <c r="AC106" i="1"/>
  <c r="AI106" i="1"/>
  <c r="BP106" i="1"/>
  <c r="AH106" i="1"/>
  <c r="BN106" i="1"/>
  <c r="AF106" i="1"/>
  <c r="CA108" i="1"/>
  <c r="CC108" i="1" s="1"/>
  <c r="BZ108" i="1"/>
  <c r="AJ116" i="1"/>
  <c r="AB116" i="1"/>
  <c r="AI116" i="1"/>
  <c r="BP116" i="1"/>
  <c r="AH116" i="1"/>
  <c r="BN116" i="1"/>
  <c r="AG116" i="1"/>
  <c r="AF116" i="1"/>
  <c r="AM116" i="1"/>
  <c r="AE116" i="1"/>
  <c r="AL116" i="1"/>
  <c r="AD116" i="1"/>
  <c r="BP118" i="1"/>
  <c r="AH118" i="1"/>
  <c r="BN118" i="1"/>
  <c r="AG118" i="1"/>
  <c r="AF118" i="1"/>
  <c r="AM118" i="1"/>
  <c r="AE118" i="1"/>
  <c r="AL118" i="1"/>
  <c r="AD118" i="1"/>
  <c r="AK118" i="1"/>
  <c r="AC118" i="1"/>
  <c r="AJ118" i="1"/>
  <c r="AB118" i="1"/>
  <c r="AM120" i="1"/>
  <c r="AE120" i="1"/>
  <c r="AI120" i="1"/>
  <c r="BP120" i="1"/>
  <c r="AJ120" i="1"/>
  <c r="BN120" i="1"/>
  <c r="AH120" i="1"/>
  <c r="AG120" i="1"/>
  <c r="AF120" i="1"/>
  <c r="AD120" i="1"/>
  <c r="AC120" i="1"/>
  <c r="AL120" i="1"/>
  <c r="AB120" i="1"/>
  <c r="BZ88" i="1"/>
  <c r="AG90" i="1"/>
  <c r="AE92" i="1"/>
  <c r="AM92" i="1"/>
  <c r="BZ96" i="1"/>
  <c r="AG98" i="1"/>
  <c r="BP98" i="1"/>
  <c r="AE100" i="1"/>
  <c r="AC102" i="1"/>
  <c r="AB106" i="1"/>
  <c r="BM106" i="1"/>
  <c r="AK107" i="1"/>
  <c r="AC107" i="1"/>
  <c r="AJ107" i="1"/>
  <c r="AB107" i="1"/>
  <c r="BP107" i="1"/>
  <c r="AH107" i="1"/>
  <c r="BN107" i="1"/>
  <c r="AG107" i="1"/>
  <c r="AM107" i="1"/>
  <c r="AE107" i="1"/>
  <c r="BP110" i="1"/>
  <c r="AH110" i="1"/>
  <c r="BN110" i="1"/>
  <c r="AG110" i="1"/>
  <c r="AF110" i="1"/>
  <c r="AM110" i="1"/>
  <c r="AE110" i="1"/>
  <c r="AL110" i="1"/>
  <c r="AD110" i="1"/>
  <c r="AK110" i="1"/>
  <c r="AC110" i="1"/>
  <c r="AJ110" i="1"/>
  <c r="AB110" i="1"/>
  <c r="CC113" i="1"/>
  <c r="AC116" i="1"/>
  <c r="CC116" i="1"/>
  <c r="AI118" i="1"/>
  <c r="AK120" i="1"/>
  <c r="BN90" i="1"/>
  <c r="AH90" i="1"/>
  <c r="BP90" i="1"/>
  <c r="AF92" i="1"/>
  <c r="BN98" i="1"/>
  <c r="AH98" i="1"/>
  <c r="AG100" i="1"/>
  <c r="AF102" i="1"/>
  <c r="BZ104" i="1"/>
  <c r="AE106" i="1"/>
  <c r="AD107" i="1"/>
  <c r="AI110" i="1"/>
  <c r="AK116" i="1"/>
  <c r="AH100" i="1"/>
  <c r="T101" i="1"/>
  <c r="BM101" i="1"/>
  <c r="BA108" i="1"/>
  <c r="A108" i="1" s="1"/>
  <c r="T109" i="1"/>
  <c r="BM109" i="1"/>
  <c r="AI117" i="1"/>
  <c r="BP117" i="1"/>
  <c r="AH117" i="1"/>
  <c r="BN117" i="1"/>
  <c r="AG117" i="1"/>
  <c r="AF117" i="1"/>
  <c r="AM117" i="1"/>
  <c r="AE117" i="1"/>
  <c r="AL117" i="1"/>
  <c r="AD117" i="1"/>
  <c r="AK117" i="1"/>
  <c r="AC117" i="1"/>
  <c r="AK122" i="1"/>
  <c r="AC122" i="1"/>
  <c r="AG122" i="1"/>
  <c r="AF122" i="1"/>
  <c r="AL122" i="1"/>
  <c r="BN122" i="1"/>
  <c r="BA122" i="1" s="1"/>
  <c r="A122" i="1" s="1"/>
  <c r="AJ122" i="1"/>
  <c r="AI122" i="1"/>
  <c r="AH122" i="1"/>
  <c r="AE122" i="1"/>
  <c r="AD122" i="1"/>
  <c r="BP122" i="1"/>
  <c r="AB122" i="1"/>
  <c r="AI111" i="1"/>
  <c r="AE115" i="1"/>
  <c r="AM115" i="1"/>
  <c r="AI119" i="1"/>
  <c r="AH124" i="1"/>
  <c r="BP124" i="1"/>
  <c r="CA124" i="1"/>
  <c r="CC124" i="1" s="1"/>
  <c r="BZ124" i="1"/>
  <c r="BP126" i="1"/>
  <c r="BA126" i="1" s="1"/>
  <c r="A126" i="1" s="1"/>
  <c r="AH126" i="1"/>
  <c r="BN126" i="1"/>
  <c r="AG126" i="1"/>
  <c r="AM126" i="1"/>
  <c r="AE126" i="1"/>
  <c r="AL126" i="1"/>
  <c r="AD126" i="1"/>
  <c r="AK126" i="1"/>
  <c r="AC126" i="1"/>
  <c r="AJ126" i="1"/>
  <c r="AB126" i="1"/>
  <c r="BM136" i="1"/>
  <c r="T136" i="1"/>
  <c r="AI153" i="1"/>
  <c r="BP153" i="1"/>
  <c r="AH153" i="1"/>
  <c r="BN153" i="1"/>
  <c r="AG153" i="1"/>
  <c r="AF153" i="1"/>
  <c r="AM153" i="1"/>
  <c r="AE153" i="1"/>
  <c r="AL153" i="1"/>
  <c r="AD153" i="1"/>
  <c r="AK153" i="1"/>
  <c r="AC153" i="1"/>
  <c r="AJ153" i="1"/>
  <c r="AB153" i="1"/>
  <c r="AK124" i="1"/>
  <c r="BM128" i="1"/>
  <c r="T128" i="1"/>
  <c r="AC111" i="1"/>
  <c r="AK111" i="1"/>
  <c r="T113" i="1"/>
  <c r="BZ113" i="1"/>
  <c r="AG115" i="1"/>
  <c r="BM117" i="1"/>
  <c r="AC119" i="1"/>
  <c r="AK119" i="1"/>
  <c r="AF121" i="1"/>
  <c r="AI126" i="1"/>
  <c r="BP134" i="1"/>
  <c r="AH134" i="1"/>
  <c r="BN134" i="1"/>
  <c r="AG134" i="1"/>
  <c r="AF134" i="1"/>
  <c r="AM134" i="1"/>
  <c r="AE134" i="1"/>
  <c r="AL134" i="1"/>
  <c r="AD134" i="1"/>
  <c r="AK134" i="1"/>
  <c r="AC134" i="1"/>
  <c r="AJ134" i="1"/>
  <c r="AB134" i="1"/>
  <c r="AD111" i="1"/>
  <c r="AL111" i="1"/>
  <c r="BN115" i="1"/>
  <c r="BA115" i="1" s="1"/>
  <c r="A115" i="1" s="1"/>
  <c r="AH115" i="1"/>
  <c r="BP115" i="1"/>
  <c r="AD119" i="1"/>
  <c r="AL119" i="1"/>
  <c r="T125" i="1"/>
  <c r="BM125" i="1"/>
  <c r="AF140" i="1"/>
  <c r="AK140" i="1"/>
  <c r="AC140" i="1"/>
  <c r="AJ140" i="1"/>
  <c r="AB140" i="1"/>
  <c r="BP140" i="1"/>
  <c r="AH140" i="1"/>
  <c r="BN140" i="1"/>
  <c r="AD140" i="1"/>
  <c r="AM140" i="1"/>
  <c r="AL140" i="1"/>
  <c r="AI140" i="1"/>
  <c r="AG140" i="1"/>
  <c r="AI115" i="1"/>
  <c r="AJ124" i="1"/>
  <c r="AB124" i="1"/>
  <c r="AI124" i="1"/>
  <c r="AG124" i="1"/>
  <c r="AM124" i="1"/>
  <c r="AE124" i="1"/>
  <c r="AL124" i="1"/>
  <c r="AD124" i="1"/>
  <c r="AG127" i="1"/>
  <c r="AF127" i="1"/>
  <c r="AM127" i="1"/>
  <c r="AE127" i="1"/>
  <c r="AL127" i="1"/>
  <c r="AD127" i="1"/>
  <c r="AK127" i="1"/>
  <c r="AC127" i="1"/>
  <c r="AJ127" i="1"/>
  <c r="AB127" i="1"/>
  <c r="AI127" i="1"/>
  <c r="AF111" i="1"/>
  <c r="AB115" i="1"/>
  <c r="AJ115" i="1"/>
  <c r="BZ116" i="1"/>
  <c r="AF119" i="1"/>
  <c r="BN124" i="1"/>
  <c r="CC125" i="1"/>
  <c r="BN127" i="1"/>
  <c r="AJ132" i="1"/>
  <c r="AB132" i="1"/>
  <c r="AI132" i="1"/>
  <c r="BP132" i="1"/>
  <c r="AH132" i="1"/>
  <c r="BN132" i="1"/>
  <c r="AG132" i="1"/>
  <c r="AF132" i="1"/>
  <c r="AM132" i="1"/>
  <c r="AE132" i="1"/>
  <c r="AL132" i="1"/>
  <c r="AD132" i="1"/>
  <c r="CA135" i="1"/>
  <c r="BZ135" i="1"/>
  <c r="AC115" i="1"/>
  <c r="AG119" i="1"/>
  <c r="AL121" i="1"/>
  <c r="AD121" i="1"/>
  <c r="BP121" i="1"/>
  <c r="AH121" i="1"/>
  <c r="BN121" i="1"/>
  <c r="AG121" i="1"/>
  <c r="AM121" i="1"/>
  <c r="AC124" i="1"/>
  <c r="AH127" i="1"/>
  <c r="BP127" i="1"/>
  <c r="CA127" i="1"/>
  <c r="CC127" i="1" s="1"/>
  <c r="BZ127" i="1"/>
  <c r="BA130" i="1"/>
  <c r="A130" i="1" s="1"/>
  <c r="AI133" i="1"/>
  <c r="BP133" i="1"/>
  <c r="AH133" i="1"/>
  <c r="BN133" i="1"/>
  <c r="BA133" i="1" s="1"/>
  <c r="A133" i="1" s="1"/>
  <c r="AG133" i="1"/>
  <c r="AF133" i="1"/>
  <c r="AM133" i="1"/>
  <c r="AE133" i="1"/>
  <c r="AL133" i="1"/>
  <c r="AD133" i="1"/>
  <c r="AK133" i="1"/>
  <c r="AC133" i="1"/>
  <c r="CC135" i="1"/>
  <c r="AG129" i="1"/>
  <c r="AF130" i="1"/>
  <c r="AE131" i="1"/>
  <c r="AM131" i="1"/>
  <c r="T135" i="1"/>
  <c r="AG137" i="1"/>
  <c r="AF138" i="1"/>
  <c r="BP138" i="1"/>
  <c r="AE139" i="1"/>
  <c r="CC142" i="1"/>
  <c r="AI143" i="1"/>
  <c r="AK144" i="1"/>
  <c r="AF147" i="1"/>
  <c r="CA159" i="1"/>
  <c r="BZ159" i="1"/>
  <c r="BM124" i="1"/>
  <c r="BN129" i="1"/>
  <c r="AH129" i="1"/>
  <c r="BP129" i="1"/>
  <c r="AG130" i="1"/>
  <c r="AF131" i="1"/>
  <c r="BM132" i="1"/>
  <c r="BN137" i="1"/>
  <c r="BA137" i="1" s="1"/>
  <c r="A137" i="1" s="1"/>
  <c r="AH137" i="1"/>
  <c r="BP137" i="1"/>
  <c r="AG138" i="1"/>
  <c r="BM140" i="1"/>
  <c r="AL142" i="1"/>
  <c r="AD142" i="1"/>
  <c r="AI142" i="1"/>
  <c r="BP142" i="1"/>
  <c r="AH142" i="1"/>
  <c r="BN142" i="1"/>
  <c r="AF142" i="1"/>
  <c r="AM144" i="1"/>
  <c r="AH147" i="1"/>
  <c r="AL150" i="1"/>
  <c r="AD150" i="1"/>
  <c r="AK150" i="1"/>
  <c r="AC150" i="1"/>
  <c r="AI150" i="1"/>
  <c r="BP150" i="1"/>
  <c r="AH150" i="1"/>
  <c r="BN150" i="1"/>
  <c r="AG150" i="1"/>
  <c r="AF150" i="1"/>
  <c r="AK151" i="1"/>
  <c r="AC151" i="1"/>
  <c r="AJ151" i="1"/>
  <c r="AB151" i="1"/>
  <c r="BP151" i="1"/>
  <c r="AH151" i="1"/>
  <c r="BN151" i="1"/>
  <c r="BA151" i="1" s="1"/>
  <c r="A151" i="1" s="1"/>
  <c r="AG151" i="1"/>
  <c r="AF151" i="1"/>
  <c r="AM151" i="1"/>
  <c r="AE151" i="1"/>
  <c r="AL157" i="1"/>
  <c r="AD157" i="1"/>
  <c r="BP157" i="1"/>
  <c r="AH157" i="1"/>
  <c r="BN157" i="1"/>
  <c r="AF157" i="1"/>
  <c r="AE157" i="1"/>
  <c r="AC157" i="1"/>
  <c r="AM157" i="1"/>
  <c r="AB157" i="1"/>
  <c r="AK157" i="1"/>
  <c r="AJ157" i="1"/>
  <c r="AI157" i="1"/>
  <c r="CC159" i="1"/>
  <c r="AI129" i="1"/>
  <c r="AG131" i="1"/>
  <c r="BM133" i="1"/>
  <c r="AI137" i="1"/>
  <c r="CA147" i="1"/>
  <c r="CC147" i="1" s="1"/>
  <c r="BZ147" i="1"/>
  <c r="AB129" i="1"/>
  <c r="AJ129" i="1"/>
  <c r="AI130" i="1"/>
  <c r="BN131" i="1"/>
  <c r="AH131" i="1"/>
  <c r="BP131" i="1"/>
  <c r="AB137" i="1"/>
  <c r="AJ137" i="1"/>
  <c r="AI138" i="1"/>
  <c r="AJ144" i="1"/>
  <c r="AB144" i="1"/>
  <c r="AG144" i="1"/>
  <c r="AF144" i="1"/>
  <c r="AL144" i="1"/>
  <c r="AD144" i="1"/>
  <c r="AE150" i="1"/>
  <c r="AI151" i="1"/>
  <c r="AK154" i="1"/>
  <c r="AC154" i="1"/>
  <c r="AI154" i="1"/>
  <c r="BN154" i="1"/>
  <c r="AH154" i="1"/>
  <c r="BP154" i="1"/>
  <c r="AG154" i="1"/>
  <c r="AF154" i="1"/>
  <c r="AE154" i="1"/>
  <c r="AM154" i="1"/>
  <c r="AD154" i="1"/>
  <c r="AL154" i="1"/>
  <c r="AB154" i="1"/>
  <c r="AI131" i="1"/>
  <c r="CA141" i="1"/>
  <c r="CC141" i="1" s="1"/>
  <c r="BZ141" i="1"/>
  <c r="AK143" i="1"/>
  <c r="AC143" i="1"/>
  <c r="BP143" i="1"/>
  <c r="AH143" i="1"/>
  <c r="BN143" i="1"/>
  <c r="AG143" i="1"/>
  <c r="AM143" i="1"/>
  <c r="AE143" i="1"/>
  <c r="CA152" i="1"/>
  <c r="CC152" i="1" s="1"/>
  <c r="BZ152" i="1"/>
  <c r="AJ155" i="1"/>
  <c r="AB155" i="1"/>
  <c r="AK155" i="1"/>
  <c r="AI155" i="1"/>
  <c r="BN155" i="1"/>
  <c r="AH155" i="1"/>
  <c r="AG155" i="1"/>
  <c r="BP155" i="1"/>
  <c r="AF155" i="1"/>
  <c r="AE155" i="1"/>
  <c r="AM155" i="1"/>
  <c r="AD155" i="1"/>
  <c r="AJ167" i="1"/>
  <c r="AB167" i="1"/>
  <c r="BP167" i="1"/>
  <c r="AH167" i="1"/>
  <c r="BN167" i="1"/>
  <c r="AG167" i="1"/>
  <c r="AF167" i="1"/>
  <c r="AM167" i="1"/>
  <c r="AE167" i="1"/>
  <c r="AL167" i="1"/>
  <c r="AK167" i="1"/>
  <c r="AI167" i="1"/>
  <c r="AD167" i="1"/>
  <c r="AC167" i="1"/>
  <c r="AD129" i="1"/>
  <c r="AL129" i="1"/>
  <c r="AC130" i="1"/>
  <c r="AK130" i="1"/>
  <c r="AB131" i="1"/>
  <c r="AJ131" i="1"/>
  <c r="BZ132" i="1"/>
  <c r="AD137" i="1"/>
  <c r="AL137" i="1"/>
  <c r="AC138" i="1"/>
  <c r="AK138" i="1"/>
  <c r="AL139" i="1"/>
  <c r="AD139" i="1"/>
  <c r="AK139" i="1"/>
  <c r="AC139" i="1"/>
  <c r="AI139" i="1"/>
  <c r="AM139" i="1"/>
  <c r="AG142" i="1"/>
  <c r="AB143" i="1"/>
  <c r="AE144" i="1"/>
  <c r="T145" i="1"/>
  <c r="BM145" i="1"/>
  <c r="AG147" i="1"/>
  <c r="AL147" i="1"/>
  <c r="AD147" i="1"/>
  <c r="AK147" i="1"/>
  <c r="AC147" i="1"/>
  <c r="AJ147" i="1"/>
  <c r="AB147" i="1"/>
  <c r="AI147" i="1"/>
  <c r="CC150" i="1"/>
  <c r="AC155" i="1"/>
  <c r="CA158" i="1"/>
  <c r="CC158" i="1" s="1"/>
  <c r="BZ158" i="1"/>
  <c r="BP161" i="1"/>
  <c r="AH161" i="1"/>
  <c r="BN161" i="1"/>
  <c r="AF161" i="1"/>
  <c r="AL161" i="1"/>
  <c r="AD161" i="1"/>
  <c r="AK161" i="1"/>
  <c r="AC161" i="1"/>
  <c r="AI161" i="1"/>
  <c r="AG161" i="1"/>
  <c r="AE161" i="1"/>
  <c r="AB161" i="1"/>
  <c r="AM161" i="1"/>
  <c r="AI168" i="1"/>
  <c r="AG168" i="1"/>
  <c r="AF168" i="1"/>
  <c r="AM168" i="1"/>
  <c r="AE168" i="1"/>
  <c r="AL168" i="1"/>
  <c r="AD168" i="1"/>
  <c r="AK168" i="1"/>
  <c r="AJ168" i="1"/>
  <c r="BP168" i="1"/>
  <c r="AH168" i="1"/>
  <c r="AC168" i="1"/>
  <c r="AB168" i="1"/>
  <c r="BN168" i="1"/>
  <c r="AE129" i="1"/>
  <c r="AD130" i="1"/>
  <c r="AC131" i="1"/>
  <c r="AE137" i="1"/>
  <c r="AD138" i="1"/>
  <c r="AM138" i="1"/>
  <c r="BP139" i="1"/>
  <c r="BA139" i="1" s="1"/>
  <c r="A139" i="1" s="1"/>
  <c r="AJ142" i="1"/>
  <c r="AD143" i="1"/>
  <c r="AH144" i="1"/>
  <c r="T146" i="1"/>
  <c r="BN147" i="1"/>
  <c r="BA147" i="1" s="1"/>
  <c r="A147" i="1" s="1"/>
  <c r="BM148" i="1"/>
  <c r="T148" i="1"/>
  <c r="CC149" i="1"/>
  <c r="AL155" i="1"/>
  <c r="AJ161" i="1"/>
  <c r="BM169" i="1"/>
  <c r="T169" i="1"/>
  <c r="BA170" i="1"/>
  <c r="A170" i="1" s="1"/>
  <c r="AG141" i="1"/>
  <c r="AG149" i="1"/>
  <c r="AD152" i="1"/>
  <c r="AL152" i="1"/>
  <c r="BM155" i="1"/>
  <c r="BM156" i="1"/>
  <c r="T156" i="1"/>
  <c r="AF158" i="1"/>
  <c r="T159" i="1"/>
  <c r="AF162" i="1"/>
  <c r="AG170" i="1"/>
  <c r="AF170" i="1"/>
  <c r="AM170" i="1"/>
  <c r="AE170" i="1"/>
  <c r="AL170" i="1"/>
  <c r="AD170" i="1"/>
  <c r="AK170" i="1"/>
  <c r="AC170" i="1"/>
  <c r="AJ170" i="1"/>
  <c r="AB170" i="1"/>
  <c r="AE152" i="1"/>
  <c r="AM152" i="1"/>
  <c r="BM157" i="1"/>
  <c r="AH158" i="1"/>
  <c r="BM172" i="1"/>
  <c r="T172" i="1"/>
  <c r="BP194" i="1"/>
  <c r="AH194" i="1"/>
  <c r="BN194" i="1"/>
  <c r="AG194" i="1"/>
  <c r="AF194" i="1"/>
  <c r="AM194" i="1"/>
  <c r="AE194" i="1"/>
  <c r="AL194" i="1"/>
  <c r="AD194" i="1"/>
  <c r="AK194" i="1"/>
  <c r="AC194" i="1"/>
  <c r="AJ194" i="1"/>
  <c r="AB194" i="1"/>
  <c r="AI194" i="1"/>
  <c r="AI141" i="1"/>
  <c r="AI149" i="1"/>
  <c r="BZ149" i="1"/>
  <c r="AF152" i="1"/>
  <c r="BM153" i="1"/>
  <c r="AI158" i="1"/>
  <c r="AI162" i="1"/>
  <c r="AM163" i="1"/>
  <c r="CA163" i="1"/>
  <c r="CC163" i="1" s="1"/>
  <c r="BZ163" i="1"/>
  <c r="AL165" i="1"/>
  <c r="AD165" i="1"/>
  <c r="AJ165" i="1"/>
  <c r="AB165" i="1"/>
  <c r="BP165" i="1"/>
  <c r="AH165" i="1"/>
  <c r="BN165" i="1"/>
  <c r="BA165" i="1" s="1"/>
  <c r="A165" i="1" s="1"/>
  <c r="AG165" i="1"/>
  <c r="AI170" i="1"/>
  <c r="BZ170" i="1"/>
  <c r="CA174" i="1"/>
  <c r="CC174" i="1" s="1"/>
  <c r="BZ174" i="1"/>
  <c r="BM176" i="1"/>
  <c r="T176" i="1"/>
  <c r="AG152" i="1"/>
  <c r="BN158" i="1"/>
  <c r="BA158" i="1" s="1"/>
  <c r="A158" i="1" s="1"/>
  <c r="AF163" i="1"/>
  <c r="AL163" i="1"/>
  <c r="AD163" i="1"/>
  <c r="AJ163" i="1"/>
  <c r="AB163" i="1"/>
  <c r="AI163" i="1"/>
  <c r="AC165" i="1"/>
  <c r="BA166" i="1"/>
  <c r="A166" i="1" s="1"/>
  <c r="AK191" i="1"/>
  <c r="AC191" i="1"/>
  <c r="AJ191" i="1"/>
  <c r="AB191" i="1"/>
  <c r="AI191" i="1"/>
  <c r="BP191" i="1"/>
  <c r="AH191" i="1"/>
  <c r="BN191" i="1"/>
  <c r="AG191" i="1"/>
  <c r="AF191" i="1"/>
  <c r="AM191" i="1"/>
  <c r="AE191" i="1"/>
  <c r="AL191" i="1"/>
  <c r="AD191" i="1"/>
  <c r="AK158" i="1"/>
  <c r="AC158" i="1"/>
  <c r="AG158" i="1"/>
  <c r="AL158" i="1"/>
  <c r="T160" i="1"/>
  <c r="BM160" i="1"/>
  <c r="AI152" i="1"/>
  <c r="BZ154" i="1"/>
  <c r="AB158" i="1"/>
  <c r="AM158" i="1"/>
  <c r="CA160" i="1"/>
  <c r="CC160" i="1" s="1"/>
  <c r="CC168" i="1"/>
  <c r="BM171" i="1"/>
  <c r="T171" i="1"/>
  <c r="BM175" i="1"/>
  <c r="T175" i="1"/>
  <c r="AE141" i="1"/>
  <c r="AE149" i="1"/>
  <c r="AB152" i="1"/>
  <c r="CC157" i="1"/>
  <c r="AD158" i="1"/>
  <c r="AG162" i="1"/>
  <c r="AM162" i="1"/>
  <c r="AE162" i="1"/>
  <c r="AK162" i="1"/>
  <c r="AC162" i="1"/>
  <c r="AJ162" i="1"/>
  <c r="AB162" i="1"/>
  <c r="BZ162" i="1"/>
  <c r="BA163" i="1"/>
  <c r="A163" i="1" s="1"/>
  <c r="BM164" i="1"/>
  <c r="T164" i="1"/>
  <c r="CA171" i="1"/>
  <c r="CC171" i="1" s="1"/>
  <c r="BZ171" i="1"/>
  <c r="BM180" i="1"/>
  <c r="T180" i="1"/>
  <c r="CA187" i="1"/>
  <c r="CC187" i="1" s="1"/>
  <c r="BZ187" i="1"/>
  <c r="AF166" i="1"/>
  <c r="AG173" i="1"/>
  <c r="AG174" i="1"/>
  <c r="AI177" i="1"/>
  <c r="AL178" i="1"/>
  <c r="CC182" i="1"/>
  <c r="AG166" i="1"/>
  <c r="BM168" i="1"/>
  <c r="BN173" i="1"/>
  <c r="AH173" i="1"/>
  <c r="BP173" i="1"/>
  <c r="BN177" i="1"/>
  <c r="BZ178" i="1"/>
  <c r="CC198" i="1"/>
  <c r="AI173" i="1"/>
  <c r="AL177" i="1"/>
  <c r="AD177" i="1"/>
  <c r="AK177" i="1"/>
  <c r="AC177" i="1"/>
  <c r="AM177" i="1"/>
  <c r="BM188" i="1"/>
  <c r="T188" i="1"/>
  <c r="CA195" i="1"/>
  <c r="BZ195" i="1"/>
  <c r="AI166" i="1"/>
  <c r="AB173" i="1"/>
  <c r="AJ173" i="1"/>
  <c r="AF174" i="1"/>
  <c r="AJ174" i="1"/>
  <c r="AB177" i="1"/>
  <c r="BP177" i="1"/>
  <c r="AF178" i="1"/>
  <c r="AM178" i="1"/>
  <c r="AE178" i="1"/>
  <c r="AK178" i="1"/>
  <c r="AC178" i="1"/>
  <c r="AJ178" i="1"/>
  <c r="AB178" i="1"/>
  <c r="CA179" i="1"/>
  <c r="BZ179" i="1"/>
  <c r="AK183" i="1"/>
  <c r="AC183" i="1"/>
  <c r="AJ183" i="1"/>
  <c r="AB183" i="1"/>
  <c r="AI183" i="1"/>
  <c r="BP183" i="1"/>
  <c r="AH183" i="1"/>
  <c r="BN183" i="1"/>
  <c r="AG183" i="1"/>
  <c r="AF183" i="1"/>
  <c r="AM183" i="1"/>
  <c r="AE183" i="1"/>
  <c r="CC190" i="1"/>
  <c r="CC195" i="1"/>
  <c r="CC179" i="1"/>
  <c r="AD183" i="1"/>
  <c r="BP186" i="1"/>
  <c r="AH186" i="1"/>
  <c r="BN186" i="1"/>
  <c r="AG186" i="1"/>
  <c r="AF186" i="1"/>
  <c r="AM186" i="1"/>
  <c r="AE186" i="1"/>
  <c r="AL186" i="1"/>
  <c r="AD186" i="1"/>
  <c r="AK186" i="1"/>
  <c r="AC186" i="1"/>
  <c r="AJ186" i="1"/>
  <c r="AB186" i="1"/>
  <c r="AK199" i="1"/>
  <c r="AC199" i="1"/>
  <c r="AJ199" i="1"/>
  <c r="AB199" i="1"/>
  <c r="AI199" i="1"/>
  <c r="BP199" i="1"/>
  <c r="AH199" i="1"/>
  <c r="BN199" i="1"/>
  <c r="AG199" i="1"/>
  <c r="AF199" i="1"/>
  <c r="AM199" i="1"/>
  <c r="AE199" i="1"/>
  <c r="AC166" i="1"/>
  <c r="AD173" i="1"/>
  <c r="AC174" i="1"/>
  <c r="AL174" i="1"/>
  <c r="AF177" i="1"/>
  <c r="AG178" i="1"/>
  <c r="BM179" i="1"/>
  <c r="T179" i="1"/>
  <c r="AL183" i="1"/>
  <c r="AI186" i="1"/>
  <c r="BM196" i="1"/>
  <c r="T196" i="1"/>
  <c r="AD199" i="1"/>
  <c r="AG181" i="1"/>
  <c r="AF182" i="1"/>
  <c r="BM183" i="1"/>
  <c r="AD184" i="1"/>
  <c r="AL184" i="1"/>
  <c r="AC185" i="1"/>
  <c r="AK185" i="1"/>
  <c r="T187" i="1"/>
  <c r="AG189" i="1"/>
  <c r="AF190" i="1"/>
  <c r="BM191" i="1"/>
  <c r="AD192" i="1"/>
  <c r="AL192" i="1"/>
  <c r="AC193" i="1"/>
  <c r="AK193" i="1"/>
  <c r="T195" i="1"/>
  <c r="AG197" i="1"/>
  <c r="AF198" i="1"/>
  <c r="BM199" i="1"/>
  <c r="BN181" i="1"/>
  <c r="BA181" i="1" s="1"/>
  <c r="A181" i="1" s="1"/>
  <c r="AH181" i="1"/>
  <c r="BP181" i="1"/>
  <c r="AG182" i="1"/>
  <c r="AE184" i="1"/>
  <c r="AM184" i="1"/>
  <c r="AD185" i="1"/>
  <c r="AL185" i="1"/>
  <c r="BN189" i="1"/>
  <c r="BA189" i="1" s="1"/>
  <c r="A189" i="1" s="1"/>
  <c r="AH189" i="1"/>
  <c r="BP189" i="1"/>
  <c r="AG190" i="1"/>
  <c r="AE192" i="1"/>
  <c r="AM192" i="1"/>
  <c r="AD193" i="1"/>
  <c r="AL193" i="1"/>
  <c r="BN197" i="1"/>
  <c r="BA197" i="1" s="1"/>
  <c r="A197" i="1" s="1"/>
  <c r="AH197" i="1"/>
  <c r="BP197" i="1"/>
  <c r="AG198" i="1"/>
  <c r="AI181" i="1"/>
  <c r="AF184" i="1"/>
  <c r="AE185" i="1"/>
  <c r="AM185" i="1"/>
  <c r="AI189" i="1"/>
  <c r="AF192" i="1"/>
  <c r="AE193" i="1"/>
  <c r="AM193" i="1"/>
  <c r="AI197" i="1"/>
  <c r="BP198" i="1"/>
  <c r="AB181" i="1"/>
  <c r="AJ181" i="1"/>
  <c r="AI182" i="1"/>
  <c r="BZ182" i="1"/>
  <c r="AG184" i="1"/>
  <c r="AF185" i="1"/>
  <c r="AB189" i="1"/>
  <c r="AJ189" i="1"/>
  <c r="AI190" i="1"/>
  <c r="BZ190" i="1"/>
  <c r="AG192" i="1"/>
  <c r="AF193" i="1"/>
  <c r="AB197" i="1"/>
  <c r="AJ197" i="1"/>
  <c r="AI198" i="1"/>
  <c r="BZ198" i="1"/>
  <c r="AC181" i="1"/>
  <c r="AK181" i="1"/>
  <c r="AB182" i="1"/>
  <c r="BN184" i="1"/>
  <c r="AH184" i="1"/>
  <c r="BP184" i="1"/>
  <c r="AG185" i="1"/>
  <c r="AC189" i="1"/>
  <c r="AK189" i="1"/>
  <c r="AB190" i="1"/>
  <c r="AJ190" i="1"/>
  <c r="BN192" i="1"/>
  <c r="AH192" i="1"/>
  <c r="BP192" i="1"/>
  <c r="AG193" i="1"/>
  <c r="AC197" i="1"/>
  <c r="AK197" i="1"/>
  <c r="AB198" i="1"/>
  <c r="AJ198" i="1"/>
  <c r="AD181" i="1"/>
  <c r="AL181" i="1"/>
  <c r="AI184" i="1"/>
  <c r="AD189" i="1"/>
  <c r="AL189" i="1"/>
  <c r="AI192" i="1"/>
  <c r="BP193" i="1"/>
  <c r="BA193" i="1" s="1"/>
  <c r="A193" i="1" s="1"/>
  <c r="AD197" i="1"/>
  <c r="AL197" i="1"/>
  <c r="AC198" i="1"/>
  <c r="AK198" i="1"/>
  <c r="AE181" i="1"/>
  <c r="AB184" i="1"/>
  <c r="AE189" i="1"/>
  <c r="AD190" i="1"/>
  <c r="AB192" i="1"/>
  <c r="AE197" i="1"/>
  <c r="AD198" i="1"/>
  <c r="BY200" i="1"/>
  <c r="CA200" i="1" s="1"/>
  <c r="AX200" i="1"/>
  <c r="AW200" i="1"/>
  <c r="AS200" i="1"/>
  <c r="AR200" i="1"/>
  <c r="AQ200" i="1"/>
  <c r="AP200" i="1"/>
  <c r="Q200" i="1"/>
  <c r="BM200" i="1" s="1"/>
  <c r="BY10" i="1"/>
  <c r="CA10" i="1" s="1"/>
  <c r="AX10" i="1"/>
  <c r="AW10" i="1"/>
  <c r="AS10" i="1"/>
  <c r="AR10" i="1"/>
  <c r="AQ10" i="1"/>
  <c r="AP10" i="1"/>
  <c r="Q10" i="1"/>
  <c r="BM10" i="1" s="1"/>
  <c r="BY9" i="1"/>
  <c r="BZ9" i="1" s="1"/>
  <c r="AX9" i="1"/>
  <c r="AW9" i="1"/>
  <c r="AS9" i="1"/>
  <c r="AR9" i="1"/>
  <c r="AQ9" i="1"/>
  <c r="AP9" i="1"/>
  <c r="Q9" i="1"/>
  <c r="BM9" i="1" s="1"/>
  <c r="BY8" i="1"/>
  <c r="CA8" i="1" s="1"/>
  <c r="AX8" i="1"/>
  <c r="AW8" i="1"/>
  <c r="AS8" i="1"/>
  <c r="AR8" i="1"/>
  <c r="AQ8" i="1"/>
  <c r="AP8" i="1"/>
  <c r="Q8" i="1"/>
  <c r="BM8" i="1" s="1"/>
  <c r="BY7" i="1"/>
  <c r="AX7" i="1"/>
  <c r="AW7" i="1"/>
  <c r="AS7" i="1"/>
  <c r="AR7" i="1"/>
  <c r="AQ7" i="1"/>
  <c r="AP7" i="1"/>
  <c r="Q7" i="1"/>
  <c r="BM7" i="1" s="1"/>
  <c r="Q2" i="1"/>
  <c r="Q3" i="1"/>
  <c r="Q4" i="1"/>
  <c r="Q5" i="1"/>
  <c r="Q6" i="1"/>
  <c r="BA138" i="1" l="1"/>
  <c r="A138" i="1" s="1"/>
  <c r="BA35" i="1"/>
  <c r="A35" i="1" s="1"/>
  <c r="BA140" i="1"/>
  <c r="A140" i="1" s="1"/>
  <c r="BA74" i="1"/>
  <c r="A74" i="1" s="1"/>
  <c r="BA48" i="1"/>
  <c r="A48" i="1" s="1"/>
  <c r="BA83" i="1"/>
  <c r="A83" i="1" s="1"/>
  <c r="AI103" i="1"/>
  <c r="AF103" i="1"/>
  <c r="BA185" i="1"/>
  <c r="A185" i="1" s="1"/>
  <c r="BP103" i="1"/>
  <c r="BA103" i="1" s="1"/>
  <c r="A103" i="1" s="1"/>
  <c r="BA131" i="1"/>
  <c r="A131" i="1" s="1"/>
  <c r="AJ103" i="1"/>
  <c r="AG103" i="1"/>
  <c r="BA55" i="1"/>
  <c r="A55" i="1" s="1"/>
  <c r="AD151" i="1"/>
  <c r="AB121" i="1"/>
  <c r="BA198" i="1"/>
  <c r="A198" i="1" s="1"/>
  <c r="BA116" i="1"/>
  <c r="A116" i="1" s="1"/>
  <c r="BA91" i="1"/>
  <c r="A91" i="1" s="1"/>
  <c r="BA99" i="1"/>
  <c r="A99" i="1" s="1"/>
  <c r="AH103" i="1"/>
  <c r="AB103" i="1"/>
  <c r="AC103" i="1"/>
  <c r="BA162" i="1"/>
  <c r="A162" i="1" s="1"/>
  <c r="BA127" i="1"/>
  <c r="A127" i="1" s="1"/>
  <c r="BA98" i="1"/>
  <c r="A98" i="1" s="1"/>
  <c r="AE103" i="1"/>
  <c r="AK103" i="1"/>
  <c r="BA114" i="1"/>
  <c r="A114" i="1" s="1"/>
  <c r="BA44" i="1"/>
  <c r="A44" i="1" s="1"/>
  <c r="AD103" i="1"/>
  <c r="AM103" i="1"/>
  <c r="AI78" i="1"/>
  <c r="AJ78" i="1"/>
  <c r="AF78" i="1"/>
  <c r="BN78" i="1"/>
  <c r="AJ29" i="1"/>
  <c r="AE29" i="1"/>
  <c r="AB29" i="1"/>
  <c r="AJ184" i="1"/>
  <c r="AK184" i="1"/>
  <c r="AC184" i="1"/>
  <c r="AK26" i="1"/>
  <c r="AL26" i="1"/>
  <c r="AJ26" i="1"/>
  <c r="AF26" i="1"/>
  <c r="AD26" i="1"/>
  <c r="AB26" i="1"/>
  <c r="BA97" i="1"/>
  <c r="A97" i="1" s="1"/>
  <c r="BA73" i="1"/>
  <c r="A73" i="1" s="1"/>
  <c r="BA85" i="1"/>
  <c r="A85" i="1" s="1"/>
  <c r="BA27" i="1"/>
  <c r="A27" i="1" s="1"/>
  <c r="BP78" i="1"/>
  <c r="BA68" i="1"/>
  <c r="A68" i="1" s="1"/>
  <c r="BA191" i="1"/>
  <c r="A191" i="1" s="1"/>
  <c r="BA183" i="1"/>
  <c r="A183" i="1" s="1"/>
  <c r="BA150" i="1"/>
  <c r="A150" i="1" s="1"/>
  <c r="BA89" i="1"/>
  <c r="A89" i="1" s="1"/>
  <c r="BA88" i="1"/>
  <c r="A88" i="1" s="1"/>
  <c r="BA32" i="1"/>
  <c r="A32" i="1" s="1"/>
  <c r="BA53" i="1"/>
  <c r="A53" i="1" s="1"/>
  <c r="AH37" i="1"/>
  <c r="AI37" i="1"/>
  <c r="BN37" i="1"/>
  <c r="BP37" i="1"/>
  <c r="AI70" i="1"/>
  <c r="AF70" i="1"/>
  <c r="AB70" i="1"/>
  <c r="BP70" i="1"/>
  <c r="BA70" i="1" s="1"/>
  <c r="A70" i="1" s="1"/>
  <c r="AJ70" i="1"/>
  <c r="AH56" i="1"/>
  <c r="AI56" i="1"/>
  <c r="AF56" i="1"/>
  <c r="BP56" i="1"/>
  <c r="BN56" i="1"/>
  <c r="BA56" i="1" s="1"/>
  <c r="A56" i="1" s="1"/>
  <c r="AM149" i="1"/>
  <c r="BP149" i="1"/>
  <c r="BA149" i="1" s="1"/>
  <c r="A149" i="1" s="1"/>
  <c r="AH149" i="1"/>
  <c r="AD149" i="1"/>
  <c r="BA157" i="1"/>
  <c r="A157" i="1" s="1"/>
  <c r="BA154" i="1"/>
  <c r="A154" i="1" s="1"/>
  <c r="BA132" i="1"/>
  <c r="A132" i="1" s="1"/>
  <c r="BA167" i="1"/>
  <c r="A167" i="1" s="1"/>
  <c r="BA121" i="1"/>
  <c r="A121" i="1" s="1"/>
  <c r="BA34" i="1"/>
  <c r="A34" i="1" s="1"/>
  <c r="BA201" i="1"/>
  <c r="A201" i="1" s="1"/>
  <c r="D201" i="1" s="1"/>
  <c r="BP144" i="1"/>
  <c r="AC144" i="1"/>
  <c r="BN144" i="1"/>
  <c r="BA144" i="1" s="1"/>
  <c r="A144" i="1" s="1"/>
  <c r="AK69" i="1"/>
  <c r="AJ69" i="1"/>
  <c r="AI69" i="1"/>
  <c r="BA106" i="1"/>
  <c r="A106" i="1" s="1"/>
  <c r="AI67" i="1"/>
  <c r="AL67" i="1"/>
  <c r="AE67" i="1"/>
  <c r="AI36" i="1"/>
  <c r="AJ36" i="1"/>
  <c r="AB36" i="1"/>
  <c r="BA184" i="1"/>
  <c r="A184" i="1" s="1"/>
  <c r="BA199" i="1"/>
  <c r="A199" i="1" s="1"/>
  <c r="BA168" i="1"/>
  <c r="A168" i="1" s="1"/>
  <c r="BA142" i="1"/>
  <c r="A142" i="1" s="1"/>
  <c r="BA107" i="1"/>
  <c r="A107" i="1" s="1"/>
  <c r="BA29" i="1"/>
  <c r="A29" i="1" s="1"/>
  <c r="BA36" i="1"/>
  <c r="A36" i="1" s="1"/>
  <c r="AM141" i="1"/>
  <c r="AK141" i="1"/>
  <c r="AF141" i="1"/>
  <c r="AB141" i="1"/>
  <c r="BN141" i="1"/>
  <c r="BA141" i="1" s="1"/>
  <c r="A141" i="1" s="1"/>
  <c r="BA161" i="1"/>
  <c r="A161" i="1" s="1"/>
  <c r="BA90" i="1"/>
  <c r="A90" i="1" s="1"/>
  <c r="BA120" i="1"/>
  <c r="A120" i="1" s="1"/>
  <c r="BA42" i="1"/>
  <c r="A42" i="1" s="1"/>
  <c r="BA28" i="1"/>
  <c r="A28" i="1" s="1"/>
  <c r="BA173" i="1"/>
  <c r="A173" i="1" s="1"/>
  <c r="BA12" i="1"/>
  <c r="A12" i="1" s="1"/>
  <c r="D12" i="1" s="1"/>
  <c r="BA129" i="1"/>
  <c r="A129" i="1" s="1"/>
  <c r="BA81" i="1"/>
  <c r="A81" i="1" s="1"/>
  <c r="BA82" i="1"/>
  <c r="A82" i="1" s="1"/>
  <c r="BA26" i="1"/>
  <c r="A26" i="1" s="1"/>
  <c r="BA18" i="1"/>
  <c r="A18" i="1" s="1"/>
  <c r="BA40" i="1"/>
  <c r="A40" i="1" s="1"/>
  <c r="BA17" i="1"/>
  <c r="A17" i="1" s="1"/>
  <c r="BA192" i="1"/>
  <c r="A192" i="1" s="1"/>
  <c r="BA143" i="1"/>
  <c r="A143" i="1" s="1"/>
  <c r="BA124" i="1"/>
  <c r="A124" i="1" s="1"/>
  <c r="BA134" i="1"/>
  <c r="A134" i="1" s="1"/>
  <c r="BA117" i="1"/>
  <c r="A117" i="1" s="1"/>
  <c r="BA75" i="1"/>
  <c r="A75" i="1" s="1"/>
  <c r="BA65" i="1"/>
  <c r="A65" i="1" s="1"/>
  <c r="BA50" i="1"/>
  <c r="A50" i="1" s="1"/>
  <c r="BA11" i="1"/>
  <c r="A11" i="1" s="1"/>
  <c r="D11" i="1" s="1"/>
  <c r="BA153" i="1"/>
  <c r="A153" i="1" s="1"/>
  <c r="BA194" i="1"/>
  <c r="A194" i="1" s="1"/>
  <c r="BA102" i="1"/>
  <c r="A102" i="1" s="1"/>
  <c r="BA69" i="1"/>
  <c r="A69" i="1" s="1"/>
  <c r="BA33" i="1"/>
  <c r="A33" i="1" s="1"/>
  <c r="BA20" i="1"/>
  <c r="A20" i="1" s="1"/>
  <c r="BA25" i="1"/>
  <c r="A25" i="1" s="1"/>
  <c r="BA155" i="1"/>
  <c r="A155" i="1" s="1"/>
  <c r="BA51" i="1"/>
  <c r="A51" i="1" s="1"/>
  <c r="D13" i="1"/>
  <c r="C14" i="1"/>
  <c r="AY13" i="1"/>
  <c r="AZ13" i="1" s="1"/>
  <c r="AM176" i="1"/>
  <c r="AE176" i="1"/>
  <c r="AL176" i="1"/>
  <c r="AD176" i="1"/>
  <c r="AG176" i="1"/>
  <c r="AF176" i="1"/>
  <c r="AC176" i="1"/>
  <c r="BP176" i="1"/>
  <c r="AB176" i="1"/>
  <c r="AK176" i="1"/>
  <c r="AJ176" i="1"/>
  <c r="BN176" i="1"/>
  <c r="AI176" i="1"/>
  <c r="AH176" i="1"/>
  <c r="BP146" i="1"/>
  <c r="AH146" i="1"/>
  <c r="BN146" i="1"/>
  <c r="AM146" i="1"/>
  <c r="AE146" i="1"/>
  <c r="AL146" i="1"/>
  <c r="AD146" i="1"/>
  <c r="AK146" i="1"/>
  <c r="AC146" i="1"/>
  <c r="AJ146" i="1"/>
  <c r="AB146" i="1"/>
  <c r="AI146" i="1"/>
  <c r="AG146" i="1"/>
  <c r="AF146" i="1"/>
  <c r="AM113" i="1"/>
  <c r="AE113" i="1"/>
  <c r="AL113" i="1"/>
  <c r="AD113" i="1"/>
  <c r="AK113" i="1"/>
  <c r="AC113" i="1"/>
  <c r="AJ113" i="1"/>
  <c r="AB113" i="1"/>
  <c r="AI113" i="1"/>
  <c r="BP113" i="1"/>
  <c r="AH113" i="1"/>
  <c r="BN113" i="1"/>
  <c r="AG113" i="1"/>
  <c r="AF113" i="1"/>
  <c r="AF128" i="1"/>
  <c r="AM128" i="1"/>
  <c r="AE128" i="1"/>
  <c r="AL128" i="1"/>
  <c r="AD128" i="1"/>
  <c r="AK128" i="1"/>
  <c r="AC128" i="1"/>
  <c r="AJ128" i="1"/>
  <c r="AB128" i="1"/>
  <c r="AI128" i="1"/>
  <c r="BP128" i="1"/>
  <c r="AH128" i="1"/>
  <c r="BN128" i="1"/>
  <c r="AG128" i="1"/>
  <c r="BA110" i="1"/>
  <c r="A110" i="1" s="1"/>
  <c r="BA118" i="1"/>
  <c r="A118" i="1" s="1"/>
  <c r="AM54" i="1"/>
  <c r="AE54" i="1"/>
  <c r="BP54" i="1"/>
  <c r="AF54" i="1"/>
  <c r="AD54" i="1"/>
  <c r="AL54" i="1"/>
  <c r="AC54" i="1"/>
  <c r="AK54" i="1"/>
  <c r="AB54" i="1"/>
  <c r="AJ54" i="1"/>
  <c r="AI54" i="1"/>
  <c r="BN54" i="1"/>
  <c r="BA54" i="1" s="1"/>
  <c r="A54" i="1" s="1"/>
  <c r="AG54" i="1"/>
  <c r="AH54" i="1"/>
  <c r="BP71" i="1"/>
  <c r="AH71" i="1"/>
  <c r="BN71" i="1"/>
  <c r="AF71" i="1"/>
  <c r="AL71" i="1"/>
  <c r="AD71" i="1"/>
  <c r="AK71" i="1"/>
  <c r="AC71" i="1"/>
  <c r="AJ71" i="1"/>
  <c r="AB71" i="1"/>
  <c r="AM71" i="1"/>
  <c r="AI71" i="1"/>
  <c r="AG71" i="1"/>
  <c r="AE71" i="1"/>
  <c r="AF23" i="1"/>
  <c r="AM23" i="1"/>
  <c r="AE23" i="1"/>
  <c r="AL23" i="1"/>
  <c r="AD23" i="1"/>
  <c r="AK23" i="1"/>
  <c r="AC23" i="1"/>
  <c r="AG23" i="1"/>
  <c r="AJ23" i="1"/>
  <c r="AB23" i="1"/>
  <c r="AI23" i="1"/>
  <c r="BP23" i="1"/>
  <c r="AH23" i="1"/>
  <c r="BN23" i="1"/>
  <c r="AF188" i="1"/>
  <c r="AM188" i="1"/>
  <c r="AE188" i="1"/>
  <c r="AL188" i="1"/>
  <c r="AD188" i="1"/>
  <c r="AK188" i="1"/>
  <c r="AC188" i="1"/>
  <c r="AJ188" i="1"/>
  <c r="AB188" i="1"/>
  <c r="AI188" i="1"/>
  <c r="BP188" i="1"/>
  <c r="AH188" i="1"/>
  <c r="BN188" i="1"/>
  <c r="AG188" i="1"/>
  <c r="AM39" i="1"/>
  <c r="AE39" i="1"/>
  <c r="AL39" i="1"/>
  <c r="AD39" i="1"/>
  <c r="AK39" i="1"/>
  <c r="AC39" i="1"/>
  <c r="AJ39" i="1"/>
  <c r="AB39" i="1"/>
  <c r="AI39" i="1"/>
  <c r="BP39" i="1"/>
  <c r="AH39" i="1"/>
  <c r="BN39" i="1"/>
  <c r="AG39" i="1"/>
  <c r="AF39" i="1"/>
  <c r="BA186" i="1"/>
  <c r="A186" i="1" s="1"/>
  <c r="BA177" i="1"/>
  <c r="A177" i="1" s="1"/>
  <c r="AL180" i="1"/>
  <c r="AD180" i="1"/>
  <c r="AK180" i="1"/>
  <c r="AC180" i="1"/>
  <c r="AI180" i="1"/>
  <c r="BP180" i="1"/>
  <c r="AH180" i="1"/>
  <c r="BN180" i="1"/>
  <c r="AM180" i="1"/>
  <c r="AJ180" i="1"/>
  <c r="AG180" i="1"/>
  <c r="AF180" i="1"/>
  <c r="AE180" i="1"/>
  <c r="AB180" i="1"/>
  <c r="AM164" i="1"/>
  <c r="AE164" i="1"/>
  <c r="AK164" i="1"/>
  <c r="AC164" i="1"/>
  <c r="AI164" i="1"/>
  <c r="BP164" i="1"/>
  <c r="AH164" i="1"/>
  <c r="BN164" i="1"/>
  <c r="AL164" i="1"/>
  <c r="AJ164" i="1"/>
  <c r="AG164" i="1"/>
  <c r="AF164" i="1"/>
  <c r="AD164" i="1"/>
  <c r="AB164" i="1"/>
  <c r="AI145" i="1"/>
  <c r="AF145" i="1"/>
  <c r="AM145" i="1"/>
  <c r="AE145" i="1"/>
  <c r="AL145" i="1"/>
  <c r="AD145" i="1"/>
  <c r="AK145" i="1"/>
  <c r="AC145" i="1"/>
  <c r="BN145" i="1"/>
  <c r="AJ145" i="1"/>
  <c r="BP145" i="1"/>
  <c r="AH145" i="1"/>
  <c r="AG145" i="1"/>
  <c r="AB145" i="1"/>
  <c r="AM47" i="1"/>
  <c r="AE47" i="1"/>
  <c r="AL47" i="1"/>
  <c r="AD47" i="1"/>
  <c r="AK47" i="1"/>
  <c r="AC47" i="1"/>
  <c r="AJ47" i="1"/>
  <c r="AB47" i="1"/>
  <c r="AI47" i="1"/>
  <c r="BP47" i="1"/>
  <c r="AH47" i="1"/>
  <c r="BN47" i="1"/>
  <c r="AG47" i="1"/>
  <c r="AF47" i="1"/>
  <c r="AM24" i="1"/>
  <c r="AE24" i="1"/>
  <c r="AL24" i="1"/>
  <c r="AD24" i="1"/>
  <c r="AK24" i="1"/>
  <c r="AC24" i="1"/>
  <c r="AJ24" i="1"/>
  <c r="AB24" i="1"/>
  <c r="AI24" i="1"/>
  <c r="BP24" i="1"/>
  <c r="AH24" i="1"/>
  <c r="BN24" i="1"/>
  <c r="AG24" i="1"/>
  <c r="AF24" i="1"/>
  <c r="AG195" i="1"/>
  <c r="AF195" i="1"/>
  <c r="AM195" i="1"/>
  <c r="AE195" i="1"/>
  <c r="AL195" i="1"/>
  <c r="AD195" i="1"/>
  <c r="AK195" i="1"/>
  <c r="AC195" i="1"/>
  <c r="AJ195" i="1"/>
  <c r="AB195" i="1"/>
  <c r="AI195" i="1"/>
  <c r="AH195" i="1"/>
  <c r="BN195" i="1"/>
  <c r="BP195" i="1"/>
  <c r="AJ159" i="1"/>
  <c r="AB159" i="1"/>
  <c r="AF159" i="1"/>
  <c r="AM159" i="1"/>
  <c r="AE159" i="1"/>
  <c r="AK159" i="1"/>
  <c r="AI159" i="1"/>
  <c r="AH159" i="1"/>
  <c r="AG159" i="1"/>
  <c r="AD159" i="1"/>
  <c r="AC159" i="1"/>
  <c r="AL159" i="1"/>
  <c r="BN159" i="1"/>
  <c r="BA159" i="1" s="1"/>
  <c r="A159" i="1" s="1"/>
  <c r="BP159" i="1"/>
  <c r="AI101" i="1"/>
  <c r="BP101" i="1"/>
  <c r="AH101" i="1"/>
  <c r="BN101" i="1"/>
  <c r="AM101" i="1"/>
  <c r="AE101" i="1"/>
  <c r="AL101" i="1"/>
  <c r="AK101" i="1"/>
  <c r="AJ101" i="1"/>
  <c r="AG101" i="1"/>
  <c r="AF101" i="1"/>
  <c r="AD101" i="1"/>
  <c r="AC101" i="1"/>
  <c r="AB101" i="1"/>
  <c r="AF112" i="1"/>
  <c r="AM112" i="1"/>
  <c r="AE112" i="1"/>
  <c r="AL112" i="1"/>
  <c r="AD112" i="1"/>
  <c r="AK112" i="1"/>
  <c r="AC112" i="1"/>
  <c r="AJ112" i="1"/>
  <c r="AB112" i="1"/>
  <c r="AI112" i="1"/>
  <c r="BP112" i="1"/>
  <c r="AH112" i="1"/>
  <c r="BN112" i="1"/>
  <c r="AG112" i="1"/>
  <c r="AF93" i="1"/>
  <c r="AM93" i="1"/>
  <c r="AE93" i="1"/>
  <c r="AL93" i="1"/>
  <c r="AD93" i="1"/>
  <c r="AK93" i="1"/>
  <c r="AC93" i="1"/>
  <c r="AJ93" i="1"/>
  <c r="AB93" i="1"/>
  <c r="AI93" i="1"/>
  <c r="BP93" i="1"/>
  <c r="AH93" i="1"/>
  <c r="BN93" i="1"/>
  <c r="AG93" i="1"/>
  <c r="AJ77" i="1"/>
  <c r="AB77" i="1"/>
  <c r="BP77" i="1"/>
  <c r="AH77" i="1"/>
  <c r="BN77" i="1"/>
  <c r="AF77" i="1"/>
  <c r="AM77" i="1"/>
  <c r="AE77" i="1"/>
  <c r="AL77" i="1"/>
  <c r="AD77" i="1"/>
  <c r="AC77" i="1"/>
  <c r="AK77" i="1"/>
  <c r="AI77" i="1"/>
  <c r="AG77" i="1"/>
  <c r="AF46" i="1"/>
  <c r="AM46" i="1"/>
  <c r="AE46" i="1"/>
  <c r="AL46" i="1"/>
  <c r="AD46" i="1"/>
  <c r="AK46" i="1"/>
  <c r="AC46" i="1"/>
  <c r="AJ46" i="1"/>
  <c r="AB46" i="1"/>
  <c r="AI46" i="1"/>
  <c r="AH46" i="1"/>
  <c r="AG46" i="1"/>
  <c r="BP46" i="1"/>
  <c r="BN46" i="1"/>
  <c r="AM64" i="1"/>
  <c r="AE64" i="1"/>
  <c r="AK64" i="1"/>
  <c r="AC64" i="1"/>
  <c r="AJ64" i="1"/>
  <c r="AB64" i="1"/>
  <c r="AI64" i="1"/>
  <c r="AL64" i="1"/>
  <c r="AH64" i="1"/>
  <c r="AG64" i="1"/>
  <c r="AF64" i="1"/>
  <c r="AD64" i="1"/>
  <c r="BN64" i="1"/>
  <c r="BP64" i="1"/>
  <c r="AG187" i="1"/>
  <c r="AF187" i="1"/>
  <c r="AM187" i="1"/>
  <c r="AE187" i="1"/>
  <c r="AL187" i="1"/>
  <c r="AD187" i="1"/>
  <c r="AK187" i="1"/>
  <c r="AC187" i="1"/>
  <c r="AJ187" i="1"/>
  <c r="AB187" i="1"/>
  <c r="AI187" i="1"/>
  <c r="AH187" i="1"/>
  <c r="BN187" i="1"/>
  <c r="BP187" i="1"/>
  <c r="AI160" i="1"/>
  <c r="AM160" i="1"/>
  <c r="AE160" i="1"/>
  <c r="AL160" i="1"/>
  <c r="AD160" i="1"/>
  <c r="AB160" i="1"/>
  <c r="BN160" i="1"/>
  <c r="BP160" i="1"/>
  <c r="AK160" i="1"/>
  <c r="AJ160" i="1"/>
  <c r="AH160" i="1"/>
  <c r="AG160" i="1"/>
  <c r="AF160" i="1"/>
  <c r="AC160" i="1"/>
  <c r="AF136" i="1"/>
  <c r="AM136" i="1"/>
  <c r="AE136" i="1"/>
  <c r="AL136" i="1"/>
  <c r="AD136" i="1"/>
  <c r="AK136" i="1"/>
  <c r="AC136" i="1"/>
  <c r="AJ136" i="1"/>
  <c r="AB136" i="1"/>
  <c r="AI136" i="1"/>
  <c r="BP136" i="1"/>
  <c r="AH136" i="1"/>
  <c r="BN136" i="1"/>
  <c r="AG136" i="1"/>
  <c r="BP61" i="1"/>
  <c r="AH61" i="1"/>
  <c r="BN61" i="1"/>
  <c r="AF61" i="1"/>
  <c r="AM61" i="1"/>
  <c r="AE61" i="1"/>
  <c r="AL61" i="1"/>
  <c r="AD61" i="1"/>
  <c r="AB61" i="1"/>
  <c r="AK61" i="1"/>
  <c r="AJ61" i="1"/>
  <c r="AI61" i="1"/>
  <c r="AG61" i="1"/>
  <c r="AC61" i="1"/>
  <c r="AM16" i="1"/>
  <c r="AE16" i="1"/>
  <c r="AL16" i="1"/>
  <c r="AD16" i="1"/>
  <c r="AK16" i="1"/>
  <c r="AC16" i="1"/>
  <c r="AF16" i="1"/>
  <c r="AJ16" i="1"/>
  <c r="AB16" i="1"/>
  <c r="AI16" i="1"/>
  <c r="BP16" i="1"/>
  <c r="AH16" i="1"/>
  <c r="BN16" i="1"/>
  <c r="AG16" i="1"/>
  <c r="AF15" i="1"/>
  <c r="AM15" i="1"/>
  <c r="AE15" i="1"/>
  <c r="AL15" i="1"/>
  <c r="AD15" i="1"/>
  <c r="AG15" i="1"/>
  <c r="AK15" i="1"/>
  <c r="AC15" i="1"/>
  <c r="AI15" i="1"/>
  <c r="AJ15" i="1"/>
  <c r="AB15" i="1"/>
  <c r="BP15" i="1"/>
  <c r="AH15" i="1"/>
  <c r="BN15" i="1"/>
  <c r="AF171" i="1"/>
  <c r="AM171" i="1"/>
  <c r="AE171" i="1"/>
  <c r="AL171" i="1"/>
  <c r="AD171" i="1"/>
  <c r="AK171" i="1"/>
  <c r="AC171" i="1"/>
  <c r="AJ171" i="1"/>
  <c r="AB171" i="1"/>
  <c r="AI171" i="1"/>
  <c r="BP171" i="1"/>
  <c r="BN171" i="1"/>
  <c r="AH171" i="1"/>
  <c r="AG171" i="1"/>
  <c r="AF38" i="1"/>
  <c r="AM38" i="1"/>
  <c r="AE38" i="1"/>
  <c r="AL38" i="1"/>
  <c r="AD38" i="1"/>
  <c r="AK38" i="1"/>
  <c r="AC38" i="1"/>
  <c r="AJ38" i="1"/>
  <c r="AB38" i="1"/>
  <c r="AI38" i="1"/>
  <c r="AH38" i="1"/>
  <c r="AG38" i="1"/>
  <c r="BP38" i="1"/>
  <c r="BN38" i="1"/>
  <c r="AM172" i="1"/>
  <c r="AE172" i="1"/>
  <c r="AL172" i="1"/>
  <c r="AD172" i="1"/>
  <c r="AK172" i="1"/>
  <c r="AC172" i="1"/>
  <c r="AJ172" i="1"/>
  <c r="AB172" i="1"/>
  <c r="AI172" i="1"/>
  <c r="BP172" i="1"/>
  <c r="AH172" i="1"/>
  <c r="BN172" i="1"/>
  <c r="AG172" i="1"/>
  <c r="AF172" i="1"/>
  <c r="AM156" i="1"/>
  <c r="AE156" i="1"/>
  <c r="AI156" i="1"/>
  <c r="AG156" i="1"/>
  <c r="AF156" i="1"/>
  <c r="AD156" i="1"/>
  <c r="BP156" i="1"/>
  <c r="AC156" i="1"/>
  <c r="AL156" i="1"/>
  <c r="AB156" i="1"/>
  <c r="AK156" i="1"/>
  <c r="BN156" i="1"/>
  <c r="AJ156" i="1"/>
  <c r="AH156" i="1"/>
  <c r="AF148" i="1"/>
  <c r="AM148" i="1"/>
  <c r="AE148" i="1"/>
  <c r="AK148" i="1"/>
  <c r="AC148" i="1"/>
  <c r="AJ148" i="1"/>
  <c r="AB148" i="1"/>
  <c r="AI148" i="1"/>
  <c r="BP148" i="1"/>
  <c r="AH148" i="1"/>
  <c r="BN148" i="1"/>
  <c r="AL148" i="1"/>
  <c r="AG148" i="1"/>
  <c r="AD148" i="1"/>
  <c r="AM94" i="1"/>
  <c r="AE94" i="1"/>
  <c r="AL94" i="1"/>
  <c r="AD94" i="1"/>
  <c r="AK94" i="1"/>
  <c r="AC94" i="1"/>
  <c r="AJ94" i="1"/>
  <c r="AB94" i="1"/>
  <c r="AI94" i="1"/>
  <c r="BP94" i="1"/>
  <c r="AH94" i="1"/>
  <c r="BN94" i="1"/>
  <c r="AG94" i="1"/>
  <c r="AF94" i="1"/>
  <c r="AF175" i="1"/>
  <c r="AM175" i="1"/>
  <c r="AE175" i="1"/>
  <c r="AH175" i="1"/>
  <c r="AG175" i="1"/>
  <c r="AD175" i="1"/>
  <c r="AC175" i="1"/>
  <c r="BP175" i="1"/>
  <c r="AL175" i="1"/>
  <c r="AB175" i="1"/>
  <c r="AK175" i="1"/>
  <c r="BN175" i="1"/>
  <c r="AJ175" i="1"/>
  <c r="AI175" i="1"/>
  <c r="BP169" i="1"/>
  <c r="AH169" i="1"/>
  <c r="BN169" i="1"/>
  <c r="BA169" i="1" s="1"/>
  <c r="A169" i="1" s="1"/>
  <c r="AF169" i="1"/>
  <c r="AM169" i="1"/>
  <c r="AE169" i="1"/>
  <c r="AL169" i="1"/>
  <c r="AD169" i="1"/>
  <c r="AK169" i="1"/>
  <c r="AC169" i="1"/>
  <c r="AJ169" i="1"/>
  <c r="AI169" i="1"/>
  <c r="AG169" i="1"/>
  <c r="AB169" i="1"/>
  <c r="AI125" i="1"/>
  <c r="BP125" i="1"/>
  <c r="AH125" i="1"/>
  <c r="BN125" i="1"/>
  <c r="BA125" i="1" s="1"/>
  <c r="A125" i="1" s="1"/>
  <c r="AF125" i="1"/>
  <c r="AM125" i="1"/>
  <c r="AE125" i="1"/>
  <c r="AL125" i="1"/>
  <c r="AD125" i="1"/>
  <c r="AK125" i="1"/>
  <c r="AC125" i="1"/>
  <c r="AJ125" i="1"/>
  <c r="AG125" i="1"/>
  <c r="AB125" i="1"/>
  <c r="AK123" i="1"/>
  <c r="AJ123" i="1"/>
  <c r="AB123" i="1"/>
  <c r="AF123" i="1"/>
  <c r="AM123" i="1"/>
  <c r="AE123" i="1"/>
  <c r="AI123" i="1"/>
  <c r="AH123" i="1"/>
  <c r="AG123" i="1"/>
  <c r="AD123" i="1"/>
  <c r="AC123" i="1"/>
  <c r="BN123" i="1"/>
  <c r="AL123" i="1"/>
  <c r="BP123" i="1"/>
  <c r="AM105" i="1"/>
  <c r="AE105" i="1"/>
  <c r="AL105" i="1"/>
  <c r="AD105" i="1"/>
  <c r="AJ105" i="1"/>
  <c r="AB105" i="1"/>
  <c r="AI105" i="1"/>
  <c r="AH105" i="1"/>
  <c r="AG105" i="1"/>
  <c r="AF105" i="1"/>
  <c r="AC105" i="1"/>
  <c r="BN105" i="1"/>
  <c r="BP105" i="1"/>
  <c r="AK105" i="1"/>
  <c r="AM86" i="1"/>
  <c r="AE86" i="1"/>
  <c r="AL86" i="1"/>
  <c r="AD86" i="1"/>
  <c r="AK86" i="1"/>
  <c r="AC86" i="1"/>
  <c r="AJ86" i="1"/>
  <c r="AB86" i="1"/>
  <c r="AI86" i="1"/>
  <c r="AG86" i="1"/>
  <c r="BN86" i="1"/>
  <c r="AH86" i="1"/>
  <c r="AF86" i="1"/>
  <c r="BP86" i="1"/>
  <c r="BA67" i="1"/>
  <c r="A67" i="1" s="1"/>
  <c r="AM31" i="1"/>
  <c r="AE31" i="1"/>
  <c r="AL31" i="1"/>
  <c r="AD31" i="1"/>
  <c r="AI31" i="1"/>
  <c r="AC31" i="1"/>
  <c r="AB31" i="1"/>
  <c r="AF31" i="1"/>
  <c r="BN31" i="1"/>
  <c r="BP31" i="1"/>
  <c r="AK31" i="1"/>
  <c r="AJ31" i="1"/>
  <c r="AH31" i="1"/>
  <c r="AG31" i="1"/>
  <c r="AG135" i="1"/>
  <c r="AF135" i="1"/>
  <c r="AM135" i="1"/>
  <c r="AE135" i="1"/>
  <c r="AL135" i="1"/>
  <c r="AD135" i="1"/>
  <c r="AK135" i="1"/>
  <c r="AC135" i="1"/>
  <c r="AJ135" i="1"/>
  <c r="AB135" i="1"/>
  <c r="AI135" i="1"/>
  <c r="AH135" i="1"/>
  <c r="BP135" i="1"/>
  <c r="BN135" i="1"/>
  <c r="AF196" i="1"/>
  <c r="AM196" i="1"/>
  <c r="AE196" i="1"/>
  <c r="AL196" i="1"/>
  <c r="AD196" i="1"/>
  <c r="AK196" i="1"/>
  <c r="AC196" i="1"/>
  <c r="AJ196" i="1"/>
  <c r="AB196" i="1"/>
  <c r="AI196" i="1"/>
  <c r="BP196" i="1"/>
  <c r="AH196" i="1"/>
  <c r="BN196" i="1"/>
  <c r="AG196" i="1"/>
  <c r="AM179" i="1"/>
  <c r="AE179" i="1"/>
  <c r="AL179" i="1"/>
  <c r="AD179" i="1"/>
  <c r="AJ179" i="1"/>
  <c r="AB179" i="1"/>
  <c r="AI179" i="1"/>
  <c r="BP179" i="1"/>
  <c r="AK179" i="1"/>
  <c r="AH179" i="1"/>
  <c r="AG179" i="1"/>
  <c r="AF179" i="1"/>
  <c r="AC179" i="1"/>
  <c r="BN179" i="1"/>
  <c r="BA179" i="1" s="1"/>
  <c r="A179" i="1" s="1"/>
  <c r="AI109" i="1"/>
  <c r="BP109" i="1"/>
  <c r="AH109" i="1"/>
  <c r="BN109" i="1"/>
  <c r="BA109" i="1" s="1"/>
  <c r="A109" i="1" s="1"/>
  <c r="AF109" i="1"/>
  <c r="AM109" i="1"/>
  <c r="AE109" i="1"/>
  <c r="AL109" i="1"/>
  <c r="AD109" i="1"/>
  <c r="AK109" i="1"/>
  <c r="AC109" i="1"/>
  <c r="AJ109" i="1"/>
  <c r="AG109" i="1"/>
  <c r="AB109" i="1"/>
  <c r="AG72" i="1"/>
  <c r="AM72" i="1"/>
  <c r="AE72" i="1"/>
  <c r="AK72" i="1"/>
  <c r="AC72" i="1"/>
  <c r="AJ72" i="1"/>
  <c r="AB72" i="1"/>
  <c r="AI72" i="1"/>
  <c r="BP72" i="1"/>
  <c r="AL72" i="1"/>
  <c r="AH72" i="1"/>
  <c r="AF72" i="1"/>
  <c r="AD72" i="1"/>
  <c r="BN72" i="1"/>
  <c r="AJ57" i="1"/>
  <c r="AB57" i="1"/>
  <c r="BP57" i="1"/>
  <c r="AE57" i="1"/>
  <c r="AM57" i="1"/>
  <c r="AD57" i="1"/>
  <c r="AL57" i="1"/>
  <c r="AC57" i="1"/>
  <c r="AK57" i="1"/>
  <c r="AI57" i="1"/>
  <c r="BN57" i="1"/>
  <c r="BA57" i="1" s="1"/>
  <c r="A57" i="1" s="1"/>
  <c r="AH57" i="1"/>
  <c r="AG57" i="1"/>
  <c r="AF57" i="1"/>
  <c r="T2" i="1"/>
  <c r="BM2" i="1"/>
  <c r="T3" i="1"/>
  <c r="BM3" i="1"/>
  <c r="T6" i="1"/>
  <c r="BM6" i="1"/>
  <c r="T5" i="1"/>
  <c r="BM5" i="1"/>
  <c r="T4" i="1"/>
  <c r="BM4" i="1"/>
  <c r="BZ200" i="1"/>
  <c r="CA9" i="1"/>
  <c r="T9" i="1"/>
  <c r="BP9" i="1" s="1"/>
  <c r="CA7" i="1"/>
  <c r="BZ7" i="1"/>
  <c r="T7" i="1"/>
  <c r="T200" i="1"/>
  <c r="BP200" i="1" s="1"/>
  <c r="AB200" i="1"/>
  <c r="CB7" i="1"/>
  <c r="T8" i="1"/>
  <c r="BP8" i="1" s="1"/>
  <c r="BZ8" i="1"/>
  <c r="T10" i="1"/>
  <c r="BP10" i="1" s="1"/>
  <c r="BZ10" i="1"/>
  <c r="BA171" i="1" l="1"/>
  <c r="A171" i="1" s="1"/>
  <c r="BA86" i="1"/>
  <c r="A86" i="1" s="1"/>
  <c r="BA195" i="1"/>
  <c r="A195" i="1" s="1"/>
  <c r="BA24" i="1"/>
  <c r="A24" i="1" s="1"/>
  <c r="BA160" i="1"/>
  <c r="A160" i="1" s="1"/>
  <c r="BA187" i="1"/>
  <c r="A187" i="1" s="1"/>
  <c r="BA175" i="1"/>
  <c r="A175" i="1" s="1"/>
  <c r="BA93" i="1"/>
  <c r="A93" i="1" s="1"/>
  <c r="BA47" i="1"/>
  <c r="A47" i="1" s="1"/>
  <c r="BA176" i="1"/>
  <c r="A176" i="1" s="1"/>
  <c r="BA135" i="1"/>
  <c r="A135" i="1" s="1"/>
  <c r="BA37" i="1"/>
  <c r="A37" i="1" s="1"/>
  <c r="BA78" i="1"/>
  <c r="A78" i="1" s="1"/>
  <c r="BA188" i="1"/>
  <c r="A188" i="1" s="1"/>
  <c r="BA146" i="1"/>
  <c r="A146" i="1" s="1"/>
  <c r="BA15" i="1"/>
  <c r="A15" i="1" s="1"/>
  <c r="BA164" i="1"/>
  <c r="A164" i="1" s="1"/>
  <c r="BA105" i="1"/>
  <c r="A105" i="1" s="1"/>
  <c r="BA101" i="1"/>
  <c r="A101" i="1" s="1"/>
  <c r="BA39" i="1"/>
  <c r="A39" i="1" s="1"/>
  <c r="BA196" i="1"/>
  <c r="A196" i="1" s="1"/>
  <c r="BA94" i="1"/>
  <c r="A94" i="1" s="1"/>
  <c r="BA148" i="1"/>
  <c r="A148" i="1" s="1"/>
  <c r="BA136" i="1"/>
  <c r="A136" i="1" s="1"/>
  <c r="BA77" i="1"/>
  <c r="A77" i="1" s="1"/>
  <c r="BA71" i="1"/>
  <c r="A71" i="1" s="1"/>
  <c r="BA31" i="1"/>
  <c r="A31" i="1" s="1"/>
  <c r="BA61" i="1"/>
  <c r="A61" i="1" s="1"/>
  <c r="BA64" i="1"/>
  <c r="A64" i="1" s="1"/>
  <c r="C15" i="1"/>
  <c r="AY14" i="1"/>
  <c r="AZ14" i="1" s="1"/>
  <c r="D14" i="1" s="1"/>
  <c r="BA16" i="1"/>
  <c r="A16" i="1" s="1"/>
  <c r="BA38" i="1"/>
  <c r="A38" i="1" s="1"/>
  <c r="BA72" i="1"/>
  <c r="A72" i="1" s="1"/>
  <c r="BA156" i="1"/>
  <c r="A156" i="1" s="1"/>
  <c r="BA172" i="1"/>
  <c r="A172" i="1" s="1"/>
  <c r="BA46" i="1"/>
  <c r="A46" i="1" s="1"/>
  <c r="BA145" i="1"/>
  <c r="A145" i="1" s="1"/>
  <c r="BA180" i="1"/>
  <c r="A180" i="1" s="1"/>
  <c r="BA23" i="1"/>
  <c r="A23" i="1" s="1"/>
  <c r="BA128" i="1"/>
  <c r="A128" i="1" s="1"/>
  <c r="BA123" i="1"/>
  <c r="A123" i="1" s="1"/>
  <c r="BA112" i="1"/>
  <c r="A112" i="1" s="1"/>
  <c r="BA113" i="1"/>
  <c r="A113" i="1" s="1"/>
  <c r="BN200" i="1"/>
  <c r="BA200" i="1" s="1"/>
  <c r="A200" i="1" s="1"/>
  <c r="BN2" i="1"/>
  <c r="BP2" i="1"/>
  <c r="AG200" i="1"/>
  <c r="CC7" i="1"/>
  <c r="AL7" i="1"/>
  <c r="BP7" i="1"/>
  <c r="BN4" i="1"/>
  <c r="BP4" i="1"/>
  <c r="AJ7" i="1"/>
  <c r="AH7" i="1"/>
  <c r="AM7" i="1"/>
  <c r="AF7" i="1"/>
  <c r="BN5" i="1"/>
  <c r="BP5" i="1"/>
  <c r="AD7" i="1"/>
  <c r="AI7" i="1"/>
  <c r="AK7" i="1"/>
  <c r="AB7" i="1"/>
  <c r="BN7" i="1"/>
  <c r="AE7" i="1"/>
  <c r="AG7" i="1"/>
  <c r="BN6" i="1"/>
  <c r="BP6" i="1"/>
  <c r="AC7" i="1"/>
  <c r="BN3" i="1"/>
  <c r="BP3" i="1"/>
  <c r="AL9" i="1"/>
  <c r="AJ9" i="1"/>
  <c r="AK9" i="1"/>
  <c r="AM9" i="1"/>
  <c r="AH9" i="1"/>
  <c r="AB9" i="1"/>
  <c r="AC9" i="1"/>
  <c r="AE9" i="1"/>
  <c r="AF9" i="1"/>
  <c r="AG9" i="1"/>
  <c r="AD9" i="1"/>
  <c r="AI9" i="1"/>
  <c r="AL200" i="1"/>
  <c r="AE200" i="1"/>
  <c r="AF200" i="1"/>
  <c r="AK200" i="1"/>
  <c r="AD200" i="1"/>
  <c r="AI200" i="1"/>
  <c r="AJ200" i="1"/>
  <c r="AH200" i="1"/>
  <c r="AM200" i="1"/>
  <c r="AC200" i="1"/>
  <c r="CB8" i="1"/>
  <c r="CC8" i="1" s="1"/>
  <c r="AJ10" i="1"/>
  <c r="AF10" i="1"/>
  <c r="AB10" i="1"/>
  <c r="AG10" i="1"/>
  <c r="AM10" i="1"/>
  <c r="AI10" i="1"/>
  <c r="AE10" i="1"/>
  <c r="AL10" i="1"/>
  <c r="AH10" i="1"/>
  <c r="AD10" i="1"/>
  <c r="BN10" i="1"/>
  <c r="AK10" i="1"/>
  <c r="AC10" i="1"/>
  <c r="AJ8" i="1"/>
  <c r="AF8" i="1"/>
  <c r="AB8" i="1"/>
  <c r="AK8" i="1"/>
  <c r="AG8" i="1"/>
  <c r="AM8" i="1"/>
  <c r="AI8" i="1"/>
  <c r="AE8" i="1"/>
  <c r="AL8" i="1"/>
  <c r="AH8" i="1"/>
  <c r="AD8" i="1"/>
  <c r="BN8" i="1"/>
  <c r="AC8" i="1"/>
  <c r="BA7" i="1" l="1"/>
  <c r="A7" i="1" s="1"/>
  <c r="AY15" i="1"/>
  <c r="AZ15" i="1" s="1"/>
  <c r="D15" i="1" s="1"/>
  <c r="C16" i="1"/>
  <c r="BN9" i="1"/>
  <c r="BA9" i="1" s="1"/>
  <c r="A9" i="1" s="1"/>
  <c r="CB9" i="1"/>
  <c r="CC9" i="1" s="1"/>
  <c r="BA10" i="1"/>
  <c r="A10" i="1" s="1"/>
  <c r="BA8" i="1"/>
  <c r="A8" i="1" s="1"/>
  <c r="AY16" i="1" l="1"/>
  <c r="AZ16" i="1" s="1"/>
  <c r="D16" i="1" s="1"/>
  <c r="C17" i="1"/>
  <c r="CB10" i="1"/>
  <c r="CC10" i="1" s="1"/>
  <c r="CB6" i="1"/>
  <c r="CB5" i="1"/>
  <c r="CB4" i="1"/>
  <c r="CB3" i="1"/>
  <c r="CB2" i="1"/>
  <c r="AY17" i="1" l="1"/>
  <c r="AZ17" i="1" s="1"/>
  <c r="D17" i="1" s="1"/>
  <c r="C18" i="1"/>
  <c r="CB200" i="1"/>
  <c r="CC200" i="1" s="1"/>
  <c r="AS6" i="1"/>
  <c r="AR6" i="1"/>
  <c r="AQ6" i="1"/>
  <c r="AP6" i="1"/>
  <c r="AS5" i="1"/>
  <c r="AR5" i="1"/>
  <c r="AQ5" i="1"/>
  <c r="AP5" i="1"/>
  <c r="AS4" i="1"/>
  <c r="AR4" i="1"/>
  <c r="AQ4" i="1"/>
  <c r="AP4" i="1"/>
  <c r="AS3" i="1"/>
  <c r="AR3" i="1"/>
  <c r="AQ3" i="1"/>
  <c r="AP3" i="1"/>
  <c r="AS2" i="1"/>
  <c r="AQ2" i="1"/>
  <c r="C19" i="1" l="1"/>
  <c r="AY18" i="1"/>
  <c r="AZ18" i="1" s="1"/>
  <c r="D18" i="1" s="1"/>
  <c r="AL3" i="1"/>
  <c r="AL5" i="1"/>
  <c r="AJ6" i="1"/>
  <c r="AF6" i="1"/>
  <c r="AB6" i="1"/>
  <c r="AK6" i="1"/>
  <c r="AG6" i="1"/>
  <c r="AM6" i="1"/>
  <c r="AI6" i="1"/>
  <c r="AE6" i="1"/>
  <c r="AC6" i="1"/>
  <c r="AL6" i="1"/>
  <c r="AH6" i="1"/>
  <c r="AD6" i="1"/>
  <c r="AJ4" i="1"/>
  <c r="AF4" i="1"/>
  <c r="AB4" i="1"/>
  <c r="AK4" i="1"/>
  <c r="AC4" i="1"/>
  <c r="AM4" i="1"/>
  <c r="AI4" i="1"/>
  <c r="AE4" i="1"/>
  <c r="AG4" i="1"/>
  <c r="AL4" i="1"/>
  <c r="AH4" i="1"/>
  <c r="AD4" i="1"/>
  <c r="AI3" i="1"/>
  <c r="AM3" i="1"/>
  <c r="AB3" i="1"/>
  <c r="AF3" i="1"/>
  <c r="AJ3" i="1"/>
  <c r="AB5" i="1"/>
  <c r="AF5" i="1"/>
  <c r="AJ5" i="1"/>
  <c r="AE3" i="1"/>
  <c r="AE5" i="1"/>
  <c r="AI5" i="1"/>
  <c r="AM5" i="1"/>
  <c r="AC3" i="1"/>
  <c r="AG3" i="1"/>
  <c r="AK3" i="1"/>
  <c r="AC5" i="1"/>
  <c r="AG5" i="1"/>
  <c r="AK5" i="1"/>
  <c r="AD3" i="1"/>
  <c r="AH3" i="1"/>
  <c r="AD5" i="1"/>
  <c r="AH5" i="1"/>
  <c r="C20" i="1" l="1"/>
  <c r="AY19" i="1"/>
  <c r="AZ19" i="1" s="1"/>
  <c r="D19" i="1" s="1"/>
  <c r="C21" i="1" l="1"/>
  <c r="AY20" i="1"/>
  <c r="AZ20" i="1" s="1"/>
  <c r="D20" i="1" s="1"/>
  <c r="A1" i="1"/>
  <c r="AY21" i="1" l="1"/>
  <c r="AZ21" i="1" s="1"/>
  <c r="D21" i="1" s="1"/>
  <c r="C22" i="1"/>
  <c r="AP2" i="1"/>
  <c r="C23" i="1" l="1"/>
  <c r="AY22" i="1"/>
  <c r="AZ22" i="1" s="1"/>
  <c r="D22" i="1" s="1"/>
  <c r="Y42" i="3"/>
  <c r="Y41" i="3"/>
  <c r="Y40" i="3"/>
  <c r="Y23" i="3"/>
  <c r="H2" i="1" s="1"/>
  <c r="BD2" i="1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BY6" i="1"/>
  <c r="AX6" i="1"/>
  <c r="AW6" i="1"/>
  <c r="BY5" i="1"/>
  <c r="AX5" i="1"/>
  <c r="AW5" i="1"/>
  <c r="BY4" i="1"/>
  <c r="AX4" i="1"/>
  <c r="AW4" i="1"/>
  <c r="BY3" i="1"/>
  <c r="AX3" i="1"/>
  <c r="AW3" i="1"/>
  <c r="C3" i="1"/>
  <c r="C4" i="1" s="1"/>
  <c r="C5" i="1" s="1"/>
  <c r="C6" i="1" s="1"/>
  <c r="C7" i="1" s="1"/>
  <c r="BY2" i="1"/>
  <c r="BZ2" i="1" s="1"/>
  <c r="BB2" i="1"/>
  <c r="AY2" i="1"/>
  <c r="AX2" i="1"/>
  <c r="AW2" i="1"/>
  <c r="AR2" i="1"/>
  <c r="AY23" i="1" l="1"/>
  <c r="AZ23" i="1" s="1"/>
  <c r="D23" i="1" s="1"/>
  <c r="C24" i="1"/>
  <c r="C8" i="1"/>
  <c r="AY7" i="1"/>
  <c r="AZ7" i="1" s="1"/>
  <c r="D7" i="1" s="1"/>
  <c r="AY3" i="1"/>
  <c r="AZ3" i="1" s="1"/>
  <c r="CA3" i="1"/>
  <c r="CC3" i="1" s="1"/>
  <c r="BZ3" i="1"/>
  <c r="CA5" i="1"/>
  <c r="BZ5" i="1"/>
  <c r="CA4" i="1"/>
  <c r="BZ4" i="1"/>
  <c r="CA6" i="1"/>
  <c r="BZ6" i="1"/>
  <c r="AJ2" i="1"/>
  <c r="AF2" i="1"/>
  <c r="AB2" i="1"/>
  <c r="AC2" i="1"/>
  <c r="AM2" i="1"/>
  <c r="AI2" i="1"/>
  <c r="AE2" i="1"/>
  <c r="AK2" i="1"/>
  <c r="AL2" i="1"/>
  <c r="AH2" i="1"/>
  <c r="AD2" i="1"/>
  <c r="AG2" i="1"/>
  <c r="CA2" i="1"/>
  <c r="AZ2" i="1"/>
  <c r="C25" i="1" l="1"/>
  <c r="AY24" i="1"/>
  <c r="AZ24" i="1" s="1"/>
  <c r="D24" i="1" s="1"/>
  <c r="C9" i="1"/>
  <c r="AY8" i="1"/>
  <c r="AZ8" i="1" s="1"/>
  <c r="D8" i="1" s="1"/>
  <c r="CC2" i="1"/>
  <c r="CC5" i="1"/>
  <c r="CC4" i="1"/>
  <c r="CC6" i="1"/>
  <c r="BA6" i="1"/>
  <c r="A6" i="1" s="1"/>
  <c r="BA3" i="1"/>
  <c r="A3" i="1" s="1"/>
  <c r="D3" i="1" s="1"/>
  <c r="BA5" i="1"/>
  <c r="A5" i="1" s="1"/>
  <c r="BA2" i="1"/>
  <c r="A2" i="1" s="1"/>
  <c r="D2" i="1" s="1"/>
  <c r="AY4" i="1"/>
  <c r="AZ4" i="1" s="1"/>
  <c r="C26" i="1" l="1"/>
  <c r="AY25" i="1"/>
  <c r="AZ25" i="1" s="1"/>
  <c r="D25" i="1" s="1"/>
  <c r="C10" i="1"/>
  <c r="AY9" i="1"/>
  <c r="AZ9" i="1" s="1"/>
  <c r="D9" i="1" s="1"/>
  <c r="BA4" i="1"/>
  <c r="A4" i="1" s="1"/>
  <c r="D4" i="1" s="1"/>
  <c r="AY5" i="1"/>
  <c r="AZ5" i="1" s="1"/>
  <c r="D5" i="1" s="1"/>
  <c r="C27" i="1" l="1"/>
  <c r="AY26" i="1"/>
  <c r="AZ26" i="1" s="1"/>
  <c r="D26" i="1" s="1"/>
  <c r="AY10" i="1"/>
  <c r="AZ10" i="1" s="1"/>
  <c r="D10" i="1" s="1"/>
  <c r="AY6" i="1"/>
  <c r="AZ6" i="1" s="1"/>
  <c r="D6" i="1" s="1"/>
  <c r="AY27" i="1" l="1"/>
  <c r="AZ27" i="1" s="1"/>
  <c r="D27" i="1" s="1"/>
  <c r="C28" i="1"/>
  <c r="C29" i="1" l="1"/>
  <c r="AY28" i="1"/>
  <c r="AZ28" i="1" s="1"/>
  <c r="D28" i="1" s="1"/>
  <c r="AY29" i="1" l="1"/>
  <c r="AZ29" i="1" s="1"/>
  <c r="D29" i="1" s="1"/>
  <c r="C30" i="1"/>
  <c r="C31" i="1" l="1"/>
  <c r="AY30" i="1"/>
  <c r="AZ30" i="1" s="1"/>
  <c r="D30" i="1" s="1"/>
  <c r="AY31" i="1" l="1"/>
  <c r="AZ31" i="1" s="1"/>
  <c r="D31" i="1" s="1"/>
  <c r="C32" i="1"/>
  <c r="AY32" i="1" l="1"/>
  <c r="AZ32" i="1" s="1"/>
  <c r="D32" i="1" s="1"/>
  <c r="C33" i="1"/>
  <c r="AY33" i="1" l="1"/>
  <c r="AZ33" i="1" s="1"/>
  <c r="D33" i="1" s="1"/>
  <c r="C34" i="1"/>
  <c r="C35" i="1" l="1"/>
  <c r="AY34" i="1"/>
  <c r="AZ34" i="1" s="1"/>
  <c r="D34" i="1" s="1"/>
  <c r="C36" i="1" l="1"/>
  <c r="AY35" i="1"/>
  <c r="AZ35" i="1" s="1"/>
  <c r="D35" i="1" s="1"/>
  <c r="C37" i="1" l="1"/>
  <c r="AY36" i="1"/>
  <c r="AZ36" i="1" s="1"/>
  <c r="D36" i="1" s="1"/>
  <c r="C38" i="1" l="1"/>
  <c r="AY37" i="1"/>
  <c r="AZ37" i="1" s="1"/>
  <c r="D37" i="1" s="1"/>
  <c r="C39" i="1" l="1"/>
  <c r="AY38" i="1"/>
  <c r="AZ38" i="1" s="1"/>
  <c r="D38" i="1" s="1"/>
  <c r="AY39" i="1" l="1"/>
  <c r="AZ39" i="1" s="1"/>
  <c r="D39" i="1" s="1"/>
  <c r="C40" i="1"/>
  <c r="AY40" i="1" l="1"/>
  <c r="AZ40" i="1" s="1"/>
  <c r="D40" i="1" s="1"/>
  <c r="C41" i="1"/>
  <c r="C42" i="1" l="1"/>
  <c r="AY41" i="1"/>
  <c r="AZ41" i="1" s="1"/>
  <c r="D41" i="1" s="1"/>
  <c r="C43" i="1" l="1"/>
  <c r="AY42" i="1"/>
  <c r="AZ42" i="1" s="1"/>
  <c r="D42" i="1" s="1"/>
  <c r="C44" i="1" l="1"/>
  <c r="AY43" i="1"/>
  <c r="AZ43" i="1" s="1"/>
  <c r="D43" i="1" s="1"/>
  <c r="AY44" i="1" l="1"/>
  <c r="AZ44" i="1" s="1"/>
  <c r="D44" i="1" s="1"/>
  <c r="C45" i="1"/>
  <c r="AY45" i="1" l="1"/>
  <c r="AZ45" i="1" s="1"/>
  <c r="D45" i="1" s="1"/>
  <c r="C46" i="1"/>
  <c r="AY46" i="1" l="1"/>
  <c r="AZ46" i="1" s="1"/>
  <c r="D46" i="1" s="1"/>
  <c r="C47" i="1"/>
  <c r="AY47" i="1" l="1"/>
  <c r="AZ47" i="1" s="1"/>
  <c r="D47" i="1" s="1"/>
  <c r="C48" i="1"/>
  <c r="C49" i="1" l="1"/>
  <c r="AY48" i="1"/>
  <c r="AZ48" i="1" s="1"/>
  <c r="D48" i="1" s="1"/>
  <c r="C50" i="1" l="1"/>
  <c r="AY49" i="1"/>
  <c r="AZ49" i="1" s="1"/>
  <c r="D49" i="1" s="1"/>
  <c r="C51" i="1" l="1"/>
  <c r="AY50" i="1"/>
  <c r="AZ50" i="1" s="1"/>
  <c r="D50" i="1" s="1"/>
  <c r="AY51" i="1" l="1"/>
  <c r="AZ51" i="1" s="1"/>
  <c r="D51" i="1" s="1"/>
  <c r="C52" i="1"/>
  <c r="C53" i="1" l="1"/>
  <c r="AY52" i="1"/>
  <c r="AZ52" i="1" s="1"/>
  <c r="D52" i="1" s="1"/>
  <c r="AY53" i="1" l="1"/>
  <c r="AZ53" i="1" s="1"/>
  <c r="D53" i="1" s="1"/>
  <c r="C54" i="1"/>
  <c r="AY54" i="1" l="1"/>
  <c r="AZ54" i="1" s="1"/>
  <c r="D54" i="1" s="1"/>
  <c r="C55" i="1"/>
  <c r="AY55" i="1" l="1"/>
  <c r="AZ55" i="1" s="1"/>
  <c r="D55" i="1" s="1"/>
  <c r="C56" i="1"/>
  <c r="C57" i="1" l="1"/>
  <c r="AY56" i="1"/>
  <c r="AZ56" i="1" s="1"/>
  <c r="D56" i="1" s="1"/>
  <c r="C58" i="1" l="1"/>
  <c r="AY57" i="1"/>
  <c r="AZ57" i="1" s="1"/>
  <c r="D57" i="1" s="1"/>
  <c r="C59" i="1" l="1"/>
  <c r="AY58" i="1"/>
  <c r="AZ58" i="1" s="1"/>
  <c r="D58" i="1" s="1"/>
  <c r="C60" i="1" l="1"/>
  <c r="AY59" i="1"/>
  <c r="AZ59" i="1" s="1"/>
  <c r="D59" i="1" s="1"/>
  <c r="C61" i="1" l="1"/>
  <c r="AY60" i="1"/>
  <c r="AZ60" i="1" s="1"/>
  <c r="D60" i="1" s="1"/>
  <c r="C62" i="1" l="1"/>
  <c r="AY61" i="1"/>
  <c r="AZ61" i="1" s="1"/>
  <c r="D61" i="1" s="1"/>
  <c r="AY62" i="1" l="1"/>
  <c r="AZ62" i="1" s="1"/>
  <c r="D62" i="1" s="1"/>
  <c r="C63" i="1"/>
  <c r="AY63" i="1" l="1"/>
  <c r="AZ63" i="1" s="1"/>
  <c r="D63" i="1" s="1"/>
  <c r="C64" i="1"/>
  <c r="C65" i="1" l="1"/>
  <c r="AY64" i="1"/>
  <c r="AZ64" i="1" s="1"/>
  <c r="D64" i="1" s="1"/>
  <c r="C66" i="1" l="1"/>
  <c r="AY65" i="1"/>
  <c r="AZ65" i="1" s="1"/>
  <c r="D65" i="1" s="1"/>
  <c r="C67" i="1" l="1"/>
  <c r="AY66" i="1"/>
  <c r="AZ66" i="1" s="1"/>
  <c r="D66" i="1" s="1"/>
  <c r="C68" i="1" l="1"/>
  <c r="AY67" i="1"/>
  <c r="AZ67" i="1" s="1"/>
  <c r="D67" i="1" s="1"/>
  <c r="C69" i="1" l="1"/>
  <c r="AY68" i="1"/>
  <c r="AZ68" i="1" s="1"/>
  <c r="D68" i="1" s="1"/>
  <c r="C70" i="1" l="1"/>
  <c r="AY69" i="1"/>
  <c r="AZ69" i="1" s="1"/>
  <c r="D69" i="1" s="1"/>
  <c r="AY70" i="1" l="1"/>
  <c r="AZ70" i="1" s="1"/>
  <c r="D70" i="1" s="1"/>
  <c r="C71" i="1"/>
  <c r="AY71" i="1" l="1"/>
  <c r="AZ71" i="1" s="1"/>
  <c r="D71" i="1" s="1"/>
  <c r="C72" i="1"/>
  <c r="C73" i="1" l="1"/>
  <c r="AY72" i="1"/>
  <c r="AZ72" i="1" s="1"/>
  <c r="D72" i="1" s="1"/>
  <c r="C74" i="1" l="1"/>
  <c r="AY73" i="1"/>
  <c r="AZ73" i="1" s="1"/>
  <c r="D73" i="1" s="1"/>
  <c r="C75" i="1" l="1"/>
  <c r="AY74" i="1"/>
  <c r="AZ74" i="1" s="1"/>
  <c r="D74" i="1" s="1"/>
  <c r="C76" i="1" l="1"/>
  <c r="AY75" i="1"/>
  <c r="AZ75" i="1" s="1"/>
  <c r="D75" i="1" s="1"/>
  <c r="C77" i="1" l="1"/>
  <c r="AY76" i="1"/>
  <c r="AZ76" i="1" s="1"/>
  <c r="D76" i="1" s="1"/>
  <c r="AY77" i="1" l="1"/>
  <c r="AZ77" i="1" s="1"/>
  <c r="D77" i="1" s="1"/>
  <c r="C78" i="1"/>
  <c r="AY78" i="1" l="1"/>
  <c r="AZ78" i="1" s="1"/>
  <c r="D78" i="1" s="1"/>
  <c r="C79" i="1"/>
  <c r="AY79" i="1" l="1"/>
  <c r="AZ79" i="1" s="1"/>
  <c r="D79" i="1" s="1"/>
  <c r="C80" i="1"/>
  <c r="AY80" i="1" l="1"/>
  <c r="AZ80" i="1" s="1"/>
  <c r="D80" i="1" s="1"/>
  <c r="C81" i="1"/>
  <c r="AY81" i="1" l="1"/>
  <c r="AZ81" i="1" s="1"/>
  <c r="D81" i="1" s="1"/>
  <c r="C82" i="1"/>
  <c r="C83" i="1" l="1"/>
  <c r="AY82" i="1"/>
  <c r="AZ82" i="1" s="1"/>
  <c r="D82" i="1" s="1"/>
  <c r="C84" i="1" l="1"/>
  <c r="AY83" i="1"/>
  <c r="AZ83" i="1" s="1"/>
  <c r="D83" i="1" s="1"/>
  <c r="C85" i="1" l="1"/>
  <c r="AY84" i="1"/>
  <c r="AZ84" i="1" s="1"/>
  <c r="D84" i="1" s="1"/>
  <c r="C86" i="1" l="1"/>
  <c r="AY85" i="1"/>
  <c r="AZ85" i="1" s="1"/>
  <c r="D85" i="1" s="1"/>
  <c r="AY86" i="1" l="1"/>
  <c r="AZ86" i="1" s="1"/>
  <c r="D86" i="1" s="1"/>
  <c r="C87" i="1"/>
  <c r="AY87" i="1" l="1"/>
  <c r="AZ87" i="1" s="1"/>
  <c r="D87" i="1" s="1"/>
  <c r="C88" i="1"/>
  <c r="C89" i="1" l="1"/>
  <c r="AY88" i="1"/>
  <c r="AZ88" i="1" s="1"/>
  <c r="D88" i="1" s="1"/>
  <c r="C90" i="1" l="1"/>
  <c r="AY89" i="1"/>
  <c r="AZ89" i="1" s="1"/>
  <c r="D89" i="1" s="1"/>
  <c r="C91" i="1" l="1"/>
  <c r="AY90" i="1"/>
  <c r="AZ90" i="1" s="1"/>
  <c r="D90" i="1" s="1"/>
  <c r="C92" i="1" l="1"/>
  <c r="AY91" i="1"/>
  <c r="AZ91" i="1" s="1"/>
  <c r="D91" i="1" s="1"/>
  <c r="C93" i="1" l="1"/>
  <c r="AY92" i="1"/>
  <c r="AZ92" i="1" s="1"/>
  <c r="D92" i="1" s="1"/>
  <c r="AY93" i="1" l="1"/>
  <c r="AZ93" i="1" s="1"/>
  <c r="D93" i="1" s="1"/>
  <c r="C94" i="1"/>
  <c r="AY94" i="1" l="1"/>
  <c r="AZ94" i="1" s="1"/>
  <c r="D94" i="1" s="1"/>
  <c r="C95" i="1"/>
  <c r="AY95" i="1" l="1"/>
  <c r="AZ95" i="1" s="1"/>
  <c r="D95" i="1" s="1"/>
  <c r="C96" i="1"/>
  <c r="AY96" i="1" l="1"/>
  <c r="AZ96" i="1" s="1"/>
  <c r="D96" i="1" s="1"/>
  <c r="C97" i="1"/>
  <c r="AY97" i="1" l="1"/>
  <c r="AZ97" i="1" s="1"/>
  <c r="D97" i="1" s="1"/>
  <c r="C98" i="1"/>
  <c r="C99" i="1" l="1"/>
  <c r="AY98" i="1"/>
  <c r="AZ98" i="1" s="1"/>
  <c r="D98" i="1" s="1"/>
  <c r="C100" i="1" l="1"/>
  <c r="AY99" i="1"/>
  <c r="AZ99" i="1" s="1"/>
  <c r="D99" i="1" s="1"/>
  <c r="AY100" i="1" l="1"/>
  <c r="AZ100" i="1" s="1"/>
  <c r="D100" i="1" s="1"/>
  <c r="C101" i="1"/>
  <c r="C102" i="1" l="1"/>
  <c r="AY101" i="1"/>
  <c r="AZ101" i="1" s="1"/>
  <c r="D101" i="1" s="1"/>
  <c r="AY102" i="1" l="1"/>
  <c r="AZ102" i="1" s="1"/>
  <c r="D102" i="1" s="1"/>
  <c r="C103" i="1"/>
  <c r="AY103" i="1" l="1"/>
  <c r="AZ103" i="1" s="1"/>
  <c r="D103" i="1" s="1"/>
  <c r="C104" i="1"/>
  <c r="C105" i="1" l="1"/>
  <c r="AY104" i="1"/>
  <c r="AZ104" i="1" s="1"/>
  <c r="D104" i="1" s="1"/>
  <c r="C106" i="1" l="1"/>
  <c r="AY105" i="1"/>
  <c r="AZ105" i="1" s="1"/>
  <c r="D105" i="1" s="1"/>
  <c r="C107" i="1" l="1"/>
  <c r="AY106" i="1"/>
  <c r="AZ106" i="1" s="1"/>
  <c r="D106" i="1" s="1"/>
  <c r="AY107" i="1" l="1"/>
  <c r="AZ107" i="1" s="1"/>
  <c r="D107" i="1" s="1"/>
  <c r="C108" i="1"/>
  <c r="C109" i="1" l="1"/>
  <c r="AY108" i="1"/>
  <c r="AZ108" i="1" s="1"/>
  <c r="D108" i="1" s="1"/>
  <c r="C110" i="1" l="1"/>
  <c r="AY109" i="1"/>
  <c r="AZ109" i="1" s="1"/>
  <c r="D109" i="1" s="1"/>
  <c r="AY110" i="1" l="1"/>
  <c r="AZ110" i="1" s="1"/>
  <c r="D110" i="1" s="1"/>
  <c r="C111" i="1"/>
  <c r="AY111" i="1" l="1"/>
  <c r="AZ111" i="1" s="1"/>
  <c r="D111" i="1" s="1"/>
  <c r="C112" i="1"/>
  <c r="C113" i="1" l="1"/>
  <c r="AY112" i="1"/>
  <c r="AZ112" i="1" s="1"/>
  <c r="D112" i="1" s="1"/>
  <c r="C114" i="1" l="1"/>
  <c r="AY113" i="1"/>
  <c r="AZ113" i="1" s="1"/>
  <c r="D113" i="1" s="1"/>
  <c r="C115" i="1" l="1"/>
  <c r="AY114" i="1"/>
  <c r="AZ114" i="1" s="1"/>
  <c r="D114" i="1" s="1"/>
  <c r="C116" i="1" l="1"/>
  <c r="AY115" i="1"/>
  <c r="AZ115" i="1" s="1"/>
  <c r="D115" i="1" s="1"/>
  <c r="C117" i="1" l="1"/>
  <c r="AY116" i="1"/>
  <c r="AZ116" i="1" s="1"/>
  <c r="D116" i="1" s="1"/>
  <c r="C118" i="1" l="1"/>
  <c r="AY117" i="1"/>
  <c r="AZ117" i="1" s="1"/>
  <c r="D117" i="1" s="1"/>
  <c r="AY118" i="1" l="1"/>
  <c r="AZ118" i="1" s="1"/>
  <c r="D118" i="1" s="1"/>
  <c r="C119" i="1"/>
  <c r="AY119" i="1" l="1"/>
  <c r="AZ119" i="1" s="1"/>
  <c r="D119" i="1" s="1"/>
  <c r="C120" i="1"/>
  <c r="AY120" i="1" l="1"/>
  <c r="AZ120" i="1" s="1"/>
  <c r="D120" i="1" s="1"/>
  <c r="C121" i="1"/>
  <c r="C122" i="1" l="1"/>
  <c r="AY121" i="1"/>
  <c r="AZ121" i="1" s="1"/>
  <c r="D121" i="1" s="1"/>
  <c r="C123" i="1" l="1"/>
  <c r="AY122" i="1"/>
  <c r="AZ122" i="1" s="1"/>
  <c r="D122" i="1" s="1"/>
  <c r="C124" i="1" l="1"/>
  <c r="AY123" i="1"/>
  <c r="AZ123" i="1" s="1"/>
  <c r="D123" i="1" s="1"/>
  <c r="C125" i="1" l="1"/>
  <c r="AY124" i="1"/>
  <c r="AZ124" i="1" s="1"/>
  <c r="D124" i="1" s="1"/>
  <c r="C126" i="1" l="1"/>
  <c r="AY125" i="1"/>
  <c r="AZ125" i="1" s="1"/>
  <c r="D125" i="1" s="1"/>
  <c r="AY126" i="1" l="1"/>
  <c r="AZ126" i="1" s="1"/>
  <c r="D126" i="1" s="1"/>
  <c r="C127" i="1"/>
  <c r="AY127" i="1" l="1"/>
  <c r="AZ127" i="1" s="1"/>
  <c r="D127" i="1" s="1"/>
  <c r="C128" i="1"/>
  <c r="C129" i="1" l="1"/>
  <c r="AY128" i="1"/>
  <c r="AZ128" i="1" s="1"/>
  <c r="D128" i="1" s="1"/>
  <c r="AY129" i="1" l="1"/>
  <c r="AZ129" i="1" s="1"/>
  <c r="D129" i="1" s="1"/>
  <c r="C130" i="1"/>
  <c r="C131" i="1" l="1"/>
  <c r="AY130" i="1"/>
  <c r="AZ130" i="1" s="1"/>
  <c r="D130" i="1" s="1"/>
  <c r="C132" i="1" l="1"/>
  <c r="AY131" i="1"/>
  <c r="AZ131" i="1" s="1"/>
  <c r="D131" i="1" s="1"/>
  <c r="AY132" i="1" l="1"/>
  <c r="AZ132" i="1" s="1"/>
  <c r="D132" i="1" s="1"/>
  <c r="C133" i="1"/>
  <c r="C134" i="1" l="1"/>
  <c r="AY133" i="1"/>
  <c r="AZ133" i="1" s="1"/>
  <c r="D133" i="1" s="1"/>
  <c r="AY134" i="1" l="1"/>
  <c r="AZ134" i="1" s="1"/>
  <c r="D134" i="1" s="1"/>
  <c r="C135" i="1"/>
  <c r="AY135" i="1" l="1"/>
  <c r="AZ135" i="1" s="1"/>
  <c r="D135" i="1" s="1"/>
  <c r="C136" i="1"/>
  <c r="AY136" i="1" l="1"/>
  <c r="AZ136" i="1" s="1"/>
  <c r="D136" i="1" s="1"/>
  <c r="C137" i="1"/>
  <c r="C138" i="1" l="1"/>
  <c r="AY137" i="1"/>
  <c r="AZ137" i="1" s="1"/>
  <c r="D137" i="1" s="1"/>
  <c r="C139" i="1" l="1"/>
  <c r="AY138" i="1"/>
  <c r="AZ138" i="1" s="1"/>
  <c r="D138" i="1" s="1"/>
  <c r="C140" i="1" l="1"/>
  <c r="AY139" i="1"/>
  <c r="AZ139" i="1" s="1"/>
  <c r="D139" i="1" s="1"/>
  <c r="C141" i="1" l="1"/>
  <c r="AY140" i="1"/>
  <c r="AZ140" i="1" s="1"/>
  <c r="D140" i="1" s="1"/>
  <c r="AY141" i="1" l="1"/>
  <c r="AZ141" i="1" s="1"/>
  <c r="D141" i="1" s="1"/>
  <c r="C142" i="1"/>
  <c r="AY142" i="1" l="1"/>
  <c r="AZ142" i="1" s="1"/>
  <c r="D142" i="1" s="1"/>
  <c r="C143" i="1"/>
  <c r="AY143" i="1" l="1"/>
  <c r="AZ143" i="1" s="1"/>
  <c r="D143" i="1" s="1"/>
  <c r="C144" i="1"/>
  <c r="AY144" i="1" l="1"/>
  <c r="AZ144" i="1" s="1"/>
  <c r="D144" i="1" s="1"/>
  <c r="C145" i="1"/>
  <c r="C146" i="1" l="1"/>
  <c r="AY145" i="1"/>
  <c r="AZ145" i="1" s="1"/>
  <c r="D145" i="1" s="1"/>
  <c r="C147" i="1" l="1"/>
  <c r="AY146" i="1"/>
  <c r="AZ146" i="1" s="1"/>
  <c r="D146" i="1" s="1"/>
  <c r="C148" i="1" l="1"/>
  <c r="AY147" i="1"/>
  <c r="AZ147" i="1" s="1"/>
  <c r="D147" i="1" s="1"/>
  <c r="C149" i="1" l="1"/>
  <c r="AY148" i="1"/>
  <c r="AZ148" i="1" s="1"/>
  <c r="D148" i="1" s="1"/>
  <c r="C150" i="1" l="1"/>
  <c r="AY149" i="1"/>
  <c r="AZ149" i="1" s="1"/>
  <c r="D149" i="1" s="1"/>
  <c r="AY150" i="1" l="1"/>
  <c r="AZ150" i="1" s="1"/>
  <c r="D150" i="1" s="1"/>
  <c r="C151" i="1"/>
  <c r="C152" i="1" l="1"/>
  <c r="AY151" i="1"/>
  <c r="AZ151" i="1" s="1"/>
  <c r="D151" i="1" s="1"/>
  <c r="C153" i="1" l="1"/>
  <c r="AY152" i="1"/>
  <c r="AZ152" i="1" s="1"/>
  <c r="D152" i="1" s="1"/>
  <c r="AY153" i="1" l="1"/>
  <c r="AZ153" i="1" s="1"/>
  <c r="D153" i="1" s="1"/>
  <c r="C154" i="1"/>
  <c r="C155" i="1" l="1"/>
  <c r="AY154" i="1"/>
  <c r="AZ154" i="1" s="1"/>
  <c r="D154" i="1" s="1"/>
  <c r="AY155" i="1" l="1"/>
  <c r="AZ155" i="1" s="1"/>
  <c r="D155" i="1" s="1"/>
  <c r="C156" i="1"/>
  <c r="C157" i="1" l="1"/>
  <c r="AY156" i="1"/>
  <c r="AZ156" i="1" s="1"/>
  <c r="D156" i="1" s="1"/>
  <c r="C158" i="1" l="1"/>
  <c r="AY157" i="1"/>
  <c r="AZ157" i="1" s="1"/>
  <c r="D157" i="1" s="1"/>
  <c r="AY158" i="1" l="1"/>
  <c r="AZ158" i="1" s="1"/>
  <c r="D158" i="1" s="1"/>
  <c r="C159" i="1"/>
  <c r="AY159" i="1" l="1"/>
  <c r="AZ159" i="1" s="1"/>
  <c r="D159" i="1" s="1"/>
  <c r="C160" i="1"/>
  <c r="AY160" i="1" l="1"/>
  <c r="AZ160" i="1" s="1"/>
  <c r="D160" i="1" s="1"/>
  <c r="C161" i="1"/>
  <c r="AY161" i="1" l="1"/>
  <c r="AZ161" i="1" s="1"/>
  <c r="D161" i="1" s="1"/>
  <c r="C162" i="1"/>
  <c r="C163" i="1" l="1"/>
  <c r="AY162" i="1"/>
  <c r="AZ162" i="1" s="1"/>
  <c r="D162" i="1" s="1"/>
  <c r="C164" i="1" l="1"/>
  <c r="AY163" i="1"/>
  <c r="AZ163" i="1" s="1"/>
  <c r="D163" i="1" s="1"/>
  <c r="C165" i="1" l="1"/>
  <c r="AY164" i="1"/>
  <c r="AZ164" i="1" s="1"/>
  <c r="D164" i="1" s="1"/>
  <c r="C166" i="1" l="1"/>
  <c r="AY165" i="1"/>
  <c r="AZ165" i="1" s="1"/>
  <c r="D165" i="1" s="1"/>
  <c r="AY166" i="1" l="1"/>
  <c r="AZ166" i="1" s="1"/>
  <c r="D166" i="1" s="1"/>
  <c r="C167" i="1"/>
  <c r="AY167" i="1" l="1"/>
  <c r="AZ167" i="1" s="1"/>
  <c r="D167" i="1" s="1"/>
  <c r="C168" i="1"/>
  <c r="C169" i="1" l="1"/>
  <c r="AY168" i="1"/>
  <c r="AZ168" i="1" s="1"/>
  <c r="D168" i="1" s="1"/>
  <c r="C170" i="1" l="1"/>
  <c r="AY169" i="1"/>
  <c r="AZ169" i="1" s="1"/>
  <c r="D169" i="1" s="1"/>
  <c r="C171" i="1" l="1"/>
  <c r="AY170" i="1"/>
  <c r="AZ170" i="1" s="1"/>
  <c r="D170" i="1" s="1"/>
  <c r="AY171" i="1" l="1"/>
  <c r="AZ171" i="1" s="1"/>
  <c r="D171" i="1" s="1"/>
  <c r="C172" i="1"/>
  <c r="AY172" i="1" l="1"/>
  <c r="AZ172" i="1" s="1"/>
  <c r="D172" i="1" s="1"/>
  <c r="C173" i="1"/>
  <c r="C174" i="1" l="1"/>
  <c r="AY173" i="1"/>
  <c r="AZ173" i="1" s="1"/>
  <c r="D173" i="1" s="1"/>
  <c r="AY174" i="1" l="1"/>
  <c r="AZ174" i="1" s="1"/>
  <c r="D174" i="1" s="1"/>
  <c r="C175" i="1"/>
  <c r="AY175" i="1" l="1"/>
  <c r="AZ175" i="1" s="1"/>
  <c r="D175" i="1" s="1"/>
  <c r="C176" i="1"/>
  <c r="C177" i="1" l="1"/>
  <c r="AY176" i="1"/>
  <c r="AZ176" i="1" s="1"/>
  <c r="D176" i="1" s="1"/>
  <c r="AY177" i="1" l="1"/>
  <c r="AZ177" i="1" s="1"/>
  <c r="D177" i="1" s="1"/>
  <c r="C178" i="1"/>
  <c r="C179" i="1" l="1"/>
  <c r="AY178" i="1"/>
  <c r="AZ178" i="1" s="1"/>
  <c r="D178" i="1" s="1"/>
  <c r="C180" i="1" l="1"/>
  <c r="AY179" i="1"/>
  <c r="AZ179" i="1" s="1"/>
  <c r="D179" i="1" s="1"/>
  <c r="C181" i="1" l="1"/>
  <c r="AY180" i="1"/>
  <c r="AZ180" i="1" s="1"/>
  <c r="D180" i="1" s="1"/>
  <c r="AY181" i="1" l="1"/>
  <c r="AZ181" i="1" s="1"/>
  <c r="D181" i="1" s="1"/>
  <c r="C182" i="1"/>
  <c r="C183" i="1" l="1"/>
  <c r="AY182" i="1"/>
  <c r="AZ182" i="1" s="1"/>
  <c r="D182" i="1" s="1"/>
  <c r="AY183" i="1" l="1"/>
  <c r="AZ183" i="1" s="1"/>
  <c r="D183" i="1" s="1"/>
  <c r="C184" i="1"/>
  <c r="C185" i="1" l="1"/>
  <c r="AY184" i="1"/>
  <c r="AZ184" i="1" s="1"/>
  <c r="D184" i="1" s="1"/>
  <c r="AY185" i="1" l="1"/>
  <c r="AZ185" i="1" s="1"/>
  <c r="D185" i="1" s="1"/>
  <c r="C186" i="1"/>
  <c r="C187" i="1" l="1"/>
  <c r="AY186" i="1"/>
  <c r="AZ186" i="1" s="1"/>
  <c r="D186" i="1" s="1"/>
  <c r="C188" i="1" l="1"/>
  <c r="AY187" i="1"/>
  <c r="AZ187" i="1" s="1"/>
  <c r="D187" i="1" s="1"/>
  <c r="C189" i="1" l="1"/>
  <c r="AY188" i="1"/>
  <c r="AZ188" i="1" s="1"/>
  <c r="D188" i="1" s="1"/>
  <c r="AY189" i="1" l="1"/>
  <c r="AZ189" i="1" s="1"/>
  <c r="D189" i="1" s="1"/>
  <c r="C190" i="1"/>
  <c r="AY190" i="1" l="1"/>
  <c r="AZ190" i="1" s="1"/>
  <c r="D190" i="1" s="1"/>
  <c r="C191" i="1"/>
  <c r="C192" i="1" l="1"/>
  <c r="AY191" i="1"/>
  <c r="AZ191" i="1" s="1"/>
  <c r="D191" i="1" s="1"/>
  <c r="AY192" i="1" l="1"/>
  <c r="AZ192" i="1" s="1"/>
  <c r="D192" i="1" s="1"/>
  <c r="C193" i="1"/>
  <c r="AY193" i="1" l="1"/>
  <c r="AZ193" i="1" s="1"/>
  <c r="D193" i="1" s="1"/>
  <c r="C194" i="1"/>
  <c r="C195" i="1" l="1"/>
  <c r="AY194" i="1"/>
  <c r="AZ194" i="1" s="1"/>
  <c r="D194" i="1" s="1"/>
  <c r="C196" i="1" l="1"/>
  <c r="AY195" i="1"/>
  <c r="AZ195" i="1" s="1"/>
  <c r="D195" i="1" s="1"/>
  <c r="C197" i="1" l="1"/>
  <c r="AY196" i="1"/>
  <c r="AZ196" i="1" s="1"/>
  <c r="D196" i="1" s="1"/>
  <c r="C198" i="1" l="1"/>
  <c r="AY197" i="1"/>
  <c r="AZ197" i="1" s="1"/>
  <c r="D197" i="1" s="1"/>
  <c r="C199" i="1" l="1"/>
  <c r="AY198" i="1"/>
  <c r="AZ198" i="1" s="1"/>
  <c r="D198" i="1" s="1"/>
  <c r="AY199" i="1" l="1"/>
  <c r="AZ199" i="1" s="1"/>
  <c r="D199" i="1" s="1"/>
  <c r="C200" i="1"/>
  <c r="AY200" i="1" s="1"/>
  <c r="AZ200" i="1" s="1"/>
  <c r="D20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6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9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" description="Connection to the 'EXP' query in the workbook." type="5" refreshedVersion="6" background="1" saveData="1">
    <dbPr connection="Provider=Microsoft.Mashup.OleDb.1;Data Source=$Workbook$;Location=EXP;Extended Properties=&quot;&quot;" command="SELECT * FROM [EXP]"/>
  </connection>
</connections>
</file>

<file path=xl/sharedStrings.xml><?xml version="1.0" encoding="utf-8"?>
<sst xmlns="http://schemas.openxmlformats.org/spreadsheetml/2006/main" count="7043" uniqueCount="1764">
  <si>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</si>
  <si>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</si>
  <si>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</si>
  <si>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</si>
  <si>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</si>
  <si>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</si>
  <si>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</si>
  <si>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</si>
  <si>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</si>
  <si>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</si>
  <si>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</si>
  <si>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</si>
  <si>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</si>
  <si>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</si>
  <si>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</si>
  <si>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</si>
  <si>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</si>
  <si>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</si>
  <si>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</si>
  <si>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</si>
  <si>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</si>
  <si>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</si>
  <si>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</si>
  <si>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</si>
  <si>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</si>
  <si>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</si>
  <si>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</si>
  <si>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</si>
  <si>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</si>
  <si>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</si>
  <si>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</si>
  <si>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</si>
  <si>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</si>
  <si>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</si>
  <si>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</si>
  <si>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</si>
  <si>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</si>
  <si>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</si>
  <si>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</si>
  <si>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</si>
  <si>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Unit</t>
  </si>
  <si>
    <t>232000_MTE-DIE &amp; MOLD</t>
  </si>
  <si>
    <t>P_Pump(W/P,O/P)</t>
  </si>
  <si>
    <t>DCAA07_DC_800T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</si>
  <si>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</si>
  <si>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</si>
  <si>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</si>
  <si>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</si>
  <si>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</si>
  <si>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</si>
  <si>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</si>
  <si>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</si>
  <si>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</si>
  <si>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</si>
  <si>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</si>
  <si>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</si>
  <si>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</si>
  <si>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</si>
  <si>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</si>
  <si>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</si>
  <si>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</si>
  <si>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</si>
  <si>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</si>
  <si>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</si>
  <si>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</si>
  <si>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</si>
  <si>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</si>
  <si>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</si>
  <si>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</si>
  <si>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</si>
  <si>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</si>
  <si>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</si>
  <si>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</si>
  <si>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</si>
  <si>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</si>
  <si>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</si>
  <si>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</si>
  <si>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</si>
  <si>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</si>
  <si>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</si>
  <si>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</si>
  <si>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</si>
  <si>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</si>
  <si>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</si>
  <si>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</si>
  <si>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</si>
  <si>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</si>
  <si>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</si>
  <si>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</si>
  <si>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</si>
  <si>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</si>
  <si>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</si>
  <si>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</si>
  <si>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</si>
  <si>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</si>
  <si>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</si>
  <si>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</si>
  <si>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</si>
  <si>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</si>
  <si>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</si>
  <si>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</si>
  <si>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</si>
  <si>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</si>
  <si>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</si>
  <si>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</si>
  <si>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</si>
  <si>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</si>
  <si>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</si>
  <si>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</si>
  <si>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</si>
  <si>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</si>
  <si>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</si>
  <si>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</si>
  <si>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</si>
  <si>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</si>
  <si>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</si>
  <si>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</si>
  <si>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</si>
  <si>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</si>
  <si>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</si>
  <si>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</si>
  <si>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</si>
  <si>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</si>
  <si>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</si>
  <si>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</si>
  <si>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</si>
  <si>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</si>
  <si>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</si>
  <si>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</si>
  <si>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</si>
  <si>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</si>
  <si>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</si>
  <si>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</si>
  <si>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</si>
  <si>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</si>
  <si>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</si>
  <si>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</si>
  <si>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</si>
  <si>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</si>
  <si>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</si>
  <si>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</si>
  <si>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</si>
  <si>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</si>
  <si>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</si>
  <si>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</si>
  <si>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</si>
  <si>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</si>
  <si>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</si>
  <si>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</si>
  <si>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</si>
  <si>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</si>
  <si>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</si>
  <si>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</si>
  <si>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</si>
  <si>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</si>
  <si>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</si>
  <si>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</si>
  <si>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</si>
  <si>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</si>
  <si>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</si>
  <si>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</si>
  <si>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</si>
  <si>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</si>
  <si>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</si>
  <si>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</si>
  <si>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</si>
  <si>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</si>
  <si>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</si>
  <si>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</si>
  <si>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</si>
  <si>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</si>
  <si>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</si>
  <si>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</si>
  <si>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</si>
  <si>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</si>
  <si>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</si>
  <si>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</si>
  <si>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</si>
  <si>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</si>
  <si>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</si>
  <si>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</si>
  <si>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</si>
  <si>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</si>
  <si>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</si>
  <si>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</si>
  <si>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</si>
  <si>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</si>
  <si>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</si>
  <si>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</si>
  <si>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</si>
  <si>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</si>
  <si>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</si>
  <si>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</si>
  <si>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</si>
  <si>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</si>
  <si>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</si>
  <si>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</si>
  <si>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</si>
  <si>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</si>
  <si>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</si>
  <si>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</si>
  <si>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</si>
  <si>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</si>
  <si>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</si>
  <si>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</si>
  <si>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</si>
  <si>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</si>
  <si>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</si>
  <si>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</si>
  <si>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</si>
  <si>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</si>
  <si>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</si>
  <si>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</si>
  <si>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</si>
  <si>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</si>
  <si>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</si>
  <si>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</si>
  <si>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</si>
  <si>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</si>
  <si>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</si>
  <si>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</si>
  <si>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</si>
  <si>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</si>
  <si>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</si>
  <si>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</si>
  <si>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</si>
  <si>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</si>
  <si>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</si>
  <si>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</si>
  <si>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</si>
  <si>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</si>
  <si>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</si>
  <si>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</si>
  <si>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</si>
  <si>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</si>
  <si>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</si>
  <si>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</si>
  <si>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</si>
  <si>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</si>
  <si>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</si>
  <si>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</si>
  <si>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</si>
  <si>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</si>
  <si>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</si>
  <si>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</si>
  <si>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</si>
  <si>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</si>
  <si>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</si>
  <si>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</si>
  <si>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</si>
  <si>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</si>
  <si>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</si>
  <si>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</si>
  <si>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</si>
  <si>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</si>
  <si>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</si>
  <si>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</si>
  <si>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</si>
  <si>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</si>
  <si>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</si>
  <si>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</si>
  <si>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</si>
  <si>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</si>
  <si>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</si>
  <si>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</si>
  <si>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</si>
  <si>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</si>
  <si>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</si>
  <si>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</si>
  <si>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</si>
  <si>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</si>
  <si>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</si>
  <si>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</si>
  <si>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</si>
  <si>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</si>
  <si>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</si>
  <si>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</si>
  <si>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</si>
  <si>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</si>
  <si>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</si>
  <si>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</si>
  <si>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</si>
  <si>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</si>
  <si>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</si>
  <si>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</si>
  <si>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</si>
  <si>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</si>
  <si>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</si>
  <si>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</si>
  <si>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</si>
  <si>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</si>
  <si>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</si>
  <si>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</si>
  <si>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</si>
  <si>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</si>
  <si>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</si>
  <si>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</si>
  <si>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</si>
  <si>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</si>
  <si>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</si>
  <si>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</si>
  <si>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</si>
  <si>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</si>
  <si>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</si>
  <si>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</si>
  <si>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</si>
  <si>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</si>
  <si>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</si>
  <si>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</si>
  <si>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</si>
  <si>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</si>
  <si>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</si>
  <si>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</si>
  <si>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</si>
  <si>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</si>
  <si>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</si>
  <si>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</si>
  <si>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</si>
  <si>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</si>
  <si>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</si>
  <si>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</si>
  <si>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</si>
  <si>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</si>
  <si>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</si>
  <si>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</si>
  <si>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</si>
  <si>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</si>
  <si>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</si>
  <si>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</si>
  <si>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</si>
  <si>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</si>
  <si>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</si>
  <si>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</si>
  <si>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</si>
  <si>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</si>
  <si>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</si>
  <si>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</si>
  <si>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</si>
  <si>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</si>
  <si>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</si>
  <si>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</si>
  <si>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</si>
  <si>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</si>
  <si>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</si>
  <si>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</si>
  <si>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</si>
  <si>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</si>
  <si>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</si>
  <si>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</si>
  <si>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</si>
  <si>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</si>
  <si>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</si>
  <si>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</si>
  <si>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</si>
  <si>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</si>
  <si>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</si>
  <si>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</si>
  <si>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</si>
  <si>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</si>
  <si>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</si>
  <si>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</si>
  <si>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</si>
  <si>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</si>
  <si>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</si>
  <si>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</si>
  <si>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</si>
  <si>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</si>
  <si>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</si>
  <si>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</si>
  <si>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</si>
  <si>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</si>
  <si>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</si>
  <si>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</si>
  <si>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</si>
  <si>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</si>
  <si>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</si>
  <si>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</si>
  <si>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</si>
  <si>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</si>
  <si>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</si>
  <si>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</si>
  <si>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</si>
  <si>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</si>
  <si>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</si>
  <si>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</si>
  <si>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</si>
  <si>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</si>
  <si>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</si>
  <si>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</si>
  <si>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</si>
  <si>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</si>
  <si>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</si>
  <si>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</si>
  <si>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</si>
  <si>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</si>
  <si>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</si>
  <si>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</si>
  <si>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</si>
  <si>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</si>
  <si>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</si>
  <si>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</si>
  <si>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</si>
  <si>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</si>
  <si>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</si>
  <si>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</si>
  <si>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</si>
  <si>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</si>
  <si>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</si>
  <si>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</si>
  <si>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</si>
  <si>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</si>
  <si>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</si>
  <si>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</si>
  <si>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</si>
  <si>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</si>
  <si>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</si>
  <si>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</si>
  <si>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</si>
  <si>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</si>
  <si>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</si>
  <si>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</si>
  <si>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</si>
  <si>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</si>
  <si>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</si>
  <si>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</si>
  <si>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</si>
  <si>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</si>
  <si>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</si>
  <si>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</si>
  <si>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</si>
  <si>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</si>
  <si>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</si>
  <si>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</si>
  <si>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</si>
  <si>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</si>
  <si>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</si>
  <si>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</si>
  <si>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</si>
  <si>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</si>
  <si>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</si>
  <si>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</si>
  <si>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</si>
  <si>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</si>
  <si>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</si>
  <si>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</si>
  <si>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</si>
  <si>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</si>
  <si>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</si>
  <si>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</si>
  <si>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</si>
  <si>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</si>
  <si>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</si>
  <si>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</si>
  <si>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</si>
  <si>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</si>
  <si>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</si>
  <si>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</si>
  <si>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</si>
  <si>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</si>
  <si>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</si>
  <si>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</si>
  <si>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</si>
  <si>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</si>
  <si>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</si>
  <si>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</si>
  <si>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</si>
  <si>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</si>
  <si>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</si>
  <si>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</si>
  <si>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</si>
  <si>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</si>
  <si>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</si>
  <si>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</si>
  <si>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</si>
  <si>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</si>
  <si>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</si>
  <si>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</si>
  <si>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</si>
  <si>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</si>
  <si>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</si>
  <si>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</si>
  <si>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</si>
  <si>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</si>
  <si>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</si>
  <si>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</si>
  <si>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</si>
  <si>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</si>
  <si>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</si>
  <si>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</si>
  <si>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</si>
  <si>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</si>
  <si>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</si>
  <si>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</si>
  <si>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</si>
  <si>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</si>
  <si>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</si>
  <si>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</si>
  <si>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</si>
  <si>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</si>
  <si>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</si>
  <si>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</si>
  <si>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</si>
  <si>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</si>
  <si>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</si>
  <si>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</si>
  <si>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</si>
  <si>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</si>
  <si>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</si>
  <si>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</si>
  <si>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</si>
  <si>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</si>
  <si>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</si>
  <si>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</si>
  <si>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</si>
  <si>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</si>
  <si>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</si>
  <si>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</si>
  <si>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</si>
  <si>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</si>
  <si>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</si>
  <si>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</si>
  <si>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</si>
  <si>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</si>
  <si>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</si>
  <si>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</si>
  <si>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</si>
  <si>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</si>
  <si>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</si>
  <si>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</si>
  <si>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</si>
  <si>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</si>
  <si>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</si>
  <si>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</si>
  <si>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</si>
  <si>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</si>
  <si>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</si>
  <si>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</si>
  <si>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</si>
  <si>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</si>
  <si>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</si>
  <si>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</si>
  <si>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</si>
  <si>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</si>
  <si>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</si>
  <si>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</si>
  <si>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</si>
  <si>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</si>
  <si>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</si>
  <si>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</si>
  <si>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</si>
  <si>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</si>
  <si>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</si>
  <si>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</si>
  <si>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</si>
  <si>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</si>
  <si>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</si>
  <si>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</si>
  <si>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</si>
  <si>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</si>
  <si>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</si>
  <si>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</si>
  <si>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</si>
  <si>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</si>
  <si>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</si>
  <si>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</si>
  <si>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</si>
  <si>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</si>
  <si>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</si>
  <si>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</si>
  <si>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</si>
  <si>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</si>
  <si>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</si>
  <si>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</si>
  <si>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</si>
  <si>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</si>
  <si>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</si>
  <si>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</si>
  <si>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</si>
  <si>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</si>
  <si>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</si>
  <si>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</si>
  <si>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</si>
  <si>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</si>
  <si>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</si>
  <si>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</si>
  <si>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</si>
  <si>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</si>
  <si>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</si>
  <si>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</si>
  <si>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</si>
  <si>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</si>
  <si>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</si>
  <si>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</si>
  <si>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</si>
  <si>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</si>
  <si>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</si>
  <si>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</si>
  <si>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</si>
  <si>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</si>
  <si>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</si>
  <si>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</si>
  <si>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</si>
  <si>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</si>
  <si>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</si>
  <si>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</si>
  <si>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</si>
  <si>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</si>
  <si>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</si>
  <si>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</si>
  <si>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</si>
  <si>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</si>
  <si>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</si>
  <si>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</si>
  <si>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</si>
  <si>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</si>
  <si>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</si>
  <si>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</si>
  <si>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</si>
  <si>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</si>
  <si>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</si>
  <si>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</si>
  <si>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</si>
  <si>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</si>
  <si>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</si>
  <si>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</si>
  <si>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</si>
  <si>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</si>
  <si>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</si>
  <si>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</si>
  <si>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</si>
  <si>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</si>
  <si>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</si>
  <si>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</si>
  <si>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</si>
  <si>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</si>
  <si>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</si>
  <si>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</si>
  <si>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</si>
  <si>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</si>
  <si>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</si>
  <si>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</si>
  <si>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</si>
  <si>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</si>
  <si>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</si>
  <si>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</si>
  <si>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</si>
  <si>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</si>
  <si>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</si>
  <si>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</si>
  <si>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</si>
  <si>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</si>
  <si>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</si>
  <si>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</si>
  <si>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</si>
  <si>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</si>
  <si>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</si>
  <si>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</si>
  <si>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</si>
  <si>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</si>
  <si>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</si>
  <si>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</si>
  <si>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</si>
  <si>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</si>
  <si>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</si>
  <si>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</si>
  <si>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</si>
  <si>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</si>
  <si>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</si>
  <si>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</si>
  <si>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</si>
  <si>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</si>
  <si>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</si>
  <si>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</si>
  <si>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</si>
  <si>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</si>
  <si>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</si>
  <si>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</si>
  <si>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</si>
  <si>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</si>
  <si>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</si>
  <si>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</si>
  <si>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</si>
  <si>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</si>
  <si>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</si>
  <si>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</si>
  <si>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</si>
  <si>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</si>
  <si>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</si>
  <si>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</si>
  <si>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</si>
  <si>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</si>
  <si>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</si>
  <si>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</si>
  <si>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</si>
  <si>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</si>
  <si>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</si>
  <si>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</si>
  <si>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</si>
  <si>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</si>
  <si>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</si>
  <si>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</si>
  <si>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</si>
  <si>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</si>
  <si>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</si>
  <si>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</si>
  <si>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</si>
  <si>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</si>
  <si>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</si>
  <si>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</si>
  <si>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</si>
  <si>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</si>
  <si>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</si>
  <si>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</si>
  <si>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</si>
  <si>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</si>
  <si>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</si>
  <si>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</si>
  <si>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</si>
  <si>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</si>
  <si>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</si>
  <si>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</si>
  <si>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</si>
  <si>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</si>
  <si>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</si>
  <si>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</si>
  <si>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</si>
  <si>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</si>
  <si>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</si>
  <si>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</si>
  <si>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</si>
  <si>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</si>
  <si>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</si>
  <si>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</si>
  <si>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</si>
  <si>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</si>
  <si>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</si>
  <si>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</si>
  <si>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</si>
  <si>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</si>
  <si>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</si>
  <si>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</si>
  <si>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</si>
  <si>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</si>
  <si>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</si>
  <si>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</si>
  <si>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</si>
  <si>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</si>
  <si>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</si>
  <si>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</si>
  <si>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</si>
  <si>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</si>
  <si>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</si>
  <si>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</si>
  <si>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</si>
  <si>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</si>
  <si>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</si>
  <si>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</si>
  <si>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</si>
  <si>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</si>
  <si>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</si>
  <si>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</si>
  <si>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</si>
  <si>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</si>
  <si>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</si>
  <si>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</si>
  <si>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</si>
  <si>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</si>
  <si>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</si>
  <si>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</si>
  <si>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</si>
  <si>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</si>
  <si>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</si>
  <si>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</si>
  <si>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</si>
  <si>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</si>
  <si>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</si>
  <si>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</si>
  <si>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</si>
  <si>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</si>
  <si>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</si>
  <si>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</si>
  <si>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</si>
  <si>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</si>
  <si>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</si>
  <si>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</si>
  <si>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</si>
  <si>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</si>
  <si>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</si>
  <si>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</si>
  <si>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</si>
  <si>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</si>
  <si>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</si>
  <si>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</si>
  <si>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</si>
  <si>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</si>
  <si>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</si>
  <si>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</si>
  <si>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</si>
  <si>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</si>
  <si>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</si>
  <si>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</si>
  <si>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</si>
  <si>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</si>
  <si>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</si>
  <si>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</si>
  <si>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</si>
  <si>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</si>
  <si>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</si>
  <si>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</si>
  <si>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</si>
  <si>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</si>
  <si>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</si>
  <si>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</si>
  <si>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</si>
  <si>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</si>
  <si>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</si>
  <si>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</si>
  <si>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</si>
  <si>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</si>
  <si>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</si>
  <si>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</si>
  <si>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</si>
  <si>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</si>
  <si>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</si>
  <si>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</si>
  <si>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</si>
  <si>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</si>
  <si>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</si>
  <si>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</si>
  <si>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</si>
  <si>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</si>
  <si>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</si>
  <si>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</si>
  <si>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</si>
  <si>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</si>
  <si>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</si>
  <si>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</si>
  <si>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</si>
  <si>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</si>
  <si>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</si>
  <si>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</si>
  <si>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</si>
  <si>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</si>
  <si>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</si>
  <si>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</si>
  <si>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</si>
  <si>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</si>
  <si>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</si>
  <si>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</si>
  <si>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</si>
  <si>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</si>
  <si>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</si>
  <si>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</si>
  <si>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</si>
  <si>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</si>
  <si>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</si>
  <si>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</si>
  <si>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</si>
  <si>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</si>
  <si>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</si>
  <si>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</si>
  <si>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</si>
  <si>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</si>
  <si>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</si>
  <si>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</si>
  <si>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</si>
  <si>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</si>
  <si>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</si>
  <si>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</si>
  <si>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</si>
  <si>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</si>
  <si>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</si>
  <si>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</si>
  <si>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</si>
  <si>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</si>
  <si>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</si>
  <si>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</si>
  <si>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</si>
  <si>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</si>
  <si>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</si>
  <si>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</si>
  <si>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</si>
  <si>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</si>
  <si>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</si>
  <si>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</si>
  <si>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</si>
  <si>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</si>
  <si>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</si>
  <si>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</si>
  <si>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</si>
  <si>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6327030101_Commun-Network Fee</t>
  </si>
  <si>
    <t>5120710101_Tool &amp; Inst-Furn</t>
  </si>
  <si>
    <t>5118490101_Sub Mate-Paint-Oth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</si>
  <si>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</si>
  <si>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</si>
  <si>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</si>
  <si>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</si>
  <si>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</si>
  <si>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</si>
  <si>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</si>
  <si>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</si>
  <si>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</si>
  <si>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</si>
  <si>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</si>
  <si>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</si>
  <si>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</si>
  <si>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</si>
  <si>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</si>
  <si>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</si>
  <si>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6330010101_IT-Hardware</t>
  </si>
  <si>
    <t>5120710303_Tool &amp; Inst-Troley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</si>
  <si>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</si>
  <si>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</si>
  <si>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</si>
  <si>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</si>
  <si>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</si>
  <si>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</si>
  <si>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</si>
  <si>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</si>
  <si>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</si>
  <si>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</si>
  <si>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</si>
  <si>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</si>
  <si>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</si>
  <si>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</si>
  <si>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</si>
  <si>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</si>
  <si>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</si>
  <si>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</si>
  <si>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</si>
  <si>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</si>
  <si>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</si>
  <si>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</si>
  <si>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</si>
  <si>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</si>
  <si>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</si>
  <si>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</si>
  <si>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</si>
  <si>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</si>
  <si>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</si>
  <si>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</si>
  <si>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</si>
  <si>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5333040101_Environ-Sewage Treat</t>
  </si>
  <si>
    <t>5212920101_Wage-Other-Sem</t>
  </si>
  <si>
    <t>6334010306_Tax&amp;Due Master List</t>
  </si>
  <si>
    <t>5333990101_Environ-Other</t>
  </si>
  <si>
    <t>4_Tools &amp; JIG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</si>
  <si>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</si>
  <si>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</si>
  <si>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</si>
  <si>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</si>
  <si>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</si>
  <si>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</si>
  <si>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</si>
  <si>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</si>
  <si>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</si>
  <si>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</si>
  <si>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</si>
  <si>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</si>
  <si>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</si>
  <si>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5324040101_Rent-Vehicles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</si>
  <si>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</si>
  <si>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</si>
  <si>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</si>
  <si>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</si>
  <si>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</si>
  <si>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</si>
  <si>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</si>
  <si>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</si>
  <si>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</si>
  <si>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</si>
  <si>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5213900306_Sal-Ot Hosp Indir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</si>
  <si>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</si>
  <si>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</si>
  <si>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</si>
  <si>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</si>
  <si>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</si>
  <si>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</si>
  <si>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5219010301_Education Domestic</t>
  </si>
  <si>
    <t>5219010302_Education Foreign</t>
  </si>
  <si>
    <t>6219010301_Education-Domestic</t>
  </si>
  <si>
    <t>PRU_acc_code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</si>
  <si>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</si>
  <si>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</si>
  <si>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</si>
  <si>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</si>
  <si>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</si>
  <si>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</si>
  <si>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</si>
  <si>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</si>
  <si>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</si>
  <si>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</si>
  <si>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</si>
  <si>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</si>
  <si>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</si>
  <si>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</si>
  <si>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</si>
  <si>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</si>
  <si>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</si>
  <si>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</si>
  <si>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</si>
  <si>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</si>
  <si>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</si>
  <si>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</si>
  <si>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</si>
  <si>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</si>
  <si>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</si>
  <si>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</si>
  <si>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</si>
  <si>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</si>
  <si>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</si>
  <si>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</si>
  <si>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</si>
  <si>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</si>
  <si>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</si>
  <si>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</si>
  <si>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</si>
  <si>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</si>
  <si>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</si>
  <si>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</si>
  <si>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</si>
  <si>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</si>
  <si>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</si>
  <si>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</si>
  <si>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</si>
  <si>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</si>
  <si>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</si>
  <si>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</si>
  <si>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</si>
  <si>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</si>
  <si>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</si>
  <si>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</si>
  <si>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</si>
  <si>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</si>
  <si>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</si>
  <si>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</si>
  <si>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</si>
  <si>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</si>
  <si>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</si>
  <si>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</si>
  <si>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</si>
  <si>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</si>
  <si>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</si>
  <si>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</si>
  <si>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</si>
  <si>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</si>
  <si>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</si>
  <si>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</si>
  <si>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</si>
  <si>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</si>
  <si>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</si>
  <si>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</si>
  <si>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</si>
  <si>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</si>
  <si>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</si>
  <si>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profit_center_all</t>
  </si>
  <si>
    <t>5218200301_Welfare-Food Meal</t>
  </si>
  <si>
    <t>5218200302_Welfare-Food Kantin</t>
  </si>
  <si>
    <t>5218400101_Welfare-Uniform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</si>
  <si>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</si>
  <si>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</si>
  <si>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</si>
  <si>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</si>
  <si>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</si>
  <si>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</si>
  <si>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</si>
  <si>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</si>
  <si>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</si>
  <si>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</si>
  <si>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</si>
  <si>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</si>
  <si>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</si>
  <si>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</si>
  <si>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</si>
  <si>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6328010101_Off Supp-Printed mat</t>
  </si>
  <si>
    <t>6328030101_Off Supp-Supp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</si>
  <si>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</si>
  <si>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</si>
  <si>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</si>
  <si>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</si>
  <si>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</si>
  <si>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</si>
  <si>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</si>
  <si>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</si>
  <si>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</si>
  <si>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</si>
  <si>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</si>
  <si>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</si>
  <si>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</si>
  <si>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</si>
  <si>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</si>
  <si>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</si>
  <si>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</si>
  <si>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</si>
  <si>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</si>
  <si>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</si>
  <si>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</si>
  <si>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</si>
  <si>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</si>
  <si>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</si>
  <si>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</si>
  <si>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</si>
  <si>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</si>
  <si>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</si>
  <si>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</si>
  <si>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</si>
  <si>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</si>
  <si>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</si>
  <si>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</si>
  <si>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</si>
  <si>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</si>
  <si>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</si>
  <si>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</si>
  <si>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</si>
  <si>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</si>
  <si>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</si>
  <si>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</si>
  <si>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</si>
  <si>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Group</t>
  </si>
  <si>
    <t>PUM</t>
  </si>
  <si>
    <t>PUC</t>
  </si>
  <si>
    <t>HRD</t>
  </si>
  <si>
    <t>GAF</t>
  </si>
  <si>
    <t>PRL</t>
  </si>
  <si>
    <t>ENL</t>
  </si>
  <si>
    <t>300000_PROD ELECTRIC</t>
  </si>
  <si>
    <t>310000_ENG ELECTRIC</t>
  </si>
  <si>
    <t>cost_center_electric</t>
  </si>
  <si>
    <t>profit_center_electric</t>
  </si>
  <si>
    <t>E_Electric</t>
  </si>
  <si>
    <t>ELECTRIC</t>
  </si>
  <si>
    <t>5324990101_Rent-Other</t>
  </si>
  <si>
    <t>ELECTRIC_acc_code</t>
  </si>
  <si>
    <t>MKT1</t>
  </si>
  <si>
    <t>ACC1</t>
  </si>
  <si>
    <t>HRG1</t>
  </si>
  <si>
    <t>IRL1</t>
  </si>
  <si>
    <t>ITD1</t>
  </si>
  <si>
    <t>PRD1</t>
  </si>
  <si>
    <t>PPC2</t>
  </si>
  <si>
    <t>PUR1</t>
  </si>
  <si>
    <t>ENG1</t>
  </si>
  <si>
    <t>ENG2</t>
  </si>
  <si>
    <t>MTE1</t>
  </si>
  <si>
    <t>QAS1</t>
  </si>
  <si>
    <t>QAS2</t>
  </si>
  <si>
    <t>QAS3</t>
  </si>
  <si>
    <t>PRD2</t>
  </si>
  <si>
    <t>PRD3</t>
  </si>
  <si>
    <t>ENG3</t>
  </si>
  <si>
    <t>PPB-PPU</t>
  </si>
  <si>
    <t>PPB</t>
  </si>
  <si>
    <t>PPU</t>
  </si>
  <si>
    <t>PPC1</t>
  </si>
  <si>
    <t>PPC3</t>
  </si>
  <si>
    <t>PPC_acc_code</t>
  </si>
  <si>
    <t>6329020101_Entertainment-Meal</t>
  </si>
  <si>
    <t xml:space="preserve">5318610101_Dep(Tan)-Lea As(Bu </t>
  </si>
  <si>
    <t>5318110101_Depreciation(Tangible)-Buildings(ARO)</t>
  </si>
  <si>
    <t>5318120101_Depreciation(Tangible)-Accom Facilt of Build(ARO)</t>
  </si>
  <si>
    <t>5318140101_Depreciation(Tangible)-Machinery &amp; Equipment(ARO)</t>
  </si>
  <si>
    <t>5319040101_Depreciation(Intangible)-Software</t>
  </si>
  <si>
    <t>6335030101_Compensation-Consulting</t>
  </si>
  <si>
    <t>5330020101_IT-Software</t>
  </si>
  <si>
    <t>5331010101_Experiment &amp; Research-Main material</t>
  </si>
  <si>
    <t>6334010302_Tax &amp; Due, Parking &amp; Toll Non Sedan</t>
  </si>
  <si>
    <t>6334010303_Tax &amp; Due, Parking &amp; Toll Sedan</t>
  </si>
  <si>
    <t>6336010304_Dues &amp; Subscription, Golf</t>
  </si>
  <si>
    <t>6314990303_Export-Oth Document</t>
  </si>
  <si>
    <t>5218200301</t>
  </si>
  <si>
    <t>5218200302</t>
  </si>
  <si>
    <t>5218400101</t>
  </si>
  <si>
    <t>5218990302</t>
  </si>
  <si>
    <t>5321110101</t>
  </si>
  <si>
    <t>5321510101</t>
  </si>
  <si>
    <t>6218010301</t>
  </si>
  <si>
    <t>6324040101</t>
  </si>
  <si>
    <t>6334010302</t>
  </si>
  <si>
    <t>6334010307</t>
  </si>
  <si>
    <t>6335030101</t>
  </si>
  <si>
    <t>5213200101_Salary-Overtime</t>
  </si>
  <si>
    <t>5214010101_Other Salary-Direct</t>
  </si>
  <si>
    <t>5214020101_Other Salary-Semi Direct</t>
  </si>
  <si>
    <t>5214030101_Other Salary-Ind</t>
  </si>
  <si>
    <t>6213900302_Salary-Other, Hospital Admin</t>
  </si>
  <si>
    <t>5116040101_Duty &amp; Import-Customs Duty</t>
  </si>
  <si>
    <t>5117010101_Freight Inbound-Transportation</t>
  </si>
  <si>
    <t>Susu</t>
  </si>
  <si>
    <t>Meal</t>
  </si>
  <si>
    <t>MCU</t>
  </si>
  <si>
    <t>MCU Kary</t>
  </si>
  <si>
    <t>Baju</t>
  </si>
  <si>
    <t>Baku Kary</t>
  </si>
  <si>
    <t>Servis</t>
  </si>
  <si>
    <t>Mobil</t>
  </si>
  <si>
    <t>A</t>
  </si>
  <si>
    <t>Loa</t>
  </si>
  <si>
    <t>L</t>
  </si>
  <si>
    <t>V</t>
  </si>
  <si>
    <t>C</t>
  </si>
  <si>
    <t>EX-23-GAF-04-A-0001</t>
  </si>
  <si>
    <t>EX-23-GAF-05-A-0002</t>
  </si>
  <si>
    <t>EX-23-GAF-06-A-0003</t>
  </si>
  <si>
    <t>EX-23-GAF-07-A-0004</t>
  </si>
  <si>
    <t>EX-23-GAF-08-A-0005</t>
  </si>
  <si>
    <t>EX-23-GAF-09-A-0006</t>
  </si>
  <si>
    <t>EX-23-GAF-10-A-0007</t>
  </si>
  <si>
    <t>EX-23-GAF-11-A-0008</t>
  </si>
  <si>
    <t>EX-23-GAF-12-A-0009</t>
  </si>
  <si>
    <t>EX-23-GAF-01-A-0010</t>
  </si>
  <si>
    <t>EX-23-GAF-02-A-0011</t>
  </si>
  <si>
    <t>EX-23-GAF-03-A-0012</t>
  </si>
  <si>
    <t>EX-23-OMC-04-H-0013</t>
  </si>
  <si>
    <t>5120710101</t>
  </si>
  <si>
    <t>EX-23-OMC-05-M-0014</t>
  </si>
  <si>
    <t>5119110101</t>
  </si>
  <si>
    <t>EX-23-OMC-06-S-0015</t>
  </si>
  <si>
    <t>6328990101</t>
  </si>
  <si>
    <t>EX-23-OMC-07-G-0016</t>
  </si>
  <si>
    <t>EX-23-OMC-08-E-0017</t>
  </si>
  <si>
    <t>EX-23-OMC-09-C-0018</t>
  </si>
  <si>
    <t>6329020101</t>
  </si>
  <si>
    <t>EX-23-OMC-10-O-0019</t>
  </si>
  <si>
    <t>EX-23-OMC-11-P-0020</t>
  </si>
  <si>
    <t>EX-23-OMC-12-H-0021</t>
  </si>
  <si>
    <t>EX-23-OMC-01-M-0022</t>
  </si>
  <si>
    <t>EX-23-OMC-02-S-0023</t>
  </si>
  <si>
    <t>EX-23-OMC-03-G-0024</t>
  </si>
  <si>
    <t>5321990101</t>
  </si>
  <si>
    <t>EX-23-FAC-04-A-0025</t>
  </si>
  <si>
    <t>5318010101</t>
  </si>
  <si>
    <t>EX-23-FAC-05-A-0026</t>
  </si>
  <si>
    <t>5318020101</t>
  </si>
  <si>
    <t>EX-23-FAC-06-A-0027</t>
  </si>
  <si>
    <t>5317010101</t>
  </si>
  <si>
    <t>EX-23-FAC-07-A-0028</t>
  </si>
  <si>
    <t>EX-23-FAC-08-A-0029</t>
  </si>
  <si>
    <t>5318030101</t>
  </si>
  <si>
    <t>EX-23-FAC-09-A-0030</t>
  </si>
  <si>
    <t>6318070101</t>
  </si>
  <si>
    <t>EX-23-FAC-10-A-0031</t>
  </si>
  <si>
    <t>EX-23-FAC-11-A-0032</t>
  </si>
  <si>
    <t>6318030101</t>
  </si>
  <si>
    <t>EX-23-FAC-12-A-0033</t>
  </si>
  <si>
    <t>5216130101</t>
  </si>
  <si>
    <t>EX-23-FAC-01-A-0034</t>
  </si>
  <si>
    <t>6335020101</t>
  </si>
  <si>
    <t>EX-23-FAC-02-A-0035</t>
  </si>
  <si>
    <t>6399010101</t>
  </si>
  <si>
    <t>EX-23-FAC-03-A-0036</t>
  </si>
  <si>
    <t>5318610101</t>
  </si>
  <si>
    <t>EX-23-MKT-04-A-0037</t>
  </si>
  <si>
    <t>EX-23-MKT-05-A-0038</t>
  </si>
  <si>
    <t>6327050101</t>
  </si>
  <si>
    <t>EX-23-MKT-06-A-0039</t>
  </si>
  <si>
    <t>6314990303</t>
  </si>
  <si>
    <t>EX-23-MKT-07-A-0040</t>
  </si>
  <si>
    <t>EX-23-MKT-08-A-0041</t>
  </si>
  <si>
    <t>EX-23-MKT-09-A-0042</t>
  </si>
  <si>
    <t>EX-23-MKT-10-A-0043</t>
  </si>
  <si>
    <t>EX-23-MKT-11-A-0044</t>
  </si>
  <si>
    <t>EX-23-MKT-12-A-0045</t>
  </si>
  <si>
    <t>EX-23-MKT-01-A-0046</t>
  </si>
  <si>
    <t>EX-23-MKT-02-A-0047</t>
  </si>
  <si>
    <t>EX-23-MKT-03-A-0048</t>
  </si>
  <si>
    <t>EX-23-HRD-04-A-0049</t>
  </si>
  <si>
    <t>EX-23-HRD-05-A-0050</t>
  </si>
  <si>
    <t>EX-23-HRD-06-A-0051</t>
  </si>
  <si>
    <t>EX-23-HRD-07-A-0052</t>
  </si>
  <si>
    <t>EX-23-HRD-08-A-0053</t>
  </si>
  <si>
    <t>EX-23-HRD-09-A-0054</t>
  </si>
  <si>
    <t>EX-23-HRD-10-A-0055</t>
  </si>
  <si>
    <t>EX-23-HRD-11-A-0056</t>
  </si>
  <si>
    <t>EX-23-HRD-12-A-0057</t>
  </si>
  <si>
    <t>EX-23-HRD-01-A-0058</t>
  </si>
  <si>
    <t>5326010306</t>
  </si>
  <si>
    <t>EX-23-HRD-02-A-0059</t>
  </si>
  <si>
    <t>EX-23-HRD-03-A-0060</t>
  </si>
  <si>
    <t>5219010301</t>
  </si>
  <si>
    <t>EX-23-IRL-04-A-0061</t>
  </si>
  <si>
    <t>6334010304</t>
  </si>
  <si>
    <t>EX-23-IRL-05-A-0062</t>
  </si>
  <si>
    <t>5218300301</t>
  </si>
  <si>
    <t>EX-23-IRL-06-A-0063</t>
  </si>
  <si>
    <t>6218030301</t>
  </si>
  <si>
    <t>EX-23-IRL-07-A-0064</t>
  </si>
  <si>
    <t>6329990101</t>
  </si>
  <si>
    <t>EX-23-IRL-08-A-0065</t>
  </si>
  <si>
    <t>6334010305</t>
  </si>
  <si>
    <t>EX-23-IRL-09-A-0066</t>
  </si>
  <si>
    <t>EX-23-IRL-10-A-0067</t>
  </si>
  <si>
    <t>EX-23-IRL-11-A-0068</t>
  </si>
  <si>
    <t>6336010303</t>
  </si>
  <si>
    <t>EX-23-IRL-12-A-0069</t>
  </si>
  <si>
    <t>EX-23-IRL-01-A-0070</t>
  </si>
  <si>
    <t>EX-23-IRL-02-A-0071</t>
  </si>
  <si>
    <t>EX-23-IRL-03-A-0072</t>
  </si>
  <si>
    <t>EX-23-ITD-04-A-0073</t>
  </si>
  <si>
    <t>6330010101</t>
  </si>
  <si>
    <t>EX-23-ITD-05-A-0074</t>
  </si>
  <si>
    <t>6330020101</t>
  </si>
  <si>
    <t>EX-23-ITD-06-A-0075</t>
  </si>
  <si>
    <t>EX-23-ITD-07-A-0076</t>
  </si>
  <si>
    <t>EX-23-ITD-08-A-0077</t>
  </si>
  <si>
    <t>EX-23-ITD-09-A-0078</t>
  </si>
  <si>
    <t>5330020101</t>
  </si>
  <si>
    <t>EX-23-ITD-10-A-0079</t>
  </si>
  <si>
    <t>EX-23-ITD-11-A-0080</t>
  </si>
  <si>
    <t>EX-23-ITD-12-A-0081</t>
  </si>
  <si>
    <t>EX-23-ITD-01-A-0082</t>
  </si>
  <si>
    <t>EX-23-ITD-02-A-0083</t>
  </si>
  <si>
    <t>EX-23-ITD-03-A-0084</t>
  </si>
  <si>
    <t>EX-23-PRB-04-H-0085</t>
  </si>
  <si>
    <t>5120290101</t>
  </si>
  <si>
    <t>EX-23-PRB-05-H-0086</t>
  </si>
  <si>
    <t>EX-23-PRB-06-M-0087</t>
  </si>
  <si>
    <t>EX-23-PRB-07-M-0088</t>
  </si>
  <si>
    <t>EX-23-PRB-08-S-0089</t>
  </si>
  <si>
    <t>EX-23-PRB-09-S-0090</t>
  </si>
  <si>
    <t>EX-23-PRB-10-G-0091</t>
  </si>
  <si>
    <t>EX-23-PRB-11-G-0092</t>
  </si>
  <si>
    <t>EX-23-PRB-12-H-0093</t>
  </si>
  <si>
    <t>EX-23-PRB-01-M-0094</t>
  </si>
  <si>
    <t>EX-23-PRB-02-S-0095</t>
  </si>
  <si>
    <t>EX-23-PRB-03-G-0096</t>
  </si>
  <si>
    <t>EX-23-PPC-04-M-0097</t>
  </si>
  <si>
    <t>5323010101</t>
  </si>
  <si>
    <t>EX-23-PPC-05-H-0098</t>
  </si>
  <si>
    <t>5323020101</t>
  </si>
  <si>
    <t>EX-23-PPC-06-M-0099</t>
  </si>
  <si>
    <t>5323990101</t>
  </si>
  <si>
    <t>EX-23-PPC-07-M-0100</t>
  </si>
  <si>
    <t>EX-23-PPC-08-S-0101</t>
  </si>
  <si>
    <t>EX-23-PPC-09-S-0102</t>
  </si>
  <si>
    <t>EX-23-PPC-10-G-0103</t>
  </si>
  <si>
    <t>EX-23-PPC-11-G-0104</t>
  </si>
  <si>
    <t>EX-23-PPC-12-H-0105</t>
  </si>
  <si>
    <t>EX-23-PPC-01-M-0106</t>
  </si>
  <si>
    <t>EX-23-PPC-02-S-0107</t>
  </si>
  <si>
    <t>EX-23-PPC-03-G-0108</t>
  </si>
  <si>
    <t>EX-23-PUR-04-M-0109</t>
  </si>
  <si>
    <t>6336010301</t>
  </si>
  <si>
    <t>EX-23-PUR-05-H-0110</t>
  </si>
  <si>
    <t>EX-23-PUR-06-M-0111</t>
  </si>
  <si>
    <t>EX-23-PUR-07-M-0112</t>
  </si>
  <si>
    <t>EX-23-PUR-08-S-0113</t>
  </si>
  <si>
    <t>EX-23-PUR-09-S-0114</t>
  </si>
  <si>
    <t>EX-23-PUR-10-G-0115</t>
  </si>
  <si>
    <t>EX-23-PUR-11-G-0116</t>
  </si>
  <si>
    <t>EX-23-PUR-12-H-0117</t>
  </si>
  <si>
    <t>EX-23-PUR-01-M-0118</t>
  </si>
  <si>
    <t>EX-23-PUR-02-S-0119</t>
  </si>
  <si>
    <t>EX-23-PUR-03-G-0120</t>
  </si>
  <si>
    <t>EX-23-ENB-04-M-0121</t>
  </si>
  <si>
    <t>5321490101</t>
  </si>
  <si>
    <t>EX-23-ENB-05-H-0122</t>
  </si>
  <si>
    <t>EX-23-ENB-06-M-0123</t>
  </si>
  <si>
    <t>EX-23-ENB-07-M-0124</t>
  </si>
  <si>
    <t>EX-23-ENB-08-S-0125</t>
  </si>
  <si>
    <t>EX-23-ENB-09-S-0126</t>
  </si>
  <si>
    <t>EX-23-ENB-10-G-0127</t>
  </si>
  <si>
    <t>EX-23-ENB-11-G-0128</t>
  </si>
  <si>
    <t>EX-23-ENB-12-H-0129</t>
  </si>
  <si>
    <t>EX-23-ENB-01-M-0130</t>
  </si>
  <si>
    <t>EX-23-ENB-02-S-0131</t>
  </si>
  <si>
    <t>EX-23-ENB-03-G-0132</t>
  </si>
  <si>
    <t>EX-23-ENU-04-H-0133</t>
  </si>
  <si>
    <t>EX-23-ENU-05-M-0134</t>
  </si>
  <si>
    <t>EX-23-ENU-06-S-0135</t>
  </si>
  <si>
    <t>EX-23-ENU-07-G-0136</t>
  </si>
  <si>
    <t>EX-23-ENU-08-H-0137</t>
  </si>
  <si>
    <t>EX-23-ENU-09-M-0138</t>
  </si>
  <si>
    <t>EX-23-ENU-10-S-0139</t>
  </si>
  <si>
    <t>EX-23-ENU-11-G-0140</t>
  </si>
  <si>
    <t>EX-23-ENU-12-H-0141</t>
  </si>
  <si>
    <t>EX-23-ENU-01-M-0142</t>
  </si>
  <si>
    <t>EX-23-ENU-02-S-0143</t>
  </si>
  <si>
    <t>EX-23-ENU-03-G-0144</t>
  </si>
  <si>
    <t>EX-23-MTE-04-H-0145</t>
  </si>
  <si>
    <t>5120190101</t>
  </si>
  <si>
    <t>EX-23-MTE-05-M-0146</t>
  </si>
  <si>
    <t>5120590101</t>
  </si>
  <si>
    <t>EX-23-MTE-06-S-0147</t>
  </si>
  <si>
    <t>EX-23-MTE-07-G-0148</t>
  </si>
  <si>
    <t>5311100101</t>
  </si>
  <si>
    <t>EX-23-MTE-08-E-0149</t>
  </si>
  <si>
    <t>EX-23-MTE-09-C-0150</t>
  </si>
  <si>
    <t>5311990101</t>
  </si>
  <si>
    <t>EX-23-MTE-10-O-0151</t>
  </si>
  <si>
    <t>6325010101</t>
  </si>
  <si>
    <t>EX-23-MTE-11-P-0152</t>
  </si>
  <si>
    <t>6325030101</t>
  </si>
  <si>
    <t>EX-23-MTE-12-O-0153</t>
  </si>
  <si>
    <t>5321610101</t>
  </si>
  <si>
    <t>EX-23-MTE-01-C-0154</t>
  </si>
  <si>
    <t>EX-23-MTE-02-O-0155</t>
  </si>
  <si>
    <t>EX-23-MTE-03-P-0156</t>
  </si>
  <si>
    <t>EX-23-QAB-04-H-0157</t>
  </si>
  <si>
    <t>5119990101</t>
  </si>
  <si>
    <t>EX-23-QAB-05-M-0158</t>
  </si>
  <si>
    <t>EX-23-QAB-06-S-0159</t>
  </si>
  <si>
    <t>EX-23-QAB-07-G-0160</t>
  </si>
  <si>
    <t>EX-23-QAB-08-H-0161</t>
  </si>
  <si>
    <t>EX-23-QAB-09-M-0162</t>
  </si>
  <si>
    <t>EX-23-QAB-10-S-0163</t>
  </si>
  <si>
    <t>EX-23-QAB-11-G-0164</t>
  </si>
  <si>
    <t>EX-23-QAB-12-H-0165</t>
  </si>
  <si>
    <t>EX-23-QAB-01-M-0166</t>
  </si>
  <si>
    <t>EX-23-QAB-02-S-0167</t>
  </si>
  <si>
    <t>EX-23-QAB-03-G-0168</t>
  </si>
  <si>
    <t>EX-23-QAU-04-E-0169</t>
  </si>
  <si>
    <t>5120490101</t>
  </si>
  <si>
    <t>EX-23-QAU-05-C-0170</t>
  </si>
  <si>
    <t>EX-23-QAU-06-O-0171</t>
  </si>
  <si>
    <t>EX-23-QAU-07-P-0172</t>
  </si>
  <si>
    <t>5120390101</t>
  </si>
  <si>
    <t>EX-23-QAU-08-E-0173</t>
  </si>
  <si>
    <t>EX-23-QAU-09-C-0174</t>
  </si>
  <si>
    <t>EX-23-QAU-10-O-0175</t>
  </si>
  <si>
    <t>EX-23-QAU-11-P-0176</t>
  </si>
  <si>
    <t>EX-23-QAU-12-E-0177</t>
  </si>
  <si>
    <t>EX-23-QAU-01-C-0178</t>
  </si>
  <si>
    <t>EX-23-QAU-02-O-0179</t>
  </si>
  <si>
    <t>EX-23-QAU-03-P-0180</t>
  </si>
  <si>
    <t>EX-23-QAS-04-H-0181</t>
  </si>
  <si>
    <t>EX-23-QAS-05-M-0182</t>
  </si>
  <si>
    <t>5333030101</t>
  </si>
  <si>
    <t>EX-23-QAS-06-S-0183</t>
  </si>
  <si>
    <t>5333040101</t>
  </si>
  <si>
    <t>EX-23-QAS-07-G-0184</t>
  </si>
  <si>
    <t>EX-23-QAS-08-E-0185</t>
  </si>
  <si>
    <t>EX-23-QAS-09-C-0186</t>
  </si>
  <si>
    <t>EX-23-QAS-10-O-0187</t>
  </si>
  <si>
    <t>5333990101</t>
  </si>
  <si>
    <t>EX-23-QAS-11-P-0188</t>
  </si>
  <si>
    <t>EX-23-QAS-12-E-0189</t>
  </si>
  <si>
    <t>EX-23-QAS-01-C-0190</t>
  </si>
  <si>
    <t>EX-23-QAS-02-O-0191</t>
  </si>
  <si>
    <t>6321990101</t>
  </si>
  <si>
    <t>EX-23-QAS-03-P-0192</t>
  </si>
  <si>
    <t>EX-23-PUM-04-E-0193</t>
  </si>
  <si>
    <t>EX-23-PUM-05-C-0194</t>
  </si>
  <si>
    <t>EX-23-PUM-06-O-0195</t>
  </si>
  <si>
    <t>EX-23-PUM-07-P-0196</t>
  </si>
  <si>
    <t>EX-23-PUM-08-E-0197</t>
  </si>
  <si>
    <t>EX-23-PUM-09-C-0198</t>
  </si>
  <si>
    <t>EX-23-PUM-10-O-0199</t>
  </si>
  <si>
    <t>EX-23-PUM-11-P-0200</t>
  </si>
  <si>
    <t>EX-23-PUM-12-E-0201</t>
  </si>
  <si>
    <t>EX-23-PUM-01-C-0202</t>
  </si>
  <si>
    <t>EX-23-PUM-02-O-0203</t>
  </si>
  <si>
    <t>EX-23-PUM-03-P-0204</t>
  </si>
  <si>
    <t>EX-23-PUC-04-E-0205</t>
  </si>
  <si>
    <t>EX-23-PUC-05-O-0206</t>
  </si>
  <si>
    <t>EX-23-PUC-06-P-0207</t>
  </si>
  <si>
    <t>EX-23-PUC-07-E-0208</t>
  </si>
  <si>
    <t>EX-23-PUC-08-O-0209</t>
  </si>
  <si>
    <t>EX-23-PUC-09-P-0210</t>
  </si>
  <si>
    <t>EX-23-PUC-10-E-0211</t>
  </si>
  <si>
    <t>EX-23-PUC-11-O-0212</t>
  </si>
  <si>
    <t>EX-23-PUC-12-P-0213</t>
  </si>
  <si>
    <t>EX-23-PUC-01-E-0214</t>
  </si>
  <si>
    <t>EX-23-PUC-02-O-0215</t>
  </si>
  <si>
    <t>EX-23-PUC-03-P-0216</t>
  </si>
  <si>
    <t>EX-23-PRL-04-E-0217</t>
  </si>
  <si>
    <t>EX-23-PRL-05-E-0218</t>
  </si>
  <si>
    <t>5120710301</t>
  </si>
  <si>
    <t>EX-23-PRL-06-E-0219</t>
  </si>
  <si>
    <t>EX-23-PRL-07-E-0220</t>
  </si>
  <si>
    <t>5324990101</t>
  </si>
  <si>
    <t>EX-23-PRL-08-E-0221</t>
  </si>
  <si>
    <t>EX-23-PRL-09-E-0222</t>
  </si>
  <si>
    <t>EX-23-PRL-10-E-0223</t>
  </si>
  <si>
    <t>EX-23-PRL-11-E-0224</t>
  </si>
  <si>
    <t>EX-23-PRL-12-E-0225</t>
  </si>
  <si>
    <t>EX-23-PRL-01-E-0226</t>
  </si>
  <si>
    <t>EX-23-PRL-02-E-0227</t>
  </si>
  <si>
    <t>EX-23-PRL-03-E-0228</t>
  </si>
  <si>
    <t>EX-23-ENL-04-E-0229</t>
  </si>
  <si>
    <t>EX-23-ENL-05-E-0230</t>
  </si>
  <si>
    <t>EX-23-ENL-06-E-0231</t>
  </si>
  <si>
    <t>EX-23-ENL-07-E-0232</t>
  </si>
  <si>
    <t>EX-23-ENL-08-E-0233</t>
  </si>
  <si>
    <t>EX-23-ENL-09-E-0234</t>
  </si>
  <si>
    <t>EX-23-ENL-10-E-0235</t>
  </si>
  <si>
    <t>EX-23-ENL-11-E-0236</t>
  </si>
  <si>
    <t>EX-23-ENL-12-E-0237</t>
  </si>
  <si>
    <t>EX-23-ENL-01-E-0238</t>
  </si>
  <si>
    <t>EX-23-ENL-02-E-0239</t>
  </si>
  <si>
    <t>EX-23-ENL-03-E-0240</t>
  </si>
  <si>
    <t>EX-23-PPB-04-H-0241</t>
  </si>
  <si>
    <t>5118390101</t>
  </si>
  <si>
    <t>EX-23-PPB-05-M-0242</t>
  </si>
  <si>
    <t>5118490101</t>
  </si>
  <si>
    <t>EX-23-PPB-06-S-0243</t>
  </si>
  <si>
    <t>5118590101</t>
  </si>
  <si>
    <t>EX-23-PPB-07-G-0244</t>
  </si>
  <si>
    <t>5119990301</t>
  </si>
  <si>
    <t>EX-23-PPB-08-H-0245</t>
  </si>
  <si>
    <t>5119990302</t>
  </si>
  <si>
    <t>EX-23-PPB-09-M-0246</t>
  </si>
  <si>
    <t>EX-23-PPB-10-S-0247</t>
  </si>
  <si>
    <t>EX-23-PPB-11-G-0248</t>
  </si>
  <si>
    <t>EX-23-PPB-12-H-0249</t>
  </si>
  <si>
    <t>EX-23-PPB-01-M-0250</t>
  </si>
  <si>
    <t>EX-23-PPB-02-S-0251</t>
  </si>
  <si>
    <t>EX-23-PPB-03-G-0252</t>
  </si>
  <si>
    <t>EX-23-PPU-04-E-0253</t>
  </si>
  <si>
    <t>EX-23-PPU-05-C-0254</t>
  </si>
  <si>
    <t>EX-23-PPU-06-O-0255</t>
  </si>
  <si>
    <t>EX-23-PPU-07-P-0256</t>
  </si>
  <si>
    <t>EX-23-PPU-08-E-0257</t>
  </si>
  <si>
    <t>EX-23-PPU-09-C-0258</t>
  </si>
  <si>
    <t>EX-23-PPU-10-O-0259</t>
  </si>
  <si>
    <t>EX-23-PPU-11-P-0260</t>
  </si>
  <si>
    <t>EX-23-PPU-12-E-0261</t>
  </si>
  <si>
    <t>EX-23-PPU-01-C-0262</t>
  </si>
  <si>
    <t>EX-23-PPU-02-O-0263</t>
  </si>
  <si>
    <t>EX-23-PPU-03-P-0264</t>
  </si>
  <si>
    <t>6326020305</t>
  </si>
  <si>
    <t>6220020302</t>
  </si>
  <si>
    <t>6326010301</t>
  </si>
  <si>
    <t>6219010302</t>
  </si>
  <si>
    <t>5326990101</t>
  </si>
  <si>
    <t>6326020304</t>
  </si>
  <si>
    <t>6220020301</t>
  </si>
  <si>
    <t>5326010305</t>
  </si>
  <si>
    <t>6220020101</t>
  </si>
  <si>
    <t>5218</t>
  </si>
  <si>
    <t>5218200301Body</t>
  </si>
  <si>
    <t>GAF5218</t>
  </si>
  <si>
    <t>5218990302Body</t>
  </si>
  <si>
    <t>5218400101Unit</t>
  </si>
  <si>
    <t>5321</t>
  </si>
  <si>
    <t>5321510101Body</t>
  </si>
  <si>
    <t>GAF5321</t>
  </si>
  <si>
    <t>5321110101Electric</t>
  </si>
  <si>
    <t>6218</t>
  </si>
  <si>
    <t>6218010301Body</t>
  </si>
  <si>
    <t>GAF6218</t>
  </si>
  <si>
    <t>6334</t>
  </si>
  <si>
    <t>6334010302Unit</t>
  </si>
  <si>
    <t>GAF6334</t>
  </si>
  <si>
    <t>6335</t>
  </si>
  <si>
    <t>6335030101Unit</t>
  </si>
  <si>
    <t>GAF6335</t>
  </si>
  <si>
    <t>6324</t>
  </si>
  <si>
    <t>6324040101Unit</t>
  </si>
  <si>
    <t>GAF6324</t>
  </si>
  <si>
    <t>6334010307Electric</t>
  </si>
  <si>
    <t>5218200302Body</t>
  </si>
  <si>
    <t>5120</t>
  </si>
  <si>
    <t>5120710101Body</t>
  </si>
  <si>
    <t>OMC5120</t>
  </si>
  <si>
    <t>5119</t>
  </si>
  <si>
    <t>5119110101Body</t>
  </si>
  <si>
    <t>OMC5119</t>
  </si>
  <si>
    <t>6328</t>
  </si>
  <si>
    <t>6328990101Unit</t>
  </si>
  <si>
    <t>OMC6328</t>
  </si>
  <si>
    <t>5120710101Electric</t>
  </si>
  <si>
    <t>6329</t>
  </si>
  <si>
    <t>6329020101Electric</t>
  </si>
  <si>
    <t>OMC6329</t>
  </si>
  <si>
    <t>5120710101Unit</t>
  </si>
  <si>
    <t>OMC6335</t>
  </si>
  <si>
    <t>5119110101Unit</t>
  </si>
  <si>
    <t>5321990101Body</t>
  </si>
  <si>
    <t>OMC5321</t>
  </si>
  <si>
    <t>5318</t>
  </si>
  <si>
    <t>5318010101Body</t>
  </si>
  <si>
    <t>FAC5318</t>
  </si>
  <si>
    <t>5318020101Body</t>
  </si>
  <si>
    <t>5317</t>
  </si>
  <si>
    <t>5317010101Unit</t>
  </si>
  <si>
    <t>FAC5317</t>
  </si>
  <si>
    <t>6329020101Body</t>
  </si>
  <si>
    <t>FAC6329</t>
  </si>
  <si>
    <t>5318030101Electric</t>
  </si>
  <si>
    <t>6318</t>
  </si>
  <si>
    <t>6318070101Electric</t>
  </si>
  <si>
    <t>FAC6318</t>
  </si>
  <si>
    <t>5318030101Body</t>
  </si>
  <si>
    <t>6318030101Unit</t>
  </si>
  <si>
    <t>5216</t>
  </si>
  <si>
    <t>5216130101Unit</t>
  </si>
  <si>
    <t>FAC5216</t>
  </si>
  <si>
    <t>6335020101Unit</t>
  </si>
  <si>
    <t>FAC6335</t>
  </si>
  <si>
    <t>6399</t>
  </si>
  <si>
    <t>6399010101Electric</t>
  </si>
  <si>
    <t>FAC6399</t>
  </si>
  <si>
    <t>5318610101Body</t>
  </si>
  <si>
    <t>MKT6329</t>
  </si>
  <si>
    <t>6327</t>
  </si>
  <si>
    <t>6327050101Body</t>
  </si>
  <si>
    <t>MKT6327</t>
  </si>
  <si>
    <t>6314</t>
  </si>
  <si>
    <t>6314990303Unit</t>
  </si>
  <si>
    <t>MKT6314</t>
  </si>
  <si>
    <t>6329020101Unit</t>
  </si>
  <si>
    <t>6326</t>
  </si>
  <si>
    <t>6326020305Body</t>
  </si>
  <si>
    <t>HRD6326</t>
  </si>
  <si>
    <t>6220</t>
  </si>
  <si>
    <t>6220020302Body</t>
  </si>
  <si>
    <t>HRD6220</t>
  </si>
  <si>
    <t>6219</t>
  </si>
  <si>
    <t>6219010302Unit</t>
  </si>
  <si>
    <t>HRD6219</t>
  </si>
  <si>
    <t>5326</t>
  </si>
  <si>
    <t>5326990101Body</t>
  </si>
  <si>
    <t>HRD5326</t>
  </si>
  <si>
    <t>6220020301Electric</t>
  </si>
  <si>
    <t>5326010305Electric</t>
  </si>
  <si>
    <t>6326020304Body</t>
  </si>
  <si>
    <t>6326010301Unit</t>
  </si>
  <si>
    <t>6220020101Unit</t>
  </si>
  <si>
    <t>5326010306Unit</t>
  </si>
  <si>
    <t>5326010306Electric</t>
  </si>
  <si>
    <t>5219</t>
  </si>
  <si>
    <t>5219010301Body</t>
  </si>
  <si>
    <t>HRD5219</t>
  </si>
  <si>
    <t>6334010304Body</t>
  </si>
  <si>
    <t>IRL6334</t>
  </si>
  <si>
    <t>5218300301Body</t>
  </si>
  <si>
    <t>IRL5218</t>
  </si>
  <si>
    <t>6218030301Unit</t>
  </si>
  <si>
    <t>IRL6218</t>
  </si>
  <si>
    <t>6329990101Body</t>
  </si>
  <si>
    <t>IRL6329</t>
  </si>
  <si>
    <t>6334010305Electric</t>
  </si>
  <si>
    <t>6329990101Electric</t>
  </si>
  <si>
    <t>6335030101Body</t>
  </si>
  <si>
    <t>IRL6335</t>
  </si>
  <si>
    <t>6336</t>
  </si>
  <si>
    <t>6336010303Unit</t>
  </si>
  <si>
    <t>IRL6336</t>
  </si>
  <si>
    <t>IRL6328</t>
  </si>
  <si>
    <t>6335030101Electric</t>
  </si>
  <si>
    <t>6330</t>
  </si>
  <si>
    <t>6330010101Body</t>
  </si>
  <si>
    <t>ITD6330</t>
  </si>
  <si>
    <t>6330020101Body</t>
  </si>
  <si>
    <t>ITD6328</t>
  </si>
  <si>
    <t>6328990101Electric</t>
  </si>
  <si>
    <t>5330</t>
  </si>
  <si>
    <t>5330020101Electric</t>
  </si>
  <si>
    <t>ITD5330</t>
  </si>
  <si>
    <t>6328990101Body</t>
  </si>
  <si>
    <t>5330020101Unit</t>
  </si>
  <si>
    <t>6330010101Electric</t>
  </si>
  <si>
    <t>5120290101Body</t>
  </si>
  <si>
    <t>PRD_BODY5120</t>
  </si>
  <si>
    <t>5321990101Unit</t>
  </si>
  <si>
    <t>PRD_BODY5321</t>
  </si>
  <si>
    <t>5120290101Electric</t>
  </si>
  <si>
    <t>5120290101Unit</t>
  </si>
  <si>
    <t>5321990101Electric</t>
  </si>
  <si>
    <t>5323</t>
  </si>
  <si>
    <t>5323010101Body</t>
  </si>
  <si>
    <t>PPIC5323</t>
  </si>
  <si>
    <t>5323020101Body</t>
  </si>
  <si>
    <t>5323990101Unit</t>
  </si>
  <si>
    <t>5323020101Electric</t>
  </si>
  <si>
    <t>5323990101Electric</t>
  </si>
  <si>
    <t>5323020101Unit</t>
  </si>
  <si>
    <t>5323010101Unit</t>
  </si>
  <si>
    <t>5323990101Body</t>
  </si>
  <si>
    <t>6336010301Body</t>
  </si>
  <si>
    <t>PUR6336</t>
  </si>
  <si>
    <t>6336010301Unit</t>
  </si>
  <si>
    <t>6336010301Electric</t>
  </si>
  <si>
    <t>5321490101Unit</t>
  </si>
  <si>
    <t>ENG_BODY5321</t>
  </si>
  <si>
    <t>5321490101Electric</t>
  </si>
  <si>
    <t>5321490101Body</t>
  </si>
  <si>
    <t>ENG_UNIT5321</t>
  </si>
  <si>
    <t>5120190101Unit</t>
  </si>
  <si>
    <t>MTE5120</t>
  </si>
  <si>
    <t>5120590101Electric</t>
  </si>
  <si>
    <t>5321110101Body</t>
  </si>
  <si>
    <t>MTE5321</t>
  </si>
  <si>
    <t>5311</t>
  </si>
  <si>
    <t>5311100101Unit</t>
  </si>
  <si>
    <t>MTE5311</t>
  </si>
  <si>
    <t>5311100101Electric</t>
  </si>
  <si>
    <t>5311990101Body</t>
  </si>
  <si>
    <t>6325</t>
  </si>
  <si>
    <t>6325010101Unit</t>
  </si>
  <si>
    <t>MTE6325</t>
  </si>
  <si>
    <t>6325030101Electric</t>
  </si>
  <si>
    <t>5321610101Body</t>
  </si>
  <si>
    <t>5321610101Unit</t>
  </si>
  <si>
    <t>6325030101Body</t>
  </si>
  <si>
    <t>5119990101Unit</t>
  </si>
  <si>
    <t>QA_BODY5119</t>
  </si>
  <si>
    <t>5321610101Electric</t>
  </si>
  <si>
    <t>QA_BODY5321</t>
  </si>
  <si>
    <t>QA_BODY6329</t>
  </si>
  <si>
    <t>5120490101Unit</t>
  </si>
  <si>
    <t>QA_UNIT5120</t>
  </si>
  <si>
    <t>QA_UNIT5323</t>
  </si>
  <si>
    <t>QA_UNIT6329</t>
  </si>
  <si>
    <t>5120390101Unit</t>
  </si>
  <si>
    <t>QA_UNIT5321</t>
  </si>
  <si>
    <t>5120390101Electric</t>
  </si>
  <si>
    <t>5120490101Body</t>
  </si>
  <si>
    <t>QA_SYSTEM5321</t>
  </si>
  <si>
    <t>5333</t>
  </si>
  <si>
    <t>5333030101Unit</t>
  </si>
  <si>
    <t>QA_SYSTEM5333</t>
  </si>
  <si>
    <t>5333040101Electric</t>
  </si>
  <si>
    <t>5333040101Body</t>
  </si>
  <si>
    <t>QA_SYSTEM6325</t>
  </si>
  <si>
    <t>QA_SYSTEM6329</t>
  </si>
  <si>
    <t>5333990101Body</t>
  </si>
  <si>
    <t>5321110101Unit</t>
  </si>
  <si>
    <t>5333030101Electric</t>
  </si>
  <si>
    <t>6321</t>
  </si>
  <si>
    <t>6321990101Unit</t>
  </si>
  <si>
    <t>QA_SYSTEM6321</t>
  </si>
  <si>
    <t>PUM5120</t>
  </si>
  <si>
    <t>PUM5321</t>
  </si>
  <si>
    <t>PUC5120</t>
  </si>
  <si>
    <t>PUC5321</t>
  </si>
  <si>
    <t>PRL5120</t>
  </si>
  <si>
    <t>5120710301Unit</t>
  </si>
  <si>
    <t>5323010101Electric</t>
  </si>
  <si>
    <t>PRL5323</t>
  </si>
  <si>
    <t>5324</t>
  </si>
  <si>
    <t>5324990101Body</t>
  </si>
  <si>
    <t>PRL5324</t>
  </si>
  <si>
    <t>5120710301Electric</t>
  </si>
  <si>
    <t>5324990101Unit</t>
  </si>
  <si>
    <t>5120710301Body</t>
  </si>
  <si>
    <t>5324990101Electric</t>
  </si>
  <si>
    <t>ENL5120</t>
  </si>
  <si>
    <t>ENL5323</t>
  </si>
  <si>
    <t>ENL5324</t>
  </si>
  <si>
    <t>5118</t>
  </si>
  <si>
    <t>5118390101Body</t>
  </si>
  <si>
    <t>PPB5118</t>
  </si>
  <si>
    <t>5118490101Unit</t>
  </si>
  <si>
    <t>5118590101Electric</t>
  </si>
  <si>
    <t>5119990301Body</t>
  </si>
  <si>
    <t>PPB5119</t>
  </si>
  <si>
    <t>5119990302Unit</t>
  </si>
  <si>
    <t>5118390101Electric</t>
  </si>
  <si>
    <t>5118490101Body</t>
  </si>
  <si>
    <t>5118590101Unit</t>
  </si>
  <si>
    <t>5119990301Electric</t>
  </si>
  <si>
    <t>5119990302Body</t>
  </si>
  <si>
    <t>PPU5118</t>
  </si>
  <si>
    <t>PPU5119</t>
  </si>
  <si>
    <t>PRD4</t>
  </si>
  <si>
    <t>140000_PARTS PURCHASING</t>
  </si>
  <si>
    <t>143000_MATERIAL PURCHASING</t>
  </si>
  <si>
    <t>141000_PURCHASING QUALITY &amp; DELV.</t>
  </si>
  <si>
    <t>142000_PURCHASING MANAGEMENT</t>
  </si>
  <si>
    <t>OMC1</t>
  </si>
  <si>
    <t>First Down Payment Term</t>
  </si>
  <si>
    <t>First Down Payment Amount</t>
  </si>
  <si>
    <t>Final Payment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</si>
</sst>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_-* #,##0.0_-;\-* #,##0.0_-;_-* &quot;-&quot;??_-;_-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4" fillId="0" borderId="5"/>
  </cellStyleXfs>
  <cellXfs count="120">
    <xf numFmtId="0" fontId="0" fillId="0" borderId="0" xfId="0" applyFont="1" applyAlignment="1"/>
    <xf numFmtId="0" fontId="10" fillId="0" borderId="0" xfId="0" applyFont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3" xfId="0" applyFont="1" applyBorder="1" applyAlignment="1">
      <alignment horizontal="right" vertical="center"/>
    </xf>
    <xf numFmtId="0" fontId="10" fillId="3" borderId="3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65" fontId="10" fillId="0" borderId="3" xfId="0" applyNumberFormat="1" applyFont="1" applyBorder="1" applyAlignment="1">
      <alignment horizontal="left" vertical="center"/>
    </xf>
    <xf numFmtId="165" fontId="10" fillId="3" borderId="3" xfId="0" applyNumberFormat="1" applyFont="1" applyFill="1" applyBorder="1" applyAlignment="1">
      <alignment horizontal="left" vertical="center"/>
    </xf>
    <xf numFmtId="0" fontId="14" fillId="0" borderId="0" xfId="0" applyFont="1"/>
    <xf numFmtId="0" fontId="10" fillId="0" borderId="3" xfId="0" applyFont="1" applyBorder="1"/>
    <xf numFmtId="0" fontId="10" fillId="0" borderId="0" xfId="0" applyFont="1"/>
    <xf numFmtId="0" fontId="11" fillId="0" borderId="0" xfId="0" applyFont="1"/>
    <xf numFmtId="0" fontId="15" fillId="0" borderId="3" xfId="0" applyFont="1" applyBorder="1"/>
    <xf numFmtId="164" fontId="16" fillId="0" borderId="0" xfId="0" applyNumberFormat="1" applyFont="1" applyAlignment="1">
      <alignment horizontal="left" vertical="center"/>
    </xf>
    <xf numFmtId="0" fontId="17" fillId="0" borderId="3" xfId="0" applyFont="1" applyBorder="1"/>
    <xf numFmtId="0" fontId="18" fillId="6" borderId="4" xfId="0" applyFont="1" applyFill="1" applyBorder="1"/>
    <xf numFmtId="0" fontId="10" fillId="6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3" xfId="0" applyFont="1" applyFill="1" applyBorder="1" applyAlignment="1">
      <alignment horizontal="center"/>
    </xf>
    <xf numFmtId="164" fontId="10" fillId="7" borderId="3" xfId="0" applyNumberFormat="1" applyFont="1" applyFill="1" applyBorder="1" applyAlignment="1">
      <alignment horizontal="center"/>
    </xf>
    <xf numFmtId="0" fontId="17" fillId="0" borderId="0" xfId="0" applyFont="1"/>
    <xf numFmtId="0" fontId="10" fillId="8" borderId="5" xfId="0" applyFont="1" applyFill="1" applyBorder="1"/>
    <xf numFmtId="0" fontId="10" fillId="0" borderId="0" xfId="0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10" fillId="0" borderId="6" xfId="0" applyFont="1" applyBorder="1"/>
    <xf numFmtId="0" fontId="10" fillId="0" borderId="7" xfId="0" applyFont="1" applyBorder="1"/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20" xfId="0" applyFont="1" applyBorder="1"/>
    <xf numFmtId="0" fontId="10" fillId="4" borderId="3" xfId="0" applyFont="1" applyFill="1" applyBorder="1" applyAlignment="1">
      <alignment horizontal="center"/>
    </xf>
    <xf numFmtId="0" fontId="10" fillId="9" borderId="3" xfId="0" applyFont="1" applyFill="1" applyBorder="1"/>
    <xf numFmtId="0" fontId="10" fillId="9" borderId="18" xfId="0" applyFont="1" applyFill="1" applyBorder="1"/>
    <xf numFmtId="0" fontId="10" fillId="10" borderId="3" xfId="0" applyFont="1" applyFill="1" applyBorder="1" applyAlignment="1">
      <alignment horizontal="center"/>
    </xf>
    <xf numFmtId="0" fontId="10" fillId="0" borderId="21" xfId="0" applyFont="1" applyBorder="1"/>
    <xf numFmtId="0" fontId="10" fillId="10" borderId="2" xfId="0" applyFont="1" applyFill="1" applyBorder="1" applyAlignment="1">
      <alignment horizontal="center"/>
    </xf>
    <xf numFmtId="0" fontId="10" fillId="9" borderId="2" xfId="0" applyFont="1" applyFill="1" applyBorder="1"/>
    <xf numFmtId="0" fontId="10" fillId="9" borderId="22" xfId="0" applyFont="1" applyFill="1" applyBorder="1"/>
    <xf numFmtId="0" fontId="10" fillId="0" borderId="1" xfId="0" applyFont="1" applyBorder="1"/>
    <xf numFmtId="0" fontId="10" fillId="0" borderId="23" xfId="0" applyFont="1" applyBorder="1"/>
    <xf numFmtId="0" fontId="10" fillId="0" borderId="24" xfId="0" applyFont="1" applyBorder="1" applyAlignment="1">
      <alignment horizontal="center"/>
    </xf>
    <xf numFmtId="0" fontId="10" fillId="9" borderId="24" xfId="0" applyFont="1" applyFill="1" applyBorder="1"/>
    <xf numFmtId="0" fontId="10" fillId="9" borderId="25" xfId="0" applyFont="1" applyFill="1" applyBorder="1"/>
    <xf numFmtId="0" fontId="10" fillId="0" borderId="3" xfId="0" applyFont="1" applyBorder="1" applyAlignment="1">
      <alignment horizontal="center"/>
    </xf>
    <xf numFmtId="0" fontId="10" fillId="0" borderId="26" xfId="0" applyFont="1" applyBorder="1"/>
    <xf numFmtId="0" fontId="10" fillId="0" borderId="27" xfId="0" applyFont="1" applyBorder="1" applyAlignment="1">
      <alignment horizontal="center"/>
    </xf>
    <xf numFmtId="0" fontId="10" fillId="9" borderId="27" xfId="0" applyFont="1" applyFill="1" applyBorder="1"/>
    <xf numFmtId="0" fontId="10" fillId="9" borderId="28" xfId="0" applyFont="1" applyFill="1" applyBorder="1"/>
    <xf numFmtId="0" fontId="10" fillId="0" borderId="0" xfId="0" applyFont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12" fillId="4" borderId="30" xfId="0" applyFont="1" applyFill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left" vertical="center"/>
    </xf>
    <xf numFmtId="0" fontId="11" fillId="4" borderId="19" xfId="0" applyFont="1" applyFill="1" applyBorder="1" applyAlignment="1">
      <alignment horizontal="center" vertical="center"/>
    </xf>
    <xf numFmtId="17" fontId="10" fillId="0" borderId="3" xfId="0" applyNumberFormat="1" applyFont="1" applyBorder="1" applyAlignment="1">
      <alignment horizontal="right" vertical="center"/>
    </xf>
    <xf numFmtId="167" fontId="0" fillId="0" borderId="29" xfId="1" applyNumberFormat="1" applyFont="1" applyBorder="1" applyAlignment="1">
      <alignment horizontal="right"/>
    </xf>
    <xf numFmtId="0" fontId="9" fillId="0" borderId="0" xfId="0" applyFont="1"/>
    <xf numFmtId="1" fontId="10" fillId="5" borderId="3" xfId="0" applyNumberFormat="1" applyFont="1" applyFill="1" applyBorder="1" applyAlignment="1">
      <alignment horizontal="right" vertical="center"/>
    </xf>
    <xf numFmtId="168" fontId="10" fillId="3" borderId="3" xfId="0" applyNumberFormat="1" applyFont="1" applyFill="1" applyBorder="1" applyAlignment="1">
      <alignment horizontal="left" vertical="center"/>
    </xf>
    <xf numFmtId="0" fontId="8" fillId="0" borderId="0" xfId="0" applyFont="1" applyAlignment="1"/>
    <xf numFmtId="0" fontId="22" fillId="0" borderId="0" xfId="0" applyFont="1" applyAlignment="1"/>
    <xf numFmtId="0" fontId="14" fillId="11" borderId="0" xfId="0" applyFont="1" applyFill="1"/>
    <xf numFmtId="0" fontId="10" fillId="11" borderId="0" xfId="0" applyFont="1" applyFill="1"/>
    <xf numFmtId="0" fontId="7" fillId="0" borderId="0" xfId="0" applyFont="1"/>
    <xf numFmtId="0" fontId="7" fillId="12" borderId="0" xfId="0" applyFont="1" applyFill="1"/>
    <xf numFmtId="0" fontId="14" fillId="12" borderId="0" xfId="0" applyFont="1" applyFill="1"/>
    <xf numFmtId="0" fontId="10" fillId="12" borderId="0" xfId="0" applyFont="1" applyFill="1"/>
    <xf numFmtId="0" fontId="0" fillId="12" borderId="0" xfId="0" applyFont="1" applyFill="1" applyAlignment="1"/>
    <xf numFmtId="0" fontId="11" fillId="12" borderId="0" xfId="0" applyFont="1" applyFill="1"/>
    <xf numFmtId="0" fontId="0" fillId="0" borderId="0" xfId="0"/>
    <xf numFmtId="0" fontId="0" fillId="12" borderId="0" xfId="0" applyFont="1" applyFill="1"/>
    <xf numFmtId="0" fontId="23" fillId="13" borderId="0" xfId="0" applyFont="1" applyFill="1" applyAlignment="1">
      <alignment horizontal="center" vertical="center"/>
    </xf>
    <xf numFmtId="0" fontId="6" fillId="12" borderId="0" xfId="0" applyFont="1" applyFill="1"/>
    <xf numFmtId="0" fontId="5" fillId="12" borderId="0" xfId="0" applyFont="1" applyFill="1"/>
    <xf numFmtId="0" fontId="5" fillId="0" borderId="0" xfId="0" applyFont="1"/>
    <xf numFmtId="0" fontId="0" fillId="11" borderId="0" xfId="0" applyFont="1" applyFill="1" applyAlignment="1"/>
    <xf numFmtId="0" fontId="0" fillId="0" borderId="0" xfId="0" applyNumberFormat="1" applyFont="1" applyAlignment="1"/>
    <xf numFmtId="0" fontId="0" fillId="0" borderId="0" xfId="0" applyFont="1" applyFill="1" applyAlignment="1"/>
    <xf numFmtId="0" fontId="14" fillId="0" borderId="0" xfId="0" applyFont="1" applyFill="1"/>
    <xf numFmtId="0" fontId="10" fillId="0" borderId="0" xfId="0" applyFont="1" applyFill="1"/>
    <xf numFmtId="164" fontId="13" fillId="3" borderId="31" xfId="0" applyNumberFormat="1" applyFont="1" applyFill="1" applyBorder="1" applyAlignment="1">
      <alignment horizontal="center" vertical="center"/>
    </xf>
    <xf numFmtId="1" fontId="10" fillId="5" borderId="15" xfId="0" applyNumberFormat="1" applyFont="1" applyFill="1" applyBorder="1" applyAlignment="1">
      <alignment horizontal="right" vertical="center"/>
    </xf>
    <xf numFmtId="0" fontId="0" fillId="0" borderId="0" xfId="0" applyNumberFormat="1" applyFont="1" applyAlignment="1">
      <alignment wrapText="1"/>
    </xf>
    <xf numFmtId="14" fontId="0" fillId="0" borderId="0" xfId="0" applyNumberFormat="1" applyFont="1" applyAlignment="1"/>
    <xf numFmtId="167" fontId="0" fillId="0" borderId="33" xfId="1" applyNumberFormat="1" applyFont="1" applyBorder="1"/>
    <xf numFmtId="167" fontId="0" fillId="0" borderId="33" xfId="1" applyNumberFormat="1" applyFont="1" applyBorder="1" applyAlignment="1">
      <alignment horizontal="right"/>
    </xf>
    <xf numFmtId="0" fontId="11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41" fontId="12" fillId="4" borderId="2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41" fontId="12" fillId="3" borderId="2" xfId="0" applyNumberFormat="1" applyFont="1" applyFill="1" applyBorder="1" applyAlignment="1">
      <alignment horizontal="center" vertical="center" wrapText="1"/>
    </xf>
    <xf numFmtId="41" fontId="12" fillId="3" borderId="3" xfId="0" applyNumberFormat="1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0" borderId="0" xfId="0" applyFont="1"/>
    <xf numFmtId="0" fontId="2" fillId="12" borderId="0" xfId="0" applyFont="1" applyFill="1"/>
    <xf numFmtId="0" fontId="2" fillId="11" borderId="0" xfId="0" applyFont="1" applyFill="1"/>
    <xf numFmtId="0" fontId="1" fillId="0" borderId="0" xfId="0" applyFont="1"/>
    <xf numFmtId="0" fontId="10" fillId="11" borderId="3" xfId="0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9" fillId="0" borderId="14" xfId="0" applyFont="1" applyBorder="1"/>
    <xf numFmtId="0" fontId="19" fillId="0" borderId="15" xfId="0" applyFont="1" applyBorder="1"/>
    <xf numFmtId="0" fontId="10" fillId="0" borderId="1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9" fillId="0" borderId="17" xfId="0" applyFont="1" applyBorder="1"/>
    <xf numFmtId="0" fontId="10" fillId="0" borderId="9" xfId="0" applyFont="1" applyBorder="1" applyAlignment="1">
      <alignment horizontal="center"/>
    </xf>
    <xf numFmtId="0" fontId="19" fillId="0" borderId="10" xfId="0" applyFont="1" applyBorder="1"/>
    <xf numFmtId="0" fontId="19" fillId="0" borderId="11" xfId="0" applyFont="1" applyBorder="1"/>
    <xf numFmtId="0" fontId="10" fillId="0" borderId="10" xfId="0" applyFont="1" applyBorder="1" applyAlignment="1">
      <alignment horizontal="center"/>
    </xf>
    <xf numFmtId="0" fontId="19" fillId="0" borderId="12" xfId="0" applyFont="1" applyBorder="1"/>
    <xf numFmtId="0" fontId="10" fillId="0" borderId="1" xfId="0" applyFont="1" applyBorder="1" applyAlignment="1">
      <alignment horizontal="center" vertical="center"/>
    </xf>
    <xf numFmtId="0" fontId="19" fillId="0" borderId="19" xfId="0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500-000000000000}" autoFormatId="0" applyNumberFormats="0" applyBorderFormats="0" applyFontFormats="1" applyPatternFormats="1" applyAlignmentFormats="0" applyWidthHeightFormats="0">
  <queryTableRefresh preserveSortFilterLayout="0" nextId="28">
    <queryTableFields count="27">
      <queryTableField id="1" name="DEPT :" tableColumnId="55"/>
      <queryTableField id="2" name="PO" tableColumnId="56"/>
      <queryTableField id="3" name="GR" tableColumnId="57"/>
      <queryTableField id="4" name="SOP" tableColumnId="58"/>
      <queryTableField id="5" name="GL ACCOUNT" tableColumnId="59"/>
      <queryTableField id="6" name="GL GROUP" tableColumnId="60"/>
      <queryTableField id="7" name="No" tableColumnId="61"/>
      <queryTableField id="8" name="Budget No" tableColumnId="62"/>
      <queryTableField id="9" name="GROUP" tableColumnId="63"/>
      <queryTableField id="10" name="Line or Dept" tableColumnId="64"/>
      <queryTableField id="11" name="Profit Center" tableColumnId="65"/>
      <queryTableField id="12" name="Profit Center _x000a_Code" tableColumnId="66"/>
      <queryTableField id="13" name=" Cost Center" tableColumnId="67"/>
      <queryTableField id="14" name="Account Code" tableColumnId="68"/>
      <queryTableField id="15" name="Project Name" tableColumnId="69"/>
      <queryTableField id="16" name=" Equipment Name" tableColumnId="70"/>
      <queryTableField id="17" name="Import,_x000a_Domestic" tableColumnId="71"/>
      <queryTableField id="18" name="QTY" tableColumnId="72"/>
      <queryTableField id="19" name="Curr" tableColumnId="73"/>
      <queryTableField id="20" name="Price Per Qty" tableColumnId="74"/>
      <queryTableField id="21" name="Exchange Rate" tableColumnId="75"/>
      <queryTableField id="22" name="Budget Before CR" tableColumnId="76"/>
      <queryTableField id="23" name="CR" tableColumnId="77"/>
      <queryTableField id="24" name="Budget After CR" tableColumnId="78"/>
      <queryTableField id="25" name="GL ACCOUNT LINK" tableColumnId="79"/>
      <queryTableField id="26" name="DEPT" tableColumnId="80"/>
      <queryTableField id="27" name="CODE" tableColumnId="8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_1" displayName="EXP_1" ref="A1:AA265" tableType="queryTable" totalsRowShown="0">
  <autoFilter ref="A1:AA265" xr:uid="{00000000-0009-0000-0100-000001000000}"/>
  <tableColumns count="27">
    <tableColumn id="55" xr3:uid="{00000000-0010-0000-0000-000037000000}" uniqueName="55" name="DEPT :" queryTableFieldId="1"/>
    <tableColumn id="56" xr3:uid="{00000000-0010-0000-0000-000038000000}" uniqueName="56" name="PO" queryTableFieldId="2" dataDxfId="2"/>
    <tableColumn id="57" xr3:uid="{00000000-0010-0000-0000-000039000000}" uniqueName="57" name="GR" queryTableFieldId="3" dataDxfId="1"/>
    <tableColumn id="58" xr3:uid="{00000000-0010-0000-0000-00003A000000}" uniqueName="58" name="SOP" queryTableFieldId="4" dataDxfId="0"/>
    <tableColumn id="59" xr3:uid="{00000000-0010-0000-0000-00003B000000}" uniqueName="59" name="GL ACCOUNT" queryTableFieldId="5"/>
    <tableColumn id="60" xr3:uid="{00000000-0010-0000-0000-00003C000000}" uniqueName="60" name="GL GROUP" queryTableFieldId="6"/>
    <tableColumn id="61" xr3:uid="{00000000-0010-0000-0000-00003D000000}" uniqueName="61" name="No" queryTableFieldId="7"/>
    <tableColumn id="62" xr3:uid="{00000000-0010-0000-0000-00003E000000}" uniqueName="62" name="Budget No" queryTableFieldId="8"/>
    <tableColumn id="63" xr3:uid="{00000000-0010-0000-0000-00003F000000}" uniqueName="63" name="GROUP" queryTableFieldId="9"/>
    <tableColumn id="64" xr3:uid="{00000000-0010-0000-0000-000040000000}" uniqueName="64" name="Line or Dept" queryTableFieldId="10"/>
    <tableColumn id="65" xr3:uid="{00000000-0010-0000-0000-000041000000}" uniqueName="65" name="Profit Center" queryTableFieldId="11"/>
    <tableColumn id="66" xr3:uid="{00000000-0010-0000-0000-000042000000}" uniqueName="66" name="Profit Center _x000a_Code" queryTableFieldId="12"/>
    <tableColumn id="67" xr3:uid="{00000000-0010-0000-0000-000043000000}" uniqueName="67" name=" Cost Center" queryTableFieldId="13"/>
    <tableColumn id="68" xr3:uid="{00000000-0010-0000-0000-000044000000}" uniqueName="68" name="Account Code" queryTableFieldId="14"/>
    <tableColumn id="69" xr3:uid="{00000000-0010-0000-0000-000045000000}" uniqueName="69" name="Project Name" queryTableFieldId="15"/>
    <tableColumn id="70" xr3:uid="{00000000-0010-0000-0000-000046000000}" uniqueName="70" name=" Equipment Name" queryTableFieldId="16"/>
    <tableColumn id="71" xr3:uid="{00000000-0010-0000-0000-000047000000}" uniqueName="71" name="Import,_x000a_Domestic" queryTableFieldId="17"/>
    <tableColumn id="72" xr3:uid="{00000000-0010-0000-0000-000048000000}" uniqueName="72" name="QTY" queryTableFieldId="18"/>
    <tableColumn id="73" xr3:uid="{00000000-0010-0000-0000-000049000000}" uniqueName="73" name="Curr" queryTableFieldId="19"/>
    <tableColumn id="74" xr3:uid="{00000000-0010-0000-0000-00004A000000}" uniqueName="74" name="Price Per Qty" queryTableFieldId="20"/>
    <tableColumn id="75" xr3:uid="{00000000-0010-0000-0000-00004B000000}" uniqueName="75" name="Exchange Rate" queryTableFieldId="21"/>
    <tableColumn id="76" xr3:uid="{00000000-0010-0000-0000-00004C000000}" uniqueName="76" name="Budget Before CR" queryTableFieldId="22"/>
    <tableColumn id="77" xr3:uid="{00000000-0010-0000-0000-00004D000000}" uniqueName="77" name="CR" queryTableFieldId="23"/>
    <tableColumn id="78" xr3:uid="{00000000-0010-0000-0000-00004E000000}" uniqueName="78" name="Budget After CR" queryTableFieldId="24"/>
    <tableColumn id="79" xr3:uid="{00000000-0010-0000-0000-00004F000000}" uniqueName="79" name="GL ACCOUNT LINK" queryTableFieldId="25"/>
    <tableColumn id="80" xr3:uid="{00000000-0010-0000-0000-000050000000}" uniqueName="80" name="DEPT" queryTableFieldId="26"/>
    <tableColumn id="81" xr3:uid="{00000000-0010-0000-0000-000051000000}" uniqueName="81" name="CODE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  <pageSetUpPr fitToPage="1"/>
  </sheetPr>
  <dimension ref="A1:CC700"/>
  <sheetViews>
    <sheetView showGridLines="0" tabSelected="1" topLeftCell="D1" zoomScale="115" zoomScaleNormal="115" workbookViewId="0">
      <selection activeCell="K2" sqref="K2"/>
    </sheetView>
  </sheetViews>
  <sheetFormatPr defaultColWidth="14.42578125" defaultRowHeight="15" customHeight="1" x14ac:dyDescent="0.25"/>
  <cols>
    <col min="1" max="2" width="14.5703125" customWidth="1"/>
    <col min="3" max="3" width="8.140625" customWidth="1"/>
    <col min="4" max="4" width="23.7109375" customWidth="1"/>
    <col min="5" max="5" width="20.140625" customWidth="1"/>
    <col min="6" max="6" width="31.5703125" customWidth="1"/>
    <col min="7" max="7" width="20.140625" customWidth="1"/>
    <col min="8" max="8" width="15.42578125" customWidth="1"/>
    <col min="9" max="9" width="34.5703125" customWidth="1"/>
    <col min="10" max="10" width="29" customWidth="1"/>
    <col min="11" max="11" width="16" customWidth="1"/>
    <col min="12" max="12" width="47" customWidth="1"/>
    <col min="13" max="13" width="13.85546875" customWidth="1"/>
    <col min="14" max="14" width="9.85546875" customWidth="1"/>
    <col min="15" max="15" width="6.85546875" customWidth="1"/>
    <col min="16" max="16" width="18" customWidth="1"/>
    <col min="17" max="17" width="16.42578125" customWidth="1"/>
    <col min="18" max="18" width="20.42578125" customWidth="1"/>
    <col min="19" max="19" width="15" customWidth="1"/>
    <col min="20" max="20" width="19.5703125" bestFit="1" customWidth="1"/>
    <col min="21" max="23" width="10.5703125" customWidth="1"/>
    <col min="24" max="24" width="25.85546875" customWidth="1"/>
    <col min="25" max="25" width="28.140625" customWidth="1"/>
    <col min="26" max="26" width="20.5703125" customWidth="1"/>
    <col min="27" max="27" width="22.85546875" customWidth="1"/>
    <col min="28" max="39" width="12.85546875" customWidth="1"/>
    <col min="40" max="40" width="14" customWidth="1"/>
    <col min="41" max="41" width="5.140625" customWidth="1"/>
    <col min="42" max="42" width="23" customWidth="1"/>
    <col min="43" max="43" width="18.85546875" customWidth="1"/>
    <col min="44" max="44" width="13.42578125" customWidth="1"/>
    <col min="45" max="45" width="17.85546875" customWidth="1"/>
    <col min="46" max="46" width="14.140625" customWidth="1"/>
    <col min="47" max="51" width="9.140625" customWidth="1"/>
    <col min="52" max="52" width="23" customWidth="1"/>
    <col min="53" max="53" width="14.5703125" customWidth="1"/>
    <col min="54" max="71" width="9.140625" customWidth="1"/>
    <col min="72" max="72" width="11.42578125" customWidth="1"/>
    <col min="73" max="74" width="9.140625" customWidth="1"/>
    <col min="75" max="76" width="8.7109375" customWidth="1"/>
    <col min="77" max="77" width="14" customWidth="1"/>
    <col min="78" max="78" width="16.5703125" customWidth="1"/>
    <col min="79" max="79" width="9.7109375" customWidth="1"/>
    <col min="80" max="80" width="5.42578125" customWidth="1"/>
    <col min="81" max="81" width="8.7109375" customWidth="1"/>
  </cols>
  <sheetData>
    <row r="1" spans="1:81" ht="42.75" customHeight="1" x14ac:dyDescent="0.25">
      <c r="A1" s="74" t="str">
        <f>VLOOKUP(B2,'validation code'!A:C,3,0)</f>
        <v>HRG1</v>
      </c>
      <c r="B1" s="89" t="s">
        <v>0</v>
      </c>
      <c r="C1" s="90" t="s">
        <v>1</v>
      </c>
      <c r="D1" s="91" t="s">
        <v>2</v>
      </c>
      <c r="E1" s="92" t="s">
        <v>3</v>
      </c>
      <c r="F1" s="93" t="s">
        <v>4</v>
      </c>
      <c r="G1" s="93" t="s">
        <v>5</v>
      </c>
      <c r="H1" s="94" t="s">
        <v>6</v>
      </c>
      <c r="I1" s="93" t="s">
        <v>7</v>
      </c>
      <c r="J1" s="92" t="s">
        <v>8</v>
      </c>
      <c r="K1" s="92" t="s">
        <v>9</v>
      </c>
      <c r="L1" s="93" t="s">
        <v>10</v>
      </c>
      <c r="M1" s="93" t="s">
        <v>11</v>
      </c>
      <c r="N1" s="93" t="s">
        <v>12</v>
      </c>
      <c r="O1" s="93" t="s">
        <v>13</v>
      </c>
      <c r="P1" s="95" t="s">
        <v>14</v>
      </c>
      <c r="Q1" s="96" t="s">
        <v>15</v>
      </c>
      <c r="R1" s="97" t="s">
        <v>16</v>
      </c>
      <c r="S1" s="95" t="s">
        <v>17</v>
      </c>
      <c r="T1" s="98" t="s">
        <v>18</v>
      </c>
      <c r="U1" s="99" t="s">
        <v>19</v>
      </c>
      <c r="V1" s="99" t="s">
        <v>20</v>
      </c>
      <c r="W1" s="100" t="s">
        <v>21</v>
      </c>
      <c r="X1" s="100" t="s">
        <v>22</v>
      </c>
      <c r="Y1" s="100" t="s">
        <v>23</v>
      </c>
      <c r="Z1" s="100" t="s">
        <v>24</v>
      </c>
      <c r="AA1" s="100" t="s">
        <v>25</v>
      </c>
      <c r="AB1" s="83">
        <v>45748</v>
      </c>
      <c r="AC1" s="2">
        <v>45778</v>
      </c>
      <c r="AD1" s="83">
        <v>45809</v>
      </c>
      <c r="AE1" s="2">
        <v>45839</v>
      </c>
      <c r="AF1" s="83">
        <v>45870</v>
      </c>
      <c r="AG1" s="2">
        <v>45901</v>
      </c>
      <c r="AH1" s="83">
        <v>45931</v>
      </c>
      <c r="AI1" s="2">
        <v>45962</v>
      </c>
      <c r="AJ1" s="83">
        <v>45992</v>
      </c>
      <c r="AK1" s="2">
        <v>46023</v>
      </c>
      <c r="AL1" s="83">
        <v>46054</v>
      </c>
      <c r="AM1" s="2">
        <v>46082</v>
      </c>
      <c r="AN1" s="54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6" t="s">
        <v>4</v>
      </c>
      <c r="BC1" s="106" t="s">
        <v>5</v>
      </c>
      <c r="BD1" s="106" t="s">
        <v>6</v>
      </c>
      <c r="BE1" s="106" t="s">
        <v>7</v>
      </c>
      <c r="BF1" s="106" t="s">
        <v>8</v>
      </c>
      <c r="BG1" s="106" t="s">
        <v>9</v>
      </c>
      <c r="BH1" s="106" t="s">
        <v>10</v>
      </c>
      <c r="BI1" s="106" t="s">
        <v>11</v>
      </c>
      <c r="BJ1" s="106" t="s">
        <v>12</v>
      </c>
      <c r="BK1" s="106" t="s">
        <v>13</v>
      </c>
      <c r="BL1" s="106" t="s">
        <v>14</v>
      </c>
      <c r="BM1" s="106" t="s">
        <v>15</v>
      </c>
      <c r="BN1" s="106" t="s">
        <v>16</v>
      </c>
      <c r="BO1" s="106" t="s">
        <v>17</v>
      </c>
      <c r="BP1" s="106" t="s">
        <v>18</v>
      </c>
      <c r="BQ1" s="106" t="s">
        <v>19</v>
      </c>
      <c r="BR1" s="106" t="s">
        <v>20</v>
      </c>
      <c r="BS1" s="106" t="s">
        <v>21</v>
      </c>
      <c r="BT1" s="106" t="s">
        <v>1761</v>
      </c>
      <c r="BU1" s="106" t="s">
        <v>1762</v>
      </c>
      <c r="BV1" s="106" t="s">
        <v>101</v>
      </c>
      <c r="BW1" s="106" t="s">
        <v>1763</v>
      </c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x14ac:dyDescent="0.25">
      <c r="A2" s="3" t="str">
        <f t="shared" ref="A2:A6" si="0">BA2</f>
        <v>Not Completed</v>
      </c>
      <c r="B2" s="56" t="s">
        <v>1122</v>
      </c>
      <c r="C2" s="4">
        <v>1</v>
      </c>
      <c r="D2" s="5" t="str">
        <f>IF(A2="not completed","",AZ2)</f>
        <v/>
      </c>
      <c r="E2" s="6" t="s">
        <v>819</v>
      </c>
      <c r="F2" s="6" t="s">
        <v>806</v>
      </c>
      <c r="G2" s="6" t="s">
        <v>846</v>
      </c>
      <c r="H2" s="5" t="str">
        <f t="shared" ref="H2:H200" si="1">IF(ISBLANK(G2),"",VLOOKUP(G2,T_profitcode,2,0))</f>
        <v>000000</v>
      </c>
      <c r="I2" s="6" t="s">
        <v>806</v>
      </c>
      <c r="J2" s="6" t="s">
        <v>995</v>
      </c>
      <c r="K2" s="6"/>
      <c r="L2" s="6"/>
      <c r="M2" s="6"/>
      <c r="N2" s="6"/>
      <c r="O2" s="6"/>
      <c r="P2" s="7"/>
      <c r="Q2" s="8" t="str">
        <f>IF(ISBLANK(O2)=TRUE,"",VLOOKUP(O2,'validation code'!$X$35:$Y$38,2,0))</f>
        <v/>
      </c>
      <c r="R2" s="8">
        <f>IFERROR(T2+S2,0)</f>
        <v>0</v>
      </c>
      <c r="S2" s="7">
        <v>0</v>
      </c>
      <c r="T2" s="61" t="str">
        <f>IF(ISERR(P2*Q2)=TRUE,"",P2*Q2*N2)</f>
        <v/>
      </c>
      <c r="U2" s="57"/>
      <c r="V2" s="57"/>
      <c r="W2" s="57"/>
      <c r="X2" s="57"/>
      <c r="Y2" s="58"/>
      <c r="Z2" s="57"/>
      <c r="AA2" s="87"/>
      <c r="AB2" s="84" t="str">
        <f>IF(OR(ISBLANK($V2)=TRUE,$V2&lt;&gt;AB$1=TRUE,ISBLANK($T2)=TRUE),"",IF(AB$1=$V2,$T2,0))</f>
        <v/>
      </c>
      <c r="AC2" s="60" t="str">
        <f t="shared" ref="AC2:AM200" si="2">IF(OR(ISBLANK($V2)=TRUE,$V2&lt;&gt;AC$1=TRUE,ISBLANK($T2)=TRUE),"",IF(AC$1=$V2,$T2,0))</f>
        <v/>
      </c>
      <c r="AD2" s="60" t="str">
        <f t="shared" si="2"/>
        <v/>
      </c>
      <c r="AE2" s="60" t="str">
        <f t="shared" si="2"/>
        <v/>
      </c>
      <c r="AF2" s="60" t="str">
        <f t="shared" si="2"/>
        <v/>
      </c>
      <c r="AG2" s="60" t="str">
        <f t="shared" si="2"/>
        <v/>
      </c>
      <c r="AH2" s="60" t="str">
        <f t="shared" si="2"/>
        <v/>
      </c>
      <c r="AI2" s="60" t="str">
        <f t="shared" si="2"/>
        <v/>
      </c>
      <c r="AJ2" s="60" t="str">
        <f t="shared" si="2"/>
        <v/>
      </c>
      <c r="AK2" s="60" t="str">
        <f t="shared" si="2"/>
        <v/>
      </c>
      <c r="AL2" s="60" t="str">
        <f t="shared" si="2"/>
        <v/>
      </c>
      <c r="AM2" s="60" t="str">
        <f t="shared" si="2"/>
        <v/>
      </c>
      <c r="AN2" s="55">
        <f>IFERROR((SUM(AB2:AM2))-T2,0)</f>
        <v>0</v>
      </c>
      <c r="AO2" s="3"/>
      <c r="AP2" s="3" t="str">
        <f>IF(ISBLANK(F2),"",VLOOKUP(F2,'validation code'!$T$64:$U$125,2,0))</f>
        <v>profit_center_admin</v>
      </c>
      <c r="AQ2" s="3" t="str">
        <f>IF(ISBLANK(F2),"",VLOOKUP(F2,'validation code'!$T$3:$U$61,2,0))</f>
        <v>GAF</v>
      </c>
      <c r="AR2" s="3" t="str">
        <f>IF(ISBLANK(M2)=TRUE,"",VLOOKUP(M2,'validation code'!$X$48:$Y$49,2,0))</f>
        <v/>
      </c>
      <c r="AS2" s="3" t="str">
        <f>IF(ISBLANK(F2)=TRUE,"",VLOOKUP(F2,'validation code'!$A$29:$B$91,2,0))</f>
        <v>GAF_acc_code</v>
      </c>
      <c r="AT2" s="3"/>
      <c r="AU2" s="3" t="str">
        <f t="shared" ref="AU2:AU201" si="3">"EX-25"</f>
        <v>EX-25</v>
      </c>
      <c r="AV2" s="3" t="str">
        <f>IF(ISBLANK($B$2)=TRUE,"",VLOOKUP($B$2,'validation code'!$W$54:$X$76,2,0))</f>
        <v>GAF</v>
      </c>
      <c r="AW2" s="3" t="str">
        <f t="shared" ref="AW2:AW6" si="4">TEXT(MONTH(V2),"00")</f>
        <v>01</v>
      </c>
      <c r="AX2" s="3" t="str">
        <f t="shared" ref="AX2:AX6" si="5">TEXT(LEFT(G2,1),"ABC")</f>
        <v>A</v>
      </c>
      <c r="AY2" s="3" t="str">
        <f t="shared" ref="AY2:AY6" si="6">TEXT(C2,"0000")</f>
        <v>0001</v>
      </c>
      <c r="AZ2" s="3" t="str">
        <f t="shared" ref="AZ2:AZ6" si="7">AU2&amp;"-"&amp;AV2&amp;"-"&amp;AW2&amp;"-"&amp;AX2&amp;"-"&amp;AY2</f>
        <v>EX-25-GAF-01-A-0001</v>
      </c>
      <c r="BA2" s="3" t="str">
        <f t="shared" ref="BA2:BA6" si="8">IF(SUM(BB2:BW2)=22,"completed","Not Completed")</f>
        <v>Not Completed</v>
      </c>
      <c r="BB2" s="6">
        <f t="shared" ref="BB2" si="9">IF(ISBLANK(F2)=TRUE,0,1)</f>
        <v>1</v>
      </c>
      <c r="BC2" s="6">
        <f t="shared" ref="BC2" si="10">IF(ISBLANK(G2)=TRUE,0,1)</f>
        <v>1</v>
      </c>
      <c r="BD2" s="6">
        <f t="shared" ref="BD2" si="11">IF(ISBLANK(H2)=TRUE,0,1)</f>
        <v>1</v>
      </c>
      <c r="BE2" s="6">
        <f t="shared" ref="BE2" si="12">IF(ISBLANK(I2)=TRUE,0,1)</f>
        <v>1</v>
      </c>
      <c r="BF2" s="6">
        <f t="shared" ref="BF2" si="13">IF(ISBLANK(J2)=TRUE,0,1)</f>
        <v>1</v>
      </c>
      <c r="BG2" s="6">
        <f t="shared" ref="BG2" si="14">IF(ISBLANK(K2)=TRUE,0,1)</f>
        <v>0</v>
      </c>
      <c r="BH2" s="6">
        <f t="shared" ref="BH2" si="15">IF(ISBLANK(L2)=TRUE,0,1)</f>
        <v>0</v>
      </c>
      <c r="BI2" s="6">
        <f t="shared" ref="BI2" si="16">IF(ISBLANK(M2)=TRUE,0,1)</f>
        <v>0</v>
      </c>
      <c r="BJ2" s="6">
        <f t="shared" ref="BJ2" si="17">IF(ISBLANK(N2)=TRUE,0,1)</f>
        <v>0</v>
      </c>
      <c r="BK2" s="6">
        <f t="shared" ref="BK2" si="18">IF(ISBLANK(O2)=TRUE,0,1)</f>
        <v>0</v>
      </c>
      <c r="BL2" s="6">
        <f t="shared" ref="BL2" si="19">IF(ISBLANK(P2)=TRUE,0,1)</f>
        <v>0</v>
      </c>
      <c r="BM2" s="6">
        <f t="shared" ref="BM2" si="20">IF(ISBLANK(Q2)=TRUE,0,1)</f>
        <v>1</v>
      </c>
      <c r="BN2" s="6">
        <f t="shared" ref="BN2" si="21">IF(ISBLANK(R2)=TRUE,0,1)</f>
        <v>1</v>
      </c>
      <c r="BO2" s="6">
        <f t="shared" ref="BO2" si="22">IF(ISBLANK(S2)=TRUE,0,1)</f>
        <v>1</v>
      </c>
      <c r="BP2" s="6">
        <f>IF(ISBLANK(T2)=TRUE,0,1)</f>
        <v>1</v>
      </c>
      <c r="BQ2" s="105">
        <f>IF(ISBLANK(U2)=TRUE,1,1)</f>
        <v>1</v>
      </c>
      <c r="BR2" s="6">
        <f t="shared" ref="BR2:BS2" si="23">IF(ISBLANK(V2)=TRUE,0,1)</f>
        <v>0</v>
      </c>
      <c r="BS2" s="6">
        <f t="shared" si="23"/>
        <v>0</v>
      </c>
      <c r="BT2" s="105">
        <f>IF(ISBLANK(X2)=TRUE,1,1)</f>
        <v>1</v>
      </c>
      <c r="BU2" s="105">
        <f>IF(ISBLANK(Y2)=TRUE,1,1)</f>
        <v>1</v>
      </c>
      <c r="BV2" s="105">
        <f>IF(ISBLANK(Z2)=TRUE,1,1)</f>
        <v>1</v>
      </c>
      <c r="BW2" s="105">
        <f>IF(ISBLANK(AA2)=TRUE,1,1)</f>
        <v>1</v>
      </c>
      <c r="BX2" s="3"/>
      <c r="BY2" s="3" t="str">
        <f t="shared" ref="BY2:BY6" si="24">LEFT(J2,10)</f>
        <v>5326010101</v>
      </c>
      <c r="BZ2" s="3" t="str">
        <f>BY2&amp;E2</f>
        <v>5326010101Electric</v>
      </c>
      <c r="CA2" s="3" t="str">
        <f t="shared" ref="CA2:CA6" si="25">LEFT(BY2,4)</f>
        <v>5326</v>
      </c>
      <c r="CB2" s="3" t="str">
        <f>B2</f>
        <v>GAF</v>
      </c>
      <c r="CC2" s="3" t="str">
        <f t="shared" ref="CC2:CC6" si="26">CB2&amp;CA2</f>
        <v>GAF5326</v>
      </c>
    </row>
    <row r="3" spans="1:81" ht="14.25" customHeight="1" x14ac:dyDescent="0.25">
      <c r="A3" s="59" t="str">
        <f t="shared" si="0"/>
        <v>Not Completed</v>
      </c>
      <c r="C3" s="10">
        <f t="shared" ref="C3" si="27">C2+1</f>
        <v>2</v>
      </c>
      <c r="D3" s="5" t="str">
        <f t="shared" ref="D3:D6" si="28">IF(A3="not completed","",AZ3)</f>
        <v/>
      </c>
      <c r="E3" s="6"/>
      <c r="F3" s="6"/>
      <c r="G3" s="6"/>
      <c r="H3" s="5" t="str">
        <f t="shared" si="1"/>
        <v/>
      </c>
      <c r="I3" s="6"/>
      <c r="J3" s="6"/>
      <c r="K3" s="6"/>
      <c r="L3" s="6"/>
      <c r="M3" s="6"/>
      <c r="N3" s="6"/>
      <c r="O3" s="6"/>
      <c r="P3" s="7"/>
      <c r="Q3" s="8" t="str">
        <f>IF(ISBLANK(O3)=TRUE,"",VLOOKUP(O3,'validation code'!$X$35:$Y$38,2,0))</f>
        <v/>
      </c>
      <c r="R3" s="8">
        <f t="shared" ref="R3:R66" si="29">IFERROR(T3+S3,0)</f>
        <v>0</v>
      </c>
      <c r="S3" s="7"/>
      <c r="T3" s="61" t="str">
        <f t="shared" ref="T3:T6" si="30">IF(ISERR(P3*Q3)=TRUE,"",P3*Q3*N3)</f>
        <v/>
      </c>
      <c r="U3" s="57"/>
      <c r="V3" s="57"/>
      <c r="W3" s="57"/>
      <c r="X3" s="57"/>
      <c r="Y3" s="58"/>
      <c r="Z3" s="57"/>
      <c r="AA3" s="87"/>
      <c r="AB3" s="84" t="str">
        <f t="shared" ref="AB3:AB6" si="31">IF(OR(ISBLANK($V3)=TRUE,$V3&lt;&gt;AB$1=TRUE,ISBLANK($T3)=TRUE),"",IF(AB$1=$V3,$T3,0))</f>
        <v/>
      </c>
      <c r="AC3" s="60" t="str">
        <f t="shared" si="2"/>
        <v/>
      </c>
      <c r="AD3" s="60" t="str">
        <f t="shared" si="2"/>
        <v/>
      </c>
      <c r="AE3" s="60" t="str">
        <f t="shared" si="2"/>
        <v/>
      </c>
      <c r="AF3" s="60" t="str">
        <f t="shared" si="2"/>
        <v/>
      </c>
      <c r="AG3" s="60" t="str">
        <f t="shared" si="2"/>
        <v/>
      </c>
      <c r="AH3" s="60" t="str">
        <f t="shared" si="2"/>
        <v/>
      </c>
      <c r="AI3" s="60" t="str">
        <f t="shared" si="2"/>
        <v/>
      </c>
      <c r="AJ3" s="60" t="str">
        <f t="shared" si="2"/>
        <v/>
      </c>
      <c r="AK3" s="60" t="str">
        <f t="shared" si="2"/>
        <v/>
      </c>
      <c r="AL3" s="60" t="str">
        <f t="shared" si="2"/>
        <v/>
      </c>
      <c r="AM3" s="60" t="str">
        <f t="shared" si="2"/>
        <v/>
      </c>
      <c r="AN3" s="55">
        <f t="shared" ref="AN3:AN66" si="32">IFERROR((SUM(AB3:AM3))-T3,0)</f>
        <v>0</v>
      </c>
      <c r="AO3" s="3"/>
      <c r="AP3" s="3" t="str">
        <f>IF(ISBLANK(F3),"",VLOOKUP(F3,'validation code'!$T$64:$U$125,2,0))</f>
        <v/>
      </c>
      <c r="AQ3" s="3" t="str">
        <f>IF(ISBLANK(F3),"",VLOOKUP(F3,'validation code'!$T$3:$U$61,2,0))</f>
        <v/>
      </c>
      <c r="AR3" s="3" t="str">
        <f>IF(ISBLANK(M3)=TRUE,"",VLOOKUP(M3,'validation code'!$X$48:$Y$49,2,0))</f>
        <v/>
      </c>
      <c r="AS3" s="3" t="str">
        <f>IF(ISBLANK(F3)=TRUE,"",VLOOKUP(F3,'validation code'!$A$29:$B$91,2,0))</f>
        <v/>
      </c>
      <c r="AT3" s="3"/>
      <c r="AU3" s="3" t="str">
        <f t="shared" si="3"/>
        <v>EX-25</v>
      </c>
      <c r="AV3" s="3" t="str">
        <f>IF(ISBLANK($B$2)=TRUE,"",VLOOKUP($B$2,'validation code'!$W$54:$X$76,2,0))</f>
        <v>GAF</v>
      </c>
      <c r="AW3" s="59" t="str">
        <f t="shared" si="4"/>
        <v>01</v>
      </c>
      <c r="AX3" s="59" t="str">
        <f t="shared" si="5"/>
        <v/>
      </c>
      <c r="AY3" s="59" t="str">
        <f t="shared" si="6"/>
        <v>0002</v>
      </c>
      <c r="AZ3" s="59" t="str">
        <f t="shared" si="7"/>
        <v>EX-25-GAF-01--0002</v>
      </c>
      <c r="BA3" s="59" t="str">
        <f t="shared" si="8"/>
        <v>Not Completed</v>
      </c>
      <c r="BB3" s="6">
        <f t="shared" ref="BB3:BB200" si="33">IF(ISBLANK(F3)=TRUE,0,1)</f>
        <v>0</v>
      </c>
      <c r="BC3" s="6">
        <f t="shared" ref="BC3:BC200" si="34">IF(ISBLANK(G3)=TRUE,0,1)</f>
        <v>0</v>
      </c>
      <c r="BD3" s="6">
        <f t="shared" ref="BD3:BD200" si="35">IF(ISBLANK(H3)=TRUE,0,1)</f>
        <v>1</v>
      </c>
      <c r="BE3" s="6">
        <f t="shared" ref="BE3:BE200" si="36">IF(ISBLANK(I3)=TRUE,0,1)</f>
        <v>0</v>
      </c>
      <c r="BF3" s="6">
        <f t="shared" ref="BF3:BF200" si="37">IF(ISBLANK(J3)=TRUE,0,1)</f>
        <v>0</v>
      </c>
      <c r="BG3" s="6">
        <f t="shared" ref="BG3:BG200" si="38">IF(ISBLANK(K3)=TRUE,0,1)</f>
        <v>0</v>
      </c>
      <c r="BH3" s="6">
        <f t="shared" ref="BH3:BH200" si="39">IF(ISBLANK(L3)=TRUE,0,1)</f>
        <v>0</v>
      </c>
      <c r="BI3" s="6">
        <f t="shared" ref="BI3:BI200" si="40">IF(ISBLANK(M3)=TRUE,0,1)</f>
        <v>0</v>
      </c>
      <c r="BJ3" s="6">
        <f t="shared" ref="BJ3:BJ200" si="41">IF(ISBLANK(N3)=TRUE,0,1)</f>
        <v>0</v>
      </c>
      <c r="BK3" s="6">
        <f t="shared" ref="BK3:BK200" si="42">IF(ISBLANK(O3)=TRUE,0,1)</f>
        <v>0</v>
      </c>
      <c r="BL3" s="6">
        <f t="shared" ref="BL3:BL200" si="43">IF(ISBLANK(P3)=TRUE,0,1)</f>
        <v>0</v>
      </c>
      <c r="BM3" s="6">
        <f t="shared" ref="BM3:BM200" si="44">IF(ISBLANK(Q3)=TRUE,0,1)</f>
        <v>1</v>
      </c>
      <c r="BN3" s="6">
        <f t="shared" ref="BN3:BN200" si="45">IF(ISBLANK(R3)=TRUE,0,1)</f>
        <v>1</v>
      </c>
      <c r="BO3" s="6">
        <f t="shared" ref="BO3:BO200" si="46">IF(ISBLANK(S3)=TRUE,0,1)</f>
        <v>0</v>
      </c>
      <c r="BP3" s="6">
        <f t="shared" ref="BP3:BP200" si="47">IF(ISBLANK(T3)=TRUE,0,1)</f>
        <v>1</v>
      </c>
      <c r="BQ3" s="105">
        <f t="shared" ref="BQ3:BQ200" si="48">IF(ISBLANK(U3)=TRUE,1,1)</f>
        <v>1</v>
      </c>
      <c r="BR3" s="6">
        <f t="shared" ref="BR3:BR200" si="49">IF(ISBLANK(V3)=TRUE,0,1)</f>
        <v>0</v>
      </c>
      <c r="BS3" s="6">
        <f t="shared" ref="BS3:BS200" si="50">IF(ISBLANK(W3)=TRUE,0,1)</f>
        <v>0</v>
      </c>
      <c r="BT3" s="105">
        <f t="shared" ref="BT3:BT200" si="51">IF(ISBLANK(X3)=TRUE,1,1)</f>
        <v>1</v>
      </c>
      <c r="BU3" s="105">
        <f t="shared" ref="BU3:BU200" si="52">IF(ISBLANK(Y3)=TRUE,1,1)</f>
        <v>1</v>
      </c>
      <c r="BV3" s="105">
        <f t="shared" ref="BV3:BV200" si="53">IF(ISBLANK(Z3)=TRUE,1,1)</f>
        <v>1</v>
      </c>
      <c r="BW3" s="105">
        <f t="shared" ref="BW3:BW200" si="54">IF(ISBLANK(AA3)=TRUE,1,1)</f>
        <v>1</v>
      </c>
      <c r="BY3" s="3" t="str">
        <f t="shared" si="24"/>
        <v/>
      </c>
      <c r="BZ3" s="3" t="str">
        <f t="shared" ref="BZ3:BZ6" si="55">BY3&amp;E3</f>
        <v/>
      </c>
      <c r="CA3" s="3" t="str">
        <f t="shared" si="25"/>
        <v/>
      </c>
      <c r="CB3" s="3">
        <f t="shared" ref="CB3:CB6" si="56">B3</f>
        <v>0</v>
      </c>
      <c r="CC3" s="3" t="str">
        <f t="shared" si="26"/>
        <v>0</v>
      </c>
    </row>
    <row r="4" spans="1:81" ht="14.25" customHeight="1" x14ac:dyDescent="0.25">
      <c r="A4" s="59" t="str">
        <f t="shared" si="0"/>
        <v>Not Completed</v>
      </c>
      <c r="C4" s="10">
        <f t="shared" ref="C4:C6" si="57">C3+1</f>
        <v>3</v>
      </c>
      <c r="D4" s="5" t="str">
        <f t="shared" si="28"/>
        <v/>
      </c>
      <c r="E4" s="6"/>
      <c r="F4" s="6"/>
      <c r="G4" s="6"/>
      <c r="H4" s="5" t="str">
        <f t="shared" si="1"/>
        <v/>
      </c>
      <c r="I4" s="6"/>
      <c r="J4" s="6"/>
      <c r="K4" s="6"/>
      <c r="L4" s="6"/>
      <c r="M4" s="6"/>
      <c r="N4" s="6"/>
      <c r="O4" s="6"/>
      <c r="P4" s="7"/>
      <c r="Q4" s="8" t="str">
        <f>IF(ISBLANK(O4)=TRUE,"",VLOOKUP(O4,'validation code'!$X$35:$Y$38,2,0))</f>
        <v/>
      </c>
      <c r="R4" s="8">
        <f t="shared" si="29"/>
        <v>0</v>
      </c>
      <c r="S4" s="7"/>
      <c r="T4" s="61" t="str">
        <f t="shared" si="30"/>
        <v/>
      </c>
      <c r="U4" s="57"/>
      <c r="V4" s="57"/>
      <c r="W4" s="57"/>
      <c r="X4" s="57"/>
      <c r="Y4" s="58"/>
      <c r="Z4" s="57"/>
      <c r="AA4" s="87"/>
      <c r="AB4" s="84" t="str">
        <f t="shared" si="31"/>
        <v/>
      </c>
      <c r="AC4" s="60" t="str">
        <f t="shared" si="2"/>
        <v/>
      </c>
      <c r="AD4" s="60" t="str">
        <f t="shared" si="2"/>
        <v/>
      </c>
      <c r="AE4" s="60" t="str">
        <f t="shared" si="2"/>
        <v/>
      </c>
      <c r="AF4" s="60" t="str">
        <f t="shared" si="2"/>
        <v/>
      </c>
      <c r="AG4" s="60" t="str">
        <f t="shared" si="2"/>
        <v/>
      </c>
      <c r="AH4" s="60" t="str">
        <f t="shared" si="2"/>
        <v/>
      </c>
      <c r="AI4" s="60" t="str">
        <f t="shared" si="2"/>
        <v/>
      </c>
      <c r="AJ4" s="60" t="str">
        <f t="shared" si="2"/>
        <v/>
      </c>
      <c r="AK4" s="60" t="str">
        <f t="shared" si="2"/>
        <v/>
      </c>
      <c r="AL4" s="60" t="str">
        <f t="shared" si="2"/>
        <v/>
      </c>
      <c r="AM4" s="60" t="str">
        <f t="shared" si="2"/>
        <v/>
      </c>
      <c r="AN4" s="55">
        <f t="shared" si="32"/>
        <v>0</v>
      </c>
      <c r="AO4" s="3"/>
      <c r="AP4" s="3" t="str">
        <f>IF(ISBLANK(F4),"",VLOOKUP(F4,'validation code'!$T$64:$U$125,2,0))</f>
        <v/>
      </c>
      <c r="AQ4" s="3" t="str">
        <f>IF(ISBLANK(F4),"",VLOOKUP(F4,'validation code'!$T$3:$U$61,2,0))</f>
        <v/>
      </c>
      <c r="AR4" s="3" t="str">
        <f>IF(ISBLANK(M4)=TRUE,"",VLOOKUP(M4,'validation code'!$X$48:$Y$49,2,0))</f>
        <v/>
      </c>
      <c r="AS4" s="3" t="str">
        <f>IF(ISBLANK(F4)=TRUE,"",VLOOKUP(F4,'validation code'!$A$29:$B$91,2,0))</f>
        <v/>
      </c>
      <c r="AT4" s="3"/>
      <c r="AU4" s="3" t="str">
        <f t="shared" si="3"/>
        <v>EX-25</v>
      </c>
      <c r="AV4" s="3" t="str">
        <f>IF(ISBLANK($B$2)=TRUE,"",VLOOKUP($B$2,'validation code'!$W$54:$X$76,2,0))</f>
        <v>GAF</v>
      </c>
      <c r="AW4" s="59" t="str">
        <f t="shared" si="4"/>
        <v>01</v>
      </c>
      <c r="AX4" s="59" t="str">
        <f t="shared" si="5"/>
        <v/>
      </c>
      <c r="AY4" s="59" t="str">
        <f t="shared" si="6"/>
        <v>0003</v>
      </c>
      <c r="AZ4" s="59" t="str">
        <f t="shared" si="7"/>
        <v>EX-25-GAF-01--0003</v>
      </c>
      <c r="BA4" s="59" t="str">
        <f t="shared" si="8"/>
        <v>Not Completed</v>
      </c>
      <c r="BB4" s="6">
        <f t="shared" si="33"/>
        <v>0</v>
      </c>
      <c r="BC4" s="6">
        <f t="shared" si="34"/>
        <v>0</v>
      </c>
      <c r="BD4" s="6">
        <f t="shared" si="35"/>
        <v>1</v>
      </c>
      <c r="BE4" s="6">
        <f t="shared" si="36"/>
        <v>0</v>
      </c>
      <c r="BF4" s="6">
        <f t="shared" si="37"/>
        <v>0</v>
      </c>
      <c r="BG4" s="6">
        <f t="shared" si="38"/>
        <v>0</v>
      </c>
      <c r="BH4" s="6">
        <f t="shared" si="39"/>
        <v>0</v>
      </c>
      <c r="BI4" s="6">
        <f t="shared" si="40"/>
        <v>0</v>
      </c>
      <c r="BJ4" s="6">
        <f t="shared" si="41"/>
        <v>0</v>
      </c>
      <c r="BK4" s="6">
        <f t="shared" si="42"/>
        <v>0</v>
      </c>
      <c r="BL4" s="6">
        <f t="shared" si="43"/>
        <v>0</v>
      </c>
      <c r="BM4" s="6">
        <f t="shared" si="44"/>
        <v>1</v>
      </c>
      <c r="BN4" s="6">
        <f t="shared" si="45"/>
        <v>1</v>
      </c>
      <c r="BO4" s="6">
        <f t="shared" si="46"/>
        <v>0</v>
      </c>
      <c r="BP4" s="6">
        <f t="shared" si="47"/>
        <v>1</v>
      </c>
      <c r="BQ4" s="105">
        <f t="shared" si="48"/>
        <v>1</v>
      </c>
      <c r="BR4" s="6">
        <f t="shared" si="49"/>
        <v>0</v>
      </c>
      <c r="BS4" s="6">
        <f t="shared" si="50"/>
        <v>0</v>
      </c>
      <c r="BT4" s="105">
        <f t="shared" si="51"/>
        <v>1</v>
      </c>
      <c r="BU4" s="105">
        <f t="shared" si="52"/>
        <v>1</v>
      </c>
      <c r="BV4" s="105">
        <f t="shared" si="53"/>
        <v>1</v>
      </c>
      <c r="BW4" s="105">
        <f t="shared" si="54"/>
        <v>1</v>
      </c>
      <c r="BY4" s="3" t="str">
        <f t="shared" si="24"/>
        <v/>
      </c>
      <c r="BZ4" s="3" t="str">
        <f t="shared" si="55"/>
        <v/>
      </c>
      <c r="CA4" s="3" t="str">
        <f t="shared" si="25"/>
        <v/>
      </c>
      <c r="CB4" s="3">
        <f t="shared" si="56"/>
        <v>0</v>
      </c>
      <c r="CC4" s="3" t="str">
        <f t="shared" si="26"/>
        <v>0</v>
      </c>
    </row>
    <row r="5" spans="1:81" ht="14.25" customHeight="1" x14ac:dyDescent="0.25">
      <c r="A5" s="59" t="str">
        <f t="shared" si="0"/>
        <v>Not Completed</v>
      </c>
      <c r="C5" s="10">
        <f t="shared" si="57"/>
        <v>4</v>
      </c>
      <c r="D5" s="5" t="str">
        <f t="shared" si="28"/>
        <v/>
      </c>
      <c r="E5" s="6"/>
      <c r="F5" s="6"/>
      <c r="G5" s="6"/>
      <c r="H5" s="5" t="str">
        <f t="shared" si="1"/>
        <v/>
      </c>
      <c r="I5" s="6"/>
      <c r="J5" s="6"/>
      <c r="K5" s="6"/>
      <c r="L5" s="6"/>
      <c r="M5" s="6"/>
      <c r="N5" s="6"/>
      <c r="O5" s="6"/>
      <c r="P5" s="7"/>
      <c r="Q5" s="8" t="str">
        <f>IF(ISBLANK(O5)=TRUE,"",VLOOKUP(O5,'validation code'!$X$35:$Y$38,2,0))</f>
        <v/>
      </c>
      <c r="R5" s="8">
        <f t="shared" si="29"/>
        <v>0</v>
      </c>
      <c r="S5" s="7"/>
      <c r="T5" s="61" t="str">
        <f t="shared" si="30"/>
        <v/>
      </c>
      <c r="U5" s="57"/>
      <c r="V5" s="57"/>
      <c r="W5" s="57"/>
      <c r="X5" s="57"/>
      <c r="Y5" s="58"/>
      <c r="Z5" s="57"/>
      <c r="AA5" s="87"/>
      <c r="AB5" s="84" t="str">
        <f t="shared" si="31"/>
        <v/>
      </c>
      <c r="AC5" s="60" t="str">
        <f t="shared" si="2"/>
        <v/>
      </c>
      <c r="AD5" s="60" t="str">
        <f t="shared" si="2"/>
        <v/>
      </c>
      <c r="AE5" s="60" t="str">
        <f t="shared" si="2"/>
        <v/>
      </c>
      <c r="AF5" s="60" t="str">
        <f t="shared" si="2"/>
        <v/>
      </c>
      <c r="AG5" s="60" t="str">
        <f t="shared" si="2"/>
        <v/>
      </c>
      <c r="AH5" s="60" t="str">
        <f t="shared" si="2"/>
        <v/>
      </c>
      <c r="AI5" s="60" t="str">
        <f t="shared" si="2"/>
        <v/>
      </c>
      <c r="AJ5" s="60" t="str">
        <f t="shared" si="2"/>
        <v/>
      </c>
      <c r="AK5" s="60" t="str">
        <f t="shared" si="2"/>
        <v/>
      </c>
      <c r="AL5" s="60" t="str">
        <f t="shared" si="2"/>
        <v/>
      </c>
      <c r="AM5" s="60" t="str">
        <f t="shared" si="2"/>
        <v/>
      </c>
      <c r="AN5" s="55">
        <f t="shared" si="32"/>
        <v>0</v>
      </c>
      <c r="AO5" s="3"/>
      <c r="AP5" s="3" t="str">
        <f>IF(ISBLANK(F5),"",VLOOKUP(F5,'validation code'!$T$64:$U$125,2,0))</f>
        <v/>
      </c>
      <c r="AQ5" s="3" t="str">
        <f>IF(ISBLANK(F5),"",VLOOKUP(F5,'validation code'!$T$3:$U$61,2,0))</f>
        <v/>
      </c>
      <c r="AR5" s="3" t="str">
        <f>IF(ISBLANK(M5)=TRUE,"",VLOOKUP(M5,'validation code'!$X$48:$Y$49,2,0))</f>
        <v/>
      </c>
      <c r="AS5" s="3" t="str">
        <f>IF(ISBLANK(F5)=TRUE,"",VLOOKUP(F5,'validation code'!$A$29:$B$91,2,0))</f>
        <v/>
      </c>
      <c r="AT5" s="3"/>
      <c r="AU5" s="3" t="str">
        <f t="shared" si="3"/>
        <v>EX-25</v>
      </c>
      <c r="AV5" s="3" t="str">
        <f>IF(ISBLANK($B$2)=TRUE,"",VLOOKUP($B$2,'validation code'!$W$54:$X$76,2,0))</f>
        <v>GAF</v>
      </c>
      <c r="AW5" s="59" t="str">
        <f t="shared" si="4"/>
        <v>01</v>
      </c>
      <c r="AX5" s="59" t="str">
        <f t="shared" si="5"/>
        <v/>
      </c>
      <c r="AY5" s="59" t="str">
        <f t="shared" si="6"/>
        <v>0004</v>
      </c>
      <c r="AZ5" s="59" t="str">
        <f t="shared" si="7"/>
        <v>EX-25-GAF-01--0004</v>
      </c>
      <c r="BA5" s="59" t="str">
        <f t="shared" si="8"/>
        <v>Not Completed</v>
      </c>
      <c r="BB5" s="6">
        <f t="shared" si="33"/>
        <v>0</v>
      </c>
      <c r="BC5" s="6">
        <f t="shared" si="34"/>
        <v>0</v>
      </c>
      <c r="BD5" s="6">
        <f t="shared" si="35"/>
        <v>1</v>
      </c>
      <c r="BE5" s="6">
        <f t="shared" si="36"/>
        <v>0</v>
      </c>
      <c r="BF5" s="6">
        <f t="shared" si="37"/>
        <v>0</v>
      </c>
      <c r="BG5" s="6">
        <f t="shared" si="38"/>
        <v>0</v>
      </c>
      <c r="BH5" s="6">
        <f t="shared" si="39"/>
        <v>0</v>
      </c>
      <c r="BI5" s="6">
        <f t="shared" si="40"/>
        <v>0</v>
      </c>
      <c r="BJ5" s="6">
        <f t="shared" si="41"/>
        <v>0</v>
      </c>
      <c r="BK5" s="6">
        <f t="shared" si="42"/>
        <v>0</v>
      </c>
      <c r="BL5" s="6">
        <f t="shared" si="43"/>
        <v>0</v>
      </c>
      <c r="BM5" s="6">
        <f t="shared" si="44"/>
        <v>1</v>
      </c>
      <c r="BN5" s="6">
        <f t="shared" si="45"/>
        <v>1</v>
      </c>
      <c r="BO5" s="6">
        <f t="shared" si="46"/>
        <v>0</v>
      </c>
      <c r="BP5" s="6">
        <f t="shared" si="47"/>
        <v>1</v>
      </c>
      <c r="BQ5" s="105">
        <f t="shared" si="48"/>
        <v>1</v>
      </c>
      <c r="BR5" s="6">
        <f t="shared" si="49"/>
        <v>0</v>
      </c>
      <c r="BS5" s="6">
        <f t="shared" si="50"/>
        <v>0</v>
      </c>
      <c r="BT5" s="105">
        <f t="shared" si="51"/>
        <v>1</v>
      </c>
      <c r="BU5" s="105">
        <f t="shared" si="52"/>
        <v>1</v>
      </c>
      <c r="BV5" s="105">
        <f t="shared" si="53"/>
        <v>1</v>
      </c>
      <c r="BW5" s="105">
        <f t="shared" si="54"/>
        <v>1</v>
      </c>
      <c r="BY5" s="3" t="str">
        <f t="shared" si="24"/>
        <v/>
      </c>
      <c r="BZ5" s="3" t="str">
        <f t="shared" si="55"/>
        <v/>
      </c>
      <c r="CA5" s="3" t="str">
        <f t="shared" si="25"/>
        <v/>
      </c>
      <c r="CB5" s="3">
        <f t="shared" si="56"/>
        <v>0</v>
      </c>
      <c r="CC5" s="3" t="str">
        <f t="shared" si="26"/>
        <v>0</v>
      </c>
    </row>
    <row r="6" spans="1:81" ht="14.25" customHeight="1" x14ac:dyDescent="0.25">
      <c r="A6" s="59" t="str">
        <f t="shared" si="0"/>
        <v>Not Completed</v>
      </c>
      <c r="C6" s="10">
        <f t="shared" si="57"/>
        <v>5</v>
      </c>
      <c r="D6" s="5" t="str">
        <f t="shared" si="28"/>
        <v/>
      </c>
      <c r="E6" s="6"/>
      <c r="F6" s="6"/>
      <c r="G6" s="6"/>
      <c r="H6" s="5" t="str">
        <f t="shared" si="1"/>
        <v/>
      </c>
      <c r="I6" s="6"/>
      <c r="J6" s="6"/>
      <c r="K6" s="6"/>
      <c r="L6" s="6"/>
      <c r="M6" s="6"/>
      <c r="N6" s="6"/>
      <c r="O6" s="6"/>
      <c r="P6" s="7"/>
      <c r="Q6" s="8" t="str">
        <f>IF(ISBLANK(O6)=TRUE,"",VLOOKUP(O6,'validation code'!$X$35:$Y$38,2,0))</f>
        <v/>
      </c>
      <c r="R6" s="8">
        <f t="shared" si="29"/>
        <v>0</v>
      </c>
      <c r="S6" s="7"/>
      <c r="T6" s="61" t="str">
        <f t="shared" si="30"/>
        <v/>
      </c>
      <c r="U6" s="57"/>
      <c r="V6" s="57"/>
      <c r="W6" s="57"/>
      <c r="X6" s="57"/>
      <c r="Y6" s="58"/>
      <c r="Z6" s="57"/>
      <c r="AA6" s="87"/>
      <c r="AB6" s="84" t="str">
        <f t="shared" si="31"/>
        <v/>
      </c>
      <c r="AC6" s="60" t="str">
        <f t="shared" si="2"/>
        <v/>
      </c>
      <c r="AD6" s="60" t="str">
        <f t="shared" si="2"/>
        <v/>
      </c>
      <c r="AE6" s="60" t="str">
        <f t="shared" si="2"/>
        <v/>
      </c>
      <c r="AF6" s="60" t="str">
        <f t="shared" si="2"/>
        <v/>
      </c>
      <c r="AG6" s="60" t="str">
        <f t="shared" si="2"/>
        <v/>
      </c>
      <c r="AH6" s="60" t="str">
        <f t="shared" si="2"/>
        <v/>
      </c>
      <c r="AI6" s="60" t="str">
        <f t="shared" si="2"/>
        <v/>
      </c>
      <c r="AJ6" s="60" t="str">
        <f t="shared" si="2"/>
        <v/>
      </c>
      <c r="AK6" s="60" t="str">
        <f t="shared" si="2"/>
        <v/>
      </c>
      <c r="AL6" s="60" t="str">
        <f t="shared" si="2"/>
        <v/>
      </c>
      <c r="AM6" s="60" t="str">
        <f t="shared" si="2"/>
        <v/>
      </c>
      <c r="AN6" s="55">
        <f t="shared" si="32"/>
        <v>0</v>
      </c>
      <c r="AO6" s="3"/>
      <c r="AP6" s="3" t="str">
        <f>IF(ISBLANK(F6),"",VLOOKUP(F6,'validation code'!$T$64:$U$125,2,0))</f>
        <v/>
      </c>
      <c r="AQ6" s="3" t="str">
        <f>IF(ISBLANK(F6),"",VLOOKUP(F6,'validation code'!$T$3:$U$61,2,0))</f>
        <v/>
      </c>
      <c r="AR6" s="3" t="str">
        <f>IF(ISBLANK(M6)=TRUE,"",VLOOKUP(M6,'validation code'!$X$48:$Y$49,2,0))</f>
        <v/>
      </c>
      <c r="AS6" s="3" t="str">
        <f>IF(ISBLANK(F6)=TRUE,"",VLOOKUP(F6,'validation code'!$A$29:$B$91,2,0))</f>
        <v/>
      </c>
      <c r="AT6" s="3"/>
      <c r="AU6" s="3" t="str">
        <f t="shared" si="3"/>
        <v>EX-25</v>
      </c>
      <c r="AV6" s="3" t="str">
        <f>IF(ISBLANK($B$2)=TRUE,"",VLOOKUP($B$2,'validation code'!$W$54:$X$76,2,0))</f>
        <v>GAF</v>
      </c>
      <c r="AW6" s="59" t="str">
        <f t="shared" si="4"/>
        <v>01</v>
      </c>
      <c r="AX6" s="59" t="str">
        <f t="shared" si="5"/>
        <v/>
      </c>
      <c r="AY6" s="59" t="str">
        <f t="shared" si="6"/>
        <v>0005</v>
      </c>
      <c r="AZ6" s="59" t="str">
        <f t="shared" si="7"/>
        <v>EX-25-GAF-01--0005</v>
      </c>
      <c r="BA6" s="59" t="str">
        <f t="shared" si="8"/>
        <v>Not Completed</v>
      </c>
      <c r="BB6" s="6">
        <f t="shared" si="33"/>
        <v>0</v>
      </c>
      <c r="BC6" s="6">
        <f t="shared" si="34"/>
        <v>0</v>
      </c>
      <c r="BD6" s="6">
        <f t="shared" si="35"/>
        <v>1</v>
      </c>
      <c r="BE6" s="6">
        <f t="shared" si="36"/>
        <v>0</v>
      </c>
      <c r="BF6" s="6">
        <f t="shared" si="37"/>
        <v>0</v>
      </c>
      <c r="BG6" s="6">
        <f t="shared" si="38"/>
        <v>0</v>
      </c>
      <c r="BH6" s="6">
        <f t="shared" si="39"/>
        <v>0</v>
      </c>
      <c r="BI6" s="6">
        <f t="shared" si="40"/>
        <v>0</v>
      </c>
      <c r="BJ6" s="6">
        <f t="shared" si="41"/>
        <v>0</v>
      </c>
      <c r="BK6" s="6">
        <f t="shared" si="42"/>
        <v>0</v>
      </c>
      <c r="BL6" s="6">
        <f t="shared" si="43"/>
        <v>0</v>
      </c>
      <c r="BM6" s="6">
        <f t="shared" si="44"/>
        <v>1</v>
      </c>
      <c r="BN6" s="6">
        <f t="shared" si="45"/>
        <v>1</v>
      </c>
      <c r="BO6" s="6">
        <f t="shared" si="46"/>
        <v>0</v>
      </c>
      <c r="BP6" s="6">
        <f t="shared" si="47"/>
        <v>1</v>
      </c>
      <c r="BQ6" s="105">
        <f t="shared" si="48"/>
        <v>1</v>
      </c>
      <c r="BR6" s="6">
        <f t="shared" si="49"/>
        <v>0</v>
      </c>
      <c r="BS6" s="6">
        <f t="shared" si="50"/>
        <v>0</v>
      </c>
      <c r="BT6" s="105">
        <f t="shared" si="51"/>
        <v>1</v>
      </c>
      <c r="BU6" s="105">
        <f t="shared" si="52"/>
        <v>1</v>
      </c>
      <c r="BV6" s="105">
        <f t="shared" si="53"/>
        <v>1</v>
      </c>
      <c r="BW6" s="105">
        <f t="shared" si="54"/>
        <v>1</v>
      </c>
      <c r="BY6" s="3" t="str">
        <f t="shared" si="24"/>
        <v/>
      </c>
      <c r="BZ6" s="3" t="str">
        <f t="shared" si="55"/>
        <v/>
      </c>
      <c r="CA6" s="3" t="str">
        <f t="shared" si="25"/>
        <v/>
      </c>
      <c r="CB6" s="3">
        <f t="shared" si="56"/>
        <v>0</v>
      </c>
      <c r="CC6" s="3" t="str">
        <f t="shared" si="26"/>
        <v>0</v>
      </c>
    </row>
    <row r="7" spans="1:81" ht="14.25" customHeight="1" x14ac:dyDescent="0.25">
      <c r="A7" s="59" t="str">
        <f t="shared" ref="A7:A200" si="58">BA7</f>
        <v>Not Completed</v>
      </c>
      <c r="C7" s="10">
        <f t="shared" ref="C7:C70" si="59">C6+1</f>
        <v>6</v>
      </c>
      <c r="D7" s="5" t="str">
        <f t="shared" ref="D7:D200" si="60">IF(A7="not completed","",AZ7)</f>
        <v/>
      </c>
      <c r="E7" s="6"/>
      <c r="F7" s="6"/>
      <c r="G7" s="6"/>
      <c r="H7" s="5" t="str">
        <f t="shared" si="1"/>
        <v/>
      </c>
      <c r="I7" s="6"/>
      <c r="J7" s="6"/>
      <c r="K7" s="6"/>
      <c r="L7" s="6"/>
      <c r="M7" s="6"/>
      <c r="N7" s="6"/>
      <c r="O7" s="6"/>
      <c r="P7" s="7"/>
      <c r="Q7" s="8" t="str">
        <f>IF(ISBLANK(O7)=TRUE,"",VLOOKUP(O7,'validation code'!$X$35:$Y$38,2,0))</f>
        <v/>
      </c>
      <c r="R7" s="8">
        <f t="shared" si="29"/>
        <v>0</v>
      </c>
      <c r="S7" s="7"/>
      <c r="T7" s="61" t="str">
        <f t="shared" ref="T7:T200" si="61">IF(ISERR(P7*Q7)=TRUE,"",P7*Q7*N7)</f>
        <v/>
      </c>
      <c r="U7" s="57"/>
      <c r="V7" s="57"/>
      <c r="W7" s="57"/>
      <c r="X7" s="57"/>
      <c r="Y7" s="58"/>
      <c r="Z7" s="57"/>
      <c r="AA7" s="88"/>
      <c r="AB7" s="84" t="str">
        <f t="shared" ref="AB7:AM201" si="62">IF(OR(ISBLANK($V7)=TRUE,$V7&lt;&gt;AB$1=TRUE,ISBLANK($T7)=TRUE),"",IF(AB$1=$V7,$T7,0))</f>
        <v/>
      </c>
      <c r="AC7" s="60" t="str">
        <f t="shared" si="2"/>
        <v/>
      </c>
      <c r="AD7" s="60" t="str">
        <f t="shared" si="2"/>
        <v/>
      </c>
      <c r="AE7" s="60" t="str">
        <f t="shared" si="2"/>
        <v/>
      </c>
      <c r="AF7" s="60" t="str">
        <f t="shared" si="2"/>
        <v/>
      </c>
      <c r="AG7" s="60" t="str">
        <f t="shared" si="2"/>
        <v/>
      </c>
      <c r="AH7" s="60" t="str">
        <f t="shared" si="2"/>
        <v/>
      </c>
      <c r="AI7" s="60" t="str">
        <f t="shared" si="2"/>
        <v/>
      </c>
      <c r="AJ7" s="60" t="str">
        <f t="shared" si="2"/>
        <v/>
      </c>
      <c r="AK7" s="60" t="str">
        <f t="shared" si="2"/>
        <v/>
      </c>
      <c r="AL7" s="60" t="str">
        <f t="shared" si="2"/>
        <v/>
      </c>
      <c r="AM7" s="60" t="str">
        <f t="shared" si="2"/>
        <v/>
      </c>
      <c r="AN7" s="55">
        <f t="shared" si="32"/>
        <v>0</v>
      </c>
      <c r="AO7" s="3"/>
      <c r="AP7" s="3" t="str">
        <f>IF(ISBLANK(F7),"",VLOOKUP(F7,'validation code'!$T$64:$U$125,2,0))</f>
        <v/>
      </c>
      <c r="AQ7" s="3" t="str">
        <f>IF(ISBLANK(F7),"",VLOOKUP(F7,'validation code'!$T$3:$U$61,2,0))</f>
        <v/>
      </c>
      <c r="AR7" s="3" t="str">
        <f>IF(ISBLANK(M7)=TRUE,"",VLOOKUP(M7,'validation code'!$X$48:$Y$49,2,0))</f>
        <v/>
      </c>
      <c r="AS7" s="3" t="str">
        <f>IF(ISBLANK(F7)=TRUE,"",VLOOKUP(F7,'validation code'!$A$29:$B$91,2,0))</f>
        <v/>
      </c>
      <c r="AT7" s="3"/>
      <c r="AU7" s="3" t="str">
        <f t="shared" si="3"/>
        <v>EX-25</v>
      </c>
      <c r="AV7" s="3" t="str">
        <f>IF(ISBLANK($B$2)=TRUE,"",VLOOKUP($B$2,'validation code'!$W$54:$X$76,2,0))</f>
        <v>GAF</v>
      </c>
      <c r="AW7" s="59" t="str">
        <f t="shared" ref="AW7:AW200" si="63">TEXT(MONTH(V7),"00")</f>
        <v>01</v>
      </c>
      <c r="AX7" s="59" t="str">
        <f t="shared" ref="AX7:AX200" si="64">TEXT(LEFT(G7,1),"ABC")</f>
        <v/>
      </c>
      <c r="AY7" s="59" t="str">
        <f t="shared" ref="AY7:AY200" si="65">TEXT(C7,"0000")</f>
        <v>0006</v>
      </c>
      <c r="AZ7" s="59" t="str">
        <f t="shared" ref="AZ7:AZ200" si="66">AU7&amp;"-"&amp;AV7&amp;"-"&amp;AW7&amp;"-"&amp;AX7&amp;"-"&amp;AY7</f>
        <v>EX-25-GAF-01--0006</v>
      </c>
      <c r="BA7" s="59" t="str">
        <f t="shared" ref="BA7:BA200" si="67">IF(SUM(BB7:BW7)=22,"completed","Not Completed")</f>
        <v>Not Completed</v>
      </c>
      <c r="BB7" s="6">
        <f t="shared" si="33"/>
        <v>0</v>
      </c>
      <c r="BC7" s="6">
        <f t="shared" si="34"/>
        <v>0</v>
      </c>
      <c r="BD7" s="6">
        <f t="shared" si="35"/>
        <v>1</v>
      </c>
      <c r="BE7" s="6">
        <f t="shared" si="36"/>
        <v>0</v>
      </c>
      <c r="BF7" s="6">
        <f t="shared" si="37"/>
        <v>0</v>
      </c>
      <c r="BG7" s="6">
        <f t="shared" si="38"/>
        <v>0</v>
      </c>
      <c r="BH7" s="6">
        <f t="shared" si="39"/>
        <v>0</v>
      </c>
      <c r="BI7" s="6">
        <f t="shared" si="40"/>
        <v>0</v>
      </c>
      <c r="BJ7" s="6">
        <f t="shared" si="41"/>
        <v>0</v>
      </c>
      <c r="BK7" s="6">
        <f t="shared" si="42"/>
        <v>0</v>
      </c>
      <c r="BL7" s="6">
        <f t="shared" si="43"/>
        <v>0</v>
      </c>
      <c r="BM7" s="6">
        <f t="shared" si="44"/>
        <v>1</v>
      </c>
      <c r="BN7" s="6">
        <f t="shared" si="45"/>
        <v>1</v>
      </c>
      <c r="BO7" s="6">
        <f t="shared" si="46"/>
        <v>0</v>
      </c>
      <c r="BP7" s="6">
        <f t="shared" si="47"/>
        <v>1</v>
      </c>
      <c r="BQ7" s="105">
        <f t="shared" si="48"/>
        <v>1</v>
      </c>
      <c r="BR7" s="6">
        <f t="shared" si="49"/>
        <v>0</v>
      </c>
      <c r="BS7" s="6">
        <f t="shared" si="50"/>
        <v>0</v>
      </c>
      <c r="BT7" s="105">
        <f t="shared" si="51"/>
        <v>1</v>
      </c>
      <c r="BU7" s="105">
        <f t="shared" si="52"/>
        <v>1</v>
      </c>
      <c r="BV7" s="105">
        <f t="shared" si="53"/>
        <v>1</v>
      </c>
      <c r="BW7" s="105">
        <f t="shared" si="54"/>
        <v>1</v>
      </c>
      <c r="BY7" s="3" t="str">
        <f t="shared" ref="BY7:BY200" si="68">LEFT(J7,10)</f>
        <v/>
      </c>
      <c r="BZ7" s="3" t="str">
        <f t="shared" ref="BZ7:BZ200" si="69">BY7&amp;E7</f>
        <v/>
      </c>
      <c r="CA7" s="3" t="str">
        <f t="shared" ref="CA7:CA200" si="70">LEFT(BY7,4)</f>
        <v/>
      </c>
      <c r="CB7" s="3">
        <f t="shared" ref="CB7:CB200" si="71">B7</f>
        <v>0</v>
      </c>
      <c r="CC7" s="3" t="str">
        <f t="shared" ref="CC7:CC200" si="72">CB7&amp;CA7</f>
        <v>0</v>
      </c>
    </row>
    <row r="8" spans="1:81" ht="14.25" customHeight="1" x14ac:dyDescent="0.25">
      <c r="A8" s="59" t="str">
        <f t="shared" si="58"/>
        <v>Not Completed</v>
      </c>
      <c r="C8" s="10">
        <f t="shared" si="59"/>
        <v>7</v>
      </c>
      <c r="D8" s="5" t="str">
        <f t="shared" si="60"/>
        <v/>
      </c>
      <c r="E8" s="6"/>
      <c r="F8" s="6"/>
      <c r="G8" s="6"/>
      <c r="H8" s="5" t="str">
        <f t="shared" si="1"/>
        <v/>
      </c>
      <c r="I8" s="6"/>
      <c r="J8" s="6"/>
      <c r="K8" s="6"/>
      <c r="L8" s="6"/>
      <c r="M8" s="6"/>
      <c r="N8" s="6"/>
      <c r="O8" s="6"/>
      <c r="P8" s="7"/>
      <c r="Q8" s="8" t="str">
        <f>IF(ISBLANK(O8)=TRUE,"",VLOOKUP(O8,'validation code'!$X$35:$Y$38,2,0))</f>
        <v/>
      </c>
      <c r="R8" s="8">
        <f t="shared" si="29"/>
        <v>0</v>
      </c>
      <c r="S8" s="7"/>
      <c r="T8" s="61" t="str">
        <f t="shared" si="61"/>
        <v/>
      </c>
      <c r="U8" s="57"/>
      <c r="V8" s="57"/>
      <c r="W8" s="57"/>
      <c r="X8" s="57"/>
      <c r="Y8" s="58"/>
      <c r="Z8" s="57"/>
      <c r="AA8" s="88"/>
      <c r="AB8" s="84" t="str">
        <f t="shared" si="62"/>
        <v/>
      </c>
      <c r="AC8" s="60" t="str">
        <f t="shared" si="2"/>
        <v/>
      </c>
      <c r="AD8" s="60" t="str">
        <f t="shared" si="2"/>
        <v/>
      </c>
      <c r="AE8" s="60" t="str">
        <f t="shared" si="2"/>
        <v/>
      </c>
      <c r="AF8" s="60" t="str">
        <f t="shared" si="2"/>
        <v/>
      </c>
      <c r="AG8" s="60" t="str">
        <f t="shared" si="2"/>
        <v/>
      </c>
      <c r="AH8" s="60" t="str">
        <f t="shared" si="2"/>
        <v/>
      </c>
      <c r="AI8" s="60" t="str">
        <f t="shared" si="2"/>
        <v/>
      </c>
      <c r="AJ8" s="60" t="str">
        <f t="shared" si="2"/>
        <v/>
      </c>
      <c r="AK8" s="60" t="str">
        <f t="shared" si="2"/>
        <v/>
      </c>
      <c r="AL8" s="60" t="str">
        <f t="shared" si="2"/>
        <v/>
      </c>
      <c r="AM8" s="60" t="str">
        <f t="shared" si="2"/>
        <v/>
      </c>
      <c r="AN8" s="55">
        <f t="shared" si="32"/>
        <v>0</v>
      </c>
      <c r="AO8" s="3"/>
      <c r="AP8" s="3" t="str">
        <f>IF(ISBLANK(F8),"",VLOOKUP(F8,'validation code'!$T$64:$U$125,2,0))</f>
        <v/>
      </c>
      <c r="AQ8" s="3" t="str">
        <f>IF(ISBLANK(F8),"",VLOOKUP(F8,'validation code'!$T$3:$U$61,2,0))</f>
        <v/>
      </c>
      <c r="AR8" s="3" t="str">
        <f>IF(ISBLANK(M8)=TRUE,"",VLOOKUP(M8,'validation code'!$X$48:$Y$49,2,0))</f>
        <v/>
      </c>
      <c r="AS8" s="3" t="str">
        <f>IF(ISBLANK(F8)=TRUE,"",VLOOKUP(F8,'validation code'!$A$29:$B$91,2,0))</f>
        <v/>
      </c>
      <c r="AT8" s="3"/>
      <c r="AU8" s="3" t="str">
        <f t="shared" si="3"/>
        <v>EX-25</v>
      </c>
      <c r="AV8" s="3" t="str">
        <f>IF(ISBLANK($B$2)=TRUE,"",VLOOKUP($B$2,'validation code'!$W$54:$X$76,2,0))</f>
        <v>GAF</v>
      </c>
      <c r="AW8" s="59" t="str">
        <f t="shared" si="63"/>
        <v>01</v>
      </c>
      <c r="AX8" s="59" t="str">
        <f t="shared" si="64"/>
        <v/>
      </c>
      <c r="AY8" s="59" t="str">
        <f t="shared" si="65"/>
        <v>0007</v>
      </c>
      <c r="AZ8" s="59" t="str">
        <f t="shared" si="66"/>
        <v>EX-25-GAF-01--0007</v>
      </c>
      <c r="BA8" s="59" t="str">
        <f t="shared" si="67"/>
        <v>Not Completed</v>
      </c>
      <c r="BB8" s="6">
        <f t="shared" si="33"/>
        <v>0</v>
      </c>
      <c r="BC8" s="6">
        <f t="shared" si="34"/>
        <v>0</v>
      </c>
      <c r="BD8" s="6">
        <f t="shared" si="35"/>
        <v>1</v>
      </c>
      <c r="BE8" s="6">
        <f t="shared" si="36"/>
        <v>0</v>
      </c>
      <c r="BF8" s="6">
        <f t="shared" si="37"/>
        <v>0</v>
      </c>
      <c r="BG8" s="6">
        <f t="shared" si="38"/>
        <v>0</v>
      </c>
      <c r="BH8" s="6">
        <f t="shared" si="39"/>
        <v>0</v>
      </c>
      <c r="BI8" s="6">
        <f t="shared" si="40"/>
        <v>0</v>
      </c>
      <c r="BJ8" s="6">
        <f t="shared" si="41"/>
        <v>0</v>
      </c>
      <c r="BK8" s="6">
        <f t="shared" si="42"/>
        <v>0</v>
      </c>
      <c r="BL8" s="6">
        <f t="shared" si="43"/>
        <v>0</v>
      </c>
      <c r="BM8" s="6">
        <f t="shared" si="44"/>
        <v>1</v>
      </c>
      <c r="BN8" s="6">
        <f t="shared" si="45"/>
        <v>1</v>
      </c>
      <c r="BO8" s="6">
        <f t="shared" si="46"/>
        <v>0</v>
      </c>
      <c r="BP8" s="6">
        <f t="shared" si="47"/>
        <v>1</v>
      </c>
      <c r="BQ8" s="105">
        <f t="shared" si="48"/>
        <v>1</v>
      </c>
      <c r="BR8" s="6">
        <f t="shared" si="49"/>
        <v>0</v>
      </c>
      <c r="BS8" s="6">
        <f t="shared" si="50"/>
        <v>0</v>
      </c>
      <c r="BT8" s="105">
        <f t="shared" si="51"/>
        <v>1</v>
      </c>
      <c r="BU8" s="105">
        <f t="shared" si="52"/>
        <v>1</v>
      </c>
      <c r="BV8" s="105">
        <f t="shared" si="53"/>
        <v>1</v>
      </c>
      <c r="BW8" s="105">
        <f t="shared" si="54"/>
        <v>1</v>
      </c>
      <c r="BY8" s="3" t="str">
        <f t="shared" si="68"/>
        <v/>
      </c>
      <c r="BZ8" s="3" t="str">
        <f t="shared" si="69"/>
        <v/>
      </c>
      <c r="CA8" s="3" t="str">
        <f t="shared" si="70"/>
        <v/>
      </c>
      <c r="CB8" s="3">
        <f t="shared" si="71"/>
        <v>0</v>
      </c>
      <c r="CC8" s="3" t="str">
        <f t="shared" si="72"/>
        <v>0</v>
      </c>
    </row>
    <row r="9" spans="1:81" ht="14.25" customHeight="1" x14ac:dyDescent="0.25">
      <c r="A9" s="59" t="str">
        <f t="shared" si="58"/>
        <v>Not Completed</v>
      </c>
      <c r="C9" s="10">
        <f t="shared" si="59"/>
        <v>8</v>
      </c>
      <c r="D9" s="5" t="str">
        <f t="shared" si="60"/>
        <v/>
      </c>
      <c r="E9" s="6"/>
      <c r="F9" s="6"/>
      <c r="G9" s="6"/>
      <c r="H9" s="5" t="str">
        <f t="shared" si="1"/>
        <v/>
      </c>
      <c r="I9" s="6"/>
      <c r="J9" s="6"/>
      <c r="K9" s="6"/>
      <c r="L9" s="6"/>
      <c r="M9" s="6"/>
      <c r="N9" s="6"/>
      <c r="O9" s="6"/>
      <c r="P9" s="7"/>
      <c r="Q9" s="8" t="str">
        <f>IF(ISBLANK(O9)=TRUE,"",VLOOKUP(O9,'validation code'!$X$35:$Y$38,2,0))</f>
        <v/>
      </c>
      <c r="R9" s="8">
        <f t="shared" si="29"/>
        <v>0</v>
      </c>
      <c r="S9" s="7"/>
      <c r="T9" s="61" t="str">
        <f t="shared" si="61"/>
        <v/>
      </c>
      <c r="U9" s="57"/>
      <c r="V9" s="57"/>
      <c r="W9" s="57"/>
      <c r="X9" s="57"/>
      <c r="Y9" s="58"/>
      <c r="Z9" s="57"/>
      <c r="AA9" s="87"/>
      <c r="AB9" s="84" t="str">
        <f t="shared" si="62"/>
        <v/>
      </c>
      <c r="AC9" s="60" t="str">
        <f t="shared" si="2"/>
        <v/>
      </c>
      <c r="AD9" s="60" t="str">
        <f t="shared" si="2"/>
        <v/>
      </c>
      <c r="AE9" s="60" t="str">
        <f t="shared" si="2"/>
        <v/>
      </c>
      <c r="AF9" s="60" t="str">
        <f t="shared" si="2"/>
        <v/>
      </c>
      <c r="AG9" s="60" t="str">
        <f t="shared" si="2"/>
        <v/>
      </c>
      <c r="AH9" s="60" t="str">
        <f t="shared" si="2"/>
        <v/>
      </c>
      <c r="AI9" s="60" t="str">
        <f t="shared" si="2"/>
        <v/>
      </c>
      <c r="AJ9" s="60" t="str">
        <f t="shared" si="2"/>
        <v/>
      </c>
      <c r="AK9" s="60" t="str">
        <f t="shared" si="2"/>
        <v/>
      </c>
      <c r="AL9" s="60" t="str">
        <f t="shared" si="2"/>
        <v/>
      </c>
      <c r="AM9" s="60" t="str">
        <f t="shared" si="2"/>
        <v/>
      </c>
      <c r="AN9" s="55">
        <f t="shared" si="32"/>
        <v>0</v>
      </c>
      <c r="AO9" s="3"/>
      <c r="AP9" s="3" t="str">
        <f>IF(ISBLANK(F9),"",VLOOKUP(F9,'validation code'!$T$64:$U$125,2,0))</f>
        <v/>
      </c>
      <c r="AQ9" s="3" t="str">
        <f>IF(ISBLANK(F9),"",VLOOKUP(F9,'validation code'!$T$3:$U$61,2,0))</f>
        <v/>
      </c>
      <c r="AR9" s="3" t="str">
        <f>IF(ISBLANK(M9)=TRUE,"",VLOOKUP(M9,'validation code'!$X$48:$Y$49,2,0))</f>
        <v/>
      </c>
      <c r="AS9" s="3" t="str">
        <f>IF(ISBLANK(F9)=TRUE,"",VLOOKUP(F9,'validation code'!$A$29:$B$91,2,0))</f>
        <v/>
      </c>
      <c r="AT9" s="3"/>
      <c r="AU9" s="3" t="str">
        <f t="shared" si="3"/>
        <v>EX-25</v>
      </c>
      <c r="AV9" s="3" t="str">
        <f>IF(ISBLANK($B$2)=TRUE,"",VLOOKUP($B$2,'validation code'!$W$54:$X$76,2,0))</f>
        <v>GAF</v>
      </c>
      <c r="AW9" s="59" t="str">
        <f t="shared" si="63"/>
        <v>01</v>
      </c>
      <c r="AX9" s="59" t="str">
        <f t="shared" si="64"/>
        <v/>
      </c>
      <c r="AY9" s="59" t="str">
        <f t="shared" si="65"/>
        <v>0008</v>
      </c>
      <c r="AZ9" s="59" t="str">
        <f t="shared" si="66"/>
        <v>EX-25-GAF-01--0008</v>
      </c>
      <c r="BA9" s="59" t="str">
        <f t="shared" si="67"/>
        <v>Not Completed</v>
      </c>
      <c r="BB9" s="6">
        <f t="shared" si="33"/>
        <v>0</v>
      </c>
      <c r="BC9" s="6">
        <f t="shared" si="34"/>
        <v>0</v>
      </c>
      <c r="BD9" s="6">
        <f t="shared" si="35"/>
        <v>1</v>
      </c>
      <c r="BE9" s="6">
        <f t="shared" si="36"/>
        <v>0</v>
      </c>
      <c r="BF9" s="6">
        <f t="shared" si="37"/>
        <v>0</v>
      </c>
      <c r="BG9" s="6">
        <f t="shared" si="38"/>
        <v>0</v>
      </c>
      <c r="BH9" s="6">
        <f t="shared" si="39"/>
        <v>0</v>
      </c>
      <c r="BI9" s="6">
        <f t="shared" si="40"/>
        <v>0</v>
      </c>
      <c r="BJ9" s="6">
        <f t="shared" si="41"/>
        <v>0</v>
      </c>
      <c r="BK9" s="6">
        <f t="shared" si="42"/>
        <v>0</v>
      </c>
      <c r="BL9" s="6">
        <f t="shared" si="43"/>
        <v>0</v>
      </c>
      <c r="BM9" s="6">
        <f t="shared" si="44"/>
        <v>1</v>
      </c>
      <c r="BN9" s="6">
        <f t="shared" si="45"/>
        <v>1</v>
      </c>
      <c r="BO9" s="6">
        <f t="shared" si="46"/>
        <v>0</v>
      </c>
      <c r="BP9" s="6">
        <f t="shared" si="47"/>
        <v>1</v>
      </c>
      <c r="BQ9" s="105">
        <f t="shared" si="48"/>
        <v>1</v>
      </c>
      <c r="BR9" s="6">
        <f t="shared" si="49"/>
        <v>0</v>
      </c>
      <c r="BS9" s="6">
        <f t="shared" si="50"/>
        <v>0</v>
      </c>
      <c r="BT9" s="105">
        <f t="shared" si="51"/>
        <v>1</v>
      </c>
      <c r="BU9" s="105">
        <f t="shared" si="52"/>
        <v>1</v>
      </c>
      <c r="BV9" s="105">
        <f t="shared" si="53"/>
        <v>1</v>
      </c>
      <c r="BW9" s="105">
        <f t="shared" si="54"/>
        <v>1</v>
      </c>
      <c r="BY9" s="3" t="str">
        <f t="shared" si="68"/>
        <v/>
      </c>
      <c r="BZ9" s="3" t="str">
        <f t="shared" si="69"/>
        <v/>
      </c>
      <c r="CA9" s="3" t="str">
        <f t="shared" si="70"/>
        <v/>
      </c>
      <c r="CB9" s="3">
        <f t="shared" si="71"/>
        <v>0</v>
      </c>
      <c r="CC9" s="3" t="str">
        <f t="shared" si="72"/>
        <v>0</v>
      </c>
    </row>
    <row r="10" spans="1:81" ht="14.25" customHeight="1" x14ac:dyDescent="0.25">
      <c r="A10" s="59" t="str">
        <f t="shared" si="58"/>
        <v>Not Completed</v>
      </c>
      <c r="C10" s="10">
        <f t="shared" si="59"/>
        <v>9</v>
      </c>
      <c r="D10" s="5" t="str">
        <f t="shared" si="60"/>
        <v/>
      </c>
      <c r="E10" s="6"/>
      <c r="F10" s="6"/>
      <c r="G10" s="6"/>
      <c r="H10" s="5" t="str">
        <f t="shared" si="1"/>
        <v/>
      </c>
      <c r="I10" s="6"/>
      <c r="J10" s="6"/>
      <c r="K10" s="6"/>
      <c r="L10" s="6"/>
      <c r="M10" s="6"/>
      <c r="N10" s="6"/>
      <c r="O10" s="6"/>
      <c r="P10" s="7"/>
      <c r="Q10" s="8" t="str">
        <f>IF(ISBLANK(O10)=TRUE,"",VLOOKUP(O10,'validation code'!$X$35:$Y$38,2,0))</f>
        <v/>
      </c>
      <c r="R10" s="8">
        <f t="shared" si="29"/>
        <v>0</v>
      </c>
      <c r="S10" s="7"/>
      <c r="T10" s="61" t="str">
        <f t="shared" si="61"/>
        <v/>
      </c>
      <c r="U10" s="57"/>
      <c r="V10" s="57"/>
      <c r="W10" s="57"/>
      <c r="X10" s="57"/>
      <c r="Y10" s="58"/>
      <c r="Z10" s="57"/>
      <c r="AA10" s="87"/>
      <c r="AB10" s="84" t="str">
        <f t="shared" si="62"/>
        <v/>
      </c>
      <c r="AC10" s="60" t="str">
        <f t="shared" si="2"/>
        <v/>
      </c>
      <c r="AD10" s="60" t="str">
        <f t="shared" si="2"/>
        <v/>
      </c>
      <c r="AE10" s="60" t="str">
        <f t="shared" si="2"/>
        <v/>
      </c>
      <c r="AF10" s="60" t="str">
        <f t="shared" si="2"/>
        <v/>
      </c>
      <c r="AG10" s="60" t="str">
        <f t="shared" si="2"/>
        <v/>
      </c>
      <c r="AH10" s="60" t="str">
        <f t="shared" si="2"/>
        <v/>
      </c>
      <c r="AI10" s="60" t="str">
        <f t="shared" si="2"/>
        <v/>
      </c>
      <c r="AJ10" s="60" t="str">
        <f t="shared" si="2"/>
        <v/>
      </c>
      <c r="AK10" s="60" t="str">
        <f t="shared" si="2"/>
        <v/>
      </c>
      <c r="AL10" s="60" t="str">
        <f t="shared" si="2"/>
        <v/>
      </c>
      <c r="AM10" s="60" t="str">
        <f t="shared" si="2"/>
        <v/>
      </c>
      <c r="AN10" s="55">
        <f t="shared" si="32"/>
        <v>0</v>
      </c>
      <c r="AO10" s="3"/>
      <c r="AP10" s="3" t="str">
        <f>IF(ISBLANK(F10),"",VLOOKUP(F10,'validation code'!$T$64:$U$125,2,0))</f>
        <v/>
      </c>
      <c r="AQ10" s="3" t="str">
        <f>IF(ISBLANK(F10),"",VLOOKUP(F10,'validation code'!$T$3:$U$61,2,0))</f>
        <v/>
      </c>
      <c r="AR10" s="3" t="str">
        <f>IF(ISBLANK(M10)=TRUE,"",VLOOKUP(M10,'validation code'!$X$48:$Y$49,2,0))</f>
        <v/>
      </c>
      <c r="AS10" s="3" t="str">
        <f>IF(ISBLANK(F10)=TRUE,"",VLOOKUP(F10,'validation code'!$A$29:$B$91,2,0))</f>
        <v/>
      </c>
      <c r="AT10" s="3"/>
      <c r="AU10" s="3" t="str">
        <f t="shared" si="3"/>
        <v>EX-25</v>
      </c>
      <c r="AV10" s="3" t="str">
        <f>IF(ISBLANK($B$2)=TRUE,"",VLOOKUP($B$2,'validation code'!$W$54:$X$76,2,0))</f>
        <v>GAF</v>
      </c>
      <c r="AW10" s="59" t="str">
        <f t="shared" si="63"/>
        <v>01</v>
      </c>
      <c r="AX10" s="59" t="str">
        <f t="shared" si="64"/>
        <v/>
      </c>
      <c r="AY10" s="59" t="str">
        <f t="shared" si="65"/>
        <v>0009</v>
      </c>
      <c r="AZ10" s="59" t="str">
        <f t="shared" si="66"/>
        <v>EX-25-GAF-01--0009</v>
      </c>
      <c r="BA10" s="59" t="str">
        <f t="shared" si="67"/>
        <v>Not Completed</v>
      </c>
      <c r="BB10" s="6">
        <f t="shared" si="33"/>
        <v>0</v>
      </c>
      <c r="BC10" s="6">
        <f t="shared" si="34"/>
        <v>0</v>
      </c>
      <c r="BD10" s="6">
        <f t="shared" si="35"/>
        <v>1</v>
      </c>
      <c r="BE10" s="6">
        <f t="shared" si="36"/>
        <v>0</v>
      </c>
      <c r="BF10" s="6">
        <f t="shared" si="37"/>
        <v>0</v>
      </c>
      <c r="BG10" s="6">
        <f t="shared" si="38"/>
        <v>0</v>
      </c>
      <c r="BH10" s="6">
        <f t="shared" si="39"/>
        <v>0</v>
      </c>
      <c r="BI10" s="6">
        <f t="shared" si="40"/>
        <v>0</v>
      </c>
      <c r="BJ10" s="6">
        <f t="shared" si="41"/>
        <v>0</v>
      </c>
      <c r="BK10" s="6">
        <f t="shared" si="42"/>
        <v>0</v>
      </c>
      <c r="BL10" s="6">
        <f t="shared" si="43"/>
        <v>0</v>
      </c>
      <c r="BM10" s="6">
        <f t="shared" si="44"/>
        <v>1</v>
      </c>
      <c r="BN10" s="6">
        <f t="shared" si="45"/>
        <v>1</v>
      </c>
      <c r="BO10" s="6">
        <f t="shared" si="46"/>
        <v>0</v>
      </c>
      <c r="BP10" s="6">
        <f t="shared" si="47"/>
        <v>1</v>
      </c>
      <c r="BQ10" s="105">
        <f t="shared" si="48"/>
        <v>1</v>
      </c>
      <c r="BR10" s="6">
        <f t="shared" si="49"/>
        <v>0</v>
      </c>
      <c r="BS10" s="6">
        <f t="shared" si="50"/>
        <v>0</v>
      </c>
      <c r="BT10" s="105">
        <f t="shared" si="51"/>
        <v>1</v>
      </c>
      <c r="BU10" s="105">
        <f t="shared" si="52"/>
        <v>1</v>
      </c>
      <c r="BV10" s="105">
        <f t="shared" si="53"/>
        <v>1</v>
      </c>
      <c r="BW10" s="105">
        <f t="shared" si="54"/>
        <v>1</v>
      </c>
      <c r="BY10" s="3" t="str">
        <f t="shared" si="68"/>
        <v/>
      </c>
      <c r="BZ10" s="3" t="str">
        <f t="shared" si="69"/>
        <v/>
      </c>
      <c r="CA10" s="3" t="str">
        <f t="shared" si="70"/>
        <v/>
      </c>
      <c r="CB10" s="3">
        <f t="shared" si="71"/>
        <v>0</v>
      </c>
      <c r="CC10" s="3" t="str">
        <f t="shared" si="72"/>
        <v>0</v>
      </c>
    </row>
    <row r="11" spans="1:81" x14ac:dyDescent="0.25">
      <c r="A11" s="3" t="str">
        <f t="shared" si="58"/>
        <v>Not Completed</v>
      </c>
      <c r="C11" s="10">
        <f t="shared" si="59"/>
        <v>10</v>
      </c>
      <c r="D11" s="5" t="str">
        <f t="shared" si="60"/>
        <v/>
      </c>
      <c r="E11" s="6"/>
      <c r="F11" s="6"/>
      <c r="G11" s="6"/>
      <c r="H11" s="5" t="str">
        <f t="shared" ref="H11:H74" si="73">IF(ISBLANK(G11),"",VLOOKUP(G11,T_profitcode,2,0))</f>
        <v/>
      </c>
      <c r="I11" s="6"/>
      <c r="J11" s="6"/>
      <c r="K11" s="6"/>
      <c r="L11" s="6"/>
      <c r="M11" s="6"/>
      <c r="N11" s="6"/>
      <c r="O11" s="6"/>
      <c r="P11" s="7"/>
      <c r="Q11" s="8" t="str">
        <f>IF(ISBLANK(O11)=TRUE,"",VLOOKUP(O11,'validation code'!$X$35:$Y$38,2,0))</f>
        <v/>
      </c>
      <c r="R11" s="8">
        <f t="shared" si="29"/>
        <v>0</v>
      </c>
      <c r="S11" s="7"/>
      <c r="T11" s="61" t="str">
        <f t="shared" si="61"/>
        <v/>
      </c>
      <c r="U11" s="57"/>
      <c r="V11" s="57"/>
      <c r="W11" s="57"/>
      <c r="X11" s="57"/>
      <c r="Y11" s="58"/>
      <c r="Z11" s="57"/>
      <c r="AA11" s="87"/>
      <c r="AB11" s="84" t="str">
        <f t="shared" si="62"/>
        <v/>
      </c>
      <c r="AC11" s="60" t="str">
        <f t="shared" si="2"/>
        <v/>
      </c>
      <c r="AD11" s="60" t="str">
        <f t="shared" si="2"/>
        <v/>
      </c>
      <c r="AE11" s="60" t="str">
        <f t="shared" si="2"/>
        <v/>
      </c>
      <c r="AF11" s="60" t="str">
        <f t="shared" si="2"/>
        <v/>
      </c>
      <c r="AG11" s="60" t="str">
        <f t="shared" si="2"/>
        <v/>
      </c>
      <c r="AH11" s="60" t="str">
        <f t="shared" si="2"/>
        <v/>
      </c>
      <c r="AI11" s="60" t="str">
        <f t="shared" si="2"/>
        <v/>
      </c>
      <c r="AJ11" s="60" t="str">
        <f t="shared" si="2"/>
        <v/>
      </c>
      <c r="AK11" s="60" t="str">
        <f t="shared" si="2"/>
        <v/>
      </c>
      <c r="AL11" s="60" t="str">
        <f t="shared" si="2"/>
        <v/>
      </c>
      <c r="AM11" s="60" t="str">
        <f t="shared" si="2"/>
        <v/>
      </c>
      <c r="AN11" s="55">
        <f t="shared" si="32"/>
        <v>0</v>
      </c>
      <c r="AO11" s="3"/>
      <c r="AP11" s="3" t="str">
        <f>IF(ISBLANK(F11),"",VLOOKUP(F11,'validation code'!$T$64:$U$125,2,0))</f>
        <v/>
      </c>
      <c r="AQ11" s="3" t="str">
        <f>IF(ISBLANK(F11),"",VLOOKUP(F11,'validation code'!$T$3:$U$61,2,0))</f>
        <v/>
      </c>
      <c r="AR11" s="3" t="str">
        <f>IF(ISBLANK(M11)=TRUE,"",VLOOKUP(M11,'validation code'!$X$48:$Y$49,2,0))</f>
        <v/>
      </c>
      <c r="AS11" s="3" t="str">
        <f>IF(ISBLANK(F11)=TRUE,"",VLOOKUP(F11,'validation code'!$A$29:$B$91,2,0))</f>
        <v/>
      </c>
      <c r="AT11" s="3"/>
      <c r="AU11" s="3" t="str">
        <f t="shared" si="3"/>
        <v>EX-25</v>
      </c>
      <c r="AV11" s="3" t="str">
        <f>IF(ISBLANK($B$2)=TRUE,"",VLOOKUP($B$2,'validation code'!$W$54:$X$76,2,0))</f>
        <v>GAF</v>
      </c>
      <c r="AW11" s="3" t="str">
        <f t="shared" si="63"/>
        <v>01</v>
      </c>
      <c r="AX11" s="3" t="str">
        <f t="shared" si="64"/>
        <v/>
      </c>
      <c r="AY11" s="3" t="str">
        <f t="shared" si="65"/>
        <v>0010</v>
      </c>
      <c r="AZ11" s="3" t="str">
        <f t="shared" si="66"/>
        <v>EX-25-GAF-01--0010</v>
      </c>
      <c r="BA11" s="3" t="str">
        <f t="shared" si="67"/>
        <v>Not Completed</v>
      </c>
      <c r="BB11" s="6">
        <f t="shared" si="33"/>
        <v>0</v>
      </c>
      <c r="BC11" s="6">
        <f t="shared" si="34"/>
        <v>0</v>
      </c>
      <c r="BD11" s="6">
        <f t="shared" si="35"/>
        <v>1</v>
      </c>
      <c r="BE11" s="6">
        <f t="shared" si="36"/>
        <v>0</v>
      </c>
      <c r="BF11" s="6">
        <f t="shared" si="37"/>
        <v>0</v>
      </c>
      <c r="BG11" s="6">
        <f t="shared" si="38"/>
        <v>0</v>
      </c>
      <c r="BH11" s="6">
        <f t="shared" si="39"/>
        <v>0</v>
      </c>
      <c r="BI11" s="6">
        <f t="shared" si="40"/>
        <v>0</v>
      </c>
      <c r="BJ11" s="6">
        <f t="shared" si="41"/>
        <v>0</v>
      </c>
      <c r="BK11" s="6">
        <f t="shared" si="42"/>
        <v>0</v>
      </c>
      <c r="BL11" s="6">
        <f t="shared" si="43"/>
        <v>0</v>
      </c>
      <c r="BM11" s="6">
        <f t="shared" si="44"/>
        <v>1</v>
      </c>
      <c r="BN11" s="6">
        <f t="shared" si="45"/>
        <v>1</v>
      </c>
      <c r="BO11" s="6">
        <f t="shared" si="46"/>
        <v>0</v>
      </c>
      <c r="BP11" s="6">
        <f t="shared" si="47"/>
        <v>1</v>
      </c>
      <c r="BQ11" s="105">
        <f t="shared" si="48"/>
        <v>1</v>
      </c>
      <c r="BR11" s="6">
        <f t="shared" si="49"/>
        <v>0</v>
      </c>
      <c r="BS11" s="6">
        <f t="shared" si="50"/>
        <v>0</v>
      </c>
      <c r="BT11" s="105">
        <f t="shared" si="51"/>
        <v>1</v>
      </c>
      <c r="BU11" s="105">
        <f t="shared" si="52"/>
        <v>1</v>
      </c>
      <c r="BV11" s="105">
        <f t="shared" si="53"/>
        <v>1</v>
      </c>
      <c r="BW11" s="105">
        <f t="shared" si="54"/>
        <v>1</v>
      </c>
      <c r="BX11" s="3"/>
      <c r="BY11" s="3" t="str">
        <f t="shared" si="68"/>
        <v/>
      </c>
      <c r="BZ11" s="3" t="str">
        <f t="shared" si="69"/>
        <v/>
      </c>
      <c r="CA11" s="3" t="str">
        <f t="shared" si="70"/>
        <v/>
      </c>
      <c r="CB11" s="3">
        <f t="shared" si="71"/>
        <v>0</v>
      </c>
      <c r="CC11" s="3" t="str">
        <f t="shared" si="72"/>
        <v>0</v>
      </c>
    </row>
    <row r="12" spans="1:81" x14ac:dyDescent="0.25">
      <c r="A12" s="3" t="str">
        <f t="shared" si="58"/>
        <v>Not Completed</v>
      </c>
      <c r="C12" s="10">
        <f t="shared" si="59"/>
        <v>11</v>
      </c>
      <c r="D12" s="5" t="str">
        <f t="shared" si="60"/>
        <v/>
      </c>
      <c r="E12" s="6"/>
      <c r="F12" s="6"/>
      <c r="G12" s="6"/>
      <c r="H12" s="5" t="str">
        <f t="shared" si="73"/>
        <v/>
      </c>
      <c r="I12" s="6"/>
      <c r="J12" s="6"/>
      <c r="K12" s="6"/>
      <c r="L12" s="6"/>
      <c r="M12" s="6"/>
      <c r="N12" s="6"/>
      <c r="O12" s="6"/>
      <c r="P12" s="7"/>
      <c r="Q12" s="8" t="str">
        <f>IF(ISBLANK(O12)=TRUE,"",VLOOKUP(O12,'validation code'!$X$35:$Y$38,2,0))</f>
        <v/>
      </c>
      <c r="R12" s="8">
        <f t="shared" si="29"/>
        <v>0</v>
      </c>
      <c r="S12" s="7"/>
      <c r="T12" s="61" t="str">
        <f t="shared" si="61"/>
        <v/>
      </c>
      <c r="U12" s="57"/>
      <c r="V12" s="57"/>
      <c r="W12" s="57"/>
      <c r="X12" s="57"/>
      <c r="Y12" s="58"/>
      <c r="Z12" s="57"/>
      <c r="AA12" s="87"/>
      <c r="AB12" s="84" t="str">
        <f t="shared" si="62"/>
        <v/>
      </c>
      <c r="AC12" s="60" t="str">
        <f t="shared" si="2"/>
        <v/>
      </c>
      <c r="AD12" s="60" t="str">
        <f t="shared" si="2"/>
        <v/>
      </c>
      <c r="AE12" s="60" t="str">
        <f t="shared" si="2"/>
        <v/>
      </c>
      <c r="AF12" s="60" t="str">
        <f t="shared" si="2"/>
        <v/>
      </c>
      <c r="AG12" s="60" t="str">
        <f t="shared" si="2"/>
        <v/>
      </c>
      <c r="AH12" s="60" t="str">
        <f t="shared" si="2"/>
        <v/>
      </c>
      <c r="AI12" s="60" t="str">
        <f t="shared" si="2"/>
        <v/>
      </c>
      <c r="AJ12" s="60" t="str">
        <f t="shared" si="2"/>
        <v/>
      </c>
      <c r="AK12" s="60" t="str">
        <f t="shared" si="2"/>
        <v/>
      </c>
      <c r="AL12" s="60" t="str">
        <f t="shared" si="2"/>
        <v/>
      </c>
      <c r="AM12" s="60" t="str">
        <f t="shared" si="2"/>
        <v/>
      </c>
      <c r="AN12" s="55">
        <f t="shared" si="32"/>
        <v>0</v>
      </c>
      <c r="AO12" s="3"/>
      <c r="AP12" s="3" t="str">
        <f>IF(ISBLANK(F12),"",VLOOKUP(F12,'validation code'!$T$64:$U$125,2,0))</f>
        <v/>
      </c>
      <c r="AQ12" s="3" t="str">
        <f>IF(ISBLANK(F12),"",VLOOKUP(F12,'validation code'!$T$3:$U$61,2,0))</f>
        <v/>
      </c>
      <c r="AR12" s="3" t="str">
        <f>IF(ISBLANK(M12)=TRUE,"",VLOOKUP(M12,'validation code'!$X$48:$Y$49,2,0))</f>
        <v/>
      </c>
      <c r="AS12" s="3" t="str">
        <f>IF(ISBLANK(F12)=TRUE,"",VLOOKUP(F12,'validation code'!$A$29:$B$91,2,0))</f>
        <v/>
      </c>
      <c r="AT12" s="3"/>
      <c r="AU12" s="3" t="str">
        <f t="shared" si="3"/>
        <v>EX-25</v>
      </c>
      <c r="AV12" s="3" t="str">
        <f>IF(ISBLANK($B$2)=TRUE,"",VLOOKUP($B$2,'validation code'!$W$54:$X$76,2,0))</f>
        <v>GAF</v>
      </c>
      <c r="AW12" s="3" t="str">
        <f t="shared" si="63"/>
        <v>01</v>
      </c>
      <c r="AX12" s="3" t="str">
        <f t="shared" si="64"/>
        <v/>
      </c>
      <c r="AY12" s="3" t="str">
        <f t="shared" si="65"/>
        <v>0011</v>
      </c>
      <c r="AZ12" s="3" t="str">
        <f t="shared" si="66"/>
        <v>EX-25-GAF-01--0011</v>
      </c>
      <c r="BA12" s="3" t="str">
        <f t="shared" si="67"/>
        <v>Not Completed</v>
      </c>
      <c r="BB12" s="6">
        <f t="shared" si="33"/>
        <v>0</v>
      </c>
      <c r="BC12" s="6">
        <f t="shared" si="34"/>
        <v>0</v>
      </c>
      <c r="BD12" s="6">
        <f t="shared" si="35"/>
        <v>1</v>
      </c>
      <c r="BE12" s="6">
        <f t="shared" si="36"/>
        <v>0</v>
      </c>
      <c r="BF12" s="6">
        <f t="shared" si="37"/>
        <v>0</v>
      </c>
      <c r="BG12" s="6">
        <f t="shared" si="38"/>
        <v>0</v>
      </c>
      <c r="BH12" s="6">
        <f t="shared" si="39"/>
        <v>0</v>
      </c>
      <c r="BI12" s="6">
        <f t="shared" si="40"/>
        <v>0</v>
      </c>
      <c r="BJ12" s="6">
        <f t="shared" si="41"/>
        <v>0</v>
      </c>
      <c r="BK12" s="6">
        <f t="shared" si="42"/>
        <v>0</v>
      </c>
      <c r="BL12" s="6">
        <f t="shared" si="43"/>
        <v>0</v>
      </c>
      <c r="BM12" s="6">
        <f t="shared" si="44"/>
        <v>1</v>
      </c>
      <c r="BN12" s="6">
        <f t="shared" si="45"/>
        <v>1</v>
      </c>
      <c r="BO12" s="6">
        <f t="shared" si="46"/>
        <v>0</v>
      </c>
      <c r="BP12" s="6">
        <f t="shared" si="47"/>
        <v>1</v>
      </c>
      <c r="BQ12" s="105">
        <f t="shared" si="48"/>
        <v>1</v>
      </c>
      <c r="BR12" s="6">
        <f t="shared" si="49"/>
        <v>0</v>
      </c>
      <c r="BS12" s="6">
        <f t="shared" si="50"/>
        <v>0</v>
      </c>
      <c r="BT12" s="105">
        <f t="shared" si="51"/>
        <v>1</v>
      </c>
      <c r="BU12" s="105">
        <f t="shared" si="52"/>
        <v>1</v>
      </c>
      <c r="BV12" s="105">
        <f t="shared" si="53"/>
        <v>1</v>
      </c>
      <c r="BW12" s="105">
        <f t="shared" si="54"/>
        <v>1</v>
      </c>
      <c r="BX12" s="3"/>
      <c r="BY12" s="3" t="str">
        <f t="shared" si="68"/>
        <v/>
      </c>
      <c r="BZ12" s="3" t="str">
        <f t="shared" si="69"/>
        <v/>
      </c>
      <c r="CA12" s="3" t="str">
        <f t="shared" si="70"/>
        <v/>
      </c>
      <c r="CB12" s="3">
        <f t="shared" si="71"/>
        <v>0</v>
      </c>
      <c r="CC12" s="3" t="str">
        <f t="shared" si="72"/>
        <v>0</v>
      </c>
    </row>
    <row r="13" spans="1:81" x14ac:dyDescent="0.25">
      <c r="A13" s="3" t="str">
        <f t="shared" si="58"/>
        <v>Not Completed</v>
      </c>
      <c r="C13" s="10">
        <f t="shared" si="59"/>
        <v>12</v>
      </c>
      <c r="D13" s="5" t="str">
        <f t="shared" si="60"/>
        <v/>
      </c>
      <c r="E13" s="6"/>
      <c r="F13" s="6"/>
      <c r="G13" s="6"/>
      <c r="H13" s="5" t="str">
        <f t="shared" si="73"/>
        <v/>
      </c>
      <c r="I13" s="6"/>
      <c r="J13" s="6"/>
      <c r="K13" s="6"/>
      <c r="L13" s="6"/>
      <c r="M13" s="6"/>
      <c r="N13" s="6"/>
      <c r="O13" s="6"/>
      <c r="P13" s="7"/>
      <c r="Q13" s="8" t="str">
        <f>IF(ISBLANK(O13)=TRUE,"",VLOOKUP(O13,'validation code'!$X$35:$Y$38,2,0))</f>
        <v/>
      </c>
      <c r="R13" s="8">
        <f t="shared" si="29"/>
        <v>0</v>
      </c>
      <c r="S13" s="7"/>
      <c r="T13" s="61" t="str">
        <f t="shared" si="61"/>
        <v/>
      </c>
      <c r="U13" s="57"/>
      <c r="V13" s="57"/>
      <c r="W13" s="57"/>
      <c r="X13" s="57"/>
      <c r="Y13" s="58"/>
      <c r="Z13" s="57"/>
      <c r="AA13" s="87"/>
      <c r="AB13" s="84" t="str">
        <f t="shared" si="62"/>
        <v/>
      </c>
      <c r="AC13" s="60" t="str">
        <f t="shared" si="2"/>
        <v/>
      </c>
      <c r="AD13" s="60" t="str">
        <f t="shared" si="2"/>
        <v/>
      </c>
      <c r="AE13" s="60" t="str">
        <f t="shared" si="2"/>
        <v/>
      </c>
      <c r="AF13" s="60" t="str">
        <f t="shared" si="2"/>
        <v/>
      </c>
      <c r="AG13" s="60" t="str">
        <f t="shared" si="2"/>
        <v/>
      </c>
      <c r="AH13" s="60" t="str">
        <f t="shared" si="2"/>
        <v/>
      </c>
      <c r="AI13" s="60" t="str">
        <f t="shared" si="2"/>
        <v/>
      </c>
      <c r="AJ13" s="60" t="str">
        <f t="shared" si="2"/>
        <v/>
      </c>
      <c r="AK13" s="60" t="str">
        <f t="shared" si="2"/>
        <v/>
      </c>
      <c r="AL13" s="60" t="str">
        <f t="shared" si="2"/>
        <v/>
      </c>
      <c r="AM13" s="60" t="str">
        <f t="shared" si="2"/>
        <v/>
      </c>
      <c r="AN13" s="55">
        <f t="shared" si="32"/>
        <v>0</v>
      </c>
      <c r="AO13" s="3"/>
      <c r="AP13" s="3" t="str">
        <f>IF(ISBLANK(F13),"",VLOOKUP(F13,'validation code'!$T$64:$U$125,2,0))</f>
        <v/>
      </c>
      <c r="AQ13" s="3" t="str">
        <f>IF(ISBLANK(F13),"",VLOOKUP(F13,'validation code'!$T$3:$U$61,2,0))</f>
        <v/>
      </c>
      <c r="AR13" s="3" t="str">
        <f>IF(ISBLANK(M13)=TRUE,"",VLOOKUP(M13,'validation code'!$X$48:$Y$49,2,0))</f>
        <v/>
      </c>
      <c r="AS13" s="3" t="str">
        <f>IF(ISBLANK(F13)=TRUE,"",VLOOKUP(F13,'validation code'!$A$29:$B$91,2,0))</f>
        <v/>
      </c>
      <c r="AT13" s="3"/>
      <c r="AU13" s="3" t="str">
        <f t="shared" si="3"/>
        <v>EX-25</v>
      </c>
      <c r="AV13" s="3" t="str">
        <f>IF(ISBLANK($B$2)=TRUE,"",VLOOKUP($B$2,'validation code'!$W$54:$X$76,2,0))</f>
        <v>GAF</v>
      </c>
      <c r="AW13" s="3" t="str">
        <f t="shared" si="63"/>
        <v>01</v>
      </c>
      <c r="AX13" s="3" t="str">
        <f t="shared" si="64"/>
        <v/>
      </c>
      <c r="AY13" s="3" t="str">
        <f t="shared" si="65"/>
        <v>0012</v>
      </c>
      <c r="AZ13" s="3" t="str">
        <f t="shared" si="66"/>
        <v>EX-25-GAF-01--0012</v>
      </c>
      <c r="BA13" s="3" t="str">
        <f t="shared" si="67"/>
        <v>Not Completed</v>
      </c>
      <c r="BB13" s="6">
        <f t="shared" si="33"/>
        <v>0</v>
      </c>
      <c r="BC13" s="6">
        <f t="shared" si="34"/>
        <v>0</v>
      </c>
      <c r="BD13" s="6">
        <f t="shared" si="35"/>
        <v>1</v>
      </c>
      <c r="BE13" s="6">
        <f t="shared" si="36"/>
        <v>0</v>
      </c>
      <c r="BF13" s="6">
        <f t="shared" si="37"/>
        <v>0</v>
      </c>
      <c r="BG13" s="6">
        <f t="shared" si="38"/>
        <v>0</v>
      </c>
      <c r="BH13" s="6">
        <f t="shared" si="39"/>
        <v>0</v>
      </c>
      <c r="BI13" s="6">
        <f t="shared" si="40"/>
        <v>0</v>
      </c>
      <c r="BJ13" s="6">
        <f t="shared" si="41"/>
        <v>0</v>
      </c>
      <c r="BK13" s="6">
        <f t="shared" si="42"/>
        <v>0</v>
      </c>
      <c r="BL13" s="6">
        <f t="shared" si="43"/>
        <v>0</v>
      </c>
      <c r="BM13" s="6">
        <f t="shared" si="44"/>
        <v>1</v>
      </c>
      <c r="BN13" s="6">
        <f t="shared" si="45"/>
        <v>1</v>
      </c>
      <c r="BO13" s="6">
        <f t="shared" si="46"/>
        <v>0</v>
      </c>
      <c r="BP13" s="6">
        <f t="shared" si="47"/>
        <v>1</v>
      </c>
      <c r="BQ13" s="105">
        <f t="shared" si="48"/>
        <v>1</v>
      </c>
      <c r="BR13" s="6">
        <f t="shared" si="49"/>
        <v>0</v>
      </c>
      <c r="BS13" s="6">
        <f t="shared" si="50"/>
        <v>0</v>
      </c>
      <c r="BT13" s="105">
        <f t="shared" si="51"/>
        <v>1</v>
      </c>
      <c r="BU13" s="105">
        <f t="shared" si="52"/>
        <v>1</v>
      </c>
      <c r="BV13" s="105">
        <f t="shared" si="53"/>
        <v>1</v>
      </c>
      <c r="BW13" s="105">
        <f t="shared" si="54"/>
        <v>1</v>
      </c>
      <c r="BX13" s="3"/>
      <c r="BY13" s="3" t="str">
        <f t="shared" si="68"/>
        <v/>
      </c>
      <c r="BZ13" s="3" t="str">
        <f t="shared" si="69"/>
        <v/>
      </c>
      <c r="CA13" s="3" t="str">
        <f t="shared" si="70"/>
        <v/>
      </c>
      <c r="CB13" s="3">
        <f t="shared" si="71"/>
        <v>0</v>
      </c>
      <c r="CC13" s="3" t="str">
        <f t="shared" si="72"/>
        <v>0</v>
      </c>
    </row>
    <row r="14" spans="1:81" x14ac:dyDescent="0.25">
      <c r="A14" s="3" t="str">
        <f t="shared" si="58"/>
        <v>Not Completed</v>
      </c>
      <c r="C14" s="10">
        <f t="shared" si="59"/>
        <v>13</v>
      </c>
      <c r="D14" s="5" t="str">
        <f t="shared" si="60"/>
        <v/>
      </c>
      <c r="E14" s="6"/>
      <c r="F14" s="6"/>
      <c r="G14" s="6"/>
      <c r="H14" s="5" t="str">
        <f t="shared" si="73"/>
        <v/>
      </c>
      <c r="I14" s="6"/>
      <c r="J14" s="6"/>
      <c r="K14" s="6"/>
      <c r="L14" s="6"/>
      <c r="M14" s="6"/>
      <c r="N14" s="6"/>
      <c r="O14" s="6"/>
      <c r="P14" s="7"/>
      <c r="Q14" s="8" t="str">
        <f>IF(ISBLANK(O14)=TRUE,"",VLOOKUP(O14,'validation code'!$X$35:$Y$38,2,0))</f>
        <v/>
      </c>
      <c r="R14" s="8">
        <f t="shared" si="29"/>
        <v>0</v>
      </c>
      <c r="S14" s="7"/>
      <c r="T14" s="61" t="str">
        <f t="shared" si="61"/>
        <v/>
      </c>
      <c r="U14" s="57"/>
      <c r="V14" s="57"/>
      <c r="W14" s="57"/>
      <c r="X14" s="57"/>
      <c r="Y14" s="58"/>
      <c r="Z14" s="57"/>
      <c r="AA14" s="87"/>
      <c r="AB14" s="84" t="str">
        <f t="shared" si="62"/>
        <v/>
      </c>
      <c r="AC14" s="60" t="str">
        <f t="shared" si="2"/>
        <v/>
      </c>
      <c r="AD14" s="60" t="str">
        <f t="shared" si="2"/>
        <v/>
      </c>
      <c r="AE14" s="60" t="str">
        <f t="shared" si="2"/>
        <v/>
      </c>
      <c r="AF14" s="60" t="str">
        <f t="shared" si="2"/>
        <v/>
      </c>
      <c r="AG14" s="60" t="str">
        <f t="shared" si="2"/>
        <v/>
      </c>
      <c r="AH14" s="60" t="str">
        <f t="shared" si="2"/>
        <v/>
      </c>
      <c r="AI14" s="60" t="str">
        <f t="shared" si="2"/>
        <v/>
      </c>
      <c r="AJ14" s="60" t="str">
        <f t="shared" si="2"/>
        <v/>
      </c>
      <c r="AK14" s="60" t="str">
        <f t="shared" si="2"/>
        <v/>
      </c>
      <c r="AL14" s="60" t="str">
        <f t="shared" si="2"/>
        <v/>
      </c>
      <c r="AM14" s="60" t="str">
        <f t="shared" si="2"/>
        <v/>
      </c>
      <c r="AN14" s="55">
        <f t="shared" si="32"/>
        <v>0</v>
      </c>
      <c r="AO14" s="3"/>
      <c r="AP14" s="3" t="str">
        <f>IF(ISBLANK(F14),"",VLOOKUP(F14,'validation code'!$T$64:$U$125,2,0))</f>
        <v/>
      </c>
      <c r="AQ14" s="3" t="str">
        <f>IF(ISBLANK(F14),"",VLOOKUP(F14,'validation code'!$T$3:$U$61,2,0))</f>
        <v/>
      </c>
      <c r="AR14" s="3" t="str">
        <f>IF(ISBLANK(M14)=TRUE,"",VLOOKUP(M14,'validation code'!$X$48:$Y$49,2,0))</f>
        <v/>
      </c>
      <c r="AS14" s="3" t="str">
        <f>IF(ISBLANK(F14)=TRUE,"",VLOOKUP(F14,'validation code'!$A$29:$B$91,2,0))</f>
        <v/>
      </c>
      <c r="AT14" s="3"/>
      <c r="AU14" s="3" t="str">
        <f t="shared" si="3"/>
        <v>EX-25</v>
      </c>
      <c r="AV14" s="3" t="str">
        <f>IF(ISBLANK($B$2)=TRUE,"",VLOOKUP($B$2,'validation code'!$W$54:$X$76,2,0))</f>
        <v>GAF</v>
      </c>
      <c r="AW14" s="3" t="str">
        <f t="shared" si="63"/>
        <v>01</v>
      </c>
      <c r="AX14" s="3" t="str">
        <f t="shared" si="64"/>
        <v/>
      </c>
      <c r="AY14" s="3" t="str">
        <f t="shared" si="65"/>
        <v>0013</v>
      </c>
      <c r="AZ14" s="3" t="str">
        <f t="shared" si="66"/>
        <v>EX-25-GAF-01--0013</v>
      </c>
      <c r="BA14" s="3" t="str">
        <f t="shared" si="67"/>
        <v>Not Completed</v>
      </c>
      <c r="BB14" s="6">
        <f t="shared" si="33"/>
        <v>0</v>
      </c>
      <c r="BC14" s="6">
        <f t="shared" si="34"/>
        <v>0</v>
      </c>
      <c r="BD14" s="6">
        <f t="shared" si="35"/>
        <v>1</v>
      </c>
      <c r="BE14" s="6">
        <f t="shared" si="36"/>
        <v>0</v>
      </c>
      <c r="BF14" s="6">
        <f t="shared" si="37"/>
        <v>0</v>
      </c>
      <c r="BG14" s="6">
        <f t="shared" si="38"/>
        <v>0</v>
      </c>
      <c r="BH14" s="6">
        <f t="shared" si="39"/>
        <v>0</v>
      </c>
      <c r="BI14" s="6">
        <f t="shared" si="40"/>
        <v>0</v>
      </c>
      <c r="BJ14" s="6">
        <f t="shared" si="41"/>
        <v>0</v>
      </c>
      <c r="BK14" s="6">
        <f t="shared" si="42"/>
        <v>0</v>
      </c>
      <c r="BL14" s="6">
        <f t="shared" si="43"/>
        <v>0</v>
      </c>
      <c r="BM14" s="6">
        <f t="shared" si="44"/>
        <v>1</v>
      </c>
      <c r="BN14" s="6">
        <f t="shared" si="45"/>
        <v>1</v>
      </c>
      <c r="BO14" s="6">
        <f t="shared" si="46"/>
        <v>0</v>
      </c>
      <c r="BP14" s="6">
        <f t="shared" si="47"/>
        <v>1</v>
      </c>
      <c r="BQ14" s="105">
        <f t="shared" si="48"/>
        <v>1</v>
      </c>
      <c r="BR14" s="6">
        <f t="shared" si="49"/>
        <v>0</v>
      </c>
      <c r="BS14" s="6">
        <f t="shared" si="50"/>
        <v>0</v>
      </c>
      <c r="BT14" s="105">
        <f t="shared" si="51"/>
        <v>1</v>
      </c>
      <c r="BU14" s="105">
        <f t="shared" si="52"/>
        <v>1</v>
      </c>
      <c r="BV14" s="105">
        <f t="shared" si="53"/>
        <v>1</v>
      </c>
      <c r="BW14" s="105">
        <f t="shared" si="54"/>
        <v>1</v>
      </c>
      <c r="BX14" s="3"/>
      <c r="BY14" s="3" t="str">
        <f t="shared" si="68"/>
        <v/>
      </c>
      <c r="BZ14" s="3" t="str">
        <f t="shared" si="69"/>
        <v/>
      </c>
      <c r="CA14" s="3" t="str">
        <f t="shared" si="70"/>
        <v/>
      </c>
      <c r="CB14" s="3">
        <f t="shared" si="71"/>
        <v>0</v>
      </c>
      <c r="CC14" s="3" t="str">
        <f t="shared" si="72"/>
        <v>0</v>
      </c>
    </row>
    <row r="15" spans="1:81" x14ac:dyDescent="0.25">
      <c r="A15" s="3" t="str">
        <f t="shared" si="58"/>
        <v>Not Completed</v>
      </c>
      <c r="C15" s="10">
        <f t="shared" si="59"/>
        <v>14</v>
      </c>
      <c r="D15" s="5" t="str">
        <f t="shared" si="60"/>
        <v/>
      </c>
      <c r="E15" s="6"/>
      <c r="F15" s="6"/>
      <c r="G15" s="6"/>
      <c r="H15" s="5" t="str">
        <f t="shared" si="73"/>
        <v/>
      </c>
      <c r="I15" s="6"/>
      <c r="J15" s="6"/>
      <c r="K15" s="6"/>
      <c r="L15" s="6"/>
      <c r="M15" s="6"/>
      <c r="N15" s="6"/>
      <c r="O15" s="6"/>
      <c r="P15" s="7"/>
      <c r="Q15" s="8" t="str">
        <f>IF(ISBLANK(O15)=TRUE,"",VLOOKUP(O15,'validation code'!$X$35:$Y$38,2,0))</f>
        <v/>
      </c>
      <c r="R15" s="8">
        <f t="shared" si="29"/>
        <v>0</v>
      </c>
      <c r="S15" s="7"/>
      <c r="T15" s="61" t="str">
        <f t="shared" si="61"/>
        <v/>
      </c>
      <c r="U15" s="57"/>
      <c r="V15" s="57"/>
      <c r="W15" s="57"/>
      <c r="X15" s="57"/>
      <c r="Y15" s="58"/>
      <c r="Z15" s="57"/>
      <c r="AA15" s="87"/>
      <c r="AB15" s="84" t="str">
        <f t="shared" si="62"/>
        <v/>
      </c>
      <c r="AC15" s="60" t="str">
        <f t="shared" si="2"/>
        <v/>
      </c>
      <c r="AD15" s="60" t="str">
        <f t="shared" si="2"/>
        <v/>
      </c>
      <c r="AE15" s="60" t="str">
        <f t="shared" si="2"/>
        <v/>
      </c>
      <c r="AF15" s="60" t="str">
        <f t="shared" si="2"/>
        <v/>
      </c>
      <c r="AG15" s="60" t="str">
        <f t="shared" si="2"/>
        <v/>
      </c>
      <c r="AH15" s="60" t="str">
        <f t="shared" si="2"/>
        <v/>
      </c>
      <c r="AI15" s="60" t="str">
        <f t="shared" si="2"/>
        <v/>
      </c>
      <c r="AJ15" s="60" t="str">
        <f t="shared" si="2"/>
        <v/>
      </c>
      <c r="AK15" s="60" t="str">
        <f t="shared" si="2"/>
        <v/>
      </c>
      <c r="AL15" s="60" t="str">
        <f t="shared" si="2"/>
        <v/>
      </c>
      <c r="AM15" s="60" t="str">
        <f t="shared" si="2"/>
        <v/>
      </c>
      <c r="AN15" s="55">
        <f t="shared" si="32"/>
        <v>0</v>
      </c>
      <c r="AO15" s="3"/>
      <c r="AP15" s="3" t="str">
        <f>IF(ISBLANK(F15),"",VLOOKUP(F15,'validation code'!$T$64:$U$125,2,0))</f>
        <v/>
      </c>
      <c r="AQ15" s="3" t="str">
        <f>IF(ISBLANK(F15),"",VLOOKUP(F15,'validation code'!$T$3:$U$61,2,0))</f>
        <v/>
      </c>
      <c r="AR15" s="3" t="str">
        <f>IF(ISBLANK(M15)=TRUE,"",VLOOKUP(M15,'validation code'!$X$48:$Y$49,2,0))</f>
        <v/>
      </c>
      <c r="AS15" s="3" t="str">
        <f>IF(ISBLANK(F15)=TRUE,"",VLOOKUP(F15,'validation code'!$A$29:$B$91,2,0))</f>
        <v/>
      </c>
      <c r="AT15" s="3"/>
      <c r="AU15" s="3" t="str">
        <f t="shared" si="3"/>
        <v>EX-25</v>
      </c>
      <c r="AV15" s="3" t="str">
        <f>IF(ISBLANK($B$2)=TRUE,"",VLOOKUP($B$2,'validation code'!$W$54:$X$76,2,0))</f>
        <v>GAF</v>
      </c>
      <c r="AW15" s="3" t="str">
        <f t="shared" si="63"/>
        <v>01</v>
      </c>
      <c r="AX15" s="3" t="str">
        <f t="shared" si="64"/>
        <v/>
      </c>
      <c r="AY15" s="3" t="str">
        <f t="shared" si="65"/>
        <v>0014</v>
      </c>
      <c r="AZ15" s="3" t="str">
        <f t="shared" si="66"/>
        <v>EX-25-GAF-01--0014</v>
      </c>
      <c r="BA15" s="3" t="str">
        <f t="shared" si="67"/>
        <v>Not Completed</v>
      </c>
      <c r="BB15" s="6">
        <f t="shared" si="33"/>
        <v>0</v>
      </c>
      <c r="BC15" s="6">
        <f t="shared" si="34"/>
        <v>0</v>
      </c>
      <c r="BD15" s="6">
        <f t="shared" si="35"/>
        <v>1</v>
      </c>
      <c r="BE15" s="6">
        <f t="shared" si="36"/>
        <v>0</v>
      </c>
      <c r="BF15" s="6">
        <f t="shared" si="37"/>
        <v>0</v>
      </c>
      <c r="BG15" s="6">
        <f t="shared" si="38"/>
        <v>0</v>
      </c>
      <c r="BH15" s="6">
        <f t="shared" si="39"/>
        <v>0</v>
      </c>
      <c r="BI15" s="6">
        <f t="shared" si="40"/>
        <v>0</v>
      </c>
      <c r="BJ15" s="6">
        <f t="shared" si="41"/>
        <v>0</v>
      </c>
      <c r="BK15" s="6">
        <f t="shared" si="42"/>
        <v>0</v>
      </c>
      <c r="BL15" s="6">
        <f t="shared" si="43"/>
        <v>0</v>
      </c>
      <c r="BM15" s="6">
        <f t="shared" si="44"/>
        <v>1</v>
      </c>
      <c r="BN15" s="6">
        <f t="shared" si="45"/>
        <v>1</v>
      </c>
      <c r="BO15" s="6">
        <f t="shared" si="46"/>
        <v>0</v>
      </c>
      <c r="BP15" s="6">
        <f t="shared" si="47"/>
        <v>1</v>
      </c>
      <c r="BQ15" s="105">
        <f t="shared" si="48"/>
        <v>1</v>
      </c>
      <c r="BR15" s="6">
        <f t="shared" si="49"/>
        <v>0</v>
      </c>
      <c r="BS15" s="6">
        <f t="shared" si="50"/>
        <v>0</v>
      </c>
      <c r="BT15" s="105">
        <f t="shared" si="51"/>
        <v>1</v>
      </c>
      <c r="BU15" s="105">
        <f t="shared" si="52"/>
        <v>1</v>
      </c>
      <c r="BV15" s="105">
        <f t="shared" si="53"/>
        <v>1</v>
      </c>
      <c r="BW15" s="105">
        <f t="shared" si="54"/>
        <v>1</v>
      </c>
      <c r="BX15" s="3"/>
      <c r="BY15" s="3" t="str">
        <f t="shared" si="68"/>
        <v/>
      </c>
      <c r="BZ15" s="3" t="str">
        <f t="shared" si="69"/>
        <v/>
      </c>
      <c r="CA15" s="3" t="str">
        <f t="shared" si="70"/>
        <v/>
      </c>
      <c r="CB15" s="3">
        <f t="shared" si="71"/>
        <v>0</v>
      </c>
      <c r="CC15" s="3" t="str">
        <f t="shared" si="72"/>
        <v>0</v>
      </c>
    </row>
    <row r="16" spans="1:81" x14ac:dyDescent="0.25">
      <c r="A16" s="3" t="str">
        <f t="shared" si="58"/>
        <v>Not Completed</v>
      </c>
      <c r="C16" s="10">
        <f t="shared" si="59"/>
        <v>15</v>
      </c>
      <c r="D16" s="5" t="str">
        <f t="shared" si="60"/>
        <v/>
      </c>
      <c r="E16" s="6"/>
      <c r="F16" s="6"/>
      <c r="G16" s="6"/>
      <c r="H16" s="5" t="str">
        <f t="shared" si="73"/>
        <v/>
      </c>
      <c r="I16" s="6"/>
      <c r="J16" s="6"/>
      <c r="K16" s="6"/>
      <c r="L16" s="6"/>
      <c r="M16" s="6"/>
      <c r="N16" s="6"/>
      <c r="O16" s="6"/>
      <c r="P16" s="7"/>
      <c r="Q16" s="8" t="str">
        <f>IF(ISBLANK(O16)=TRUE,"",VLOOKUP(O16,'validation code'!$X$35:$Y$38,2,0))</f>
        <v/>
      </c>
      <c r="R16" s="8">
        <f t="shared" si="29"/>
        <v>0</v>
      </c>
      <c r="S16" s="7"/>
      <c r="T16" s="61" t="str">
        <f t="shared" si="61"/>
        <v/>
      </c>
      <c r="U16" s="57"/>
      <c r="V16" s="57"/>
      <c r="W16" s="57"/>
      <c r="X16" s="57"/>
      <c r="Y16" s="58"/>
      <c r="Z16" s="57"/>
      <c r="AA16" s="87"/>
      <c r="AB16" s="84" t="str">
        <f t="shared" si="62"/>
        <v/>
      </c>
      <c r="AC16" s="60" t="str">
        <f t="shared" si="2"/>
        <v/>
      </c>
      <c r="AD16" s="60" t="str">
        <f t="shared" si="2"/>
        <v/>
      </c>
      <c r="AE16" s="60" t="str">
        <f t="shared" si="2"/>
        <v/>
      </c>
      <c r="AF16" s="60" t="str">
        <f t="shared" si="2"/>
        <v/>
      </c>
      <c r="AG16" s="60" t="str">
        <f t="shared" si="2"/>
        <v/>
      </c>
      <c r="AH16" s="60" t="str">
        <f t="shared" si="2"/>
        <v/>
      </c>
      <c r="AI16" s="60" t="str">
        <f t="shared" si="2"/>
        <v/>
      </c>
      <c r="AJ16" s="60" t="str">
        <f t="shared" si="2"/>
        <v/>
      </c>
      <c r="AK16" s="60" t="str">
        <f t="shared" si="2"/>
        <v/>
      </c>
      <c r="AL16" s="60" t="str">
        <f t="shared" si="2"/>
        <v/>
      </c>
      <c r="AM16" s="60" t="str">
        <f t="shared" si="2"/>
        <v/>
      </c>
      <c r="AN16" s="55">
        <f t="shared" si="32"/>
        <v>0</v>
      </c>
      <c r="AO16" s="3"/>
      <c r="AP16" s="3" t="str">
        <f>IF(ISBLANK(F16),"",VLOOKUP(F16,'validation code'!$T$64:$U$125,2,0))</f>
        <v/>
      </c>
      <c r="AQ16" s="3" t="str">
        <f>IF(ISBLANK(F16),"",VLOOKUP(F16,'validation code'!$T$3:$U$61,2,0))</f>
        <v/>
      </c>
      <c r="AR16" s="3" t="str">
        <f>IF(ISBLANK(M16)=TRUE,"",VLOOKUP(M16,'validation code'!$X$48:$Y$49,2,0))</f>
        <v/>
      </c>
      <c r="AS16" s="3" t="str">
        <f>IF(ISBLANK(F16)=TRUE,"",VLOOKUP(F16,'validation code'!$A$29:$B$91,2,0))</f>
        <v/>
      </c>
      <c r="AT16" s="3"/>
      <c r="AU16" s="3" t="str">
        <f t="shared" si="3"/>
        <v>EX-25</v>
      </c>
      <c r="AV16" s="3" t="str">
        <f>IF(ISBLANK($B$2)=TRUE,"",VLOOKUP($B$2,'validation code'!$W$54:$X$76,2,0))</f>
        <v>GAF</v>
      </c>
      <c r="AW16" s="3" t="str">
        <f t="shared" si="63"/>
        <v>01</v>
      </c>
      <c r="AX16" s="3" t="str">
        <f t="shared" si="64"/>
        <v/>
      </c>
      <c r="AY16" s="3" t="str">
        <f t="shared" si="65"/>
        <v>0015</v>
      </c>
      <c r="AZ16" s="3" t="str">
        <f t="shared" si="66"/>
        <v>EX-25-GAF-01--0015</v>
      </c>
      <c r="BA16" s="3" t="str">
        <f t="shared" si="67"/>
        <v>Not Completed</v>
      </c>
      <c r="BB16" s="6">
        <f t="shared" si="33"/>
        <v>0</v>
      </c>
      <c r="BC16" s="6">
        <f t="shared" si="34"/>
        <v>0</v>
      </c>
      <c r="BD16" s="6">
        <f t="shared" si="35"/>
        <v>1</v>
      </c>
      <c r="BE16" s="6">
        <f t="shared" si="36"/>
        <v>0</v>
      </c>
      <c r="BF16" s="6">
        <f t="shared" si="37"/>
        <v>0</v>
      </c>
      <c r="BG16" s="6">
        <f t="shared" si="38"/>
        <v>0</v>
      </c>
      <c r="BH16" s="6">
        <f t="shared" si="39"/>
        <v>0</v>
      </c>
      <c r="BI16" s="6">
        <f t="shared" si="40"/>
        <v>0</v>
      </c>
      <c r="BJ16" s="6">
        <f t="shared" si="41"/>
        <v>0</v>
      </c>
      <c r="BK16" s="6">
        <f t="shared" si="42"/>
        <v>0</v>
      </c>
      <c r="BL16" s="6">
        <f t="shared" si="43"/>
        <v>0</v>
      </c>
      <c r="BM16" s="6">
        <f t="shared" si="44"/>
        <v>1</v>
      </c>
      <c r="BN16" s="6">
        <f t="shared" si="45"/>
        <v>1</v>
      </c>
      <c r="BO16" s="6">
        <f t="shared" si="46"/>
        <v>0</v>
      </c>
      <c r="BP16" s="6">
        <f t="shared" si="47"/>
        <v>1</v>
      </c>
      <c r="BQ16" s="105">
        <f t="shared" si="48"/>
        <v>1</v>
      </c>
      <c r="BR16" s="6">
        <f t="shared" si="49"/>
        <v>0</v>
      </c>
      <c r="BS16" s="6">
        <f t="shared" si="50"/>
        <v>0</v>
      </c>
      <c r="BT16" s="105">
        <f t="shared" si="51"/>
        <v>1</v>
      </c>
      <c r="BU16" s="105">
        <f t="shared" si="52"/>
        <v>1</v>
      </c>
      <c r="BV16" s="105">
        <f t="shared" si="53"/>
        <v>1</v>
      </c>
      <c r="BW16" s="105">
        <f t="shared" si="54"/>
        <v>1</v>
      </c>
      <c r="BX16" s="3"/>
      <c r="BY16" s="3" t="str">
        <f t="shared" si="68"/>
        <v/>
      </c>
      <c r="BZ16" s="3" t="str">
        <f t="shared" si="69"/>
        <v/>
      </c>
      <c r="CA16" s="3" t="str">
        <f t="shared" si="70"/>
        <v/>
      </c>
      <c r="CB16" s="3">
        <f t="shared" si="71"/>
        <v>0</v>
      </c>
      <c r="CC16" s="3" t="str">
        <f t="shared" si="72"/>
        <v>0</v>
      </c>
    </row>
    <row r="17" spans="1:81" x14ac:dyDescent="0.25">
      <c r="A17" s="3" t="str">
        <f t="shared" si="58"/>
        <v>Not Completed</v>
      </c>
      <c r="C17" s="10">
        <f t="shared" si="59"/>
        <v>16</v>
      </c>
      <c r="D17" s="5" t="str">
        <f t="shared" si="60"/>
        <v/>
      </c>
      <c r="E17" s="6"/>
      <c r="F17" s="6"/>
      <c r="G17" s="6"/>
      <c r="H17" s="5" t="str">
        <f t="shared" si="73"/>
        <v/>
      </c>
      <c r="I17" s="6"/>
      <c r="J17" s="6"/>
      <c r="K17" s="6"/>
      <c r="L17" s="6"/>
      <c r="M17" s="6"/>
      <c r="N17" s="6"/>
      <c r="O17" s="6"/>
      <c r="P17" s="7"/>
      <c r="Q17" s="8" t="str">
        <f>IF(ISBLANK(O17)=TRUE,"",VLOOKUP(O17,'validation code'!$X$35:$Y$38,2,0))</f>
        <v/>
      </c>
      <c r="R17" s="8">
        <f t="shared" si="29"/>
        <v>0</v>
      </c>
      <c r="S17" s="7"/>
      <c r="T17" s="61" t="str">
        <f t="shared" si="61"/>
        <v/>
      </c>
      <c r="U17" s="57"/>
      <c r="V17" s="57"/>
      <c r="W17" s="57"/>
      <c r="X17" s="57"/>
      <c r="Y17" s="58"/>
      <c r="Z17" s="57"/>
      <c r="AA17" s="87"/>
      <c r="AB17" s="84" t="str">
        <f t="shared" si="62"/>
        <v/>
      </c>
      <c r="AC17" s="60" t="str">
        <f t="shared" si="2"/>
        <v/>
      </c>
      <c r="AD17" s="60" t="str">
        <f t="shared" si="2"/>
        <v/>
      </c>
      <c r="AE17" s="60" t="str">
        <f t="shared" si="2"/>
        <v/>
      </c>
      <c r="AF17" s="60" t="str">
        <f t="shared" si="2"/>
        <v/>
      </c>
      <c r="AG17" s="60" t="str">
        <f t="shared" si="2"/>
        <v/>
      </c>
      <c r="AH17" s="60" t="str">
        <f t="shared" si="2"/>
        <v/>
      </c>
      <c r="AI17" s="60" t="str">
        <f t="shared" si="2"/>
        <v/>
      </c>
      <c r="AJ17" s="60" t="str">
        <f t="shared" si="2"/>
        <v/>
      </c>
      <c r="AK17" s="60" t="str">
        <f t="shared" si="2"/>
        <v/>
      </c>
      <c r="AL17" s="60" t="str">
        <f t="shared" si="2"/>
        <v/>
      </c>
      <c r="AM17" s="60" t="str">
        <f t="shared" si="2"/>
        <v/>
      </c>
      <c r="AN17" s="55">
        <f t="shared" si="32"/>
        <v>0</v>
      </c>
      <c r="AO17" s="3"/>
      <c r="AP17" s="3" t="str">
        <f>IF(ISBLANK(F17),"",VLOOKUP(F17,'validation code'!$T$64:$U$125,2,0))</f>
        <v/>
      </c>
      <c r="AQ17" s="3" t="str">
        <f>IF(ISBLANK(F17),"",VLOOKUP(F17,'validation code'!$T$3:$U$61,2,0))</f>
        <v/>
      </c>
      <c r="AR17" s="3" t="str">
        <f>IF(ISBLANK(M17)=TRUE,"",VLOOKUP(M17,'validation code'!$X$48:$Y$49,2,0))</f>
        <v/>
      </c>
      <c r="AS17" s="3" t="str">
        <f>IF(ISBLANK(F17)=TRUE,"",VLOOKUP(F17,'validation code'!$A$29:$B$91,2,0))</f>
        <v/>
      </c>
      <c r="AT17" s="3"/>
      <c r="AU17" s="3" t="str">
        <f t="shared" si="3"/>
        <v>EX-25</v>
      </c>
      <c r="AV17" s="3" t="str">
        <f>IF(ISBLANK($B$2)=TRUE,"",VLOOKUP($B$2,'validation code'!$W$54:$X$76,2,0))</f>
        <v>GAF</v>
      </c>
      <c r="AW17" s="3" t="str">
        <f t="shared" si="63"/>
        <v>01</v>
      </c>
      <c r="AX17" s="3" t="str">
        <f t="shared" si="64"/>
        <v/>
      </c>
      <c r="AY17" s="3" t="str">
        <f t="shared" si="65"/>
        <v>0016</v>
      </c>
      <c r="AZ17" s="3" t="str">
        <f t="shared" si="66"/>
        <v>EX-25-GAF-01--0016</v>
      </c>
      <c r="BA17" s="3" t="str">
        <f t="shared" si="67"/>
        <v>Not Completed</v>
      </c>
      <c r="BB17" s="6">
        <f t="shared" si="33"/>
        <v>0</v>
      </c>
      <c r="BC17" s="6">
        <f t="shared" si="34"/>
        <v>0</v>
      </c>
      <c r="BD17" s="6">
        <f t="shared" si="35"/>
        <v>1</v>
      </c>
      <c r="BE17" s="6">
        <f t="shared" si="36"/>
        <v>0</v>
      </c>
      <c r="BF17" s="6">
        <f t="shared" si="37"/>
        <v>0</v>
      </c>
      <c r="BG17" s="6">
        <f t="shared" si="38"/>
        <v>0</v>
      </c>
      <c r="BH17" s="6">
        <f t="shared" si="39"/>
        <v>0</v>
      </c>
      <c r="BI17" s="6">
        <f t="shared" si="40"/>
        <v>0</v>
      </c>
      <c r="BJ17" s="6">
        <f t="shared" si="41"/>
        <v>0</v>
      </c>
      <c r="BK17" s="6">
        <f t="shared" si="42"/>
        <v>0</v>
      </c>
      <c r="BL17" s="6">
        <f t="shared" si="43"/>
        <v>0</v>
      </c>
      <c r="BM17" s="6">
        <f t="shared" si="44"/>
        <v>1</v>
      </c>
      <c r="BN17" s="6">
        <f t="shared" si="45"/>
        <v>1</v>
      </c>
      <c r="BO17" s="6">
        <f t="shared" si="46"/>
        <v>0</v>
      </c>
      <c r="BP17" s="6">
        <f t="shared" si="47"/>
        <v>1</v>
      </c>
      <c r="BQ17" s="105">
        <f t="shared" si="48"/>
        <v>1</v>
      </c>
      <c r="BR17" s="6">
        <f t="shared" si="49"/>
        <v>0</v>
      </c>
      <c r="BS17" s="6">
        <f t="shared" si="50"/>
        <v>0</v>
      </c>
      <c r="BT17" s="105">
        <f t="shared" si="51"/>
        <v>1</v>
      </c>
      <c r="BU17" s="105">
        <f t="shared" si="52"/>
        <v>1</v>
      </c>
      <c r="BV17" s="105">
        <f t="shared" si="53"/>
        <v>1</v>
      </c>
      <c r="BW17" s="105">
        <f t="shared" si="54"/>
        <v>1</v>
      </c>
      <c r="BX17" s="3"/>
      <c r="BY17" s="3" t="str">
        <f t="shared" si="68"/>
        <v/>
      </c>
      <c r="BZ17" s="3" t="str">
        <f t="shared" si="69"/>
        <v/>
      </c>
      <c r="CA17" s="3" t="str">
        <f t="shared" si="70"/>
        <v/>
      </c>
      <c r="CB17" s="3">
        <f t="shared" si="71"/>
        <v>0</v>
      </c>
      <c r="CC17" s="3" t="str">
        <f t="shared" si="72"/>
        <v>0</v>
      </c>
    </row>
    <row r="18" spans="1:81" x14ac:dyDescent="0.25">
      <c r="A18" s="3" t="str">
        <f t="shared" si="58"/>
        <v>Not Completed</v>
      </c>
      <c r="C18" s="10">
        <f t="shared" si="59"/>
        <v>17</v>
      </c>
      <c r="D18" s="5" t="str">
        <f t="shared" si="60"/>
        <v/>
      </c>
      <c r="E18" s="6"/>
      <c r="F18" s="6"/>
      <c r="G18" s="6"/>
      <c r="H18" s="5" t="str">
        <f t="shared" si="73"/>
        <v/>
      </c>
      <c r="I18" s="6"/>
      <c r="J18" s="6"/>
      <c r="K18" s="6"/>
      <c r="L18" s="6"/>
      <c r="M18" s="6"/>
      <c r="N18" s="6"/>
      <c r="O18" s="6"/>
      <c r="P18" s="7"/>
      <c r="Q18" s="8" t="str">
        <f>IF(ISBLANK(O18)=TRUE,"",VLOOKUP(O18,'validation code'!$X$35:$Y$38,2,0))</f>
        <v/>
      </c>
      <c r="R18" s="8">
        <f t="shared" si="29"/>
        <v>0</v>
      </c>
      <c r="S18" s="7"/>
      <c r="T18" s="61" t="str">
        <f t="shared" si="61"/>
        <v/>
      </c>
      <c r="U18" s="57"/>
      <c r="V18" s="57"/>
      <c r="W18" s="57"/>
      <c r="X18" s="57"/>
      <c r="Y18" s="58"/>
      <c r="Z18" s="57"/>
      <c r="AA18" s="87"/>
      <c r="AB18" s="84" t="str">
        <f t="shared" si="62"/>
        <v/>
      </c>
      <c r="AC18" s="60" t="str">
        <f t="shared" si="2"/>
        <v/>
      </c>
      <c r="AD18" s="60" t="str">
        <f t="shared" si="2"/>
        <v/>
      </c>
      <c r="AE18" s="60" t="str">
        <f t="shared" si="2"/>
        <v/>
      </c>
      <c r="AF18" s="60" t="str">
        <f t="shared" si="2"/>
        <v/>
      </c>
      <c r="AG18" s="60" t="str">
        <f t="shared" si="2"/>
        <v/>
      </c>
      <c r="AH18" s="60" t="str">
        <f t="shared" si="2"/>
        <v/>
      </c>
      <c r="AI18" s="60" t="str">
        <f t="shared" si="2"/>
        <v/>
      </c>
      <c r="AJ18" s="60" t="str">
        <f t="shared" si="2"/>
        <v/>
      </c>
      <c r="AK18" s="60" t="str">
        <f t="shared" si="2"/>
        <v/>
      </c>
      <c r="AL18" s="60" t="str">
        <f t="shared" si="2"/>
        <v/>
      </c>
      <c r="AM18" s="60" t="str">
        <f t="shared" si="2"/>
        <v/>
      </c>
      <c r="AN18" s="55">
        <f t="shared" si="32"/>
        <v>0</v>
      </c>
      <c r="AO18" s="3"/>
      <c r="AP18" s="3" t="str">
        <f>IF(ISBLANK(F18),"",VLOOKUP(F18,'validation code'!$T$64:$U$125,2,0))</f>
        <v/>
      </c>
      <c r="AQ18" s="3" t="str">
        <f>IF(ISBLANK(F18),"",VLOOKUP(F18,'validation code'!$T$3:$U$61,2,0))</f>
        <v/>
      </c>
      <c r="AR18" s="3" t="str">
        <f>IF(ISBLANK(M18)=TRUE,"",VLOOKUP(M18,'validation code'!$X$48:$Y$49,2,0))</f>
        <v/>
      </c>
      <c r="AS18" s="3" t="str">
        <f>IF(ISBLANK(F18)=TRUE,"",VLOOKUP(F18,'validation code'!$A$29:$B$91,2,0))</f>
        <v/>
      </c>
      <c r="AT18" s="3"/>
      <c r="AU18" s="3" t="str">
        <f t="shared" si="3"/>
        <v>EX-25</v>
      </c>
      <c r="AV18" s="3" t="str">
        <f>IF(ISBLANK($B$2)=TRUE,"",VLOOKUP($B$2,'validation code'!$W$54:$X$76,2,0))</f>
        <v>GAF</v>
      </c>
      <c r="AW18" s="3" t="str">
        <f t="shared" si="63"/>
        <v>01</v>
      </c>
      <c r="AX18" s="3" t="str">
        <f t="shared" si="64"/>
        <v/>
      </c>
      <c r="AY18" s="3" t="str">
        <f t="shared" si="65"/>
        <v>0017</v>
      </c>
      <c r="AZ18" s="3" t="str">
        <f t="shared" si="66"/>
        <v>EX-25-GAF-01--0017</v>
      </c>
      <c r="BA18" s="3" t="str">
        <f t="shared" si="67"/>
        <v>Not Completed</v>
      </c>
      <c r="BB18" s="6">
        <f t="shared" si="33"/>
        <v>0</v>
      </c>
      <c r="BC18" s="6">
        <f t="shared" si="34"/>
        <v>0</v>
      </c>
      <c r="BD18" s="6">
        <f t="shared" si="35"/>
        <v>1</v>
      </c>
      <c r="BE18" s="6">
        <f t="shared" si="36"/>
        <v>0</v>
      </c>
      <c r="BF18" s="6">
        <f t="shared" si="37"/>
        <v>0</v>
      </c>
      <c r="BG18" s="6">
        <f t="shared" si="38"/>
        <v>0</v>
      </c>
      <c r="BH18" s="6">
        <f t="shared" si="39"/>
        <v>0</v>
      </c>
      <c r="BI18" s="6">
        <f t="shared" si="40"/>
        <v>0</v>
      </c>
      <c r="BJ18" s="6">
        <f t="shared" si="41"/>
        <v>0</v>
      </c>
      <c r="BK18" s="6">
        <f t="shared" si="42"/>
        <v>0</v>
      </c>
      <c r="BL18" s="6">
        <f t="shared" si="43"/>
        <v>0</v>
      </c>
      <c r="BM18" s="6">
        <f t="shared" si="44"/>
        <v>1</v>
      </c>
      <c r="BN18" s="6">
        <f t="shared" si="45"/>
        <v>1</v>
      </c>
      <c r="BO18" s="6">
        <f t="shared" si="46"/>
        <v>0</v>
      </c>
      <c r="BP18" s="6">
        <f t="shared" si="47"/>
        <v>1</v>
      </c>
      <c r="BQ18" s="105">
        <f t="shared" si="48"/>
        <v>1</v>
      </c>
      <c r="BR18" s="6">
        <f t="shared" si="49"/>
        <v>0</v>
      </c>
      <c r="BS18" s="6">
        <f t="shared" si="50"/>
        <v>0</v>
      </c>
      <c r="BT18" s="105">
        <f t="shared" si="51"/>
        <v>1</v>
      </c>
      <c r="BU18" s="105">
        <f t="shared" si="52"/>
        <v>1</v>
      </c>
      <c r="BV18" s="105">
        <f t="shared" si="53"/>
        <v>1</v>
      </c>
      <c r="BW18" s="105">
        <f t="shared" si="54"/>
        <v>1</v>
      </c>
      <c r="BX18" s="3"/>
      <c r="BY18" s="3" t="str">
        <f t="shared" si="68"/>
        <v/>
      </c>
      <c r="BZ18" s="3" t="str">
        <f t="shared" si="69"/>
        <v/>
      </c>
      <c r="CA18" s="3" t="str">
        <f t="shared" si="70"/>
        <v/>
      </c>
      <c r="CB18" s="3">
        <f t="shared" si="71"/>
        <v>0</v>
      </c>
      <c r="CC18" s="3" t="str">
        <f t="shared" si="72"/>
        <v>0</v>
      </c>
    </row>
    <row r="19" spans="1:81" x14ac:dyDescent="0.25">
      <c r="A19" s="3" t="str">
        <f t="shared" si="58"/>
        <v>Not Completed</v>
      </c>
      <c r="C19" s="10">
        <f t="shared" si="59"/>
        <v>18</v>
      </c>
      <c r="D19" s="5" t="str">
        <f t="shared" si="60"/>
        <v/>
      </c>
      <c r="E19" s="6"/>
      <c r="F19" s="6"/>
      <c r="G19" s="6"/>
      <c r="H19" s="5" t="str">
        <f t="shared" si="73"/>
        <v/>
      </c>
      <c r="I19" s="6"/>
      <c r="J19" s="6"/>
      <c r="K19" s="6"/>
      <c r="L19" s="6"/>
      <c r="M19" s="6"/>
      <c r="N19" s="6"/>
      <c r="O19" s="6"/>
      <c r="P19" s="7"/>
      <c r="Q19" s="8" t="str">
        <f>IF(ISBLANK(O19)=TRUE,"",VLOOKUP(O19,'validation code'!$X$35:$Y$38,2,0))</f>
        <v/>
      </c>
      <c r="R19" s="8">
        <f t="shared" si="29"/>
        <v>0</v>
      </c>
      <c r="S19" s="7"/>
      <c r="T19" s="61" t="str">
        <f t="shared" si="61"/>
        <v/>
      </c>
      <c r="U19" s="57"/>
      <c r="V19" s="57"/>
      <c r="W19" s="57"/>
      <c r="X19" s="57"/>
      <c r="Y19" s="58"/>
      <c r="Z19" s="57"/>
      <c r="AA19" s="87"/>
      <c r="AB19" s="84" t="str">
        <f t="shared" si="62"/>
        <v/>
      </c>
      <c r="AC19" s="60" t="str">
        <f t="shared" si="2"/>
        <v/>
      </c>
      <c r="AD19" s="60" t="str">
        <f t="shared" si="2"/>
        <v/>
      </c>
      <c r="AE19" s="60" t="str">
        <f t="shared" si="2"/>
        <v/>
      </c>
      <c r="AF19" s="60" t="str">
        <f t="shared" si="2"/>
        <v/>
      </c>
      <c r="AG19" s="60" t="str">
        <f t="shared" si="2"/>
        <v/>
      </c>
      <c r="AH19" s="60" t="str">
        <f t="shared" si="2"/>
        <v/>
      </c>
      <c r="AI19" s="60" t="str">
        <f t="shared" si="2"/>
        <v/>
      </c>
      <c r="AJ19" s="60" t="str">
        <f t="shared" si="2"/>
        <v/>
      </c>
      <c r="AK19" s="60" t="str">
        <f t="shared" si="2"/>
        <v/>
      </c>
      <c r="AL19" s="60" t="str">
        <f t="shared" si="2"/>
        <v/>
      </c>
      <c r="AM19" s="60" t="str">
        <f t="shared" si="2"/>
        <v/>
      </c>
      <c r="AN19" s="55">
        <f t="shared" si="32"/>
        <v>0</v>
      </c>
      <c r="AO19" s="3"/>
      <c r="AP19" s="3" t="str">
        <f>IF(ISBLANK(F19),"",VLOOKUP(F19,'validation code'!$T$64:$U$125,2,0))</f>
        <v/>
      </c>
      <c r="AQ19" s="3" t="str">
        <f>IF(ISBLANK(F19),"",VLOOKUP(F19,'validation code'!$T$3:$U$61,2,0))</f>
        <v/>
      </c>
      <c r="AR19" s="3" t="str">
        <f>IF(ISBLANK(M19)=TRUE,"",VLOOKUP(M19,'validation code'!$X$48:$Y$49,2,0))</f>
        <v/>
      </c>
      <c r="AS19" s="3" t="str">
        <f>IF(ISBLANK(F19)=TRUE,"",VLOOKUP(F19,'validation code'!$A$29:$B$91,2,0))</f>
        <v/>
      </c>
      <c r="AT19" s="3"/>
      <c r="AU19" s="3" t="str">
        <f t="shared" si="3"/>
        <v>EX-25</v>
      </c>
      <c r="AV19" s="3" t="str">
        <f>IF(ISBLANK($B$2)=TRUE,"",VLOOKUP($B$2,'validation code'!$W$54:$X$76,2,0))</f>
        <v>GAF</v>
      </c>
      <c r="AW19" s="3" t="str">
        <f t="shared" si="63"/>
        <v>01</v>
      </c>
      <c r="AX19" s="3" t="str">
        <f t="shared" si="64"/>
        <v/>
      </c>
      <c r="AY19" s="3" t="str">
        <f t="shared" si="65"/>
        <v>0018</v>
      </c>
      <c r="AZ19" s="3" t="str">
        <f t="shared" si="66"/>
        <v>EX-25-GAF-01--0018</v>
      </c>
      <c r="BA19" s="3" t="str">
        <f t="shared" si="67"/>
        <v>Not Completed</v>
      </c>
      <c r="BB19" s="6">
        <f t="shared" si="33"/>
        <v>0</v>
      </c>
      <c r="BC19" s="6">
        <f t="shared" si="34"/>
        <v>0</v>
      </c>
      <c r="BD19" s="6">
        <f t="shared" si="35"/>
        <v>1</v>
      </c>
      <c r="BE19" s="6">
        <f t="shared" si="36"/>
        <v>0</v>
      </c>
      <c r="BF19" s="6">
        <f t="shared" si="37"/>
        <v>0</v>
      </c>
      <c r="BG19" s="6">
        <f t="shared" si="38"/>
        <v>0</v>
      </c>
      <c r="BH19" s="6">
        <f t="shared" si="39"/>
        <v>0</v>
      </c>
      <c r="BI19" s="6">
        <f t="shared" si="40"/>
        <v>0</v>
      </c>
      <c r="BJ19" s="6">
        <f t="shared" si="41"/>
        <v>0</v>
      </c>
      <c r="BK19" s="6">
        <f t="shared" si="42"/>
        <v>0</v>
      </c>
      <c r="BL19" s="6">
        <f t="shared" si="43"/>
        <v>0</v>
      </c>
      <c r="BM19" s="6">
        <f t="shared" si="44"/>
        <v>1</v>
      </c>
      <c r="BN19" s="6">
        <f t="shared" si="45"/>
        <v>1</v>
      </c>
      <c r="BO19" s="6">
        <f t="shared" si="46"/>
        <v>0</v>
      </c>
      <c r="BP19" s="6">
        <f t="shared" si="47"/>
        <v>1</v>
      </c>
      <c r="BQ19" s="105">
        <f t="shared" si="48"/>
        <v>1</v>
      </c>
      <c r="BR19" s="6">
        <f t="shared" si="49"/>
        <v>0</v>
      </c>
      <c r="BS19" s="6">
        <f t="shared" si="50"/>
        <v>0</v>
      </c>
      <c r="BT19" s="105">
        <f t="shared" si="51"/>
        <v>1</v>
      </c>
      <c r="BU19" s="105">
        <f t="shared" si="52"/>
        <v>1</v>
      </c>
      <c r="BV19" s="105">
        <f t="shared" si="53"/>
        <v>1</v>
      </c>
      <c r="BW19" s="105">
        <f t="shared" si="54"/>
        <v>1</v>
      </c>
      <c r="BX19" s="3"/>
      <c r="BY19" s="3" t="str">
        <f t="shared" si="68"/>
        <v/>
      </c>
      <c r="BZ19" s="3" t="str">
        <f t="shared" si="69"/>
        <v/>
      </c>
      <c r="CA19" s="3" t="str">
        <f t="shared" si="70"/>
        <v/>
      </c>
      <c r="CB19" s="3">
        <f t="shared" si="71"/>
        <v>0</v>
      </c>
      <c r="CC19" s="3" t="str">
        <f t="shared" si="72"/>
        <v>0</v>
      </c>
    </row>
    <row r="20" spans="1:81" x14ac:dyDescent="0.25">
      <c r="A20" s="3" t="str">
        <f t="shared" si="58"/>
        <v>Not Completed</v>
      </c>
      <c r="C20" s="10">
        <f t="shared" si="59"/>
        <v>19</v>
      </c>
      <c r="D20" s="5" t="str">
        <f t="shared" si="60"/>
        <v/>
      </c>
      <c r="E20" s="6"/>
      <c r="F20" s="6"/>
      <c r="G20" s="6"/>
      <c r="H20" s="5" t="str">
        <f t="shared" si="73"/>
        <v/>
      </c>
      <c r="I20" s="6"/>
      <c r="J20" s="6"/>
      <c r="K20" s="6"/>
      <c r="L20" s="6"/>
      <c r="M20" s="6"/>
      <c r="N20" s="6"/>
      <c r="O20" s="6"/>
      <c r="P20" s="7"/>
      <c r="Q20" s="8" t="str">
        <f>IF(ISBLANK(O20)=TRUE,"",VLOOKUP(O20,'validation code'!$X$35:$Y$38,2,0))</f>
        <v/>
      </c>
      <c r="R20" s="8">
        <f t="shared" si="29"/>
        <v>0</v>
      </c>
      <c r="S20" s="7"/>
      <c r="T20" s="61" t="str">
        <f t="shared" si="61"/>
        <v/>
      </c>
      <c r="U20" s="57"/>
      <c r="V20" s="57"/>
      <c r="W20" s="57"/>
      <c r="X20" s="57"/>
      <c r="Y20" s="58"/>
      <c r="Z20" s="57"/>
      <c r="AA20" s="87"/>
      <c r="AB20" s="84" t="str">
        <f t="shared" si="62"/>
        <v/>
      </c>
      <c r="AC20" s="60" t="str">
        <f t="shared" si="2"/>
        <v/>
      </c>
      <c r="AD20" s="60" t="str">
        <f t="shared" si="2"/>
        <v/>
      </c>
      <c r="AE20" s="60" t="str">
        <f t="shared" si="2"/>
        <v/>
      </c>
      <c r="AF20" s="60" t="str">
        <f t="shared" si="2"/>
        <v/>
      </c>
      <c r="AG20" s="60" t="str">
        <f t="shared" si="2"/>
        <v/>
      </c>
      <c r="AH20" s="60" t="str">
        <f t="shared" si="2"/>
        <v/>
      </c>
      <c r="AI20" s="60" t="str">
        <f t="shared" si="2"/>
        <v/>
      </c>
      <c r="AJ20" s="60" t="str">
        <f t="shared" si="2"/>
        <v/>
      </c>
      <c r="AK20" s="60" t="str">
        <f t="shared" si="2"/>
        <v/>
      </c>
      <c r="AL20" s="60" t="str">
        <f t="shared" si="2"/>
        <v/>
      </c>
      <c r="AM20" s="60" t="str">
        <f t="shared" si="2"/>
        <v/>
      </c>
      <c r="AN20" s="55">
        <f t="shared" si="32"/>
        <v>0</v>
      </c>
      <c r="AO20" s="3"/>
      <c r="AP20" s="3" t="str">
        <f>IF(ISBLANK(F20),"",VLOOKUP(F20,'validation code'!$T$64:$U$125,2,0))</f>
        <v/>
      </c>
      <c r="AQ20" s="3" t="str">
        <f>IF(ISBLANK(F20),"",VLOOKUP(F20,'validation code'!$T$3:$U$61,2,0))</f>
        <v/>
      </c>
      <c r="AR20" s="3" t="str">
        <f>IF(ISBLANK(M20)=TRUE,"",VLOOKUP(M20,'validation code'!$X$48:$Y$49,2,0))</f>
        <v/>
      </c>
      <c r="AS20" s="3" t="str">
        <f>IF(ISBLANK(F20)=TRUE,"",VLOOKUP(F20,'validation code'!$A$29:$B$91,2,0))</f>
        <v/>
      </c>
      <c r="AT20" s="3"/>
      <c r="AU20" s="3" t="str">
        <f t="shared" si="3"/>
        <v>EX-25</v>
      </c>
      <c r="AV20" s="3" t="str">
        <f>IF(ISBLANK($B$2)=TRUE,"",VLOOKUP($B$2,'validation code'!$W$54:$X$76,2,0))</f>
        <v>GAF</v>
      </c>
      <c r="AW20" s="3" t="str">
        <f t="shared" si="63"/>
        <v>01</v>
      </c>
      <c r="AX20" s="3" t="str">
        <f t="shared" si="64"/>
        <v/>
      </c>
      <c r="AY20" s="3" t="str">
        <f t="shared" si="65"/>
        <v>0019</v>
      </c>
      <c r="AZ20" s="3" t="str">
        <f t="shared" si="66"/>
        <v>EX-25-GAF-01--0019</v>
      </c>
      <c r="BA20" s="3" t="str">
        <f t="shared" si="67"/>
        <v>Not Completed</v>
      </c>
      <c r="BB20" s="6">
        <f t="shared" si="33"/>
        <v>0</v>
      </c>
      <c r="BC20" s="6">
        <f t="shared" si="34"/>
        <v>0</v>
      </c>
      <c r="BD20" s="6">
        <f t="shared" si="35"/>
        <v>1</v>
      </c>
      <c r="BE20" s="6">
        <f t="shared" si="36"/>
        <v>0</v>
      </c>
      <c r="BF20" s="6">
        <f t="shared" si="37"/>
        <v>0</v>
      </c>
      <c r="BG20" s="6">
        <f t="shared" si="38"/>
        <v>0</v>
      </c>
      <c r="BH20" s="6">
        <f t="shared" si="39"/>
        <v>0</v>
      </c>
      <c r="BI20" s="6">
        <f t="shared" si="40"/>
        <v>0</v>
      </c>
      <c r="BJ20" s="6">
        <f t="shared" si="41"/>
        <v>0</v>
      </c>
      <c r="BK20" s="6">
        <f t="shared" si="42"/>
        <v>0</v>
      </c>
      <c r="BL20" s="6">
        <f t="shared" si="43"/>
        <v>0</v>
      </c>
      <c r="BM20" s="6">
        <f t="shared" si="44"/>
        <v>1</v>
      </c>
      <c r="BN20" s="6">
        <f t="shared" si="45"/>
        <v>1</v>
      </c>
      <c r="BO20" s="6">
        <f t="shared" si="46"/>
        <v>0</v>
      </c>
      <c r="BP20" s="6">
        <f t="shared" si="47"/>
        <v>1</v>
      </c>
      <c r="BQ20" s="105">
        <f t="shared" si="48"/>
        <v>1</v>
      </c>
      <c r="BR20" s="6">
        <f t="shared" si="49"/>
        <v>0</v>
      </c>
      <c r="BS20" s="6">
        <f t="shared" si="50"/>
        <v>0</v>
      </c>
      <c r="BT20" s="105">
        <f t="shared" si="51"/>
        <v>1</v>
      </c>
      <c r="BU20" s="105">
        <f t="shared" si="52"/>
        <v>1</v>
      </c>
      <c r="BV20" s="105">
        <f t="shared" si="53"/>
        <v>1</v>
      </c>
      <c r="BW20" s="105">
        <f t="shared" si="54"/>
        <v>1</v>
      </c>
      <c r="BX20" s="3"/>
      <c r="BY20" s="3" t="str">
        <f t="shared" si="68"/>
        <v/>
      </c>
      <c r="BZ20" s="3" t="str">
        <f t="shared" si="69"/>
        <v/>
      </c>
      <c r="CA20" s="3" t="str">
        <f t="shared" si="70"/>
        <v/>
      </c>
      <c r="CB20" s="3">
        <f t="shared" si="71"/>
        <v>0</v>
      </c>
      <c r="CC20" s="3" t="str">
        <f t="shared" si="72"/>
        <v>0</v>
      </c>
    </row>
    <row r="21" spans="1:81" x14ac:dyDescent="0.25">
      <c r="A21" s="3" t="str">
        <f t="shared" si="58"/>
        <v>Not Completed</v>
      </c>
      <c r="C21" s="10">
        <f t="shared" si="59"/>
        <v>20</v>
      </c>
      <c r="D21" s="5" t="str">
        <f t="shared" si="60"/>
        <v/>
      </c>
      <c r="E21" s="6"/>
      <c r="F21" s="6"/>
      <c r="G21" s="6"/>
      <c r="H21" s="5" t="str">
        <f t="shared" si="73"/>
        <v/>
      </c>
      <c r="I21" s="6"/>
      <c r="J21" s="6"/>
      <c r="K21" s="6"/>
      <c r="L21" s="6"/>
      <c r="M21" s="6"/>
      <c r="N21" s="6"/>
      <c r="O21" s="6"/>
      <c r="P21" s="7"/>
      <c r="Q21" s="8" t="str">
        <f>IF(ISBLANK(O21)=TRUE,"",VLOOKUP(O21,'validation code'!$X$35:$Y$38,2,0))</f>
        <v/>
      </c>
      <c r="R21" s="8">
        <f t="shared" si="29"/>
        <v>0</v>
      </c>
      <c r="S21" s="7"/>
      <c r="T21" s="61" t="str">
        <f t="shared" si="61"/>
        <v/>
      </c>
      <c r="U21" s="57"/>
      <c r="V21" s="57"/>
      <c r="W21" s="57"/>
      <c r="X21" s="57"/>
      <c r="Y21" s="58"/>
      <c r="Z21" s="57"/>
      <c r="AA21" s="87"/>
      <c r="AB21" s="84" t="str">
        <f t="shared" si="62"/>
        <v/>
      </c>
      <c r="AC21" s="60" t="str">
        <f t="shared" si="2"/>
        <v/>
      </c>
      <c r="AD21" s="60" t="str">
        <f t="shared" si="2"/>
        <v/>
      </c>
      <c r="AE21" s="60" t="str">
        <f t="shared" si="2"/>
        <v/>
      </c>
      <c r="AF21" s="60" t="str">
        <f t="shared" si="2"/>
        <v/>
      </c>
      <c r="AG21" s="60" t="str">
        <f t="shared" si="2"/>
        <v/>
      </c>
      <c r="AH21" s="60" t="str">
        <f t="shared" si="2"/>
        <v/>
      </c>
      <c r="AI21" s="60" t="str">
        <f t="shared" si="2"/>
        <v/>
      </c>
      <c r="AJ21" s="60" t="str">
        <f t="shared" si="2"/>
        <v/>
      </c>
      <c r="AK21" s="60" t="str">
        <f t="shared" si="2"/>
        <v/>
      </c>
      <c r="AL21" s="60" t="str">
        <f t="shared" si="2"/>
        <v/>
      </c>
      <c r="AM21" s="60" t="str">
        <f t="shared" si="2"/>
        <v/>
      </c>
      <c r="AN21" s="55">
        <f t="shared" si="32"/>
        <v>0</v>
      </c>
      <c r="AO21" s="3"/>
      <c r="AP21" s="3" t="str">
        <f>IF(ISBLANK(F21),"",VLOOKUP(F21,'validation code'!$T$64:$U$125,2,0))</f>
        <v/>
      </c>
      <c r="AQ21" s="3" t="str">
        <f>IF(ISBLANK(F21),"",VLOOKUP(F21,'validation code'!$T$3:$U$61,2,0))</f>
        <v/>
      </c>
      <c r="AR21" s="3" t="str">
        <f>IF(ISBLANK(M21)=TRUE,"",VLOOKUP(M21,'validation code'!$X$48:$Y$49,2,0))</f>
        <v/>
      </c>
      <c r="AS21" s="3" t="str">
        <f>IF(ISBLANK(F21)=TRUE,"",VLOOKUP(F21,'validation code'!$A$29:$B$91,2,0))</f>
        <v/>
      </c>
      <c r="AT21" s="3"/>
      <c r="AU21" s="3" t="str">
        <f t="shared" si="3"/>
        <v>EX-25</v>
      </c>
      <c r="AV21" s="3" t="str">
        <f>IF(ISBLANK($B$2)=TRUE,"",VLOOKUP($B$2,'validation code'!$W$54:$X$76,2,0))</f>
        <v>GAF</v>
      </c>
      <c r="AW21" s="3" t="str">
        <f t="shared" si="63"/>
        <v>01</v>
      </c>
      <c r="AX21" s="3" t="str">
        <f t="shared" si="64"/>
        <v/>
      </c>
      <c r="AY21" s="3" t="str">
        <f t="shared" si="65"/>
        <v>0020</v>
      </c>
      <c r="AZ21" s="3" t="str">
        <f t="shared" si="66"/>
        <v>EX-25-GAF-01--0020</v>
      </c>
      <c r="BA21" s="3" t="str">
        <f t="shared" si="67"/>
        <v>Not Completed</v>
      </c>
      <c r="BB21" s="6">
        <f t="shared" si="33"/>
        <v>0</v>
      </c>
      <c r="BC21" s="6">
        <f t="shared" si="34"/>
        <v>0</v>
      </c>
      <c r="BD21" s="6">
        <f t="shared" si="35"/>
        <v>1</v>
      </c>
      <c r="BE21" s="6">
        <f t="shared" si="36"/>
        <v>0</v>
      </c>
      <c r="BF21" s="6">
        <f t="shared" si="37"/>
        <v>0</v>
      </c>
      <c r="BG21" s="6">
        <f t="shared" si="38"/>
        <v>0</v>
      </c>
      <c r="BH21" s="6">
        <f t="shared" si="39"/>
        <v>0</v>
      </c>
      <c r="BI21" s="6">
        <f t="shared" si="40"/>
        <v>0</v>
      </c>
      <c r="BJ21" s="6">
        <f t="shared" si="41"/>
        <v>0</v>
      </c>
      <c r="BK21" s="6">
        <f t="shared" si="42"/>
        <v>0</v>
      </c>
      <c r="BL21" s="6">
        <f t="shared" si="43"/>
        <v>0</v>
      </c>
      <c r="BM21" s="6">
        <f t="shared" si="44"/>
        <v>1</v>
      </c>
      <c r="BN21" s="6">
        <f t="shared" si="45"/>
        <v>1</v>
      </c>
      <c r="BO21" s="6">
        <f t="shared" si="46"/>
        <v>0</v>
      </c>
      <c r="BP21" s="6">
        <f t="shared" si="47"/>
        <v>1</v>
      </c>
      <c r="BQ21" s="105">
        <f t="shared" si="48"/>
        <v>1</v>
      </c>
      <c r="BR21" s="6">
        <f t="shared" si="49"/>
        <v>0</v>
      </c>
      <c r="BS21" s="6">
        <f t="shared" si="50"/>
        <v>0</v>
      </c>
      <c r="BT21" s="105">
        <f t="shared" si="51"/>
        <v>1</v>
      </c>
      <c r="BU21" s="105">
        <f t="shared" si="52"/>
        <v>1</v>
      </c>
      <c r="BV21" s="105">
        <f t="shared" si="53"/>
        <v>1</v>
      </c>
      <c r="BW21" s="105">
        <f t="shared" si="54"/>
        <v>1</v>
      </c>
      <c r="BX21" s="3"/>
      <c r="BY21" s="3" t="str">
        <f t="shared" si="68"/>
        <v/>
      </c>
      <c r="BZ21" s="3" t="str">
        <f t="shared" si="69"/>
        <v/>
      </c>
      <c r="CA21" s="3" t="str">
        <f t="shared" si="70"/>
        <v/>
      </c>
      <c r="CB21" s="3">
        <f t="shared" si="71"/>
        <v>0</v>
      </c>
      <c r="CC21" s="3" t="str">
        <f t="shared" si="72"/>
        <v>0</v>
      </c>
    </row>
    <row r="22" spans="1:81" x14ac:dyDescent="0.25">
      <c r="A22" s="3" t="str">
        <f t="shared" si="58"/>
        <v>Not Completed</v>
      </c>
      <c r="C22" s="10">
        <f t="shared" si="59"/>
        <v>21</v>
      </c>
      <c r="D22" s="5" t="str">
        <f t="shared" si="60"/>
        <v/>
      </c>
      <c r="E22" s="6"/>
      <c r="F22" s="6"/>
      <c r="G22" s="6"/>
      <c r="H22" s="5" t="str">
        <f t="shared" si="73"/>
        <v/>
      </c>
      <c r="I22" s="6"/>
      <c r="J22" s="6"/>
      <c r="K22" s="6"/>
      <c r="L22" s="6"/>
      <c r="M22" s="6"/>
      <c r="N22" s="6"/>
      <c r="O22" s="6"/>
      <c r="P22" s="7"/>
      <c r="Q22" s="8" t="str">
        <f>IF(ISBLANK(O22)=TRUE,"",VLOOKUP(O22,'validation code'!$X$35:$Y$38,2,0))</f>
        <v/>
      </c>
      <c r="R22" s="8">
        <f t="shared" si="29"/>
        <v>0</v>
      </c>
      <c r="S22" s="7"/>
      <c r="T22" s="61" t="str">
        <f t="shared" si="61"/>
        <v/>
      </c>
      <c r="U22" s="57"/>
      <c r="V22" s="57"/>
      <c r="W22" s="57"/>
      <c r="X22" s="57"/>
      <c r="Y22" s="58"/>
      <c r="Z22" s="57"/>
      <c r="AA22" s="87"/>
      <c r="AB22" s="84" t="str">
        <f t="shared" si="62"/>
        <v/>
      </c>
      <c r="AC22" s="60" t="str">
        <f t="shared" si="2"/>
        <v/>
      </c>
      <c r="AD22" s="60" t="str">
        <f t="shared" si="2"/>
        <v/>
      </c>
      <c r="AE22" s="60" t="str">
        <f t="shared" si="2"/>
        <v/>
      </c>
      <c r="AF22" s="60" t="str">
        <f t="shared" si="2"/>
        <v/>
      </c>
      <c r="AG22" s="60" t="str">
        <f t="shared" si="2"/>
        <v/>
      </c>
      <c r="AH22" s="60" t="str">
        <f t="shared" si="2"/>
        <v/>
      </c>
      <c r="AI22" s="60" t="str">
        <f t="shared" si="2"/>
        <v/>
      </c>
      <c r="AJ22" s="60" t="str">
        <f t="shared" si="2"/>
        <v/>
      </c>
      <c r="AK22" s="60" t="str">
        <f t="shared" si="2"/>
        <v/>
      </c>
      <c r="AL22" s="60" t="str">
        <f t="shared" si="2"/>
        <v/>
      </c>
      <c r="AM22" s="60" t="str">
        <f t="shared" si="2"/>
        <v/>
      </c>
      <c r="AN22" s="55">
        <f t="shared" si="32"/>
        <v>0</v>
      </c>
      <c r="AO22" s="3"/>
      <c r="AP22" s="3" t="str">
        <f>IF(ISBLANK(F22),"",VLOOKUP(F22,'validation code'!$T$64:$U$125,2,0))</f>
        <v/>
      </c>
      <c r="AQ22" s="3" t="str">
        <f>IF(ISBLANK(F22),"",VLOOKUP(F22,'validation code'!$T$3:$U$61,2,0))</f>
        <v/>
      </c>
      <c r="AR22" s="3" t="str">
        <f>IF(ISBLANK(M22)=TRUE,"",VLOOKUP(M22,'validation code'!$X$48:$Y$49,2,0))</f>
        <v/>
      </c>
      <c r="AS22" s="3" t="str">
        <f>IF(ISBLANK(F22)=TRUE,"",VLOOKUP(F22,'validation code'!$A$29:$B$91,2,0))</f>
        <v/>
      </c>
      <c r="AT22" s="3"/>
      <c r="AU22" s="3" t="str">
        <f t="shared" si="3"/>
        <v>EX-25</v>
      </c>
      <c r="AV22" s="3" t="str">
        <f>IF(ISBLANK($B$2)=TRUE,"",VLOOKUP($B$2,'validation code'!$W$54:$X$76,2,0))</f>
        <v>GAF</v>
      </c>
      <c r="AW22" s="3" t="str">
        <f t="shared" si="63"/>
        <v>01</v>
      </c>
      <c r="AX22" s="3" t="str">
        <f t="shared" si="64"/>
        <v/>
      </c>
      <c r="AY22" s="3" t="str">
        <f t="shared" si="65"/>
        <v>0021</v>
      </c>
      <c r="AZ22" s="3" t="str">
        <f t="shared" si="66"/>
        <v>EX-25-GAF-01--0021</v>
      </c>
      <c r="BA22" s="3" t="str">
        <f t="shared" si="67"/>
        <v>Not Completed</v>
      </c>
      <c r="BB22" s="6">
        <f t="shared" si="33"/>
        <v>0</v>
      </c>
      <c r="BC22" s="6">
        <f t="shared" si="34"/>
        <v>0</v>
      </c>
      <c r="BD22" s="6">
        <f t="shared" si="35"/>
        <v>1</v>
      </c>
      <c r="BE22" s="6">
        <f t="shared" si="36"/>
        <v>0</v>
      </c>
      <c r="BF22" s="6">
        <f t="shared" si="37"/>
        <v>0</v>
      </c>
      <c r="BG22" s="6">
        <f t="shared" si="38"/>
        <v>0</v>
      </c>
      <c r="BH22" s="6">
        <f t="shared" si="39"/>
        <v>0</v>
      </c>
      <c r="BI22" s="6">
        <f t="shared" si="40"/>
        <v>0</v>
      </c>
      <c r="BJ22" s="6">
        <f t="shared" si="41"/>
        <v>0</v>
      </c>
      <c r="BK22" s="6">
        <f t="shared" si="42"/>
        <v>0</v>
      </c>
      <c r="BL22" s="6">
        <f t="shared" si="43"/>
        <v>0</v>
      </c>
      <c r="BM22" s="6">
        <f t="shared" si="44"/>
        <v>1</v>
      </c>
      <c r="BN22" s="6">
        <f t="shared" si="45"/>
        <v>1</v>
      </c>
      <c r="BO22" s="6">
        <f t="shared" si="46"/>
        <v>0</v>
      </c>
      <c r="BP22" s="6">
        <f t="shared" si="47"/>
        <v>1</v>
      </c>
      <c r="BQ22" s="105">
        <f t="shared" si="48"/>
        <v>1</v>
      </c>
      <c r="BR22" s="6">
        <f t="shared" si="49"/>
        <v>0</v>
      </c>
      <c r="BS22" s="6">
        <f t="shared" si="50"/>
        <v>0</v>
      </c>
      <c r="BT22" s="105">
        <f t="shared" si="51"/>
        <v>1</v>
      </c>
      <c r="BU22" s="105">
        <f t="shared" si="52"/>
        <v>1</v>
      </c>
      <c r="BV22" s="105">
        <f t="shared" si="53"/>
        <v>1</v>
      </c>
      <c r="BW22" s="105">
        <f t="shared" si="54"/>
        <v>1</v>
      </c>
      <c r="BX22" s="3"/>
      <c r="BY22" s="3" t="str">
        <f t="shared" si="68"/>
        <v/>
      </c>
      <c r="BZ22" s="3" t="str">
        <f t="shared" si="69"/>
        <v/>
      </c>
      <c r="CA22" s="3" t="str">
        <f t="shared" si="70"/>
        <v/>
      </c>
      <c r="CB22" s="3">
        <f t="shared" si="71"/>
        <v>0</v>
      </c>
      <c r="CC22" s="3" t="str">
        <f t="shared" si="72"/>
        <v>0</v>
      </c>
    </row>
    <row r="23" spans="1:81" x14ac:dyDescent="0.25">
      <c r="A23" s="3" t="str">
        <f t="shared" si="58"/>
        <v>Not Completed</v>
      </c>
      <c r="C23" s="10">
        <f t="shared" si="59"/>
        <v>22</v>
      </c>
      <c r="D23" s="5" t="str">
        <f t="shared" si="60"/>
        <v/>
      </c>
      <c r="E23" s="6"/>
      <c r="F23" s="6"/>
      <c r="G23" s="6"/>
      <c r="H23" s="5" t="str">
        <f t="shared" si="73"/>
        <v/>
      </c>
      <c r="I23" s="6"/>
      <c r="J23" s="6"/>
      <c r="K23" s="6"/>
      <c r="L23" s="6"/>
      <c r="M23" s="6"/>
      <c r="N23" s="6"/>
      <c r="O23" s="6"/>
      <c r="P23" s="7"/>
      <c r="Q23" s="8" t="str">
        <f>IF(ISBLANK(O23)=TRUE,"",VLOOKUP(O23,'validation code'!$X$35:$Y$38,2,0))</f>
        <v/>
      </c>
      <c r="R23" s="8">
        <f t="shared" si="29"/>
        <v>0</v>
      </c>
      <c r="S23" s="7"/>
      <c r="T23" s="61" t="str">
        <f t="shared" si="61"/>
        <v/>
      </c>
      <c r="U23" s="57"/>
      <c r="V23" s="57"/>
      <c r="W23" s="57"/>
      <c r="X23" s="57"/>
      <c r="Y23" s="58"/>
      <c r="Z23" s="57"/>
      <c r="AA23" s="87"/>
      <c r="AB23" s="84" t="str">
        <f t="shared" si="62"/>
        <v/>
      </c>
      <c r="AC23" s="60" t="str">
        <f t="shared" si="2"/>
        <v/>
      </c>
      <c r="AD23" s="60" t="str">
        <f t="shared" si="2"/>
        <v/>
      </c>
      <c r="AE23" s="60" t="str">
        <f t="shared" si="2"/>
        <v/>
      </c>
      <c r="AF23" s="60" t="str">
        <f t="shared" si="2"/>
        <v/>
      </c>
      <c r="AG23" s="60" t="str">
        <f t="shared" si="2"/>
        <v/>
      </c>
      <c r="AH23" s="60" t="str">
        <f t="shared" si="2"/>
        <v/>
      </c>
      <c r="AI23" s="60" t="str">
        <f t="shared" si="2"/>
        <v/>
      </c>
      <c r="AJ23" s="60" t="str">
        <f t="shared" si="2"/>
        <v/>
      </c>
      <c r="AK23" s="60" t="str">
        <f t="shared" si="2"/>
        <v/>
      </c>
      <c r="AL23" s="60" t="str">
        <f t="shared" si="2"/>
        <v/>
      </c>
      <c r="AM23" s="60" t="str">
        <f t="shared" si="2"/>
        <v/>
      </c>
      <c r="AN23" s="55">
        <f t="shared" si="32"/>
        <v>0</v>
      </c>
      <c r="AO23" s="3"/>
      <c r="AP23" s="3" t="str">
        <f>IF(ISBLANK(F23),"",VLOOKUP(F23,'validation code'!$T$64:$U$125,2,0))</f>
        <v/>
      </c>
      <c r="AQ23" s="3" t="str">
        <f>IF(ISBLANK(F23),"",VLOOKUP(F23,'validation code'!$T$3:$U$61,2,0))</f>
        <v/>
      </c>
      <c r="AR23" s="3" t="str">
        <f>IF(ISBLANK(M23)=TRUE,"",VLOOKUP(M23,'validation code'!$X$48:$Y$49,2,0))</f>
        <v/>
      </c>
      <c r="AS23" s="3" t="str">
        <f>IF(ISBLANK(F23)=TRUE,"",VLOOKUP(F23,'validation code'!$A$29:$B$91,2,0))</f>
        <v/>
      </c>
      <c r="AT23" s="3"/>
      <c r="AU23" s="3" t="str">
        <f t="shared" si="3"/>
        <v>EX-25</v>
      </c>
      <c r="AV23" s="3" t="str">
        <f>IF(ISBLANK($B$2)=TRUE,"",VLOOKUP($B$2,'validation code'!$W$54:$X$76,2,0))</f>
        <v>GAF</v>
      </c>
      <c r="AW23" s="3" t="str">
        <f t="shared" si="63"/>
        <v>01</v>
      </c>
      <c r="AX23" s="3" t="str">
        <f t="shared" si="64"/>
        <v/>
      </c>
      <c r="AY23" s="3" t="str">
        <f t="shared" si="65"/>
        <v>0022</v>
      </c>
      <c r="AZ23" s="3" t="str">
        <f t="shared" si="66"/>
        <v>EX-25-GAF-01--0022</v>
      </c>
      <c r="BA23" s="3" t="str">
        <f t="shared" si="67"/>
        <v>Not Completed</v>
      </c>
      <c r="BB23" s="6">
        <f t="shared" si="33"/>
        <v>0</v>
      </c>
      <c r="BC23" s="6">
        <f t="shared" si="34"/>
        <v>0</v>
      </c>
      <c r="BD23" s="6">
        <f t="shared" si="35"/>
        <v>1</v>
      </c>
      <c r="BE23" s="6">
        <f t="shared" si="36"/>
        <v>0</v>
      </c>
      <c r="BF23" s="6">
        <f t="shared" si="37"/>
        <v>0</v>
      </c>
      <c r="BG23" s="6">
        <f t="shared" si="38"/>
        <v>0</v>
      </c>
      <c r="BH23" s="6">
        <f t="shared" si="39"/>
        <v>0</v>
      </c>
      <c r="BI23" s="6">
        <f t="shared" si="40"/>
        <v>0</v>
      </c>
      <c r="BJ23" s="6">
        <f t="shared" si="41"/>
        <v>0</v>
      </c>
      <c r="BK23" s="6">
        <f t="shared" si="42"/>
        <v>0</v>
      </c>
      <c r="BL23" s="6">
        <f t="shared" si="43"/>
        <v>0</v>
      </c>
      <c r="BM23" s="6">
        <f t="shared" si="44"/>
        <v>1</v>
      </c>
      <c r="BN23" s="6">
        <f t="shared" si="45"/>
        <v>1</v>
      </c>
      <c r="BO23" s="6">
        <f t="shared" si="46"/>
        <v>0</v>
      </c>
      <c r="BP23" s="6">
        <f t="shared" si="47"/>
        <v>1</v>
      </c>
      <c r="BQ23" s="105">
        <f t="shared" si="48"/>
        <v>1</v>
      </c>
      <c r="BR23" s="6">
        <f t="shared" si="49"/>
        <v>0</v>
      </c>
      <c r="BS23" s="6">
        <f t="shared" si="50"/>
        <v>0</v>
      </c>
      <c r="BT23" s="105">
        <f t="shared" si="51"/>
        <v>1</v>
      </c>
      <c r="BU23" s="105">
        <f t="shared" si="52"/>
        <v>1</v>
      </c>
      <c r="BV23" s="105">
        <f t="shared" si="53"/>
        <v>1</v>
      </c>
      <c r="BW23" s="105">
        <f t="shared" si="54"/>
        <v>1</v>
      </c>
      <c r="BX23" s="3"/>
      <c r="BY23" s="3" t="str">
        <f t="shared" si="68"/>
        <v/>
      </c>
      <c r="BZ23" s="3" t="str">
        <f t="shared" si="69"/>
        <v/>
      </c>
      <c r="CA23" s="3" t="str">
        <f t="shared" si="70"/>
        <v/>
      </c>
      <c r="CB23" s="3">
        <f t="shared" si="71"/>
        <v>0</v>
      </c>
      <c r="CC23" s="3" t="str">
        <f t="shared" si="72"/>
        <v>0</v>
      </c>
    </row>
    <row r="24" spans="1:81" x14ac:dyDescent="0.25">
      <c r="A24" s="3" t="str">
        <f t="shared" si="58"/>
        <v>Not Completed</v>
      </c>
      <c r="C24" s="10">
        <f t="shared" si="59"/>
        <v>23</v>
      </c>
      <c r="D24" s="5" t="str">
        <f t="shared" si="60"/>
        <v/>
      </c>
      <c r="E24" s="6"/>
      <c r="F24" s="6"/>
      <c r="G24" s="6"/>
      <c r="H24" s="5" t="str">
        <f t="shared" si="73"/>
        <v/>
      </c>
      <c r="I24" s="6"/>
      <c r="J24" s="6"/>
      <c r="K24" s="6"/>
      <c r="L24" s="6"/>
      <c r="M24" s="6"/>
      <c r="N24" s="6"/>
      <c r="O24" s="6"/>
      <c r="P24" s="7"/>
      <c r="Q24" s="8" t="str">
        <f>IF(ISBLANK(O24)=TRUE,"",VLOOKUP(O24,'validation code'!$X$35:$Y$38,2,0))</f>
        <v/>
      </c>
      <c r="R24" s="8">
        <f t="shared" si="29"/>
        <v>0</v>
      </c>
      <c r="S24" s="7"/>
      <c r="T24" s="61" t="str">
        <f t="shared" si="61"/>
        <v/>
      </c>
      <c r="U24" s="57"/>
      <c r="V24" s="57"/>
      <c r="W24" s="57"/>
      <c r="X24" s="57"/>
      <c r="Y24" s="58"/>
      <c r="Z24" s="57"/>
      <c r="AA24" s="87"/>
      <c r="AB24" s="84" t="str">
        <f t="shared" si="62"/>
        <v/>
      </c>
      <c r="AC24" s="60" t="str">
        <f t="shared" si="2"/>
        <v/>
      </c>
      <c r="AD24" s="60" t="str">
        <f t="shared" si="2"/>
        <v/>
      </c>
      <c r="AE24" s="60" t="str">
        <f t="shared" ref="AC24:AM47" si="74">IF(OR(ISBLANK($V24)=TRUE,$V24&lt;&gt;AE$1=TRUE,ISBLANK($T24)=TRUE),"",IF(AE$1=$V24,$T24,0))</f>
        <v/>
      </c>
      <c r="AF24" s="60" t="str">
        <f t="shared" si="74"/>
        <v/>
      </c>
      <c r="AG24" s="60" t="str">
        <f t="shared" si="74"/>
        <v/>
      </c>
      <c r="AH24" s="60" t="str">
        <f t="shared" si="74"/>
        <v/>
      </c>
      <c r="AI24" s="60" t="str">
        <f t="shared" si="74"/>
        <v/>
      </c>
      <c r="AJ24" s="60" t="str">
        <f t="shared" si="74"/>
        <v/>
      </c>
      <c r="AK24" s="60" t="str">
        <f t="shared" si="74"/>
        <v/>
      </c>
      <c r="AL24" s="60" t="str">
        <f t="shared" si="74"/>
        <v/>
      </c>
      <c r="AM24" s="60" t="str">
        <f t="shared" si="74"/>
        <v/>
      </c>
      <c r="AN24" s="55">
        <f t="shared" si="32"/>
        <v>0</v>
      </c>
      <c r="AO24" s="3"/>
      <c r="AP24" s="3" t="str">
        <f>IF(ISBLANK(F24),"",VLOOKUP(F24,'validation code'!$T$64:$U$125,2,0))</f>
        <v/>
      </c>
      <c r="AQ24" s="3" t="str">
        <f>IF(ISBLANK(F24),"",VLOOKUP(F24,'validation code'!$T$3:$U$61,2,0))</f>
        <v/>
      </c>
      <c r="AR24" s="3" t="str">
        <f>IF(ISBLANK(M24)=TRUE,"",VLOOKUP(M24,'validation code'!$X$48:$Y$49,2,0))</f>
        <v/>
      </c>
      <c r="AS24" s="3" t="str">
        <f>IF(ISBLANK(F24)=TRUE,"",VLOOKUP(F24,'validation code'!$A$29:$B$91,2,0))</f>
        <v/>
      </c>
      <c r="AT24" s="3"/>
      <c r="AU24" s="3" t="str">
        <f t="shared" si="3"/>
        <v>EX-25</v>
      </c>
      <c r="AV24" s="3" t="str">
        <f>IF(ISBLANK($B$2)=TRUE,"",VLOOKUP($B$2,'validation code'!$W$54:$X$76,2,0))</f>
        <v>GAF</v>
      </c>
      <c r="AW24" s="3" t="str">
        <f t="shared" si="63"/>
        <v>01</v>
      </c>
      <c r="AX24" s="3" t="str">
        <f t="shared" si="64"/>
        <v/>
      </c>
      <c r="AY24" s="3" t="str">
        <f t="shared" si="65"/>
        <v>0023</v>
      </c>
      <c r="AZ24" s="3" t="str">
        <f t="shared" si="66"/>
        <v>EX-25-GAF-01--0023</v>
      </c>
      <c r="BA24" s="3" t="str">
        <f t="shared" si="67"/>
        <v>Not Completed</v>
      </c>
      <c r="BB24" s="6">
        <f t="shared" si="33"/>
        <v>0</v>
      </c>
      <c r="BC24" s="6">
        <f t="shared" si="34"/>
        <v>0</v>
      </c>
      <c r="BD24" s="6">
        <f t="shared" si="35"/>
        <v>1</v>
      </c>
      <c r="BE24" s="6">
        <f t="shared" si="36"/>
        <v>0</v>
      </c>
      <c r="BF24" s="6">
        <f t="shared" si="37"/>
        <v>0</v>
      </c>
      <c r="BG24" s="6">
        <f t="shared" si="38"/>
        <v>0</v>
      </c>
      <c r="BH24" s="6">
        <f t="shared" si="39"/>
        <v>0</v>
      </c>
      <c r="BI24" s="6">
        <f t="shared" si="40"/>
        <v>0</v>
      </c>
      <c r="BJ24" s="6">
        <f t="shared" si="41"/>
        <v>0</v>
      </c>
      <c r="BK24" s="6">
        <f t="shared" si="42"/>
        <v>0</v>
      </c>
      <c r="BL24" s="6">
        <f t="shared" si="43"/>
        <v>0</v>
      </c>
      <c r="BM24" s="6">
        <f t="shared" si="44"/>
        <v>1</v>
      </c>
      <c r="BN24" s="6">
        <f t="shared" si="45"/>
        <v>1</v>
      </c>
      <c r="BO24" s="6">
        <f t="shared" si="46"/>
        <v>0</v>
      </c>
      <c r="BP24" s="6">
        <f t="shared" si="47"/>
        <v>1</v>
      </c>
      <c r="BQ24" s="105">
        <f t="shared" si="48"/>
        <v>1</v>
      </c>
      <c r="BR24" s="6">
        <f t="shared" si="49"/>
        <v>0</v>
      </c>
      <c r="BS24" s="6">
        <f t="shared" si="50"/>
        <v>0</v>
      </c>
      <c r="BT24" s="105">
        <f t="shared" si="51"/>
        <v>1</v>
      </c>
      <c r="BU24" s="105">
        <f t="shared" si="52"/>
        <v>1</v>
      </c>
      <c r="BV24" s="105">
        <f t="shared" si="53"/>
        <v>1</v>
      </c>
      <c r="BW24" s="105">
        <f t="shared" si="54"/>
        <v>1</v>
      </c>
      <c r="BX24" s="3"/>
      <c r="BY24" s="3" t="str">
        <f t="shared" si="68"/>
        <v/>
      </c>
      <c r="BZ24" s="3" t="str">
        <f t="shared" si="69"/>
        <v/>
      </c>
      <c r="CA24" s="3" t="str">
        <f t="shared" si="70"/>
        <v/>
      </c>
      <c r="CB24" s="3">
        <f t="shared" si="71"/>
        <v>0</v>
      </c>
      <c r="CC24" s="3" t="str">
        <f t="shared" si="72"/>
        <v>0</v>
      </c>
    </row>
    <row r="25" spans="1:81" x14ac:dyDescent="0.25">
      <c r="A25" s="3" t="str">
        <f t="shared" si="58"/>
        <v>Not Completed</v>
      </c>
      <c r="C25" s="10">
        <f t="shared" si="59"/>
        <v>24</v>
      </c>
      <c r="D25" s="5" t="str">
        <f t="shared" si="60"/>
        <v/>
      </c>
      <c r="E25" s="6"/>
      <c r="F25" s="6"/>
      <c r="G25" s="6"/>
      <c r="H25" s="5" t="str">
        <f t="shared" si="73"/>
        <v/>
      </c>
      <c r="I25" s="6"/>
      <c r="J25" s="6"/>
      <c r="K25" s="6"/>
      <c r="L25" s="6"/>
      <c r="M25" s="6"/>
      <c r="N25" s="6"/>
      <c r="O25" s="6"/>
      <c r="P25" s="7"/>
      <c r="Q25" s="8" t="str">
        <f>IF(ISBLANK(O25)=TRUE,"",VLOOKUP(O25,'validation code'!$X$35:$Y$38,2,0))</f>
        <v/>
      </c>
      <c r="R25" s="8">
        <f t="shared" si="29"/>
        <v>0</v>
      </c>
      <c r="S25" s="7"/>
      <c r="T25" s="61" t="str">
        <f t="shared" si="61"/>
        <v/>
      </c>
      <c r="U25" s="57"/>
      <c r="V25" s="57"/>
      <c r="W25" s="57"/>
      <c r="X25" s="57"/>
      <c r="Y25" s="58"/>
      <c r="Z25" s="57"/>
      <c r="AA25" s="87"/>
      <c r="AB25" s="84" t="str">
        <f t="shared" si="62"/>
        <v/>
      </c>
      <c r="AC25" s="60" t="str">
        <f t="shared" si="74"/>
        <v/>
      </c>
      <c r="AD25" s="60" t="str">
        <f t="shared" si="74"/>
        <v/>
      </c>
      <c r="AE25" s="60" t="str">
        <f t="shared" si="74"/>
        <v/>
      </c>
      <c r="AF25" s="60" t="str">
        <f t="shared" si="74"/>
        <v/>
      </c>
      <c r="AG25" s="60" t="str">
        <f t="shared" si="74"/>
        <v/>
      </c>
      <c r="AH25" s="60" t="str">
        <f t="shared" si="74"/>
        <v/>
      </c>
      <c r="AI25" s="60" t="str">
        <f t="shared" si="74"/>
        <v/>
      </c>
      <c r="AJ25" s="60" t="str">
        <f t="shared" si="74"/>
        <v/>
      </c>
      <c r="AK25" s="60" t="str">
        <f t="shared" si="74"/>
        <v/>
      </c>
      <c r="AL25" s="60" t="str">
        <f t="shared" si="74"/>
        <v/>
      </c>
      <c r="AM25" s="60" t="str">
        <f t="shared" si="74"/>
        <v/>
      </c>
      <c r="AN25" s="55">
        <f t="shared" si="32"/>
        <v>0</v>
      </c>
      <c r="AO25" s="3"/>
      <c r="AP25" s="3" t="str">
        <f>IF(ISBLANK(F25),"",VLOOKUP(F25,'validation code'!$T$64:$U$125,2,0))</f>
        <v/>
      </c>
      <c r="AQ25" s="3" t="str">
        <f>IF(ISBLANK(F25),"",VLOOKUP(F25,'validation code'!$T$3:$U$61,2,0))</f>
        <v/>
      </c>
      <c r="AR25" s="3" t="str">
        <f>IF(ISBLANK(M25)=TRUE,"",VLOOKUP(M25,'validation code'!$X$48:$Y$49,2,0))</f>
        <v/>
      </c>
      <c r="AS25" s="3" t="str">
        <f>IF(ISBLANK(F25)=TRUE,"",VLOOKUP(F25,'validation code'!$A$29:$B$91,2,0))</f>
        <v/>
      </c>
      <c r="AT25" s="3"/>
      <c r="AU25" s="3" t="str">
        <f t="shared" si="3"/>
        <v>EX-25</v>
      </c>
      <c r="AV25" s="3" t="str">
        <f>IF(ISBLANK($B$2)=TRUE,"",VLOOKUP($B$2,'validation code'!$W$54:$X$76,2,0))</f>
        <v>GAF</v>
      </c>
      <c r="AW25" s="3" t="str">
        <f t="shared" si="63"/>
        <v>01</v>
      </c>
      <c r="AX25" s="3" t="str">
        <f t="shared" si="64"/>
        <v/>
      </c>
      <c r="AY25" s="3" t="str">
        <f t="shared" si="65"/>
        <v>0024</v>
      </c>
      <c r="AZ25" s="3" t="str">
        <f t="shared" si="66"/>
        <v>EX-25-GAF-01--0024</v>
      </c>
      <c r="BA25" s="3" t="str">
        <f t="shared" si="67"/>
        <v>Not Completed</v>
      </c>
      <c r="BB25" s="6">
        <f t="shared" si="33"/>
        <v>0</v>
      </c>
      <c r="BC25" s="6">
        <f t="shared" si="34"/>
        <v>0</v>
      </c>
      <c r="BD25" s="6">
        <f t="shared" si="35"/>
        <v>1</v>
      </c>
      <c r="BE25" s="6">
        <f t="shared" si="36"/>
        <v>0</v>
      </c>
      <c r="BF25" s="6">
        <f t="shared" si="37"/>
        <v>0</v>
      </c>
      <c r="BG25" s="6">
        <f t="shared" si="38"/>
        <v>0</v>
      </c>
      <c r="BH25" s="6">
        <f t="shared" si="39"/>
        <v>0</v>
      </c>
      <c r="BI25" s="6">
        <f t="shared" si="40"/>
        <v>0</v>
      </c>
      <c r="BJ25" s="6">
        <f t="shared" si="41"/>
        <v>0</v>
      </c>
      <c r="BK25" s="6">
        <f t="shared" si="42"/>
        <v>0</v>
      </c>
      <c r="BL25" s="6">
        <f t="shared" si="43"/>
        <v>0</v>
      </c>
      <c r="BM25" s="6">
        <f t="shared" si="44"/>
        <v>1</v>
      </c>
      <c r="BN25" s="6">
        <f t="shared" si="45"/>
        <v>1</v>
      </c>
      <c r="BO25" s="6">
        <f t="shared" si="46"/>
        <v>0</v>
      </c>
      <c r="BP25" s="6">
        <f t="shared" si="47"/>
        <v>1</v>
      </c>
      <c r="BQ25" s="105">
        <f t="shared" si="48"/>
        <v>1</v>
      </c>
      <c r="BR25" s="6">
        <f t="shared" si="49"/>
        <v>0</v>
      </c>
      <c r="BS25" s="6">
        <f t="shared" si="50"/>
        <v>0</v>
      </c>
      <c r="BT25" s="105">
        <f t="shared" si="51"/>
        <v>1</v>
      </c>
      <c r="BU25" s="105">
        <f t="shared" si="52"/>
        <v>1</v>
      </c>
      <c r="BV25" s="105">
        <f t="shared" si="53"/>
        <v>1</v>
      </c>
      <c r="BW25" s="105">
        <f t="shared" si="54"/>
        <v>1</v>
      </c>
      <c r="BX25" s="3"/>
      <c r="BY25" s="3" t="str">
        <f t="shared" si="68"/>
        <v/>
      </c>
      <c r="BZ25" s="3" t="str">
        <f t="shared" si="69"/>
        <v/>
      </c>
      <c r="CA25" s="3" t="str">
        <f t="shared" si="70"/>
        <v/>
      </c>
      <c r="CB25" s="3">
        <f t="shared" si="71"/>
        <v>0</v>
      </c>
      <c r="CC25" s="3" t="str">
        <f t="shared" si="72"/>
        <v>0</v>
      </c>
    </row>
    <row r="26" spans="1:81" x14ac:dyDescent="0.25">
      <c r="A26" s="3" t="str">
        <f t="shared" si="58"/>
        <v>Not Completed</v>
      </c>
      <c r="C26" s="10">
        <f t="shared" si="59"/>
        <v>25</v>
      </c>
      <c r="D26" s="5" t="str">
        <f t="shared" si="60"/>
        <v/>
      </c>
      <c r="E26" s="6"/>
      <c r="F26" s="6"/>
      <c r="G26" s="6"/>
      <c r="H26" s="5" t="str">
        <f t="shared" si="73"/>
        <v/>
      </c>
      <c r="I26" s="6"/>
      <c r="J26" s="6"/>
      <c r="K26" s="6"/>
      <c r="L26" s="6"/>
      <c r="M26" s="6"/>
      <c r="N26" s="6"/>
      <c r="O26" s="6"/>
      <c r="P26" s="7"/>
      <c r="Q26" s="8" t="str">
        <f>IF(ISBLANK(O26)=TRUE,"",VLOOKUP(O26,'validation code'!$X$35:$Y$38,2,0))</f>
        <v/>
      </c>
      <c r="R26" s="8">
        <f t="shared" si="29"/>
        <v>0</v>
      </c>
      <c r="S26" s="7"/>
      <c r="T26" s="61" t="str">
        <f t="shared" si="61"/>
        <v/>
      </c>
      <c r="U26" s="57"/>
      <c r="V26" s="57"/>
      <c r="W26" s="57"/>
      <c r="X26" s="57"/>
      <c r="Y26" s="58"/>
      <c r="Z26" s="57"/>
      <c r="AA26" s="87"/>
      <c r="AB26" s="84" t="str">
        <f t="shared" si="62"/>
        <v/>
      </c>
      <c r="AC26" s="60" t="str">
        <f t="shared" si="74"/>
        <v/>
      </c>
      <c r="AD26" s="60" t="str">
        <f t="shared" si="74"/>
        <v/>
      </c>
      <c r="AE26" s="60" t="str">
        <f t="shared" si="74"/>
        <v/>
      </c>
      <c r="AF26" s="60" t="str">
        <f t="shared" si="74"/>
        <v/>
      </c>
      <c r="AG26" s="60" t="str">
        <f t="shared" si="74"/>
        <v/>
      </c>
      <c r="AH26" s="60" t="str">
        <f t="shared" si="74"/>
        <v/>
      </c>
      <c r="AI26" s="60" t="str">
        <f t="shared" si="74"/>
        <v/>
      </c>
      <c r="AJ26" s="60" t="str">
        <f t="shared" si="74"/>
        <v/>
      </c>
      <c r="AK26" s="60" t="str">
        <f t="shared" si="74"/>
        <v/>
      </c>
      <c r="AL26" s="60" t="str">
        <f t="shared" si="74"/>
        <v/>
      </c>
      <c r="AM26" s="60" t="str">
        <f t="shared" si="74"/>
        <v/>
      </c>
      <c r="AN26" s="55">
        <f t="shared" si="32"/>
        <v>0</v>
      </c>
      <c r="AO26" s="3"/>
      <c r="AP26" s="3" t="str">
        <f>IF(ISBLANK(F26),"",VLOOKUP(F26,'validation code'!$T$64:$U$125,2,0))</f>
        <v/>
      </c>
      <c r="AQ26" s="3" t="str">
        <f>IF(ISBLANK(F26),"",VLOOKUP(F26,'validation code'!$T$3:$U$61,2,0))</f>
        <v/>
      </c>
      <c r="AR26" s="3" t="str">
        <f>IF(ISBLANK(M26)=TRUE,"",VLOOKUP(M26,'validation code'!$X$48:$Y$49,2,0))</f>
        <v/>
      </c>
      <c r="AS26" s="3" t="str">
        <f>IF(ISBLANK(F26)=TRUE,"",VLOOKUP(F26,'validation code'!$A$29:$B$91,2,0))</f>
        <v/>
      </c>
      <c r="AT26" s="3"/>
      <c r="AU26" s="3" t="str">
        <f t="shared" si="3"/>
        <v>EX-25</v>
      </c>
      <c r="AV26" s="3" t="str">
        <f>IF(ISBLANK($B$2)=TRUE,"",VLOOKUP($B$2,'validation code'!$W$54:$X$76,2,0))</f>
        <v>GAF</v>
      </c>
      <c r="AW26" s="3" t="str">
        <f t="shared" si="63"/>
        <v>01</v>
      </c>
      <c r="AX26" s="3" t="str">
        <f t="shared" si="64"/>
        <v/>
      </c>
      <c r="AY26" s="3" t="str">
        <f t="shared" si="65"/>
        <v>0025</v>
      </c>
      <c r="AZ26" s="3" t="str">
        <f t="shared" si="66"/>
        <v>EX-25-GAF-01--0025</v>
      </c>
      <c r="BA26" s="3" t="str">
        <f t="shared" si="67"/>
        <v>Not Completed</v>
      </c>
      <c r="BB26" s="6">
        <f t="shared" si="33"/>
        <v>0</v>
      </c>
      <c r="BC26" s="6">
        <f t="shared" si="34"/>
        <v>0</v>
      </c>
      <c r="BD26" s="6">
        <f t="shared" si="35"/>
        <v>1</v>
      </c>
      <c r="BE26" s="6">
        <f t="shared" si="36"/>
        <v>0</v>
      </c>
      <c r="BF26" s="6">
        <f t="shared" si="37"/>
        <v>0</v>
      </c>
      <c r="BG26" s="6">
        <f t="shared" si="38"/>
        <v>0</v>
      </c>
      <c r="BH26" s="6">
        <f t="shared" si="39"/>
        <v>0</v>
      </c>
      <c r="BI26" s="6">
        <f t="shared" si="40"/>
        <v>0</v>
      </c>
      <c r="BJ26" s="6">
        <f t="shared" si="41"/>
        <v>0</v>
      </c>
      <c r="BK26" s="6">
        <f t="shared" si="42"/>
        <v>0</v>
      </c>
      <c r="BL26" s="6">
        <f t="shared" si="43"/>
        <v>0</v>
      </c>
      <c r="BM26" s="6">
        <f t="shared" si="44"/>
        <v>1</v>
      </c>
      <c r="BN26" s="6">
        <f t="shared" si="45"/>
        <v>1</v>
      </c>
      <c r="BO26" s="6">
        <f t="shared" si="46"/>
        <v>0</v>
      </c>
      <c r="BP26" s="6">
        <f t="shared" si="47"/>
        <v>1</v>
      </c>
      <c r="BQ26" s="105">
        <f t="shared" si="48"/>
        <v>1</v>
      </c>
      <c r="BR26" s="6">
        <f t="shared" si="49"/>
        <v>0</v>
      </c>
      <c r="BS26" s="6">
        <f t="shared" si="50"/>
        <v>0</v>
      </c>
      <c r="BT26" s="105">
        <f t="shared" si="51"/>
        <v>1</v>
      </c>
      <c r="BU26" s="105">
        <f t="shared" si="52"/>
        <v>1</v>
      </c>
      <c r="BV26" s="105">
        <f t="shared" si="53"/>
        <v>1</v>
      </c>
      <c r="BW26" s="105">
        <f t="shared" si="54"/>
        <v>1</v>
      </c>
      <c r="BX26" s="3"/>
      <c r="BY26" s="3" t="str">
        <f t="shared" si="68"/>
        <v/>
      </c>
      <c r="BZ26" s="3" t="str">
        <f t="shared" si="69"/>
        <v/>
      </c>
      <c r="CA26" s="3" t="str">
        <f t="shared" si="70"/>
        <v/>
      </c>
      <c r="CB26" s="3">
        <f t="shared" si="71"/>
        <v>0</v>
      </c>
      <c r="CC26" s="3" t="str">
        <f t="shared" si="72"/>
        <v>0</v>
      </c>
    </row>
    <row r="27" spans="1:81" x14ac:dyDescent="0.25">
      <c r="A27" s="3" t="str">
        <f t="shared" si="58"/>
        <v>Not Completed</v>
      </c>
      <c r="C27" s="10">
        <f t="shared" si="59"/>
        <v>26</v>
      </c>
      <c r="D27" s="5" t="str">
        <f t="shared" si="60"/>
        <v/>
      </c>
      <c r="E27" s="6"/>
      <c r="F27" s="6"/>
      <c r="G27" s="6"/>
      <c r="H27" s="5" t="str">
        <f t="shared" si="73"/>
        <v/>
      </c>
      <c r="I27" s="6"/>
      <c r="J27" s="6"/>
      <c r="K27" s="6"/>
      <c r="L27" s="6"/>
      <c r="M27" s="6"/>
      <c r="N27" s="6"/>
      <c r="O27" s="6"/>
      <c r="P27" s="7"/>
      <c r="Q27" s="8" t="str">
        <f>IF(ISBLANK(O27)=TRUE,"",VLOOKUP(O27,'validation code'!$X$35:$Y$38,2,0))</f>
        <v/>
      </c>
      <c r="R27" s="8">
        <f t="shared" si="29"/>
        <v>0</v>
      </c>
      <c r="S27" s="7"/>
      <c r="T27" s="61" t="str">
        <f t="shared" si="61"/>
        <v/>
      </c>
      <c r="U27" s="57"/>
      <c r="V27" s="57"/>
      <c r="W27" s="57"/>
      <c r="X27" s="57"/>
      <c r="Y27" s="58"/>
      <c r="Z27" s="57"/>
      <c r="AA27" s="87"/>
      <c r="AB27" s="84" t="str">
        <f t="shared" si="62"/>
        <v/>
      </c>
      <c r="AC27" s="60" t="str">
        <f t="shared" si="74"/>
        <v/>
      </c>
      <c r="AD27" s="60" t="str">
        <f t="shared" si="74"/>
        <v/>
      </c>
      <c r="AE27" s="60" t="str">
        <f t="shared" si="74"/>
        <v/>
      </c>
      <c r="AF27" s="60" t="str">
        <f t="shared" si="74"/>
        <v/>
      </c>
      <c r="AG27" s="60" t="str">
        <f t="shared" si="74"/>
        <v/>
      </c>
      <c r="AH27" s="60" t="str">
        <f t="shared" si="74"/>
        <v/>
      </c>
      <c r="AI27" s="60" t="str">
        <f t="shared" si="74"/>
        <v/>
      </c>
      <c r="AJ27" s="60" t="str">
        <f t="shared" si="74"/>
        <v/>
      </c>
      <c r="AK27" s="60" t="str">
        <f t="shared" si="74"/>
        <v/>
      </c>
      <c r="AL27" s="60" t="str">
        <f t="shared" si="74"/>
        <v/>
      </c>
      <c r="AM27" s="60" t="str">
        <f t="shared" si="74"/>
        <v/>
      </c>
      <c r="AN27" s="55">
        <f t="shared" si="32"/>
        <v>0</v>
      </c>
      <c r="AO27" s="3"/>
      <c r="AP27" s="3" t="str">
        <f>IF(ISBLANK(F27),"",VLOOKUP(F27,'validation code'!$T$64:$U$125,2,0))</f>
        <v/>
      </c>
      <c r="AQ27" s="3" t="str">
        <f>IF(ISBLANK(F27),"",VLOOKUP(F27,'validation code'!$T$3:$U$61,2,0))</f>
        <v/>
      </c>
      <c r="AR27" s="3" t="str">
        <f>IF(ISBLANK(M27)=TRUE,"",VLOOKUP(M27,'validation code'!$X$48:$Y$49,2,0))</f>
        <v/>
      </c>
      <c r="AS27" s="3" t="str">
        <f>IF(ISBLANK(F27)=TRUE,"",VLOOKUP(F27,'validation code'!$A$29:$B$91,2,0))</f>
        <v/>
      </c>
      <c r="AT27" s="3"/>
      <c r="AU27" s="3" t="str">
        <f t="shared" si="3"/>
        <v>EX-25</v>
      </c>
      <c r="AV27" s="3" t="str">
        <f>IF(ISBLANK($B$2)=TRUE,"",VLOOKUP($B$2,'validation code'!$W$54:$X$76,2,0))</f>
        <v>GAF</v>
      </c>
      <c r="AW27" s="3" t="str">
        <f t="shared" si="63"/>
        <v>01</v>
      </c>
      <c r="AX27" s="3" t="str">
        <f t="shared" si="64"/>
        <v/>
      </c>
      <c r="AY27" s="3" t="str">
        <f t="shared" si="65"/>
        <v>0026</v>
      </c>
      <c r="AZ27" s="3" t="str">
        <f t="shared" si="66"/>
        <v>EX-25-GAF-01--0026</v>
      </c>
      <c r="BA27" s="3" t="str">
        <f t="shared" si="67"/>
        <v>Not Completed</v>
      </c>
      <c r="BB27" s="6">
        <f t="shared" si="33"/>
        <v>0</v>
      </c>
      <c r="BC27" s="6">
        <f t="shared" si="34"/>
        <v>0</v>
      </c>
      <c r="BD27" s="6">
        <f t="shared" si="35"/>
        <v>1</v>
      </c>
      <c r="BE27" s="6">
        <f t="shared" si="36"/>
        <v>0</v>
      </c>
      <c r="BF27" s="6">
        <f t="shared" si="37"/>
        <v>0</v>
      </c>
      <c r="BG27" s="6">
        <f t="shared" si="38"/>
        <v>0</v>
      </c>
      <c r="BH27" s="6">
        <f t="shared" si="39"/>
        <v>0</v>
      </c>
      <c r="BI27" s="6">
        <f t="shared" si="40"/>
        <v>0</v>
      </c>
      <c r="BJ27" s="6">
        <f t="shared" si="41"/>
        <v>0</v>
      </c>
      <c r="BK27" s="6">
        <f t="shared" si="42"/>
        <v>0</v>
      </c>
      <c r="BL27" s="6">
        <f t="shared" si="43"/>
        <v>0</v>
      </c>
      <c r="BM27" s="6">
        <f t="shared" si="44"/>
        <v>1</v>
      </c>
      <c r="BN27" s="6">
        <f t="shared" si="45"/>
        <v>1</v>
      </c>
      <c r="BO27" s="6">
        <f t="shared" si="46"/>
        <v>0</v>
      </c>
      <c r="BP27" s="6">
        <f t="shared" si="47"/>
        <v>1</v>
      </c>
      <c r="BQ27" s="105">
        <f t="shared" si="48"/>
        <v>1</v>
      </c>
      <c r="BR27" s="6">
        <f t="shared" si="49"/>
        <v>0</v>
      </c>
      <c r="BS27" s="6">
        <f t="shared" si="50"/>
        <v>0</v>
      </c>
      <c r="BT27" s="105">
        <f t="shared" si="51"/>
        <v>1</v>
      </c>
      <c r="BU27" s="105">
        <f t="shared" si="52"/>
        <v>1</v>
      </c>
      <c r="BV27" s="105">
        <f t="shared" si="53"/>
        <v>1</v>
      </c>
      <c r="BW27" s="105">
        <f t="shared" si="54"/>
        <v>1</v>
      </c>
      <c r="BX27" s="3"/>
      <c r="BY27" s="3" t="str">
        <f t="shared" si="68"/>
        <v/>
      </c>
      <c r="BZ27" s="3" t="str">
        <f t="shared" si="69"/>
        <v/>
      </c>
      <c r="CA27" s="3" t="str">
        <f t="shared" si="70"/>
        <v/>
      </c>
      <c r="CB27" s="3">
        <f t="shared" si="71"/>
        <v>0</v>
      </c>
      <c r="CC27" s="3" t="str">
        <f t="shared" si="72"/>
        <v>0</v>
      </c>
    </row>
    <row r="28" spans="1:81" x14ac:dyDescent="0.25">
      <c r="A28" s="3" t="str">
        <f t="shared" si="58"/>
        <v>Not Completed</v>
      </c>
      <c r="C28" s="10">
        <f t="shared" si="59"/>
        <v>27</v>
      </c>
      <c r="D28" s="5" t="str">
        <f t="shared" si="60"/>
        <v/>
      </c>
      <c r="E28" s="6"/>
      <c r="F28" s="6"/>
      <c r="G28" s="6"/>
      <c r="H28" s="5" t="str">
        <f t="shared" si="73"/>
        <v/>
      </c>
      <c r="I28" s="6"/>
      <c r="J28" s="6"/>
      <c r="K28" s="6"/>
      <c r="L28" s="6"/>
      <c r="M28" s="6"/>
      <c r="N28" s="6"/>
      <c r="O28" s="6"/>
      <c r="P28" s="7"/>
      <c r="Q28" s="8" t="str">
        <f>IF(ISBLANK(O28)=TRUE,"",VLOOKUP(O28,'validation code'!$X$35:$Y$38,2,0))</f>
        <v/>
      </c>
      <c r="R28" s="8">
        <f t="shared" si="29"/>
        <v>0</v>
      </c>
      <c r="S28" s="7"/>
      <c r="T28" s="61" t="str">
        <f t="shared" si="61"/>
        <v/>
      </c>
      <c r="U28" s="57"/>
      <c r="V28" s="57"/>
      <c r="W28" s="57"/>
      <c r="X28" s="57"/>
      <c r="Y28" s="58"/>
      <c r="Z28" s="57"/>
      <c r="AA28" s="87"/>
      <c r="AB28" s="84" t="str">
        <f t="shared" si="62"/>
        <v/>
      </c>
      <c r="AC28" s="60" t="str">
        <f t="shared" si="74"/>
        <v/>
      </c>
      <c r="AD28" s="60" t="str">
        <f t="shared" si="74"/>
        <v/>
      </c>
      <c r="AE28" s="60" t="str">
        <f t="shared" si="74"/>
        <v/>
      </c>
      <c r="AF28" s="60" t="str">
        <f t="shared" si="74"/>
        <v/>
      </c>
      <c r="AG28" s="60" t="str">
        <f t="shared" si="74"/>
        <v/>
      </c>
      <c r="AH28" s="60" t="str">
        <f t="shared" si="74"/>
        <v/>
      </c>
      <c r="AI28" s="60" t="str">
        <f t="shared" si="74"/>
        <v/>
      </c>
      <c r="AJ28" s="60" t="str">
        <f t="shared" si="74"/>
        <v/>
      </c>
      <c r="AK28" s="60" t="str">
        <f t="shared" si="74"/>
        <v/>
      </c>
      <c r="AL28" s="60" t="str">
        <f t="shared" si="74"/>
        <v/>
      </c>
      <c r="AM28" s="60" t="str">
        <f t="shared" si="74"/>
        <v/>
      </c>
      <c r="AN28" s="55">
        <f t="shared" si="32"/>
        <v>0</v>
      </c>
      <c r="AO28" s="3"/>
      <c r="AP28" s="3" t="str">
        <f>IF(ISBLANK(F28),"",VLOOKUP(F28,'validation code'!$T$64:$U$125,2,0))</f>
        <v/>
      </c>
      <c r="AQ28" s="3" t="str">
        <f>IF(ISBLANK(F28),"",VLOOKUP(F28,'validation code'!$T$3:$U$61,2,0))</f>
        <v/>
      </c>
      <c r="AR28" s="3" t="str">
        <f>IF(ISBLANK(M28)=TRUE,"",VLOOKUP(M28,'validation code'!$X$48:$Y$49,2,0))</f>
        <v/>
      </c>
      <c r="AS28" s="3" t="str">
        <f>IF(ISBLANK(F28)=TRUE,"",VLOOKUP(F28,'validation code'!$A$29:$B$91,2,0))</f>
        <v/>
      </c>
      <c r="AT28" s="3"/>
      <c r="AU28" s="3" t="str">
        <f t="shared" si="3"/>
        <v>EX-25</v>
      </c>
      <c r="AV28" s="3" t="str">
        <f>IF(ISBLANK($B$2)=TRUE,"",VLOOKUP($B$2,'validation code'!$W$54:$X$76,2,0))</f>
        <v>GAF</v>
      </c>
      <c r="AW28" s="3" t="str">
        <f t="shared" si="63"/>
        <v>01</v>
      </c>
      <c r="AX28" s="3" t="str">
        <f t="shared" si="64"/>
        <v/>
      </c>
      <c r="AY28" s="3" t="str">
        <f t="shared" si="65"/>
        <v>0027</v>
      </c>
      <c r="AZ28" s="3" t="str">
        <f t="shared" si="66"/>
        <v>EX-25-GAF-01--0027</v>
      </c>
      <c r="BA28" s="3" t="str">
        <f t="shared" si="67"/>
        <v>Not Completed</v>
      </c>
      <c r="BB28" s="6">
        <f t="shared" si="33"/>
        <v>0</v>
      </c>
      <c r="BC28" s="6">
        <f t="shared" si="34"/>
        <v>0</v>
      </c>
      <c r="BD28" s="6">
        <f t="shared" si="35"/>
        <v>1</v>
      </c>
      <c r="BE28" s="6">
        <f t="shared" si="36"/>
        <v>0</v>
      </c>
      <c r="BF28" s="6">
        <f t="shared" si="37"/>
        <v>0</v>
      </c>
      <c r="BG28" s="6">
        <f t="shared" si="38"/>
        <v>0</v>
      </c>
      <c r="BH28" s="6">
        <f t="shared" si="39"/>
        <v>0</v>
      </c>
      <c r="BI28" s="6">
        <f t="shared" si="40"/>
        <v>0</v>
      </c>
      <c r="BJ28" s="6">
        <f t="shared" si="41"/>
        <v>0</v>
      </c>
      <c r="BK28" s="6">
        <f t="shared" si="42"/>
        <v>0</v>
      </c>
      <c r="BL28" s="6">
        <f t="shared" si="43"/>
        <v>0</v>
      </c>
      <c r="BM28" s="6">
        <f t="shared" si="44"/>
        <v>1</v>
      </c>
      <c r="BN28" s="6">
        <f t="shared" si="45"/>
        <v>1</v>
      </c>
      <c r="BO28" s="6">
        <f t="shared" si="46"/>
        <v>0</v>
      </c>
      <c r="BP28" s="6">
        <f t="shared" si="47"/>
        <v>1</v>
      </c>
      <c r="BQ28" s="105">
        <f t="shared" si="48"/>
        <v>1</v>
      </c>
      <c r="BR28" s="6">
        <f t="shared" si="49"/>
        <v>0</v>
      </c>
      <c r="BS28" s="6">
        <f t="shared" si="50"/>
        <v>0</v>
      </c>
      <c r="BT28" s="105">
        <f t="shared" si="51"/>
        <v>1</v>
      </c>
      <c r="BU28" s="105">
        <f t="shared" si="52"/>
        <v>1</v>
      </c>
      <c r="BV28" s="105">
        <f t="shared" si="53"/>
        <v>1</v>
      </c>
      <c r="BW28" s="105">
        <f t="shared" si="54"/>
        <v>1</v>
      </c>
      <c r="BX28" s="3"/>
      <c r="BY28" s="3" t="str">
        <f t="shared" si="68"/>
        <v/>
      </c>
      <c r="BZ28" s="3" t="str">
        <f t="shared" si="69"/>
        <v/>
      </c>
      <c r="CA28" s="3" t="str">
        <f t="shared" si="70"/>
        <v/>
      </c>
      <c r="CB28" s="3">
        <f t="shared" si="71"/>
        <v>0</v>
      </c>
      <c r="CC28" s="3" t="str">
        <f t="shared" si="72"/>
        <v>0</v>
      </c>
    </row>
    <row r="29" spans="1:81" x14ac:dyDescent="0.25">
      <c r="A29" s="3" t="str">
        <f t="shared" si="58"/>
        <v>Not Completed</v>
      </c>
      <c r="C29" s="10">
        <f t="shared" si="59"/>
        <v>28</v>
      </c>
      <c r="D29" s="5" t="str">
        <f t="shared" si="60"/>
        <v/>
      </c>
      <c r="E29" s="6"/>
      <c r="F29" s="6"/>
      <c r="G29" s="6"/>
      <c r="H29" s="5" t="str">
        <f t="shared" si="73"/>
        <v/>
      </c>
      <c r="I29" s="6"/>
      <c r="J29" s="6"/>
      <c r="K29" s="6"/>
      <c r="L29" s="6"/>
      <c r="M29" s="6"/>
      <c r="N29" s="6"/>
      <c r="O29" s="6"/>
      <c r="P29" s="7"/>
      <c r="Q29" s="8" t="str">
        <f>IF(ISBLANK(O29)=TRUE,"",VLOOKUP(O29,'validation code'!$X$35:$Y$38,2,0))</f>
        <v/>
      </c>
      <c r="R29" s="8">
        <f t="shared" si="29"/>
        <v>0</v>
      </c>
      <c r="S29" s="7"/>
      <c r="T29" s="61" t="str">
        <f t="shared" si="61"/>
        <v/>
      </c>
      <c r="U29" s="57"/>
      <c r="V29" s="57"/>
      <c r="W29" s="57"/>
      <c r="X29" s="57"/>
      <c r="Y29" s="58"/>
      <c r="Z29" s="57"/>
      <c r="AA29" s="87"/>
      <c r="AB29" s="84" t="str">
        <f t="shared" si="62"/>
        <v/>
      </c>
      <c r="AC29" s="60" t="str">
        <f t="shared" si="74"/>
        <v/>
      </c>
      <c r="AD29" s="60" t="str">
        <f t="shared" si="74"/>
        <v/>
      </c>
      <c r="AE29" s="60" t="str">
        <f t="shared" si="74"/>
        <v/>
      </c>
      <c r="AF29" s="60" t="str">
        <f t="shared" si="74"/>
        <v/>
      </c>
      <c r="AG29" s="60" t="str">
        <f t="shared" si="74"/>
        <v/>
      </c>
      <c r="AH29" s="60" t="str">
        <f t="shared" si="74"/>
        <v/>
      </c>
      <c r="AI29" s="60" t="str">
        <f t="shared" si="74"/>
        <v/>
      </c>
      <c r="AJ29" s="60" t="str">
        <f t="shared" si="74"/>
        <v/>
      </c>
      <c r="AK29" s="60" t="str">
        <f t="shared" si="74"/>
        <v/>
      </c>
      <c r="AL29" s="60" t="str">
        <f t="shared" si="74"/>
        <v/>
      </c>
      <c r="AM29" s="60" t="str">
        <f t="shared" si="74"/>
        <v/>
      </c>
      <c r="AN29" s="55">
        <f t="shared" si="32"/>
        <v>0</v>
      </c>
      <c r="AO29" s="3"/>
      <c r="AP29" s="3" t="str">
        <f>IF(ISBLANK(F29),"",VLOOKUP(F29,'validation code'!$T$64:$U$125,2,0))</f>
        <v/>
      </c>
      <c r="AQ29" s="3" t="str">
        <f>IF(ISBLANK(F29),"",VLOOKUP(F29,'validation code'!$T$3:$U$61,2,0))</f>
        <v/>
      </c>
      <c r="AR29" s="3" t="str">
        <f>IF(ISBLANK(M29)=TRUE,"",VLOOKUP(M29,'validation code'!$X$48:$Y$49,2,0))</f>
        <v/>
      </c>
      <c r="AS29" s="3" t="str">
        <f>IF(ISBLANK(F29)=TRUE,"",VLOOKUP(F29,'validation code'!$A$29:$B$91,2,0))</f>
        <v/>
      </c>
      <c r="AT29" s="3"/>
      <c r="AU29" s="3" t="str">
        <f t="shared" si="3"/>
        <v>EX-25</v>
      </c>
      <c r="AV29" s="3" t="str">
        <f>IF(ISBLANK($B$2)=TRUE,"",VLOOKUP($B$2,'validation code'!$W$54:$X$76,2,0))</f>
        <v>GAF</v>
      </c>
      <c r="AW29" s="3" t="str">
        <f t="shared" si="63"/>
        <v>01</v>
      </c>
      <c r="AX29" s="3" t="str">
        <f t="shared" si="64"/>
        <v/>
      </c>
      <c r="AY29" s="3" t="str">
        <f t="shared" si="65"/>
        <v>0028</v>
      </c>
      <c r="AZ29" s="3" t="str">
        <f t="shared" si="66"/>
        <v>EX-25-GAF-01--0028</v>
      </c>
      <c r="BA29" s="3" t="str">
        <f t="shared" si="67"/>
        <v>Not Completed</v>
      </c>
      <c r="BB29" s="6">
        <f t="shared" si="33"/>
        <v>0</v>
      </c>
      <c r="BC29" s="6">
        <f t="shared" si="34"/>
        <v>0</v>
      </c>
      <c r="BD29" s="6">
        <f t="shared" si="35"/>
        <v>1</v>
      </c>
      <c r="BE29" s="6">
        <f t="shared" si="36"/>
        <v>0</v>
      </c>
      <c r="BF29" s="6">
        <f t="shared" si="37"/>
        <v>0</v>
      </c>
      <c r="BG29" s="6">
        <f t="shared" si="38"/>
        <v>0</v>
      </c>
      <c r="BH29" s="6">
        <f t="shared" si="39"/>
        <v>0</v>
      </c>
      <c r="BI29" s="6">
        <f t="shared" si="40"/>
        <v>0</v>
      </c>
      <c r="BJ29" s="6">
        <f t="shared" si="41"/>
        <v>0</v>
      </c>
      <c r="BK29" s="6">
        <f t="shared" si="42"/>
        <v>0</v>
      </c>
      <c r="BL29" s="6">
        <f t="shared" si="43"/>
        <v>0</v>
      </c>
      <c r="BM29" s="6">
        <f t="shared" si="44"/>
        <v>1</v>
      </c>
      <c r="BN29" s="6">
        <f t="shared" si="45"/>
        <v>1</v>
      </c>
      <c r="BO29" s="6">
        <f t="shared" si="46"/>
        <v>0</v>
      </c>
      <c r="BP29" s="6">
        <f t="shared" si="47"/>
        <v>1</v>
      </c>
      <c r="BQ29" s="105">
        <f t="shared" si="48"/>
        <v>1</v>
      </c>
      <c r="BR29" s="6">
        <f t="shared" si="49"/>
        <v>0</v>
      </c>
      <c r="BS29" s="6">
        <f t="shared" si="50"/>
        <v>0</v>
      </c>
      <c r="BT29" s="105">
        <f t="shared" si="51"/>
        <v>1</v>
      </c>
      <c r="BU29" s="105">
        <f t="shared" si="52"/>
        <v>1</v>
      </c>
      <c r="BV29" s="105">
        <f t="shared" si="53"/>
        <v>1</v>
      </c>
      <c r="BW29" s="105">
        <f t="shared" si="54"/>
        <v>1</v>
      </c>
      <c r="BX29" s="3"/>
      <c r="BY29" s="3" t="str">
        <f t="shared" si="68"/>
        <v/>
      </c>
      <c r="BZ29" s="3" t="str">
        <f t="shared" si="69"/>
        <v/>
      </c>
      <c r="CA29" s="3" t="str">
        <f t="shared" si="70"/>
        <v/>
      </c>
      <c r="CB29" s="3">
        <f t="shared" si="71"/>
        <v>0</v>
      </c>
      <c r="CC29" s="3" t="str">
        <f t="shared" si="72"/>
        <v>0</v>
      </c>
    </row>
    <row r="30" spans="1:81" x14ac:dyDescent="0.25">
      <c r="A30" s="3" t="str">
        <f t="shared" si="58"/>
        <v>Not Completed</v>
      </c>
      <c r="C30" s="10">
        <f t="shared" si="59"/>
        <v>29</v>
      </c>
      <c r="D30" s="5" t="str">
        <f t="shared" si="60"/>
        <v/>
      </c>
      <c r="E30" s="6"/>
      <c r="F30" s="6"/>
      <c r="G30" s="6"/>
      <c r="H30" s="5" t="str">
        <f t="shared" si="73"/>
        <v/>
      </c>
      <c r="I30" s="6"/>
      <c r="J30" s="6"/>
      <c r="K30" s="6"/>
      <c r="L30" s="6"/>
      <c r="M30" s="6"/>
      <c r="N30" s="6"/>
      <c r="O30" s="6"/>
      <c r="P30" s="7"/>
      <c r="Q30" s="8" t="str">
        <f>IF(ISBLANK(O30)=TRUE,"",VLOOKUP(O30,'validation code'!$X$35:$Y$38,2,0))</f>
        <v/>
      </c>
      <c r="R30" s="8">
        <f t="shared" si="29"/>
        <v>0</v>
      </c>
      <c r="S30" s="7"/>
      <c r="T30" s="61" t="str">
        <f t="shared" si="61"/>
        <v/>
      </c>
      <c r="U30" s="57"/>
      <c r="V30" s="57"/>
      <c r="W30" s="57"/>
      <c r="X30" s="57"/>
      <c r="Y30" s="58"/>
      <c r="Z30" s="57"/>
      <c r="AA30" s="87"/>
      <c r="AB30" s="84" t="str">
        <f t="shared" si="62"/>
        <v/>
      </c>
      <c r="AC30" s="60" t="str">
        <f t="shared" si="74"/>
        <v/>
      </c>
      <c r="AD30" s="60" t="str">
        <f t="shared" si="74"/>
        <v/>
      </c>
      <c r="AE30" s="60" t="str">
        <f t="shared" si="74"/>
        <v/>
      </c>
      <c r="AF30" s="60" t="str">
        <f t="shared" si="74"/>
        <v/>
      </c>
      <c r="AG30" s="60" t="str">
        <f t="shared" si="74"/>
        <v/>
      </c>
      <c r="AH30" s="60" t="str">
        <f t="shared" si="74"/>
        <v/>
      </c>
      <c r="AI30" s="60" t="str">
        <f t="shared" si="74"/>
        <v/>
      </c>
      <c r="AJ30" s="60" t="str">
        <f t="shared" si="74"/>
        <v/>
      </c>
      <c r="AK30" s="60" t="str">
        <f t="shared" si="74"/>
        <v/>
      </c>
      <c r="AL30" s="60" t="str">
        <f t="shared" si="74"/>
        <v/>
      </c>
      <c r="AM30" s="60" t="str">
        <f t="shared" si="74"/>
        <v/>
      </c>
      <c r="AN30" s="55">
        <f t="shared" si="32"/>
        <v>0</v>
      </c>
      <c r="AO30" s="3"/>
      <c r="AP30" s="3" t="str">
        <f>IF(ISBLANK(F30),"",VLOOKUP(F30,'validation code'!$T$64:$U$125,2,0))</f>
        <v/>
      </c>
      <c r="AQ30" s="3" t="str">
        <f>IF(ISBLANK(F30),"",VLOOKUP(F30,'validation code'!$T$3:$U$61,2,0))</f>
        <v/>
      </c>
      <c r="AR30" s="3" t="str">
        <f>IF(ISBLANK(M30)=TRUE,"",VLOOKUP(M30,'validation code'!$X$48:$Y$49,2,0))</f>
        <v/>
      </c>
      <c r="AS30" s="3" t="str">
        <f>IF(ISBLANK(F30)=TRUE,"",VLOOKUP(F30,'validation code'!$A$29:$B$91,2,0))</f>
        <v/>
      </c>
      <c r="AT30" s="3"/>
      <c r="AU30" s="3" t="str">
        <f t="shared" si="3"/>
        <v>EX-25</v>
      </c>
      <c r="AV30" s="3" t="str">
        <f>IF(ISBLANK($B$2)=TRUE,"",VLOOKUP($B$2,'validation code'!$W$54:$X$76,2,0))</f>
        <v>GAF</v>
      </c>
      <c r="AW30" s="3" t="str">
        <f t="shared" si="63"/>
        <v>01</v>
      </c>
      <c r="AX30" s="3" t="str">
        <f t="shared" si="64"/>
        <v/>
      </c>
      <c r="AY30" s="3" t="str">
        <f t="shared" si="65"/>
        <v>0029</v>
      </c>
      <c r="AZ30" s="3" t="str">
        <f t="shared" si="66"/>
        <v>EX-25-GAF-01--0029</v>
      </c>
      <c r="BA30" s="3" t="str">
        <f t="shared" si="67"/>
        <v>Not Completed</v>
      </c>
      <c r="BB30" s="6">
        <f t="shared" si="33"/>
        <v>0</v>
      </c>
      <c r="BC30" s="6">
        <f t="shared" si="34"/>
        <v>0</v>
      </c>
      <c r="BD30" s="6">
        <f t="shared" si="35"/>
        <v>1</v>
      </c>
      <c r="BE30" s="6">
        <f t="shared" si="36"/>
        <v>0</v>
      </c>
      <c r="BF30" s="6">
        <f t="shared" si="37"/>
        <v>0</v>
      </c>
      <c r="BG30" s="6">
        <f t="shared" si="38"/>
        <v>0</v>
      </c>
      <c r="BH30" s="6">
        <f t="shared" si="39"/>
        <v>0</v>
      </c>
      <c r="BI30" s="6">
        <f t="shared" si="40"/>
        <v>0</v>
      </c>
      <c r="BJ30" s="6">
        <f t="shared" si="41"/>
        <v>0</v>
      </c>
      <c r="BK30" s="6">
        <f t="shared" si="42"/>
        <v>0</v>
      </c>
      <c r="BL30" s="6">
        <f t="shared" si="43"/>
        <v>0</v>
      </c>
      <c r="BM30" s="6">
        <f t="shared" si="44"/>
        <v>1</v>
      </c>
      <c r="BN30" s="6">
        <f t="shared" si="45"/>
        <v>1</v>
      </c>
      <c r="BO30" s="6">
        <f t="shared" si="46"/>
        <v>0</v>
      </c>
      <c r="BP30" s="6">
        <f t="shared" si="47"/>
        <v>1</v>
      </c>
      <c r="BQ30" s="105">
        <f t="shared" si="48"/>
        <v>1</v>
      </c>
      <c r="BR30" s="6">
        <f t="shared" si="49"/>
        <v>0</v>
      </c>
      <c r="BS30" s="6">
        <f t="shared" si="50"/>
        <v>0</v>
      </c>
      <c r="BT30" s="105">
        <f t="shared" si="51"/>
        <v>1</v>
      </c>
      <c r="BU30" s="105">
        <f t="shared" si="52"/>
        <v>1</v>
      </c>
      <c r="BV30" s="105">
        <f t="shared" si="53"/>
        <v>1</v>
      </c>
      <c r="BW30" s="105">
        <f t="shared" si="54"/>
        <v>1</v>
      </c>
      <c r="BX30" s="3"/>
      <c r="BY30" s="3" t="str">
        <f t="shared" si="68"/>
        <v/>
      </c>
      <c r="BZ30" s="3" t="str">
        <f t="shared" si="69"/>
        <v/>
      </c>
      <c r="CA30" s="3" t="str">
        <f t="shared" si="70"/>
        <v/>
      </c>
      <c r="CB30" s="3">
        <f t="shared" si="71"/>
        <v>0</v>
      </c>
      <c r="CC30" s="3" t="str">
        <f t="shared" si="72"/>
        <v>0</v>
      </c>
    </row>
    <row r="31" spans="1:81" x14ac:dyDescent="0.25">
      <c r="A31" s="3" t="str">
        <f t="shared" si="58"/>
        <v>Not Completed</v>
      </c>
      <c r="C31" s="10">
        <f t="shared" si="59"/>
        <v>30</v>
      </c>
      <c r="D31" s="5" t="str">
        <f t="shared" si="60"/>
        <v/>
      </c>
      <c r="E31" s="6"/>
      <c r="F31" s="6"/>
      <c r="G31" s="6"/>
      <c r="H31" s="5" t="str">
        <f t="shared" si="73"/>
        <v/>
      </c>
      <c r="I31" s="6"/>
      <c r="J31" s="6"/>
      <c r="K31" s="6"/>
      <c r="L31" s="6"/>
      <c r="M31" s="6"/>
      <c r="N31" s="6"/>
      <c r="O31" s="6"/>
      <c r="P31" s="7"/>
      <c r="Q31" s="8" t="str">
        <f>IF(ISBLANK(O31)=TRUE,"",VLOOKUP(O31,'validation code'!$X$35:$Y$38,2,0))</f>
        <v/>
      </c>
      <c r="R31" s="8">
        <f t="shared" si="29"/>
        <v>0</v>
      </c>
      <c r="S31" s="7"/>
      <c r="T31" s="61" t="str">
        <f t="shared" si="61"/>
        <v/>
      </c>
      <c r="U31" s="57"/>
      <c r="V31" s="57"/>
      <c r="W31" s="57"/>
      <c r="X31" s="57"/>
      <c r="Y31" s="58"/>
      <c r="Z31" s="57"/>
      <c r="AA31" s="87"/>
      <c r="AB31" s="84" t="str">
        <f t="shared" si="62"/>
        <v/>
      </c>
      <c r="AC31" s="60" t="str">
        <f t="shared" si="74"/>
        <v/>
      </c>
      <c r="AD31" s="60" t="str">
        <f t="shared" si="74"/>
        <v/>
      </c>
      <c r="AE31" s="60" t="str">
        <f t="shared" si="74"/>
        <v/>
      </c>
      <c r="AF31" s="60" t="str">
        <f t="shared" si="74"/>
        <v/>
      </c>
      <c r="AG31" s="60" t="str">
        <f t="shared" si="74"/>
        <v/>
      </c>
      <c r="AH31" s="60" t="str">
        <f t="shared" si="74"/>
        <v/>
      </c>
      <c r="AI31" s="60" t="str">
        <f t="shared" si="74"/>
        <v/>
      </c>
      <c r="AJ31" s="60" t="str">
        <f t="shared" si="74"/>
        <v/>
      </c>
      <c r="AK31" s="60" t="str">
        <f t="shared" si="74"/>
        <v/>
      </c>
      <c r="AL31" s="60" t="str">
        <f t="shared" si="74"/>
        <v/>
      </c>
      <c r="AM31" s="60" t="str">
        <f t="shared" si="74"/>
        <v/>
      </c>
      <c r="AN31" s="55">
        <f t="shared" si="32"/>
        <v>0</v>
      </c>
      <c r="AO31" s="3"/>
      <c r="AP31" s="3" t="str">
        <f>IF(ISBLANK(F31),"",VLOOKUP(F31,'validation code'!$T$64:$U$125,2,0))</f>
        <v/>
      </c>
      <c r="AQ31" s="3" t="str">
        <f>IF(ISBLANK(F31),"",VLOOKUP(F31,'validation code'!$T$3:$U$61,2,0))</f>
        <v/>
      </c>
      <c r="AR31" s="3" t="str">
        <f>IF(ISBLANK(M31)=TRUE,"",VLOOKUP(M31,'validation code'!$X$48:$Y$49,2,0))</f>
        <v/>
      </c>
      <c r="AS31" s="3" t="str">
        <f>IF(ISBLANK(F31)=TRUE,"",VLOOKUP(F31,'validation code'!$A$29:$B$91,2,0))</f>
        <v/>
      </c>
      <c r="AT31" s="3"/>
      <c r="AU31" s="3" t="str">
        <f t="shared" si="3"/>
        <v>EX-25</v>
      </c>
      <c r="AV31" s="3" t="str">
        <f>IF(ISBLANK($B$2)=TRUE,"",VLOOKUP($B$2,'validation code'!$W$54:$X$76,2,0))</f>
        <v>GAF</v>
      </c>
      <c r="AW31" s="3" t="str">
        <f t="shared" si="63"/>
        <v>01</v>
      </c>
      <c r="AX31" s="3" t="str">
        <f t="shared" si="64"/>
        <v/>
      </c>
      <c r="AY31" s="3" t="str">
        <f t="shared" si="65"/>
        <v>0030</v>
      </c>
      <c r="AZ31" s="3" t="str">
        <f t="shared" si="66"/>
        <v>EX-25-GAF-01--0030</v>
      </c>
      <c r="BA31" s="3" t="str">
        <f t="shared" si="67"/>
        <v>Not Completed</v>
      </c>
      <c r="BB31" s="6">
        <f t="shared" si="33"/>
        <v>0</v>
      </c>
      <c r="BC31" s="6">
        <f t="shared" si="34"/>
        <v>0</v>
      </c>
      <c r="BD31" s="6">
        <f t="shared" si="35"/>
        <v>1</v>
      </c>
      <c r="BE31" s="6">
        <f t="shared" si="36"/>
        <v>0</v>
      </c>
      <c r="BF31" s="6">
        <f t="shared" si="37"/>
        <v>0</v>
      </c>
      <c r="BG31" s="6">
        <f t="shared" si="38"/>
        <v>0</v>
      </c>
      <c r="BH31" s="6">
        <f t="shared" si="39"/>
        <v>0</v>
      </c>
      <c r="BI31" s="6">
        <f t="shared" si="40"/>
        <v>0</v>
      </c>
      <c r="BJ31" s="6">
        <f t="shared" si="41"/>
        <v>0</v>
      </c>
      <c r="BK31" s="6">
        <f t="shared" si="42"/>
        <v>0</v>
      </c>
      <c r="BL31" s="6">
        <f t="shared" si="43"/>
        <v>0</v>
      </c>
      <c r="BM31" s="6">
        <f t="shared" si="44"/>
        <v>1</v>
      </c>
      <c r="BN31" s="6">
        <f t="shared" si="45"/>
        <v>1</v>
      </c>
      <c r="BO31" s="6">
        <f t="shared" si="46"/>
        <v>0</v>
      </c>
      <c r="BP31" s="6">
        <f t="shared" si="47"/>
        <v>1</v>
      </c>
      <c r="BQ31" s="105">
        <f t="shared" si="48"/>
        <v>1</v>
      </c>
      <c r="BR31" s="6">
        <f t="shared" si="49"/>
        <v>0</v>
      </c>
      <c r="BS31" s="6">
        <f t="shared" si="50"/>
        <v>0</v>
      </c>
      <c r="BT31" s="105">
        <f t="shared" si="51"/>
        <v>1</v>
      </c>
      <c r="BU31" s="105">
        <f t="shared" si="52"/>
        <v>1</v>
      </c>
      <c r="BV31" s="105">
        <f t="shared" si="53"/>
        <v>1</v>
      </c>
      <c r="BW31" s="105">
        <f t="shared" si="54"/>
        <v>1</v>
      </c>
      <c r="BX31" s="3"/>
      <c r="BY31" s="3" t="str">
        <f t="shared" si="68"/>
        <v/>
      </c>
      <c r="BZ31" s="3" t="str">
        <f t="shared" si="69"/>
        <v/>
      </c>
      <c r="CA31" s="3" t="str">
        <f t="shared" si="70"/>
        <v/>
      </c>
      <c r="CB31" s="3">
        <f t="shared" si="71"/>
        <v>0</v>
      </c>
      <c r="CC31" s="3" t="str">
        <f t="shared" si="72"/>
        <v>0</v>
      </c>
    </row>
    <row r="32" spans="1:81" x14ac:dyDescent="0.25">
      <c r="A32" s="3" t="str">
        <f t="shared" si="58"/>
        <v>Not Completed</v>
      </c>
      <c r="C32" s="10">
        <f t="shared" si="59"/>
        <v>31</v>
      </c>
      <c r="D32" s="5" t="str">
        <f t="shared" si="60"/>
        <v/>
      </c>
      <c r="E32" s="6"/>
      <c r="F32" s="6"/>
      <c r="G32" s="6"/>
      <c r="H32" s="5" t="str">
        <f t="shared" si="73"/>
        <v/>
      </c>
      <c r="I32" s="6"/>
      <c r="J32" s="6"/>
      <c r="K32" s="6"/>
      <c r="L32" s="6"/>
      <c r="M32" s="6"/>
      <c r="N32" s="6"/>
      <c r="O32" s="6"/>
      <c r="P32" s="7"/>
      <c r="Q32" s="8" t="str">
        <f>IF(ISBLANK(O32)=TRUE,"",VLOOKUP(O32,'validation code'!$X$35:$Y$38,2,0))</f>
        <v/>
      </c>
      <c r="R32" s="8">
        <f t="shared" si="29"/>
        <v>0</v>
      </c>
      <c r="S32" s="7"/>
      <c r="T32" s="61" t="str">
        <f t="shared" si="61"/>
        <v/>
      </c>
      <c r="U32" s="57"/>
      <c r="V32" s="57"/>
      <c r="W32" s="57"/>
      <c r="X32" s="57"/>
      <c r="Y32" s="58"/>
      <c r="Z32" s="57"/>
      <c r="AA32" s="87"/>
      <c r="AB32" s="84" t="str">
        <f t="shared" si="62"/>
        <v/>
      </c>
      <c r="AC32" s="60" t="str">
        <f t="shared" si="74"/>
        <v/>
      </c>
      <c r="AD32" s="60" t="str">
        <f t="shared" si="74"/>
        <v/>
      </c>
      <c r="AE32" s="60" t="str">
        <f t="shared" si="74"/>
        <v/>
      </c>
      <c r="AF32" s="60" t="str">
        <f t="shared" si="74"/>
        <v/>
      </c>
      <c r="AG32" s="60" t="str">
        <f t="shared" si="74"/>
        <v/>
      </c>
      <c r="AH32" s="60" t="str">
        <f t="shared" si="74"/>
        <v/>
      </c>
      <c r="AI32" s="60" t="str">
        <f t="shared" si="74"/>
        <v/>
      </c>
      <c r="AJ32" s="60" t="str">
        <f t="shared" si="74"/>
        <v/>
      </c>
      <c r="AK32" s="60" t="str">
        <f t="shared" si="74"/>
        <v/>
      </c>
      <c r="AL32" s="60" t="str">
        <f t="shared" si="74"/>
        <v/>
      </c>
      <c r="AM32" s="60" t="str">
        <f t="shared" si="74"/>
        <v/>
      </c>
      <c r="AN32" s="55">
        <f t="shared" si="32"/>
        <v>0</v>
      </c>
      <c r="AO32" s="3"/>
      <c r="AP32" s="3" t="str">
        <f>IF(ISBLANK(F32),"",VLOOKUP(F32,'validation code'!$T$64:$U$125,2,0))</f>
        <v/>
      </c>
      <c r="AQ32" s="3" t="str">
        <f>IF(ISBLANK(F32),"",VLOOKUP(F32,'validation code'!$T$3:$U$61,2,0))</f>
        <v/>
      </c>
      <c r="AR32" s="3" t="str">
        <f>IF(ISBLANK(M32)=TRUE,"",VLOOKUP(M32,'validation code'!$X$48:$Y$49,2,0))</f>
        <v/>
      </c>
      <c r="AS32" s="3" t="str">
        <f>IF(ISBLANK(F32)=TRUE,"",VLOOKUP(F32,'validation code'!$A$29:$B$91,2,0))</f>
        <v/>
      </c>
      <c r="AT32" s="3"/>
      <c r="AU32" s="3" t="str">
        <f t="shared" si="3"/>
        <v>EX-25</v>
      </c>
      <c r="AV32" s="3" t="str">
        <f>IF(ISBLANK($B$2)=TRUE,"",VLOOKUP($B$2,'validation code'!$W$54:$X$76,2,0))</f>
        <v>GAF</v>
      </c>
      <c r="AW32" s="3" t="str">
        <f t="shared" si="63"/>
        <v>01</v>
      </c>
      <c r="AX32" s="3" t="str">
        <f t="shared" si="64"/>
        <v/>
      </c>
      <c r="AY32" s="3" t="str">
        <f t="shared" si="65"/>
        <v>0031</v>
      </c>
      <c r="AZ32" s="3" t="str">
        <f t="shared" si="66"/>
        <v>EX-25-GAF-01--0031</v>
      </c>
      <c r="BA32" s="3" t="str">
        <f t="shared" si="67"/>
        <v>Not Completed</v>
      </c>
      <c r="BB32" s="6">
        <f t="shared" si="33"/>
        <v>0</v>
      </c>
      <c r="BC32" s="6">
        <f t="shared" si="34"/>
        <v>0</v>
      </c>
      <c r="BD32" s="6">
        <f t="shared" si="35"/>
        <v>1</v>
      </c>
      <c r="BE32" s="6">
        <f t="shared" si="36"/>
        <v>0</v>
      </c>
      <c r="BF32" s="6">
        <f t="shared" si="37"/>
        <v>0</v>
      </c>
      <c r="BG32" s="6">
        <f t="shared" si="38"/>
        <v>0</v>
      </c>
      <c r="BH32" s="6">
        <f t="shared" si="39"/>
        <v>0</v>
      </c>
      <c r="BI32" s="6">
        <f t="shared" si="40"/>
        <v>0</v>
      </c>
      <c r="BJ32" s="6">
        <f t="shared" si="41"/>
        <v>0</v>
      </c>
      <c r="BK32" s="6">
        <f t="shared" si="42"/>
        <v>0</v>
      </c>
      <c r="BL32" s="6">
        <f t="shared" si="43"/>
        <v>0</v>
      </c>
      <c r="BM32" s="6">
        <f t="shared" si="44"/>
        <v>1</v>
      </c>
      <c r="BN32" s="6">
        <f t="shared" si="45"/>
        <v>1</v>
      </c>
      <c r="BO32" s="6">
        <f t="shared" si="46"/>
        <v>0</v>
      </c>
      <c r="BP32" s="6">
        <f t="shared" si="47"/>
        <v>1</v>
      </c>
      <c r="BQ32" s="105">
        <f t="shared" si="48"/>
        <v>1</v>
      </c>
      <c r="BR32" s="6">
        <f t="shared" si="49"/>
        <v>0</v>
      </c>
      <c r="BS32" s="6">
        <f t="shared" si="50"/>
        <v>0</v>
      </c>
      <c r="BT32" s="105">
        <f t="shared" si="51"/>
        <v>1</v>
      </c>
      <c r="BU32" s="105">
        <f t="shared" si="52"/>
        <v>1</v>
      </c>
      <c r="BV32" s="105">
        <f t="shared" si="53"/>
        <v>1</v>
      </c>
      <c r="BW32" s="105">
        <f t="shared" si="54"/>
        <v>1</v>
      </c>
      <c r="BX32" s="3"/>
      <c r="BY32" s="3" t="str">
        <f t="shared" si="68"/>
        <v/>
      </c>
      <c r="BZ32" s="3" t="str">
        <f t="shared" si="69"/>
        <v/>
      </c>
      <c r="CA32" s="3" t="str">
        <f t="shared" si="70"/>
        <v/>
      </c>
      <c r="CB32" s="3">
        <f t="shared" si="71"/>
        <v>0</v>
      </c>
      <c r="CC32" s="3" t="str">
        <f t="shared" si="72"/>
        <v>0</v>
      </c>
    </row>
    <row r="33" spans="1:81" x14ac:dyDescent="0.25">
      <c r="A33" s="3" t="str">
        <f t="shared" si="58"/>
        <v>Not Completed</v>
      </c>
      <c r="C33" s="10">
        <f t="shared" si="59"/>
        <v>32</v>
      </c>
      <c r="D33" s="5" t="str">
        <f t="shared" si="60"/>
        <v/>
      </c>
      <c r="E33" s="6"/>
      <c r="F33" s="6"/>
      <c r="G33" s="6"/>
      <c r="H33" s="5" t="str">
        <f t="shared" si="73"/>
        <v/>
      </c>
      <c r="I33" s="6"/>
      <c r="J33" s="6"/>
      <c r="K33" s="6"/>
      <c r="L33" s="6"/>
      <c r="M33" s="6"/>
      <c r="N33" s="6"/>
      <c r="O33" s="6"/>
      <c r="P33" s="7"/>
      <c r="Q33" s="8" t="str">
        <f>IF(ISBLANK(O33)=TRUE,"",VLOOKUP(O33,'validation code'!$X$35:$Y$38,2,0))</f>
        <v/>
      </c>
      <c r="R33" s="8">
        <f t="shared" si="29"/>
        <v>0</v>
      </c>
      <c r="S33" s="7"/>
      <c r="T33" s="61" t="str">
        <f t="shared" si="61"/>
        <v/>
      </c>
      <c r="U33" s="57"/>
      <c r="V33" s="57"/>
      <c r="W33" s="57"/>
      <c r="X33" s="57"/>
      <c r="Y33" s="58"/>
      <c r="Z33" s="57"/>
      <c r="AA33" s="87"/>
      <c r="AB33" s="84" t="str">
        <f t="shared" si="62"/>
        <v/>
      </c>
      <c r="AC33" s="60" t="str">
        <f t="shared" si="74"/>
        <v/>
      </c>
      <c r="AD33" s="60" t="str">
        <f t="shared" si="74"/>
        <v/>
      </c>
      <c r="AE33" s="60" t="str">
        <f t="shared" si="74"/>
        <v/>
      </c>
      <c r="AF33" s="60" t="str">
        <f t="shared" si="74"/>
        <v/>
      </c>
      <c r="AG33" s="60" t="str">
        <f t="shared" si="74"/>
        <v/>
      </c>
      <c r="AH33" s="60" t="str">
        <f t="shared" si="74"/>
        <v/>
      </c>
      <c r="AI33" s="60" t="str">
        <f t="shared" si="74"/>
        <v/>
      </c>
      <c r="AJ33" s="60" t="str">
        <f t="shared" si="74"/>
        <v/>
      </c>
      <c r="AK33" s="60" t="str">
        <f t="shared" si="74"/>
        <v/>
      </c>
      <c r="AL33" s="60" t="str">
        <f t="shared" si="74"/>
        <v/>
      </c>
      <c r="AM33" s="60" t="str">
        <f t="shared" si="74"/>
        <v/>
      </c>
      <c r="AN33" s="55">
        <f t="shared" si="32"/>
        <v>0</v>
      </c>
      <c r="AO33" s="3"/>
      <c r="AP33" s="3" t="str">
        <f>IF(ISBLANK(F33),"",VLOOKUP(F33,'validation code'!$T$64:$U$125,2,0))</f>
        <v/>
      </c>
      <c r="AQ33" s="3" t="str">
        <f>IF(ISBLANK(F33),"",VLOOKUP(F33,'validation code'!$T$3:$U$61,2,0))</f>
        <v/>
      </c>
      <c r="AR33" s="3" t="str">
        <f>IF(ISBLANK(M33)=TRUE,"",VLOOKUP(M33,'validation code'!$X$48:$Y$49,2,0))</f>
        <v/>
      </c>
      <c r="AS33" s="3" t="str">
        <f>IF(ISBLANK(F33)=TRUE,"",VLOOKUP(F33,'validation code'!$A$29:$B$91,2,0))</f>
        <v/>
      </c>
      <c r="AT33" s="3"/>
      <c r="AU33" s="3" t="str">
        <f t="shared" si="3"/>
        <v>EX-25</v>
      </c>
      <c r="AV33" s="3" t="str">
        <f>IF(ISBLANK($B$2)=TRUE,"",VLOOKUP($B$2,'validation code'!$W$54:$X$76,2,0))</f>
        <v>GAF</v>
      </c>
      <c r="AW33" s="3" t="str">
        <f t="shared" si="63"/>
        <v>01</v>
      </c>
      <c r="AX33" s="3" t="str">
        <f t="shared" si="64"/>
        <v/>
      </c>
      <c r="AY33" s="3" t="str">
        <f t="shared" si="65"/>
        <v>0032</v>
      </c>
      <c r="AZ33" s="3" t="str">
        <f t="shared" si="66"/>
        <v>EX-25-GAF-01--0032</v>
      </c>
      <c r="BA33" s="3" t="str">
        <f t="shared" si="67"/>
        <v>Not Completed</v>
      </c>
      <c r="BB33" s="6">
        <f t="shared" si="33"/>
        <v>0</v>
      </c>
      <c r="BC33" s="6">
        <f t="shared" si="34"/>
        <v>0</v>
      </c>
      <c r="BD33" s="6">
        <f t="shared" si="35"/>
        <v>1</v>
      </c>
      <c r="BE33" s="6">
        <f t="shared" si="36"/>
        <v>0</v>
      </c>
      <c r="BF33" s="6">
        <f t="shared" si="37"/>
        <v>0</v>
      </c>
      <c r="BG33" s="6">
        <f t="shared" si="38"/>
        <v>0</v>
      </c>
      <c r="BH33" s="6">
        <f t="shared" si="39"/>
        <v>0</v>
      </c>
      <c r="BI33" s="6">
        <f t="shared" si="40"/>
        <v>0</v>
      </c>
      <c r="BJ33" s="6">
        <f t="shared" si="41"/>
        <v>0</v>
      </c>
      <c r="BK33" s="6">
        <f t="shared" si="42"/>
        <v>0</v>
      </c>
      <c r="BL33" s="6">
        <f t="shared" si="43"/>
        <v>0</v>
      </c>
      <c r="BM33" s="6">
        <f t="shared" si="44"/>
        <v>1</v>
      </c>
      <c r="BN33" s="6">
        <f t="shared" si="45"/>
        <v>1</v>
      </c>
      <c r="BO33" s="6">
        <f t="shared" si="46"/>
        <v>0</v>
      </c>
      <c r="BP33" s="6">
        <f t="shared" si="47"/>
        <v>1</v>
      </c>
      <c r="BQ33" s="105">
        <f t="shared" si="48"/>
        <v>1</v>
      </c>
      <c r="BR33" s="6">
        <f t="shared" si="49"/>
        <v>0</v>
      </c>
      <c r="BS33" s="6">
        <f t="shared" si="50"/>
        <v>0</v>
      </c>
      <c r="BT33" s="105">
        <f t="shared" si="51"/>
        <v>1</v>
      </c>
      <c r="BU33" s="105">
        <f t="shared" si="52"/>
        <v>1</v>
      </c>
      <c r="BV33" s="105">
        <f t="shared" si="53"/>
        <v>1</v>
      </c>
      <c r="BW33" s="105">
        <f t="shared" si="54"/>
        <v>1</v>
      </c>
      <c r="BX33" s="3"/>
      <c r="BY33" s="3" t="str">
        <f t="shared" si="68"/>
        <v/>
      </c>
      <c r="BZ33" s="3" t="str">
        <f t="shared" si="69"/>
        <v/>
      </c>
      <c r="CA33" s="3" t="str">
        <f t="shared" si="70"/>
        <v/>
      </c>
      <c r="CB33" s="3">
        <f t="shared" si="71"/>
        <v>0</v>
      </c>
      <c r="CC33" s="3" t="str">
        <f t="shared" si="72"/>
        <v>0</v>
      </c>
    </row>
    <row r="34" spans="1:81" x14ac:dyDescent="0.25">
      <c r="A34" s="3" t="str">
        <f t="shared" si="58"/>
        <v>Not Completed</v>
      </c>
      <c r="C34" s="10">
        <f t="shared" si="59"/>
        <v>33</v>
      </c>
      <c r="D34" s="5" t="str">
        <f t="shared" si="60"/>
        <v/>
      </c>
      <c r="E34" s="6"/>
      <c r="F34" s="6"/>
      <c r="G34" s="6"/>
      <c r="H34" s="5" t="str">
        <f t="shared" si="73"/>
        <v/>
      </c>
      <c r="I34" s="6"/>
      <c r="J34" s="6"/>
      <c r="K34" s="6"/>
      <c r="L34" s="6"/>
      <c r="M34" s="6"/>
      <c r="N34" s="6"/>
      <c r="O34" s="6"/>
      <c r="P34" s="7"/>
      <c r="Q34" s="8" t="str">
        <f>IF(ISBLANK(O34)=TRUE,"",VLOOKUP(O34,'validation code'!$X$35:$Y$38,2,0))</f>
        <v/>
      </c>
      <c r="R34" s="8">
        <f t="shared" si="29"/>
        <v>0</v>
      </c>
      <c r="S34" s="7"/>
      <c r="T34" s="61" t="str">
        <f t="shared" si="61"/>
        <v/>
      </c>
      <c r="U34" s="57"/>
      <c r="V34" s="57"/>
      <c r="W34" s="57"/>
      <c r="X34" s="57"/>
      <c r="Y34" s="58"/>
      <c r="Z34" s="57"/>
      <c r="AA34" s="87"/>
      <c r="AB34" s="84" t="str">
        <f t="shared" si="62"/>
        <v/>
      </c>
      <c r="AC34" s="60" t="str">
        <f t="shared" si="74"/>
        <v/>
      </c>
      <c r="AD34" s="60" t="str">
        <f t="shared" si="74"/>
        <v/>
      </c>
      <c r="AE34" s="60" t="str">
        <f t="shared" si="74"/>
        <v/>
      </c>
      <c r="AF34" s="60" t="str">
        <f t="shared" si="74"/>
        <v/>
      </c>
      <c r="AG34" s="60" t="str">
        <f t="shared" si="74"/>
        <v/>
      </c>
      <c r="AH34" s="60" t="str">
        <f t="shared" si="74"/>
        <v/>
      </c>
      <c r="AI34" s="60" t="str">
        <f t="shared" si="74"/>
        <v/>
      </c>
      <c r="AJ34" s="60" t="str">
        <f t="shared" si="74"/>
        <v/>
      </c>
      <c r="AK34" s="60" t="str">
        <f t="shared" si="74"/>
        <v/>
      </c>
      <c r="AL34" s="60" t="str">
        <f t="shared" si="74"/>
        <v/>
      </c>
      <c r="AM34" s="60" t="str">
        <f t="shared" si="74"/>
        <v/>
      </c>
      <c r="AN34" s="55">
        <f t="shared" si="32"/>
        <v>0</v>
      </c>
      <c r="AO34" s="3"/>
      <c r="AP34" s="3" t="str">
        <f>IF(ISBLANK(F34),"",VLOOKUP(F34,'validation code'!$T$64:$U$125,2,0))</f>
        <v/>
      </c>
      <c r="AQ34" s="3" t="str">
        <f>IF(ISBLANK(F34),"",VLOOKUP(F34,'validation code'!$T$3:$U$61,2,0))</f>
        <v/>
      </c>
      <c r="AR34" s="3" t="str">
        <f>IF(ISBLANK(M34)=TRUE,"",VLOOKUP(M34,'validation code'!$X$48:$Y$49,2,0))</f>
        <v/>
      </c>
      <c r="AS34" s="3" t="str">
        <f>IF(ISBLANK(F34)=TRUE,"",VLOOKUP(F34,'validation code'!$A$29:$B$91,2,0))</f>
        <v/>
      </c>
      <c r="AT34" s="3"/>
      <c r="AU34" s="3" t="str">
        <f t="shared" si="3"/>
        <v>EX-25</v>
      </c>
      <c r="AV34" s="3" t="str">
        <f>IF(ISBLANK($B$2)=TRUE,"",VLOOKUP($B$2,'validation code'!$W$54:$X$76,2,0))</f>
        <v>GAF</v>
      </c>
      <c r="AW34" s="3" t="str">
        <f t="shared" si="63"/>
        <v>01</v>
      </c>
      <c r="AX34" s="3" t="str">
        <f t="shared" si="64"/>
        <v/>
      </c>
      <c r="AY34" s="3" t="str">
        <f t="shared" si="65"/>
        <v>0033</v>
      </c>
      <c r="AZ34" s="3" t="str">
        <f t="shared" si="66"/>
        <v>EX-25-GAF-01--0033</v>
      </c>
      <c r="BA34" s="3" t="str">
        <f t="shared" si="67"/>
        <v>Not Completed</v>
      </c>
      <c r="BB34" s="6">
        <f t="shared" si="33"/>
        <v>0</v>
      </c>
      <c r="BC34" s="6">
        <f t="shared" si="34"/>
        <v>0</v>
      </c>
      <c r="BD34" s="6">
        <f t="shared" si="35"/>
        <v>1</v>
      </c>
      <c r="BE34" s="6">
        <f t="shared" si="36"/>
        <v>0</v>
      </c>
      <c r="BF34" s="6">
        <f t="shared" si="37"/>
        <v>0</v>
      </c>
      <c r="BG34" s="6">
        <f t="shared" si="38"/>
        <v>0</v>
      </c>
      <c r="BH34" s="6">
        <f t="shared" si="39"/>
        <v>0</v>
      </c>
      <c r="BI34" s="6">
        <f t="shared" si="40"/>
        <v>0</v>
      </c>
      <c r="BJ34" s="6">
        <f t="shared" si="41"/>
        <v>0</v>
      </c>
      <c r="BK34" s="6">
        <f t="shared" si="42"/>
        <v>0</v>
      </c>
      <c r="BL34" s="6">
        <f t="shared" si="43"/>
        <v>0</v>
      </c>
      <c r="BM34" s="6">
        <f t="shared" si="44"/>
        <v>1</v>
      </c>
      <c r="BN34" s="6">
        <f t="shared" si="45"/>
        <v>1</v>
      </c>
      <c r="BO34" s="6">
        <f t="shared" si="46"/>
        <v>0</v>
      </c>
      <c r="BP34" s="6">
        <f t="shared" si="47"/>
        <v>1</v>
      </c>
      <c r="BQ34" s="105">
        <f t="shared" si="48"/>
        <v>1</v>
      </c>
      <c r="BR34" s="6">
        <f t="shared" si="49"/>
        <v>0</v>
      </c>
      <c r="BS34" s="6">
        <f t="shared" si="50"/>
        <v>0</v>
      </c>
      <c r="BT34" s="105">
        <f t="shared" si="51"/>
        <v>1</v>
      </c>
      <c r="BU34" s="105">
        <f t="shared" si="52"/>
        <v>1</v>
      </c>
      <c r="BV34" s="105">
        <f t="shared" si="53"/>
        <v>1</v>
      </c>
      <c r="BW34" s="105">
        <f t="shared" si="54"/>
        <v>1</v>
      </c>
      <c r="BX34" s="3"/>
      <c r="BY34" s="3" t="str">
        <f t="shared" si="68"/>
        <v/>
      </c>
      <c r="BZ34" s="3" t="str">
        <f t="shared" si="69"/>
        <v/>
      </c>
      <c r="CA34" s="3" t="str">
        <f t="shared" si="70"/>
        <v/>
      </c>
      <c r="CB34" s="3">
        <f t="shared" si="71"/>
        <v>0</v>
      </c>
      <c r="CC34" s="3" t="str">
        <f t="shared" si="72"/>
        <v>0</v>
      </c>
    </row>
    <row r="35" spans="1:81" x14ac:dyDescent="0.25">
      <c r="A35" s="3" t="str">
        <f t="shared" si="58"/>
        <v>Not Completed</v>
      </c>
      <c r="C35" s="10">
        <f t="shared" si="59"/>
        <v>34</v>
      </c>
      <c r="D35" s="5" t="str">
        <f t="shared" si="60"/>
        <v/>
      </c>
      <c r="E35" s="6"/>
      <c r="F35" s="6"/>
      <c r="G35" s="6"/>
      <c r="H35" s="5" t="str">
        <f t="shared" si="73"/>
        <v/>
      </c>
      <c r="I35" s="6"/>
      <c r="J35" s="6"/>
      <c r="K35" s="6"/>
      <c r="L35" s="6"/>
      <c r="M35" s="6"/>
      <c r="N35" s="6"/>
      <c r="O35" s="6"/>
      <c r="P35" s="7"/>
      <c r="Q35" s="8" t="str">
        <f>IF(ISBLANK(O35)=TRUE,"",VLOOKUP(O35,'validation code'!$X$35:$Y$38,2,0))</f>
        <v/>
      </c>
      <c r="R35" s="8">
        <f t="shared" si="29"/>
        <v>0</v>
      </c>
      <c r="S35" s="7"/>
      <c r="T35" s="61" t="str">
        <f t="shared" si="61"/>
        <v/>
      </c>
      <c r="U35" s="57"/>
      <c r="V35" s="57"/>
      <c r="W35" s="57"/>
      <c r="X35" s="57"/>
      <c r="Y35" s="58"/>
      <c r="Z35" s="57"/>
      <c r="AA35" s="87"/>
      <c r="AB35" s="84" t="str">
        <f t="shared" si="62"/>
        <v/>
      </c>
      <c r="AC35" s="60" t="str">
        <f t="shared" si="74"/>
        <v/>
      </c>
      <c r="AD35" s="60" t="str">
        <f t="shared" si="74"/>
        <v/>
      </c>
      <c r="AE35" s="60" t="str">
        <f t="shared" si="74"/>
        <v/>
      </c>
      <c r="AF35" s="60" t="str">
        <f t="shared" si="74"/>
        <v/>
      </c>
      <c r="AG35" s="60" t="str">
        <f t="shared" si="74"/>
        <v/>
      </c>
      <c r="AH35" s="60" t="str">
        <f t="shared" si="74"/>
        <v/>
      </c>
      <c r="AI35" s="60" t="str">
        <f t="shared" si="74"/>
        <v/>
      </c>
      <c r="AJ35" s="60" t="str">
        <f t="shared" si="74"/>
        <v/>
      </c>
      <c r="AK35" s="60" t="str">
        <f t="shared" si="74"/>
        <v/>
      </c>
      <c r="AL35" s="60" t="str">
        <f t="shared" si="74"/>
        <v/>
      </c>
      <c r="AM35" s="60" t="str">
        <f t="shared" si="74"/>
        <v/>
      </c>
      <c r="AN35" s="55">
        <f t="shared" si="32"/>
        <v>0</v>
      </c>
      <c r="AO35" s="3"/>
      <c r="AP35" s="3" t="str">
        <f>IF(ISBLANK(F35),"",VLOOKUP(F35,'validation code'!$T$64:$U$125,2,0))</f>
        <v/>
      </c>
      <c r="AQ35" s="3" t="str">
        <f>IF(ISBLANK(F35),"",VLOOKUP(F35,'validation code'!$T$3:$U$61,2,0))</f>
        <v/>
      </c>
      <c r="AR35" s="3" t="str">
        <f>IF(ISBLANK(M35)=TRUE,"",VLOOKUP(M35,'validation code'!$X$48:$Y$49,2,0))</f>
        <v/>
      </c>
      <c r="AS35" s="3" t="str">
        <f>IF(ISBLANK(F35)=TRUE,"",VLOOKUP(F35,'validation code'!$A$29:$B$91,2,0))</f>
        <v/>
      </c>
      <c r="AT35" s="3"/>
      <c r="AU35" s="3" t="str">
        <f t="shared" si="3"/>
        <v>EX-25</v>
      </c>
      <c r="AV35" s="3" t="str">
        <f>IF(ISBLANK($B$2)=TRUE,"",VLOOKUP($B$2,'validation code'!$W$54:$X$76,2,0))</f>
        <v>GAF</v>
      </c>
      <c r="AW35" s="3" t="str">
        <f t="shared" si="63"/>
        <v>01</v>
      </c>
      <c r="AX35" s="3" t="str">
        <f t="shared" si="64"/>
        <v/>
      </c>
      <c r="AY35" s="3" t="str">
        <f t="shared" si="65"/>
        <v>0034</v>
      </c>
      <c r="AZ35" s="3" t="str">
        <f t="shared" si="66"/>
        <v>EX-25-GAF-01--0034</v>
      </c>
      <c r="BA35" s="3" t="str">
        <f t="shared" si="67"/>
        <v>Not Completed</v>
      </c>
      <c r="BB35" s="6">
        <f t="shared" si="33"/>
        <v>0</v>
      </c>
      <c r="BC35" s="6">
        <f t="shared" si="34"/>
        <v>0</v>
      </c>
      <c r="BD35" s="6">
        <f t="shared" si="35"/>
        <v>1</v>
      </c>
      <c r="BE35" s="6">
        <f t="shared" si="36"/>
        <v>0</v>
      </c>
      <c r="BF35" s="6">
        <f t="shared" si="37"/>
        <v>0</v>
      </c>
      <c r="BG35" s="6">
        <f t="shared" si="38"/>
        <v>0</v>
      </c>
      <c r="BH35" s="6">
        <f t="shared" si="39"/>
        <v>0</v>
      </c>
      <c r="BI35" s="6">
        <f t="shared" si="40"/>
        <v>0</v>
      </c>
      <c r="BJ35" s="6">
        <f t="shared" si="41"/>
        <v>0</v>
      </c>
      <c r="BK35" s="6">
        <f t="shared" si="42"/>
        <v>0</v>
      </c>
      <c r="BL35" s="6">
        <f t="shared" si="43"/>
        <v>0</v>
      </c>
      <c r="BM35" s="6">
        <f t="shared" si="44"/>
        <v>1</v>
      </c>
      <c r="BN35" s="6">
        <f t="shared" si="45"/>
        <v>1</v>
      </c>
      <c r="BO35" s="6">
        <f t="shared" si="46"/>
        <v>0</v>
      </c>
      <c r="BP35" s="6">
        <f t="shared" si="47"/>
        <v>1</v>
      </c>
      <c r="BQ35" s="105">
        <f t="shared" si="48"/>
        <v>1</v>
      </c>
      <c r="BR35" s="6">
        <f t="shared" si="49"/>
        <v>0</v>
      </c>
      <c r="BS35" s="6">
        <f t="shared" si="50"/>
        <v>0</v>
      </c>
      <c r="BT35" s="105">
        <f t="shared" si="51"/>
        <v>1</v>
      </c>
      <c r="BU35" s="105">
        <f t="shared" si="52"/>
        <v>1</v>
      </c>
      <c r="BV35" s="105">
        <f t="shared" si="53"/>
        <v>1</v>
      </c>
      <c r="BW35" s="105">
        <f t="shared" si="54"/>
        <v>1</v>
      </c>
      <c r="BX35" s="3"/>
      <c r="BY35" s="3" t="str">
        <f t="shared" si="68"/>
        <v/>
      </c>
      <c r="BZ35" s="3" t="str">
        <f t="shared" si="69"/>
        <v/>
      </c>
      <c r="CA35" s="3" t="str">
        <f t="shared" si="70"/>
        <v/>
      </c>
      <c r="CB35" s="3">
        <f t="shared" si="71"/>
        <v>0</v>
      </c>
      <c r="CC35" s="3" t="str">
        <f t="shared" si="72"/>
        <v>0</v>
      </c>
    </row>
    <row r="36" spans="1:81" x14ac:dyDescent="0.25">
      <c r="A36" s="3" t="str">
        <f t="shared" si="58"/>
        <v>Not Completed</v>
      </c>
      <c r="C36" s="10">
        <f t="shared" si="59"/>
        <v>35</v>
      </c>
      <c r="D36" s="5" t="str">
        <f t="shared" si="60"/>
        <v/>
      </c>
      <c r="E36" s="6"/>
      <c r="F36" s="6"/>
      <c r="G36" s="6"/>
      <c r="H36" s="5" t="str">
        <f t="shared" si="73"/>
        <v/>
      </c>
      <c r="I36" s="6"/>
      <c r="J36" s="6"/>
      <c r="K36" s="6"/>
      <c r="L36" s="6"/>
      <c r="M36" s="6"/>
      <c r="N36" s="6"/>
      <c r="O36" s="6"/>
      <c r="P36" s="7"/>
      <c r="Q36" s="8" t="str">
        <f>IF(ISBLANK(O36)=TRUE,"",VLOOKUP(O36,'validation code'!$X$35:$Y$38,2,0))</f>
        <v/>
      </c>
      <c r="R36" s="8">
        <f t="shared" si="29"/>
        <v>0</v>
      </c>
      <c r="S36" s="7"/>
      <c r="T36" s="61" t="str">
        <f t="shared" si="61"/>
        <v/>
      </c>
      <c r="U36" s="57"/>
      <c r="V36" s="57"/>
      <c r="W36" s="57"/>
      <c r="X36" s="57"/>
      <c r="Y36" s="58"/>
      <c r="Z36" s="57"/>
      <c r="AA36" s="87"/>
      <c r="AB36" s="84" t="str">
        <f t="shared" si="62"/>
        <v/>
      </c>
      <c r="AC36" s="60" t="str">
        <f t="shared" si="74"/>
        <v/>
      </c>
      <c r="AD36" s="60" t="str">
        <f t="shared" si="74"/>
        <v/>
      </c>
      <c r="AE36" s="60" t="str">
        <f t="shared" si="74"/>
        <v/>
      </c>
      <c r="AF36" s="60" t="str">
        <f t="shared" si="74"/>
        <v/>
      </c>
      <c r="AG36" s="60" t="str">
        <f t="shared" si="74"/>
        <v/>
      </c>
      <c r="AH36" s="60" t="str">
        <f t="shared" si="74"/>
        <v/>
      </c>
      <c r="AI36" s="60" t="str">
        <f t="shared" si="74"/>
        <v/>
      </c>
      <c r="AJ36" s="60" t="str">
        <f t="shared" si="74"/>
        <v/>
      </c>
      <c r="AK36" s="60" t="str">
        <f t="shared" si="74"/>
        <v/>
      </c>
      <c r="AL36" s="60" t="str">
        <f t="shared" si="74"/>
        <v/>
      </c>
      <c r="AM36" s="60" t="str">
        <f t="shared" si="74"/>
        <v/>
      </c>
      <c r="AN36" s="55">
        <f t="shared" si="32"/>
        <v>0</v>
      </c>
      <c r="AO36" s="3"/>
      <c r="AP36" s="3" t="str">
        <f>IF(ISBLANK(F36),"",VLOOKUP(F36,'validation code'!$T$64:$U$125,2,0))</f>
        <v/>
      </c>
      <c r="AQ36" s="3" t="str">
        <f>IF(ISBLANK(F36),"",VLOOKUP(F36,'validation code'!$T$3:$U$61,2,0))</f>
        <v/>
      </c>
      <c r="AR36" s="3" t="str">
        <f>IF(ISBLANK(M36)=TRUE,"",VLOOKUP(M36,'validation code'!$X$48:$Y$49,2,0))</f>
        <v/>
      </c>
      <c r="AS36" s="3" t="str">
        <f>IF(ISBLANK(F36)=TRUE,"",VLOOKUP(F36,'validation code'!$A$29:$B$91,2,0))</f>
        <v/>
      </c>
      <c r="AT36" s="3"/>
      <c r="AU36" s="3" t="str">
        <f t="shared" si="3"/>
        <v>EX-25</v>
      </c>
      <c r="AV36" s="3" t="str">
        <f>IF(ISBLANK($B$2)=TRUE,"",VLOOKUP($B$2,'validation code'!$W$54:$X$76,2,0))</f>
        <v>GAF</v>
      </c>
      <c r="AW36" s="3" t="str">
        <f t="shared" si="63"/>
        <v>01</v>
      </c>
      <c r="AX36" s="3" t="str">
        <f t="shared" si="64"/>
        <v/>
      </c>
      <c r="AY36" s="3" t="str">
        <f t="shared" si="65"/>
        <v>0035</v>
      </c>
      <c r="AZ36" s="3" t="str">
        <f t="shared" si="66"/>
        <v>EX-25-GAF-01--0035</v>
      </c>
      <c r="BA36" s="3" t="str">
        <f t="shared" si="67"/>
        <v>Not Completed</v>
      </c>
      <c r="BB36" s="6">
        <f t="shared" si="33"/>
        <v>0</v>
      </c>
      <c r="BC36" s="6">
        <f t="shared" si="34"/>
        <v>0</v>
      </c>
      <c r="BD36" s="6">
        <f t="shared" si="35"/>
        <v>1</v>
      </c>
      <c r="BE36" s="6">
        <f t="shared" si="36"/>
        <v>0</v>
      </c>
      <c r="BF36" s="6">
        <f t="shared" si="37"/>
        <v>0</v>
      </c>
      <c r="BG36" s="6">
        <f t="shared" si="38"/>
        <v>0</v>
      </c>
      <c r="BH36" s="6">
        <f t="shared" si="39"/>
        <v>0</v>
      </c>
      <c r="BI36" s="6">
        <f t="shared" si="40"/>
        <v>0</v>
      </c>
      <c r="BJ36" s="6">
        <f t="shared" si="41"/>
        <v>0</v>
      </c>
      <c r="BK36" s="6">
        <f t="shared" si="42"/>
        <v>0</v>
      </c>
      <c r="BL36" s="6">
        <f t="shared" si="43"/>
        <v>0</v>
      </c>
      <c r="BM36" s="6">
        <f t="shared" si="44"/>
        <v>1</v>
      </c>
      <c r="BN36" s="6">
        <f t="shared" si="45"/>
        <v>1</v>
      </c>
      <c r="BO36" s="6">
        <f t="shared" si="46"/>
        <v>0</v>
      </c>
      <c r="BP36" s="6">
        <f t="shared" si="47"/>
        <v>1</v>
      </c>
      <c r="BQ36" s="105">
        <f t="shared" si="48"/>
        <v>1</v>
      </c>
      <c r="BR36" s="6">
        <f t="shared" si="49"/>
        <v>0</v>
      </c>
      <c r="BS36" s="6">
        <f t="shared" si="50"/>
        <v>0</v>
      </c>
      <c r="BT36" s="105">
        <f t="shared" si="51"/>
        <v>1</v>
      </c>
      <c r="BU36" s="105">
        <f t="shared" si="52"/>
        <v>1</v>
      </c>
      <c r="BV36" s="105">
        <f t="shared" si="53"/>
        <v>1</v>
      </c>
      <c r="BW36" s="105">
        <f t="shared" si="54"/>
        <v>1</v>
      </c>
      <c r="BX36" s="3"/>
      <c r="BY36" s="3" t="str">
        <f t="shared" si="68"/>
        <v/>
      </c>
      <c r="BZ36" s="3" t="str">
        <f t="shared" si="69"/>
        <v/>
      </c>
      <c r="CA36" s="3" t="str">
        <f t="shared" si="70"/>
        <v/>
      </c>
      <c r="CB36" s="3">
        <f t="shared" si="71"/>
        <v>0</v>
      </c>
      <c r="CC36" s="3" t="str">
        <f t="shared" si="72"/>
        <v>0</v>
      </c>
    </row>
    <row r="37" spans="1:81" x14ac:dyDescent="0.25">
      <c r="A37" s="3" t="str">
        <f t="shared" si="58"/>
        <v>Not Completed</v>
      </c>
      <c r="C37" s="10">
        <f t="shared" si="59"/>
        <v>36</v>
      </c>
      <c r="D37" s="5" t="str">
        <f t="shared" si="60"/>
        <v/>
      </c>
      <c r="E37" s="6"/>
      <c r="F37" s="6"/>
      <c r="G37" s="6"/>
      <c r="H37" s="5" t="str">
        <f t="shared" si="73"/>
        <v/>
      </c>
      <c r="I37" s="6"/>
      <c r="J37" s="6"/>
      <c r="K37" s="6"/>
      <c r="L37" s="6"/>
      <c r="M37" s="6"/>
      <c r="N37" s="6"/>
      <c r="O37" s="6"/>
      <c r="P37" s="7"/>
      <c r="Q37" s="8" t="str">
        <f>IF(ISBLANK(O37)=TRUE,"",VLOOKUP(O37,'validation code'!$X$35:$Y$38,2,0))</f>
        <v/>
      </c>
      <c r="R37" s="8">
        <f t="shared" si="29"/>
        <v>0</v>
      </c>
      <c r="S37" s="7"/>
      <c r="T37" s="61" t="str">
        <f t="shared" si="61"/>
        <v/>
      </c>
      <c r="U37" s="57"/>
      <c r="V37" s="57"/>
      <c r="W37" s="57"/>
      <c r="X37" s="57"/>
      <c r="Y37" s="58"/>
      <c r="Z37" s="57"/>
      <c r="AA37" s="87"/>
      <c r="AB37" s="84" t="str">
        <f t="shared" si="62"/>
        <v/>
      </c>
      <c r="AC37" s="60" t="str">
        <f t="shared" si="74"/>
        <v/>
      </c>
      <c r="AD37" s="60" t="str">
        <f t="shared" si="74"/>
        <v/>
      </c>
      <c r="AE37" s="60" t="str">
        <f t="shared" si="74"/>
        <v/>
      </c>
      <c r="AF37" s="60" t="str">
        <f t="shared" si="74"/>
        <v/>
      </c>
      <c r="AG37" s="60" t="str">
        <f t="shared" si="74"/>
        <v/>
      </c>
      <c r="AH37" s="60" t="str">
        <f t="shared" si="74"/>
        <v/>
      </c>
      <c r="AI37" s="60" t="str">
        <f t="shared" si="74"/>
        <v/>
      </c>
      <c r="AJ37" s="60" t="str">
        <f t="shared" si="74"/>
        <v/>
      </c>
      <c r="AK37" s="60" t="str">
        <f t="shared" si="74"/>
        <v/>
      </c>
      <c r="AL37" s="60" t="str">
        <f t="shared" si="74"/>
        <v/>
      </c>
      <c r="AM37" s="60" t="str">
        <f t="shared" si="74"/>
        <v/>
      </c>
      <c r="AN37" s="55">
        <f t="shared" si="32"/>
        <v>0</v>
      </c>
      <c r="AO37" s="3"/>
      <c r="AP37" s="3" t="str">
        <f>IF(ISBLANK(F37),"",VLOOKUP(F37,'validation code'!$T$64:$U$125,2,0))</f>
        <v/>
      </c>
      <c r="AQ37" s="3" t="str">
        <f>IF(ISBLANK(F37),"",VLOOKUP(F37,'validation code'!$T$3:$U$61,2,0))</f>
        <v/>
      </c>
      <c r="AR37" s="3" t="str">
        <f>IF(ISBLANK(M37)=TRUE,"",VLOOKUP(M37,'validation code'!$X$48:$Y$49,2,0))</f>
        <v/>
      </c>
      <c r="AS37" s="3" t="str">
        <f>IF(ISBLANK(F37)=TRUE,"",VLOOKUP(F37,'validation code'!$A$29:$B$91,2,0))</f>
        <v/>
      </c>
      <c r="AT37" s="3"/>
      <c r="AU37" s="3" t="str">
        <f t="shared" si="3"/>
        <v>EX-25</v>
      </c>
      <c r="AV37" s="3" t="str">
        <f>IF(ISBLANK($B$2)=TRUE,"",VLOOKUP($B$2,'validation code'!$W$54:$X$76,2,0))</f>
        <v>GAF</v>
      </c>
      <c r="AW37" s="3" t="str">
        <f t="shared" si="63"/>
        <v>01</v>
      </c>
      <c r="AX37" s="3" t="str">
        <f t="shared" si="64"/>
        <v/>
      </c>
      <c r="AY37" s="3" t="str">
        <f t="shared" si="65"/>
        <v>0036</v>
      </c>
      <c r="AZ37" s="3" t="str">
        <f t="shared" si="66"/>
        <v>EX-25-GAF-01--0036</v>
      </c>
      <c r="BA37" s="3" t="str">
        <f t="shared" si="67"/>
        <v>Not Completed</v>
      </c>
      <c r="BB37" s="6">
        <f t="shared" si="33"/>
        <v>0</v>
      </c>
      <c r="BC37" s="6">
        <f t="shared" si="34"/>
        <v>0</v>
      </c>
      <c r="BD37" s="6">
        <f t="shared" si="35"/>
        <v>1</v>
      </c>
      <c r="BE37" s="6">
        <f t="shared" si="36"/>
        <v>0</v>
      </c>
      <c r="BF37" s="6">
        <f t="shared" si="37"/>
        <v>0</v>
      </c>
      <c r="BG37" s="6">
        <f t="shared" si="38"/>
        <v>0</v>
      </c>
      <c r="BH37" s="6">
        <f t="shared" si="39"/>
        <v>0</v>
      </c>
      <c r="BI37" s="6">
        <f t="shared" si="40"/>
        <v>0</v>
      </c>
      <c r="BJ37" s="6">
        <f t="shared" si="41"/>
        <v>0</v>
      </c>
      <c r="BK37" s="6">
        <f t="shared" si="42"/>
        <v>0</v>
      </c>
      <c r="BL37" s="6">
        <f t="shared" si="43"/>
        <v>0</v>
      </c>
      <c r="BM37" s="6">
        <f t="shared" si="44"/>
        <v>1</v>
      </c>
      <c r="BN37" s="6">
        <f t="shared" si="45"/>
        <v>1</v>
      </c>
      <c r="BO37" s="6">
        <f t="shared" si="46"/>
        <v>0</v>
      </c>
      <c r="BP37" s="6">
        <f t="shared" si="47"/>
        <v>1</v>
      </c>
      <c r="BQ37" s="105">
        <f t="shared" si="48"/>
        <v>1</v>
      </c>
      <c r="BR37" s="6">
        <f t="shared" si="49"/>
        <v>0</v>
      </c>
      <c r="BS37" s="6">
        <f t="shared" si="50"/>
        <v>0</v>
      </c>
      <c r="BT37" s="105">
        <f t="shared" si="51"/>
        <v>1</v>
      </c>
      <c r="BU37" s="105">
        <f t="shared" si="52"/>
        <v>1</v>
      </c>
      <c r="BV37" s="105">
        <f t="shared" si="53"/>
        <v>1</v>
      </c>
      <c r="BW37" s="105">
        <f t="shared" si="54"/>
        <v>1</v>
      </c>
      <c r="BX37" s="3"/>
      <c r="BY37" s="3" t="str">
        <f t="shared" si="68"/>
        <v/>
      </c>
      <c r="BZ37" s="3" t="str">
        <f t="shared" si="69"/>
        <v/>
      </c>
      <c r="CA37" s="3" t="str">
        <f t="shared" si="70"/>
        <v/>
      </c>
      <c r="CB37" s="3">
        <f t="shared" si="71"/>
        <v>0</v>
      </c>
      <c r="CC37" s="3" t="str">
        <f t="shared" si="72"/>
        <v>0</v>
      </c>
    </row>
    <row r="38" spans="1:81" x14ac:dyDescent="0.25">
      <c r="A38" s="3" t="str">
        <f t="shared" si="58"/>
        <v>Not Completed</v>
      </c>
      <c r="C38" s="10">
        <f t="shared" si="59"/>
        <v>37</v>
      </c>
      <c r="D38" s="5" t="str">
        <f t="shared" si="60"/>
        <v/>
      </c>
      <c r="E38" s="6"/>
      <c r="F38" s="6"/>
      <c r="G38" s="6"/>
      <c r="H38" s="5" t="str">
        <f t="shared" si="73"/>
        <v/>
      </c>
      <c r="I38" s="6"/>
      <c r="J38" s="6"/>
      <c r="K38" s="6"/>
      <c r="L38" s="6"/>
      <c r="M38" s="6"/>
      <c r="N38" s="6"/>
      <c r="O38" s="6"/>
      <c r="P38" s="7"/>
      <c r="Q38" s="8" t="str">
        <f>IF(ISBLANK(O38)=TRUE,"",VLOOKUP(O38,'validation code'!$X$35:$Y$38,2,0))</f>
        <v/>
      </c>
      <c r="R38" s="8">
        <f t="shared" si="29"/>
        <v>0</v>
      </c>
      <c r="S38" s="7"/>
      <c r="T38" s="61" t="str">
        <f t="shared" si="61"/>
        <v/>
      </c>
      <c r="U38" s="57"/>
      <c r="V38" s="57"/>
      <c r="W38" s="57"/>
      <c r="X38" s="57"/>
      <c r="Y38" s="58"/>
      <c r="Z38" s="57"/>
      <c r="AA38" s="87"/>
      <c r="AB38" s="84" t="str">
        <f t="shared" si="62"/>
        <v/>
      </c>
      <c r="AC38" s="60" t="str">
        <f t="shared" si="74"/>
        <v/>
      </c>
      <c r="AD38" s="60" t="str">
        <f t="shared" si="74"/>
        <v/>
      </c>
      <c r="AE38" s="60" t="str">
        <f t="shared" si="74"/>
        <v/>
      </c>
      <c r="AF38" s="60" t="str">
        <f t="shared" si="74"/>
        <v/>
      </c>
      <c r="AG38" s="60" t="str">
        <f t="shared" si="74"/>
        <v/>
      </c>
      <c r="AH38" s="60" t="str">
        <f t="shared" si="74"/>
        <v/>
      </c>
      <c r="AI38" s="60" t="str">
        <f t="shared" si="74"/>
        <v/>
      </c>
      <c r="AJ38" s="60" t="str">
        <f t="shared" si="74"/>
        <v/>
      </c>
      <c r="AK38" s="60" t="str">
        <f t="shared" si="74"/>
        <v/>
      </c>
      <c r="AL38" s="60" t="str">
        <f t="shared" si="74"/>
        <v/>
      </c>
      <c r="AM38" s="60" t="str">
        <f t="shared" si="74"/>
        <v/>
      </c>
      <c r="AN38" s="55">
        <f t="shared" si="32"/>
        <v>0</v>
      </c>
      <c r="AO38" s="3"/>
      <c r="AP38" s="3" t="str">
        <f>IF(ISBLANK(F38),"",VLOOKUP(F38,'validation code'!$T$64:$U$125,2,0))</f>
        <v/>
      </c>
      <c r="AQ38" s="3" t="str">
        <f>IF(ISBLANK(F38),"",VLOOKUP(F38,'validation code'!$T$3:$U$61,2,0))</f>
        <v/>
      </c>
      <c r="AR38" s="3" t="str">
        <f>IF(ISBLANK(M38)=TRUE,"",VLOOKUP(M38,'validation code'!$X$48:$Y$49,2,0))</f>
        <v/>
      </c>
      <c r="AS38" s="3" t="str">
        <f>IF(ISBLANK(F38)=TRUE,"",VLOOKUP(F38,'validation code'!$A$29:$B$91,2,0))</f>
        <v/>
      </c>
      <c r="AT38" s="3"/>
      <c r="AU38" s="3" t="str">
        <f t="shared" si="3"/>
        <v>EX-25</v>
      </c>
      <c r="AV38" s="3" t="str">
        <f>IF(ISBLANK($B$2)=TRUE,"",VLOOKUP($B$2,'validation code'!$W$54:$X$76,2,0))</f>
        <v>GAF</v>
      </c>
      <c r="AW38" s="3" t="str">
        <f t="shared" si="63"/>
        <v>01</v>
      </c>
      <c r="AX38" s="3" t="str">
        <f t="shared" si="64"/>
        <v/>
      </c>
      <c r="AY38" s="3" t="str">
        <f t="shared" si="65"/>
        <v>0037</v>
      </c>
      <c r="AZ38" s="3" t="str">
        <f t="shared" si="66"/>
        <v>EX-25-GAF-01--0037</v>
      </c>
      <c r="BA38" s="3" t="str">
        <f t="shared" si="67"/>
        <v>Not Completed</v>
      </c>
      <c r="BB38" s="6">
        <f t="shared" si="33"/>
        <v>0</v>
      </c>
      <c r="BC38" s="6">
        <f t="shared" si="34"/>
        <v>0</v>
      </c>
      <c r="BD38" s="6">
        <f t="shared" si="35"/>
        <v>1</v>
      </c>
      <c r="BE38" s="6">
        <f t="shared" si="36"/>
        <v>0</v>
      </c>
      <c r="BF38" s="6">
        <f t="shared" si="37"/>
        <v>0</v>
      </c>
      <c r="BG38" s="6">
        <f t="shared" si="38"/>
        <v>0</v>
      </c>
      <c r="BH38" s="6">
        <f t="shared" si="39"/>
        <v>0</v>
      </c>
      <c r="BI38" s="6">
        <f t="shared" si="40"/>
        <v>0</v>
      </c>
      <c r="BJ38" s="6">
        <f t="shared" si="41"/>
        <v>0</v>
      </c>
      <c r="BK38" s="6">
        <f t="shared" si="42"/>
        <v>0</v>
      </c>
      <c r="BL38" s="6">
        <f t="shared" si="43"/>
        <v>0</v>
      </c>
      <c r="BM38" s="6">
        <f t="shared" si="44"/>
        <v>1</v>
      </c>
      <c r="BN38" s="6">
        <f t="shared" si="45"/>
        <v>1</v>
      </c>
      <c r="BO38" s="6">
        <f t="shared" si="46"/>
        <v>0</v>
      </c>
      <c r="BP38" s="6">
        <f t="shared" si="47"/>
        <v>1</v>
      </c>
      <c r="BQ38" s="105">
        <f t="shared" si="48"/>
        <v>1</v>
      </c>
      <c r="BR38" s="6">
        <f t="shared" si="49"/>
        <v>0</v>
      </c>
      <c r="BS38" s="6">
        <f t="shared" si="50"/>
        <v>0</v>
      </c>
      <c r="BT38" s="105">
        <f t="shared" si="51"/>
        <v>1</v>
      </c>
      <c r="BU38" s="105">
        <f t="shared" si="52"/>
        <v>1</v>
      </c>
      <c r="BV38" s="105">
        <f t="shared" si="53"/>
        <v>1</v>
      </c>
      <c r="BW38" s="105">
        <f t="shared" si="54"/>
        <v>1</v>
      </c>
      <c r="BX38" s="3"/>
      <c r="BY38" s="3" t="str">
        <f t="shared" si="68"/>
        <v/>
      </c>
      <c r="BZ38" s="3" t="str">
        <f t="shared" si="69"/>
        <v/>
      </c>
      <c r="CA38" s="3" t="str">
        <f t="shared" si="70"/>
        <v/>
      </c>
      <c r="CB38" s="3">
        <f t="shared" si="71"/>
        <v>0</v>
      </c>
      <c r="CC38" s="3" t="str">
        <f t="shared" si="72"/>
        <v>0</v>
      </c>
    </row>
    <row r="39" spans="1:81" x14ac:dyDescent="0.25">
      <c r="A39" s="3" t="str">
        <f t="shared" si="58"/>
        <v>Not Completed</v>
      </c>
      <c r="C39" s="10">
        <f t="shared" si="59"/>
        <v>38</v>
      </c>
      <c r="D39" s="5" t="str">
        <f t="shared" si="60"/>
        <v/>
      </c>
      <c r="E39" s="6"/>
      <c r="F39" s="6"/>
      <c r="G39" s="6"/>
      <c r="H39" s="5" t="str">
        <f t="shared" si="73"/>
        <v/>
      </c>
      <c r="I39" s="6"/>
      <c r="J39" s="6"/>
      <c r="K39" s="6"/>
      <c r="L39" s="6"/>
      <c r="M39" s="6"/>
      <c r="N39" s="6"/>
      <c r="O39" s="6"/>
      <c r="P39" s="7"/>
      <c r="Q39" s="8" t="str">
        <f>IF(ISBLANK(O39)=TRUE,"",VLOOKUP(O39,'validation code'!$X$35:$Y$38,2,0))</f>
        <v/>
      </c>
      <c r="R39" s="8">
        <f t="shared" si="29"/>
        <v>0</v>
      </c>
      <c r="S39" s="7"/>
      <c r="T39" s="61" t="str">
        <f t="shared" si="61"/>
        <v/>
      </c>
      <c r="U39" s="57"/>
      <c r="V39" s="57"/>
      <c r="W39" s="57"/>
      <c r="X39" s="57"/>
      <c r="Y39" s="58"/>
      <c r="Z39" s="57"/>
      <c r="AA39" s="87"/>
      <c r="AB39" s="84" t="str">
        <f t="shared" si="62"/>
        <v/>
      </c>
      <c r="AC39" s="60" t="str">
        <f t="shared" si="74"/>
        <v/>
      </c>
      <c r="AD39" s="60" t="str">
        <f t="shared" si="74"/>
        <v/>
      </c>
      <c r="AE39" s="60" t="str">
        <f t="shared" si="74"/>
        <v/>
      </c>
      <c r="AF39" s="60" t="str">
        <f t="shared" si="74"/>
        <v/>
      </c>
      <c r="AG39" s="60" t="str">
        <f t="shared" si="74"/>
        <v/>
      </c>
      <c r="AH39" s="60" t="str">
        <f t="shared" si="74"/>
        <v/>
      </c>
      <c r="AI39" s="60" t="str">
        <f t="shared" si="74"/>
        <v/>
      </c>
      <c r="AJ39" s="60" t="str">
        <f t="shared" si="74"/>
        <v/>
      </c>
      <c r="AK39" s="60" t="str">
        <f t="shared" si="74"/>
        <v/>
      </c>
      <c r="AL39" s="60" t="str">
        <f t="shared" si="74"/>
        <v/>
      </c>
      <c r="AM39" s="60" t="str">
        <f t="shared" si="74"/>
        <v/>
      </c>
      <c r="AN39" s="55">
        <f t="shared" si="32"/>
        <v>0</v>
      </c>
      <c r="AO39" s="3"/>
      <c r="AP39" s="3" t="str">
        <f>IF(ISBLANK(F39),"",VLOOKUP(F39,'validation code'!$T$64:$U$125,2,0))</f>
        <v/>
      </c>
      <c r="AQ39" s="3" t="str">
        <f>IF(ISBLANK(F39),"",VLOOKUP(F39,'validation code'!$T$3:$U$61,2,0))</f>
        <v/>
      </c>
      <c r="AR39" s="3" t="str">
        <f>IF(ISBLANK(M39)=TRUE,"",VLOOKUP(M39,'validation code'!$X$48:$Y$49,2,0))</f>
        <v/>
      </c>
      <c r="AS39" s="3" t="str">
        <f>IF(ISBLANK(F39)=TRUE,"",VLOOKUP(F39,'validation code'!$A$29:$B$91,2,0))</f>
        <v/>
      </c>
      <c r="AT39" s="3"/>
      <c r="AU39" s="3" t="str">
        <f t="shared" si="3"/>
        <v>EX-25</v>
      </c>
      <c r="AV39" s="3" t="str">
        <f>IF(ISBLANK($B$2)=TRUE,"",VLOOKUP($B$2,'validation code'!$W$54:$X$76,2,0))</f>
        <v>GAF</v>
      </c>
      <c r="AW39" s="3" t="str">
        <f t="shared" si="63"/>
        <v>01</v>
      </c>
      <c r="AX39" s="3" t="str">
        <f t="shared" si="64"/>
        <v/>
      </c>
      <c r="AY39" s="3" t="str">
        <f t="shared" si="65"/>
        <v>0038</v>
      </c>
      <c r="AZ39" s="3" t="str">
        <f t="shared" si="66"/>
        <v>EX-25-GAF-01--0038</v>
      </c>
      <c r="BA39" s="3" t="str">
        <f t="shared" si="67"/>
        <v>Not Completed</v>
      </c>
      <c r="BB39" s="6">
        <f t="shared" si="33"/>
        <v>0</v>
      </c>
      <c r="BC39" s="6">
        <f t="shared" si="34"/>
        <v>0</v>
      </c>
      <c r="BD39" s="6">
        <f t="shared" si="35"/>
        <v>1</v>
      </c>
      <c r="BE39" s="6">
        <f t="shared" si="36"/>
        <v>0</v>
      </c>
      <c r="BF39" s="6">
        <f t="shared" si="37"/>
        <v>0</v>
      </c>
      <c r="BG39" s="6">
        <f t="shared" si="38"/>
        <v>0</v>
      </c>
      <c r="BH39" s="6">
        <f t="shared" si="39"/>
        <v>0</v>
      </c>
      <c r="BI39" s="6">
        <f t="shared" si="40"/>
        <v>0</v>
      </c>
      <c r="BJ39" s="6">
        <f t="shared" si="41"/>
        <v>0</v>
      </c>
      <c r="BK39" s="6">
        <f t="shared" si="42"/>
        <v>0</v>
      </c>
      <c r="BL39" s="6">
        <f t="shared" si="43"/>
        <v>0</v>
      </c>
      <c r="BM39" s="6">
        <f t="shared" si="44"/>
        <v>1</v>
      </c>
      <c r="BN39" s="6">
        <f t="shared" si="45"/>
        <v>1</v>
      </c>
      <c r="BO39" s="6">
        <f t="shared" si="46"/>
        <v>0</v>
      </c>
      <c r="BP39" s="6">
        <f t="shared" si="47"/>
        <v>1</v>
      </c>
      <c r="BQ39" s="105">
        <f t="shared" si="48"/>
        <v>1</v>
      </c>
      <c r="BR39" s="6">
        <f t="shared" si="49"/>
        <v>0</v>
      </c>
      <c r="BS39" s="6">
        <f t="shared" si="50"/>
        <v>0</v>
      </c>
      <c r="BT39" s="105">
        <f t="shared" si="51"/>
        <v>1</v>
      </c>
      <c r="BU39" s="105">
        <f t="shared" si="52"/>
        <v>1</v>
      </c>
      <c r="BV39" s="105">
        <f t="shared" si="53"/>
        <v>1</v>
      </c>
      <c r="BW39" s="105">
        <f t="shared" si="54"/>
        <v>1</v>
      </c>
      <c r="BX39" s="3"/>
      <c r="BY39" s="3" t="str">
        <f t="shared" si="68"/>
        <v/>
      </c>
      <c r="BZ39" s="3" t="str">
        <f t="shared" si="69"/>
        <v/>
      </c>
      <c r="CA39" s="3" t="str">
        <f t="shared" si="70"/>
        <v/>
      </c>
      <c r="CB39" s="3">
        <f t="shared" si="71"/>
        <v>0</v>
      </c>
      <c r="CC39" s="3" t="str">
        <f t="shared" si="72"/>
        <v>0</v>
      </c>
    </row>
    <row r="40" spans="1:81" x14ac:dyDescent="0.25">
      <c r="A40" s="3" t="str">
        <f t="shared" si="58"/>
        <v>Not Completed</v>
      </c>
      <c r="C40" s="10">
        <f t="shared" si="59"/>
        <v>39</v>
      </c>
      <c r="D40" s="5" t="str">
        <f t="shared" si="60"/>
        <v/>
      </c>
      <c r="E40" s="6"/>
      <c r="F40" s="6"/>
      <c r="G40" s="6"/>
      <c r="H40" s="5" t="str">
        <f t="shared" si="73"/>
        <v/>
      </c>
      <c r="I40" s="6"/>
      <c r="J40" s="6"/>
      <c r="K40" s="6"/>
      <c r="L40" s="6"/>
      <c r="M40" s="6"/>
      <c r="N40" s="6"/>
      <c r="O40" s="6"/>
      <c r="P40" s="7"/>
      <c r="Q40" s="8" t="str">
        <f>IF(ISBLANK(O40)=TRUE,"",VLOOKUP(O40,'validation code'!$X$35:$Y$38,2,0))</f>
        <v/>
      </c>
      <c r="R40" s="8">
        <f t="shared" si="29"/>
        <v>0</v>
      </c>
      <c r="S40" s="7"/>
      <c r="T40" s="61" t="str">
        <f t="shared" si="61"/>
        <v/>
      </c>
      <c r="U40" s="57"/>
      <c r="V40" s="57"/>
      <c r="W40" s="57"/>
      <c r="X40" s="57"/>
      <c r="Y40" s="58"/>
      <c r="Z40" s="57"/>
      <c r="AA40" s="87"/>
      <c r="AB40" s="84" t="str">
        <f t="shared" si="62"/>
        <v/>
      </c>
      <c r="AC40" s="60" t="str">
        <f t="shared" si="74"/>
        <v/>
      </c>
      <c r="AD40" s="60" t="str">
        <f t="shared" si="74"/>
        <v/>
      </c>
      <c r="AE40" s="60" t="str">
        <f t="shared" si="74"/>
        <v/>
      </c>
      <c r="AF40" s="60" t="str">
        <f t="shared" si="74"/>
        <v/>
      </c>
      <c r="AG40" s="60" t="str">
        <f t="shared" si="74"/>
        <v/>
      </c>
      <c r="AH40" s="60" t="str">
        <f t="shared" si="74"/>
        <v/>
      </c>
      <c r="AI40" s="60" t="str">
        <f t="shared" si="74"/>
        <v/>
      </c>
      <c r="AJ40" s="60" t="str">
        <f t="shared" si="74"/>
        <v/>
      </c>
      <c r="AK40" s="60" t="str">
        <f t="shared" si="74"/>
        <v/>
      </c>
      <c r="AL40" s="60" t="str">
        <f t="shared" si="74"/>
        <v/>
      </c>
      <c r="AM40" s="60" t="str">
        <f t="shared" si="74"/>
        <v/>
      </c>
      <c r="AN40" s="55">
        <f t="shared" si="32"/>
        <v>0</v>
      </c>
      <c r="AO40" s="3"/>
      <c r="AP40" s="3" t="str">
        <f>IF(ISBLANK(F40),"",VLOOKUP(F40,'validation code'!$T$64:$U$125,2,0))</f>
        <v/>
      </c>
      <c r="AQ40" s="3" t="str">
        <f>IF(ISBLANK(F40),"",VLOOKUP(F40,'validation code'!$T$3:$U$61,2,0))</f>
        <v/>
      </c>
      <c r="AR40" s="3" t="str">
        <f>IF(ISBLANK(M40)=TRUE,"",VLOOKUP(M40,'validation code'!$X$48:$Y$49,2,0))</f>
        <v/>
      </c>
      <c r="AS40" s="3" t="str">
        <f>IF(ISBLANK(F40)=TRUE,"",VLOOKUP(F40,'validation code'!$A$29:$B$91,2,0))</f>
        <v/>
      </c>
      <c r="AT40" s="3"/>
      <c r="AU40" s="3" t="str">
        <f t="shared" si="3"/>
        <v>EX-25</v>
      </c>
      <c r="AV40" s="3" t="str">
        <f>IF(ISBLANK($B$2)=TRUE,"",VLOOKUP($B$2,'validation code'!$W$54:$X$76,2,0))</f>
        <v>GAF</v>
      </c>
      <c r="AW40" s="3" t="str">
        <f t="shared" si="63"/>
        <v>01</v>
      </c>
      <c r="AX40" s="3" t="str">
        <f t="shared" si="64"/>
        <v/>
      </c>
      <c r="AY40" s="3" t="str">
        <f t="shared" si="65"/>
        <v>0039</v>
      </c>
      <c r="AZ40" s="3" t="str">
        <f t="shared" si="66"/>
        <v>EX-25-GAF-01--0039</v>
      </c>
      <c r="BA40" s="3" t="str">
        <f t="shared" si="67"/>
        <v>Not Completed</v>
      </c>
      <c r="BB40" s="6">
        <f t="shared" si="33"/>
        <v>0</v>
      </c>
      <c r="BC40" s="6">
        <f t="shared" si="34"/>
        <v>0</v>
      </c>
      <c r="BD40" s="6">
        <f t="shared" si="35"/>
        <v>1</v>
      </c>
      <c r="BE40" s="6">
        <f t="shared" si="36"/>
        <v>0</v>
      </c>
      <c r="BF40" s="6">
        <f t="shared" si="37"/>
        <v>0</v>
      </c>
      <c r="BG40" s="6">
        <f t="shared" si="38"/>
        <v>0</v>
      </c>
      <c r="BH40" s="6">
        <f t="shared" si="39"/>
        <v>0</v>
      </c>
      <c r="BI40" s="6">
        <f t="shared" si="40"/>
        <v>0</v>
      </c>
      <c r="BJ40" s="6">
        <f t="shared" si="41"/>
        <v>0</v>
      </c>
      <c r="BK40" s="6">
        <f t="shared" si="42"/>
        <v>0</v>
      </c>
      <c r="BL40" s="6">
        <f t="shared" si="43"/>
        <v>0</v>
      </c>
      <c r="BM40" s="6">
        <f t="shared" si="44"/>
        <v>1</v>
      </c>
      <c r="BN40" s="6">
        <f t="shared" si="45"/>
        <v>1</v>
      </c>
      <c r="BO40" s="6">
        <f t="shared" si="46"/>
        <v>0</v>
      </c>
      <c r="BP40" s="6">
        <f t="shared" si="47"/>
        <v>1</v>
      </c>
      <c r="BQ40" s="105">
        <f t="shared" si="48"/>
        <v>1</v>
      </c>
      <c r="BR40" s="6">
        <f t="shared" si="49"/>
        <v>0</v>
      </c>
      <c r="BS40" s="6">
        <f t="shared" si="50"/>
        <v>0</v>
      </c>
      <c r="BT40" s="105">
        <f t="shared" si="51"/>
        <v>1</v>
      </c>
      <c r="BU40" s="105">
        <f t="shared" si="52"/>
        <v>1</v>
      </c>
      <c r="BV40" s="105">
        <f t="shared" si="53"/>
        <v>1</v>
      </c>
      <c r="BW40" s="105">
        <f t="shared" si="54"/>
        <v>1</v>
      </c>
      <c r="BX40" s="3"/>
      <c r="BY40" s="3" t="str">
        <f t="shared" si="68"/>
        <v/>
      </c>
      <c r="BZ40" s="3" t="str">
        <f t="shared" si="69"/>
        <v/>
      </c>
      <c r="CA40" s="3" t="str">
        <f t="shared" si="70"/>
        <v/>
      </c>
      <c r="CB40" s="3">
        <f t="shared" si="71"/>
        <v>0</v>
      </c>
      <c r="CC40" s="3" t="str">
        <f t="shared" si="72"/>
        <v>0</v>
      </c>
    </row>
    <row r="41" spans="1:81" x14ac:dyDescent="0.25">
      <c r="A41" s="3" t="str">
        <f t="shared" si="58"/>
        <v>Not Completed</v>
      </c>
      <c r="C41" s="10">
        <f t="shared" si="59"/>
        <v>40</v>
      </c>
      <c r="D41" s="5" t="str">
        <f t="shared" si="60"/>
        <v/>
      </c>
      <c r="E41" s="6"/>
      <c r="F41" s="6"/>
      <c r="G41" s="6"/>
      <c r="H41" s="5" t="str">
        <f t="shared" si="73"/>
        <v/>
      </c>
      <c r="I41" s="6"/>
      <c r="J41" s="6"/>
      <c r="K41" s="6"/>
      <c r="L41" s="6"/>
      <c r="M41" s="6"/>
      <c r="N41" s="6"/>
      <c r="O41" s="6"/>
      <c r="P41" s="7"/>
      <c r="Q41" s="8" t="str">
        <f>IF(ISBLANK(O41)=TRUE,"",VLOOKUP(O41,'validation code'!$X$35:$Y$38,2,0))</f>
        <v/>
      </c>
      <c r="R41" s="8">
        <f t="shared" si="29"/>
        <v>0</v>
      </c>
      <c r="S41" s="7"/>
      <c r="T41" s="61" t="str">
        <f t="shared" si="61"/>
        <v/>
      </c>
      <c r="U41" s="57"/>
      <c r="V41" s="57"/>
      <c r="W41" s="57"/>
      <c r="X41" s="57"/>
      <c r="Y41" s="58"/>
      <c r="Z41" s="57"/>
      <c r="AA41" s="87"/>
      <c r="AB41" s="84" t="str">
        <f t="shared" si="62"/>
        <v/>
      </c>
      <c r="AC41" s="60" t="str">
        <f t="shared" si="74"/>
        <v/>
      </c>
      <c r="AD41" s="60" t="str">
        <f t="shared" si="74"/>
        <v/>
      </c>
      <c r="AE41" s="60" t="str">
        <f t="shared" si="74"/>
        <v/>
      </c>
      <c r="AF41" s="60" t="str">
        <f t="shared" si="74"/>
        <v/>
      </c>
      <c r="AG41" s="60" t="str">
        <f t="shared" si="74"/>
        <v/>
      </c>
      <c r="AH41" s="60" t="str">
        <f t="shared" si="74"/>
        <v/>
      </c>
      <c r="AI41" s="60" t="str">
        <f t="shared" si="74"/>
        <v/>
      </c>
      <c r="AJ41" s="60" t="str">
        <f t="shared" si="74"/>
        <v/>
      </c>
      <c r="AK41" s="60" t="str">
        <f t="shared" si="74"/>
        <v/>
      </c>
      <c r="AL41" s="60" t="str">
        <f t="shared" si="74"/>
        <v/>
      </c>
      <c r="AM41" s="60" t="str">
        <f t="shared" si="74"/>
        <v/>
      </c>
      <c r="AN41" s="55">
        <f t="shared" si="32"/>
        <v>0</v>
      </c>
      <c r="AO41" s="3"/>
      <c r="AP41" s="3" t="str">
        <f>IF(ISBLANK(F41),"",VLOOKUP(F41,'validation code'!$T$64:$U$125,2,0))</f>
        <v/>
      </c>
      <c r="AQ41" s="3" t="str">
        <f>IF(ISBLANK(F41),"",VLOOKUP(F41,'validation code'!$T$3:$U$61,2,0))</f>
        <v/>
      </c>
      <c r="AR41" s="3" t="str">
        <f>IF(ISBLANK(M41)=TRUE,"",VLOOKUP(M41,'validation code'!$X$48:$Y$49,2,0))</f>
        <v/>
      </c>
      <c r="AS41" s="3" t="str">
        <f>IF(ISBLANK(F41)=TRUE,"",VLOOKUP(F41,'validation code'!$A$29:$B$91,2,0))</f>
        <v/>
      </c>
      <c r="AT41" s="3"/>
      <c r="AU41" s="3" t="str">
        <f t="shared" si="3"/>
        <v>EX-25</v>
      </c>
      <c r="AV41" s="3" t="str">
        <f>IF(ISBLANK($B$2)=TRUE,"",VLOOKUP($B$2,'validation code'!$W$54:$X$76,2,0))</f>
        <v>GAF</v>
      </c>
      <c r="AW41" s="3" t="str">
        <f t="shared" si="63"/>
        <v>01</v>
      </c>
      <c r="AX41" s="3" t="str">
        <f t="shared" si="64"/>
        <v/>
      </c>
      <c r="AY41" s="3" t="str">
        <f t="shared" si="65"/>
        <v>0040</v>
      </c>
      <c r="AZ41" s="3" t="str">
        <f t="shared" si="66"/>
        <v>EX-25-GAF-01--0040</v>
      </c>
      <c r="BA41" s="3" t="str">
        <f t="shared" si="67"/>
        <v>Not Completed</v>
      </c>
      <c r="BB41" s="6">
        <f t="shared" si="33"/>
        <v>0</v>
      </c>
      <c r="BC41" s="6">
        <f t="shared" si="34"/>
        <v>0</v>
      </c>
      <c r="BD41" s="6">
        <f t="shared" si="35"/>
        <v>1</v>
      </c>
      <c r="BE41" s="6">
        <f t="shared" si="36"/>
        <v>0</v>
      </c>
      <c r="BF41" s="6">
        <f t="shared" si="37"/>
        <v>0</v>
      </c>
      <c r="BG41" s="6">
        <f t="shared" si="38"/>
        <v>0</v>
      </c>
      <c r="BH41" s="6">
        <f t="shared" si="39"/>
        <v>0</v>
      </c>
      <c r="BI41" s="6">
        <f t="shared" si="40"/>
        <v>0</v>
      </c>
      <c r="BJ41" s="6">
        <f t="shared" si="41"/>
        <v>0</v>
      </c>
      <c r="BK41" s="6">
        <f t="shared" si="42"/>
        <v>0</v>
      </c>
      <c r="BL41" s="6">
        <f t="shared" si="43"/>
        <v>0</v>
      </c>
      <c r="BM41" s="6">
        <f t="shared" si="44"/>
        <v>1</v>
      </c>
      <c r="BN41" s="6">
        <f t="shared" si="45"/>
        <v>1</v>
      </c>
      <c r="BO41" s="6">
        <f t="shared" si="46"/>
        <v>0</v>
      </c>
      <c r="BP41" s="6">
        <f t="shared" si="47"/>
        <v>1</v>
      </c>
      <c r="BQ41" s="105">
        <f t="shared" si="48"/>
        <v>1</v>
      </c>
      <c r="BR41" s="6">
        <f t="shared" si="49"/>
        <v>0</v>
      </c>
      <c r="BS41" s="6">
        <f t="shared" si="50"/>
        <v>0</v>
      </c>
      <c r="BT41" s="105">
        <f t="shared" si="51"/>
        <v>1</v>
      </c>
      <c r="BU41" s="105">
        <f t="shared" si="52"/>
        <v>1</v>
      </c>
      <c r="BV41" s="105">
        <f t="shared" si="53"/>
        <v>1</v>
      </c>
      <c r="BW41" s="105">
        <f t="shared" si="54"/>
        <v>1</v>
      </c>
      <c r="BX41" s="3"/>
      <c r="BY41" s="3" t="str">
        <f t="shared" si="68"/>
        <v/>
      </c>
      <c r="BZ41" s="3" t="str">
        <f t="shared" si="69"/>
        <v/>
      </c>
      <c r="CA41" s="3" t="str">
        <f t="shared" si="70"/>
        <v/>
      </c>
      <c r="CB41" s="3">
        <f t="shared" si="71"/>
        <v>0</v>
      </c>
      <c r="CC41" s="3" t="str">
        <f t="shared" si="72"/>
        <v>0</v>
      </c>
    </row>
    <row r="42" spans="1:81" x14ac:dyDescent="0.25">
      <c r="A42" s="3" t="str">
        <f t="shared" si="58"/>
        <v>Not Completed</v>
      </c>
      <c r="C42" s="10">
        <f t="shared" si="59"/>
        <v>41</v>
      </c>
      <c r="D42" s="5" t="str">
        <f t="shared" si="60"/>
        <v/>
      </c>
      <c r="E42" s="6"/>
      <c r="F42" s="6"/>
      <c r="G42" s="6"/>
      <c r="H42" s="5" t="str">
        <f t="shared" si="73"/>
        <v/>
      </c>
      <c r="I42" s="6"/>
      <c r="J42" s="6"/>
      <c r="K42" s="6"/>
      <c r="L42" s="6"/>
      <c r="M42" s="6"/>
      <c r="N42" s="6"/>
      <c r="O42" s="6"/>
      <c r="P42" s="7"/>
      <c r="Q42" s="8" t="str">
        <f>IF(ISBLANK(O42)=TRUE,"",VLOOKUP(O42,'validation code'!$X$35:$Y$38,2,0))</f>
        <v/>
      </c>
      <c r="R42" s="8">
        <f t="shared" si="29"/>
        <v>0</v>
      </c>
      <c r="S42" s="7"/>
      <c r="T42" s="61" t="str">
        <f t="shared" si="61"/>
        <v/>
      </c>
      <c r="U42" s="57"/>
      <c r="V42" s="57"/>
      <c r="W42" s="57"/>
      <c r="X42" s="57"/>
      <c r="Y42" s="58"/>
      <c r="Z42" s="57"/>
      <c r="AA42" s="87"/>
      <c r="AB42" s="84" t="str">
        <f t="shared" si="62"/>
        <v/>
      </c>
      <c r="AC42" s="60" t="str">
        <f t="shared" si="74"/>
        <v/>
      </c>
      <c r="AD42" s="60" t="str">
        <f t="shared" si="74"/>
        <v/>
      </c>
      <c r="AE42" s="60" t="str">
        <f t="shared" si="74"/>
        <v/>
      </c>
      <c r="AF42" s="60" t="str">
        <f t="shared" si="74"/>
        <v/>
      </c>
      <c r="AG42" s="60" t="str">
        <f t="shared" si="74"/>
        <v/>
      </c>
      <c r="AH42" s="60" t="str">
        <f t="shared" si="74"/>
        <v/>
      </c>
      <c r="AI42" s="60" t="str">
        <f t="shared" si="74"/>
        <v/>
      </c>
      <c r="AJ42" s="60" t="str">
        <f t="shared" si="74"/>
        <v/>
      </c>
      <c r="AK42" s="60" t="str">
        <f t="shared" si="74"/>
        <v/>
      </c>
      <c r="AL42" s="60" t="str">
        <f t="shared" si="74"/>
        <v/>
      </c>
      <c r="AM42" s="60" t="str">
        <f t="shared" si="74"/>
        <v/>
      </c>
      <c r="AN42" s="55">
        <f t="shared" si="32"/>
        <v>0</v>
      </c>
      <c r="AO42" s="3"/>
      <c r="AP42" s="3" t="str">
        <f>IF(ISBLANK(F42),"",VLOOKUP(F42,'validation code'!$T$64:$U$125,2,0))</f>
        <v/>
      </c>
      <c r="AQ42" s="3" t="str">
        <f>IF(ISBLANK(F42),"",VLOOKUP(F42,'validation code'!$T$3:$U$61,2,0))</f>
        <v/>
      </c>
      <c r="AR42" s="3" t="str">
        <f>IF(ISBLANK(M42)=TRUE,"",VLOOKUP(M42,'validation code'!$X$48:$Y$49,2,0))</f>
        <v/>
      </c>
      <c r="AS42" s="3" t="str">
        <f>IF(ISBLANK(F42)=TRUE,"",VLOOKUP(F42,'validation code'!$A$29:$B$91,2,0))</f>
        <v/>
      </c>
      <c r="AT42" s="3"/>
      <c r="AU42" s="3" t="str">
        <f t="shared" si="3"/>
        <v>EX-25</v>
      </c>
      <c r="AV42" s="3" t="str">
        <f>IF(ISBLANK($B$2)=TRUE,"",VLOOKUP($B$2,'validation code'!$W$54:$X$76,2,0))</f>
        <v>GAF</v>
      </c>
      <c r="AW42" s="3" t="str">
        <f t="shared" si="63"/>
        <v>01</v>
      </c>
      <c r="AX42" s="3" t="str">
        <f t="shared" si="64"/>
        <v/>
      </c>
      <c r="AY42" s="3" t="str">
        <f t="shared" si="65"/>
        <v>0041</v>
      </c>
      <c r="AZ42" s="3" t="str">
        <f t="shared" si="66"/>
        <v>EX-25-GAF-01--0041</v>
      </c>
      <c r="BA42" s="3" t="str">
        <f t="shared" si="67"/>
        <v>Not Completed</v>
      </c>
      <c r="BB42" s="6">
        <f t="shared" si="33"/>
        <v>0</v>
      </c>
      <c r="BC42" s="6">
        <f t="shared" si="34"/>
        <v>0</v>
      </c>
      <c r="BD42" s="6">
        <f t="shared" si="35"/>
        <v>1</v>
      </c>
      <c r="BE42" s="6">
        <f t="shared" si="36"/>
        <v>0</v>
      </c>
      <c r="BF42" s="6">
        <f t="shared" si="37"/>
        <v>0</v>
      </c>
      <c r="BG42" s="6">
        <f t="shared" si="38"/>
        <v>0</v>
      </c>
      <c r="BH42" s="6">
        <f t="shared" si="39"/>
        <v>0</v>
      </c>
      <c r="BI42" s="6">
        <f t="shared" si="40"/>
        <v>0</v>
      </c>
      <c r="BJ42" s="6">
        <f t="shared" si="41"/>
        <v>0</v>
      </c>
      <c r="BK42" s="6">
        <f t="shared" si="42"/>
        <v>0</v>
      </c>
      <c r="BL42" s="6">
        <f t="shared" si="43"/>
        <v>0</v>
      </c>
      <c r="BM42" s="6">
        <f t="shared" si="44"/>
        <v>1</v>
      </c>
      <c r="BN42" s="6">
        <f t="shared" si="45"/>
        <v>1</v>
      </c>
      <c r="BO42" s="6">
        <f t="shared" si="46"/>
        <v>0</v>
      </c>
      <c r="BP42" s="6">
        <f t="shared" si="47"/>
        <v>1</v>
      </c>
      <c r="BQ42" s="105">
        <f t="shared" si="48"/>
        <v>1</v>
      </c>
      <c r="BR42" s="6">
        <f t="shared" si="49"/>
        <v>0</v>
      </c>
      <c r="BS42" s="6">
        <f t="shared" si="50"/>
        <v>0</v>
      </c>
      <c r="BT42" s="105">
        <f t="shared" si="51"/>
        <v>1</v>
      </c>
      <c r="BU42" s="105">
        <f t="shared" si="52"/>
        <v>1</v>
      </c>
      <c r="BV42" s="105">
        <f t="shared" si="53"/>
        <v>1</v>
      </c>
      <c r="BW42" s="105">
        <f t="shared" si="54"/>
        <v>1</v>
      </c>
      <c r="BX42" s="3"/>
      <c r="BY42" s="3" t="str">
        <f t="shared" si="68"/>
        <v/>
      </c>
      <c r="BZ42" s="3" t="str">
        <f t="shared" si="69"/>
        <v/>
      </c>
      <c r="CA42" s="3" t="str">
        <f t="shared" si="70"/>
        <v/>
      </c>
      <c r="CB42" s="3">
        <f t="shared" si="71"/>
        <v>0</v>
      </c>
      <c r="CC42" s="3" t="str">
        <f t="shared" si="72"/>
        <v>0</v>
      </c>
    </row>
    <row r="43" spans="1:81" x14ac:dyDescent="0.25">
      <c r="A43" s="3" t="str">
        <f t="shared" si="58"/>
        <v>Not Completed</v>
      </c>
      <c r="C43" s="10">
        <f t="shared" si="59"/>
        <v>42</v>
      </c>
      <c r="D43" s="5" t="str">
        <f t="shared" si="60"/>
        <v/>
      </c>
      <c r="E43" s="6"/>
      <c r="F43" s="6"/>
      <c r="G43" s="6"/>
      <c r="H43" s="5" t="str">
        <f t="shared" si="73"/>
        <v/>
      </c>
      <c r="I43" s="6"/>
      <c r="J43" s="6"/>
      <c r="K43" s="6"/>
      <c r="L43" s="6"/>
      <c r="M43" s="6"/>
      <c r="N43" s="6"/>
      <c r="O43" s="6"/>
      <c r="P43" s="7"/>
      <c r="Q43" s="8" t="str">
        <f>IF(ISBLANK(O43)=TRUE,"",VLOOKUP(O43,'validation code'!$X$35:$Y$38,2,0))</f>
        <v/>
      </c>
      <c r="R43" s="8">
        <f t="shared" si="29"/>
        <v>0</v>
      </c>
      <c r="S43" s="7"/>
      <c r="T43" s="61" t="str">
        <f t="shared" si="61"/>
        <v/>
      </c>
      <c r="U43" s="57"/>
      <c r="V43" s="57"/>
      <c r="W43" s="57"/>
      <c r="X43" s="57"/>
      <c r="Y43" s="58"/>
      <c r="Z43" s="57"/>
      <c r="AA43" s="87"/>
      <c r="AB43" s="84" t="str">
        <f t="shared" si="62"/>
        <v/>
      </c>
      <c r="AC43" s="60" t="str">
        <f t="shared" si="74"/>
        <v/>
      </c>
      <c r="AD43" s="60" t="str">
        <f t="shared" si="74"/>
        <v/>
      </c>
      <c r="AE43" s="60" t="str">
        <f t="shared" si="74"/>
        <v/>
      </c>
      <c r="AF43" s="60" t="str">
        <f t="shared" si="74"/>
        <v/>
      </c>
      <c r="AG43" s="60" t="str">
        <f t="shared" si="74"/>
        <v/>
      </c>
      <c r="AH43" s="60" t="str">
        <f t="shared" si="74"/>
        <v/>
      </c>
      <c r="AI43" s="60" t="str">
        <f t="shared" si="74"/>
        <v/>
      </c>
      <c r="AJ43" s="60" t="str">
        <f t="shared" si="74"/>
        <v/>
      </c>
      <c r="AK43" s="60" t="str">
        <f t="shared" si="74"/>
        <v/>
      </c>
      <c r="AL43" s="60" t="str">
        <f t="shared" si="74"/>
        <v/>
      </c>
      <c r="AM43" s="60" t="str">
        <f t="shared" si="74"/>
        <v/>
      </c>
      <c r="AN43" s="55">
        <f t="shared" si="32"/>
        <v>0</v>
      </c>
      <c r="AO43" s="3"/>
      <c r="AP43" s="3" t="str">
        <f>IF(ISBLANK(F43),"",VLOOKUP(F43,'validation code'!$T$64:$U$125,2,0))</f>
        <v/>
      </c>
      <c r="AQ43" s="3" t="str">
        <f>IF(ISBLANK(F43),"",VLOOKUP(F43,'validation code'!$T$3:$U$61,2,0))</f>
        <v/>
      </c>
      <c r="AR43" s="3" t="str">
        <f>IF(ISBLANK(M43)=TRUE,"",VLOOKUP(M43,'validation code'!$X$48:$Y$49,2,0))</f>
        <v/>
      </c>
      <c r="AS43" s="3" t="str">
        <f>IF(ISBLANK(F43)=TRUE,"",VLOOKUP(F43,'validation code'!$A$29:$B$91,2,0))</f>
        <v/>
      </c>
      <c r="AT43" s="3"/>
      <c r="AU43" s="3" t="str">
        <f t="shared" si="3"/>
        <v>EX-25</v>
      </c>
      <c r="AV43" s="3" t="str">
        <f>IF(ISBLANK($B$2)=TRUE,"",VLOOKUP($B$2,'validation code'!$W$54:$X$76,2,0))</f>
        <v>GAF</v>
      </c>
      <c r="AW43" s="3" t="str">
        <f t="shared" si="63"/>
        <v>01</v>
      </c>
      <c r="AX43" s="3" t="str">
        <f t="shared" si="64"/>
        <v/>
      </c>
      <c r="AY43" s="3" t="str">
        <f t="shared" si="65"/>
        <v>0042</v>
      </c>
      <c r="AZ43" s="3" t="str">
        <f t="shared" si="66"/>
        <v>EX-25-GAF-01--0042</v>
      </c>
      <c r="BA43" s="3" t="str">
        <f t="shared" si="67"/>
        <v>Not Completed</v>
      </c>
      <c r="BB43" s="6">
        <f t="shared" si="33"/>
        <v>0</v>
      </c>
      <c r="BC43" s="6">
        <f t="shared" si="34"/>
        <v>0</v>
      </c>
      <c r="BD43" s="6">
        <f t="shared" si="35"/>
        <v>1</v>
      </c>
      <c r="BE43" s="6">
        <f t="shared" si="36"/>
        <v>0</v>
      </c>
      <c r="BF43" s="6">
        <f t="shared" si="37"/>
        <v>0</v>
      </c>
      <c r="BG43" s="6">
        <f t="shared" si="38"/>
        <v>0</v>
      </c>
      <c r="BH43" s="6">
        <f t="shared" si="39"/>
        <v>0</v>
      </c>
      <c r="BI43" s="6">
        <f t="shared" si="40"/>
        <v>0</v>
      </c>
      <c r="BJ43" s="6">
        <f t="shared" si="41"/>
        <v>0</v>
      </c>
      <c r="BK43" s="6">
        <f t="shared" si="42"/>
        <v>0</v>
      </c>
      <c r="BL43" s="6">
        <f t="shared" si="43"/>
        <v>0</v>
      </c>
      <c r="BM43" s="6">
        <f t="shared" si="44"/>
        <v>1</v>
      </c>
      <c r="BN43" s="6">
        <f t="shared" si="45"/>
        <v>1</v>
      </c>
      <c r="BO43" s="6">
        <f t="shared" si="46"/>
        <v>0</v>
      </c>
      <c r="BP43" s="6">
        <f t="shared" si="47"/>
        <v>1</v>
      </c>
      <c r="BQ43" s="105">
        <f t="shared" si="48"/>
        <v>1</v>
      </c>
      <c r="BR43" s="6">
        <f t="shared" si="49"/>
        <v>0</v>
      </c>
      <c r="BS43" s="6">
        <f t="shared" si="50"/>
        <v>0</v>
      </c>
      <c r="BT43" s="105">
        <f t="shared" si="51"/>
        <v>1</v>
      </c>
      <c r="BU43" s="105">
        <f t="shared" si="52"/>
        <v>1</v>
      </c>
      <c r="BV43" s="105">
        <f t="shared" si="53"/>
        <v>1</v>
      </c>
      <c r="BW43" s="105">
        <f t="shared" si="54"/>
        <v>1</v>
      </c>
      <c r="BX43" s="3"/>
      <c r="BY43" s="3" t="str">
        <f t="shared" si="68"/>
        <v/>
      </c>
      <c r="BZ43" s="3" t="str">
        <f t="shared" si="69"/>
        <v/>
      </c>
      <c r="CA43" s="3" t="str">
        <f t="shared" si="70"/>
        <v/>
      </c>
      <c r="CB43" s="3">
        <f t="shared" si="71"/>
        <v>0</v>
      </c>
      <c r="CC43" s="3" t="str">
        <f t="shared" si="72"/>
        <v>0</v>
      </c>
    </row>
    <row r="44" spans="1:81" x14ac:dyDescent="0.25">
      <c r="A44" s="3" t="str">
        <f t="shared" si="58"/>
        <v>Not Completed</v>
      </c>
      <c r="C44" s="10">
        <f t="shared" si="59"/>
        <v>43</v>
      </c>
      <c r="D44" s="5" t="str">
        <f t="shared" si="60"/>
        <v/>
      </c>
      <c r="E44" s="6"/>
      <c r="F44" s="6"/>
      <c r="G44" s="6"/>
      <c r="H44" s="5" t="str">
        <f t="shared" si="73"/>
        <v/>
      </c>
      <c r="I44" s="6"/>
      <c r="J44" s="6"/>
      <c r="K44" s="6"/>
      <c r="L44" s="6"/>
      <c r="M44" s="6"/>
      <c r="N44" s="6"/>
      <c r="O44" s="6"/>
      <c r="P44" s="7"/>
      <c r="Q44" s="8" t="str">
        <f>IF(ISBLANK(O44)=TRUE,"",VLOOKUP(O44,'validation code'!$X$35:$Y$38,2,0))</f>
        <v/>
      </c>
      <c r="R44" s="8">
        <f t="shared" si="29"/>
        <v>0</v>
      </c>
      <c r="S44" s="7"/>
      <c r="T44" s="61" t="str">
        <f t="shared" si="61"/>
        <v/>
      </c>
      <c r="U44" s="57"/>
      <c r="V44" s="57"/>
      <c r="W44" s="57"/>
      <c r="X44" s="57"/>
      <c r="Y44" s="58"/>
      <c r="Z44" s="57"/>
      <c r="AA44" s="87"/>
      <c r="AB44" s="84" t="str">
        <f t="shared" si="62"/>
        <v/>
      </c>
      <c r="AC44" s="60" t="str">
        <f t="shared" si="74"/>
        <v/>
      </c>
      <c r="AD44" s="60" t="str">
        <f t="shared" si="74"/>
        <v/>
      </c>
      <c r="AE44" s="60" t="str">
        <f t="shared" si="74"/>
        <v/>
      </c>
      <c r="AF44" s="60" t="str">
        <f t="shared" si="74"/>
        <v/>
      </c>
      <c r="AG44" s="60" t="str">
        <f t="shared" si="74"/>
        <v/>
      </c>
      <c r="AH44" s="60" t="str">
        <f t="shared" si="74"/>
        <v/>
      </c>
      <c r="AI44" s="60" t="str">
        <f t="shared" si="74"/>
        <v/>
      </c>
      <c r="AJ44" s="60" t="str">
        <f t="shared" si="74"/>
        <v/>
      </c>
      <c r="AK44" s="60" t="str">
        <f t="shared" si="74"/>
        <v/>
      </c>
      <c r="AL44" s="60" t="str">
        <f t="shared" si="74"/>
        <v/>
      </c>
      <c r="AM44" s="60" t="str">
        <f t="shared" si="74"/>
        <v/>
      </c>
      <c r="AN44" s="55">
        <f t="shared" si="32"/>
        <v>0</v>
      </c>
      <c r="AO44" s="3"/>
      <c r="AP44" s="3" t="str">
        <f>IF(ISBLANK(F44),"",VLOOKUP(F44,'validation code'!$T$64:$U$125,2,0))</f>
        <v/>
      </c>
      <c r="AQ44" s="3" t="str">
        <f>IF(ISBLANK(F44),"",VLOOKUP(F44,'validation code'!$T$3:$U$61,2,0))</f>
        <v/>
      </c>
      <c r="AR44" s="3" t="str">
        <f>IF(ISBLANK(M44)=TRUE,"",VLOOKUP(M44,'validation code'!$X$48:$Y$49,2,0))</f>
        <v/>
      </c>
      <c r="AS44" s="3" t="str">
        <f>IF(ISBLANK(F44)=TRUE,"",VLOOKUP(F44,'validation code'!$A$29:$B$91,2,0))</f>
        <v/>
      </c>
      <c r="AT44" s="3"/>
      <c r="AU44" s="3" t="str">
        <f t="shared" si="3"/>
        <v>EX-25</v>
      </c>
      <c r="AV44" s="3" t="str">
        <f>IF(ISBLANK($B$2)=TRUE,"",VLOOKUP($B$2,'validation code'!$W$54:$X$76,2,0))</f>
        <v>GAF</v>
      </c>
      <c r="AW44" s="3" t="str">
        <f t="shared" si="63"/>
        <v>01</v>
      </c>
      <c r="AX44" s="3" t="str">
        <f t="shared" si="64"/>
        <v/>
      </c>
      <c r="AY44" s="3" t="str">
        <f t="shared" si="65"/>
        <v>0043</v>
      </c>
      <c r="AZ44" s="3" t="str">
        <f t="shared" si="66"/>
        <v>EX-25-GAF-01--0043</v>
      </c>
      <c r="BA44" s="3" t="str">
        <f t="shared" si="67"/>
        <v>Not Completed</v>
      </c>
      <c r="BB44" s="6">
        <f t="shared" si="33"/>
        <v>0</v>
      </c>
      <c r="BC44" s="6">
        <f t="shared" si="34"/>
        <v>0</v>
      </c>
      <c r="BD44" s="6">
        <f t="shared" si="35"/>
        <v>1</v>
      </c>
      <c r="BE44" s="6">
        <f t="shared" si="36"/>
        <v>0</v>
      </c>
      <c r="BF44" s="6">
        <f t="shared" si="37"/>
        <v>0</v>
      </c>
      <c r="BG44" s="6">
        <f t="shared" si="38"/>
        <v>0</v>
      </c>
      <c r="BH44" s="6">
        <f t="shared" si="39"/>
        <v>0</v>
      </c>
      <c r="BI44" s="6">
        <f t="shared" si="40"/>
        <v>0</v>
      </c>
      <c r="BJ44" s="6">
        <f t="shared" si="41"/>
        <v>0</v>
      </c>
      <c r="BK44" s="6">
        <f t="shared" si="42"/>
        <v>0</v>
      </c>
      <c r="BL44" s="6">
        <f t="shared" si="43"/>
        <v>0</v>
      </c>
      <c r="BM44" s="6">
        <f t="shared" si="44"/>
        <v>1</v>
      </c>
      <c r="BN44" s="6">
        <f t="shared" si="45"/>
        <v>1</v>
      </c>
      <c r="BO44" s="6">
        <f t="shared" si="46"/>
        <v>0</v>
      </c>
      <c r="BP44" s="6">
        <f t="shared" si="47"/>
        <v>1</v>
      </c>
      <c r="BQ44" s="105">
        <f t="shared" si="48"/>
        <v>1</v>
      </c>
      <c r="BR44" s="6">
        <f t="shared" si="49"/>
        <v>0</v>
      </c>
      <c r="BS44" s="6">
        <f t="shared" si="50"/>
        <v>0</v>
      </c>
      <c r="BT44" s="105">
        <f t="shared" si="51"/>
        <v>1</v>
      </c>
      <c r="BU44" s="105">
        <f t="shared" si="52"/>
        <v>1</v>
      </c>
      <c r="BV44" s="105">
        <f t="shared" si="53"/>
        <v>1</v>
      </c>
      <c r="BW44" s="105">
        <f t="shared" si="54"/>
        <v>1</v>
      </c>
      <c r="BX44" s="3"/>
      <c r="BY44" s="3" t="str">
        <f t="shared" si="68"/>
        <v/>
      </c>
      <c r="BZ44" s="3" t="str">
        <f t="shared" si="69"/>
        <v/>
      </c>
      <c r="CA44" s="3" t="str">
        <f t="shared" si="70"/>
        <v/>
      </c>
      <c r="CB44" s="3">
        <f t="shared" si="71"/>
        <v>0</v>
      </c>
      <c r="CC44" s="3" t="str">
        <f t="shared" si="72"/>
        <v>0</v>
      </c>
    </row>
    <row r="45" spans="1:81" x14ac:dyDescent="0.25">
      <c r="A45" s="3" t="str">
        <f t="shared" si="58"/>
        <v>Not Completed</v>
      </c>
      <c r="C45" s="10">
        <f t="shared" si="59"/>
        <v>44</v>
      </c>
      <c r="D45" s="5" t="str">
        <f t="shared" si="60"/>
        <v/>
      </c>
      <c r="E45" s="6"/>
      <c r="F45" s="6"/>
      <c r="G45" s="6"/>
      <c r="H45" s="5" t="str">
        <f t="shared" si="73"/>
        <v/>
      </c>
      <c r="I45" s="6"/>
      <c r="J45" s="6"/>
      <c r="K45" s="6"/>
      <c r="L45" s="6"/>
      <c r="M45" s="6"/>
      <c r="N45" s="6"/>
      <c r="O45" s="6"/>
      <c r="P45" s="7"/>
      <c r="Q45" s="8" t="str">
        <f>IF(ISBLANK(O45)=TRUE,"",VLOOKUP(O45,'validation code'!$X$35:$Y$38,2,0))</f>
        <v/>
      </c>
      <c r="R45" s="8">
        <f t="shared" si="29"/>
        <v>0</v>
      </c>
      <c r="S45" s="7"/>
      <c r="T45" s="61" t="str">
        <f t="shared" si="61"/>
        <v/>
      </c>
      <c r="U45" s="57"/>
      <c r="V45" s="57"/>
      <c r="W45" s="57"/>
      <c r="X45" s="57"/>
      <c r="Y45" s="58"/>
      <c r="Z45" s="57"/>
      <c r="AA45" s="87"/>
      <c r="AB45" s="84" t="str">
        <f t="shared" si="62"/>
        <v/>
      </c>
      <c r="AC45" s="60" t="str">
        <f t="shared" si="74"/>
        <v/>
      </c>
      <c r="AD45" s="60" t="str">
        <f t="shared" si="74"/>
        <v/>
      </c>
      <c r="AE45" s="60" t="str">
        <f t="shared" si="74"/>
        <v/>
      </c>
      <c r="AF45" s="60" t="str">
        <f t="shared" si="74"/>
        <v/>
      </c>
      <c r="AG45" s="60" t="str">
        <f t="shared" si="74"/>
        <v/>
      </c>
      <c r="AH45" s="60" t="str">
        <f t="shared" si="74"/>
        <v/>
      </c>
      <c r="AI45" s="60" t="str">
        <f t="shared" si="74"/>
        <v/>
      </c>
      <c r="AJ45" s="60" t="str">
        <f t="shared" si="74"/>
        <v/>
      </c>
      <c r="AK45" s="60" t="str">
        <f t="shared" si="74"/>
        <v/>
      </c>
      <c r="AL45" s="60" t="str">
        <f t="shared" si="74"/>
        <v/>
      </c>
      <c r="AM45" s="60" t="str">
        <f t="shared" si="74"/>
        <v/>
      </c>
      <c r="AN45" s="55">
        <f t="shared" si="32"/>
        <v>0</v>
      </c>
      <c r="AO45" s="3"/>
      <c r="AP45" s="3" t="str">
        <f>IF(ISBLANK(F45),"",VLOOKUP(F45,'validation code'!$T$64:$U$125,2,0))</f>
        <v/>
      </c>
      <c r="AQ45" s="3" t="str">
        <f>IF(ISBLANK(F45),"",VLOOKUP(F45,'validation code'!$T$3:$U$61,2,0))</f>
        <v/>
      </c>
      <c r="AR45" s="3" t="str">
        <f>IF(ISBLANK(M45)=TRUE,"",VLOOKUP(M45,'validation code'!$X$48:$Y$49,2,0))</f>
        <v/>
      </c>
      <c r="AS45" s="3" t="str">
        <f>IF(ISBLANK(F45)=TRUE,"",VLOOKUP(F45,'validation code'!$A$29:$B$91,2,0))</f>
        <v/>
      </c>
      <c r="AT45" s="3"/>
      <c r="AU45" s="3" t="str">
        <f t="shared" si="3"/>
        <v>EX-25</v>
      </c>
      <c r="AV45" s="3" t="str">
        <f>IF(ISBLANK($B$2)=TRUE,"",VLOOKUP($B$2,'validation code'!$W$54:$X$76,2,0))</f>
        <v>GAF</v>
      </c>
      <c r="AW45" s="3" t="str">
        <f t="shared" si="63"/>
        <v>01</v>
      </c>
      <c r="AX45" s="3" t="str">
        <f t="shared" si="64"/>
        <v/>
      </c>
      <c r="AY45" s="3" t="str">
        <f t="shared" si="65"/>
        <v>0044</v>
      </c>
      <c r="AZ45" s="3" t="str">
        <f t="shared" si="66"/>
        <v>EX-25-GAF-01--0044</v>
      </c>
      <c r="BA45" s="3" t="str">
        <f t="shared" si="67"/>
        <v>Not Completed</v>
      </c>
      <c r="BB45" s="6">
        <f t="shared" si="33"/>
        <v>0</v>
      </c>
      <c r="BC45" s="6">
        <f t="shared" si="34"/>
        <v>0</v>
      </c>
      <c r="BD45" s="6">
        <f t="shared" si="35"/>
        <v>1</v>
      </c>
      <c r="BE45" s="6">
        <f t="shared" si="36"/>
        <v>0</v>
      </c>
      <c r="BF45" s="6">
        <f t="shared" si="37"/>
        <v>0</v>
      </c>
      <c r="BG45" s="6">
        <f t="shared" si="38"/>
        <v>0</v>
      </c>
      <c r="BH45" s="6">
        <f t="shared" si="39"/>
        <v>0</v>
      </c>
      <c r="BI45" s="6">
        <f t="shared" si="40"/>
        <v>0</v>
      </c>
      <c r="BJ45" s="6">
        <f t="shared" si="41"/>
        <v>0</v>
      </c>
      <c r="BK45" s="6">
        <f t="shared" si="42"/>
        <v>0</v>
      </c>
      <c r="BL45" s="6">
        <f t="shared" si="43"/>
        <v>0</v>
      </c>
      <c r="BM45" s="6">
        <f t="shared" si="44"/>
        <v>1</v>
      </c>
      <c r="BN45" s="6">
        <f t="shared" si="45"/>
        <v>1</v>
      </c>
      <c r="BO45" s="6">
        <f t="shared" si="46"/>
        <v>0</v>
      </c>
      <c r="BP45" s="6">
        <f t="shared" si="47"/>
        <v>1</v>
      </c>
      <c r="BQ45" s="105">
        <f t="shared" si="48"/>
        <v>1</v>
      </c>
      <c r="BR45" s="6">
        <f t="shared" si="49"/>
        <v>0</v>
      </c>
      <c r="BS45" s="6">
        <f t="shared" si="50"/>
        <v>0</v>
      </c>
      <c r="BT45" s="105">
        <f t="shared" si="51"/>
        <v>1</v>
      </c>
      <c r="BU45" s="105">
        <f t="shared" si="52"/>
        <v>1</v>
      </c>
      <c r="BV45" s="105">
        <f t="shared" si="53"/>
        <v>1</v>
      </c>
      <c r="BW45" s="105">
        <f t="shared" si="54"/>
        <v>1</v>
      </c>
      <c r="BX45" s="3"/>
      <c r="BY45" s="3" t="str">
        <f t="shared" si="68"/>
        <v/>
      </c>
      <c r="BZ45" s="3" t="str">
        <f t="shared" si="69"/>
        <v/>
      </c>
      <c r="CA45" s="3" t="str">
        <f t="shared" si="70"/>
        <v/>
      </c>
      <c r="CB45" s="3">
        <f t="shared" si="71"/>
        <v>0</v>
      </c>
      <c r="CC45" s="3" t="str">
        <f t="shared" si="72"/>
        <v>0</v>
      </c>
    </row>
    <row r="46" spans="1:81" x14ac:dyDescent="0.25">
      <c r="A46" s="3" t="str">
        <f t="shared" si="58"/>
        <v>Not Completed</v>
      </c>
      <c r="C46" s="10">
        <f t="shared" si="59"/>
        <v>45</v>
      </c>
      <c r="D46" s="5" t="str">
        <f t="shared" si="60"/>
        <v/>
      </c>
      <c r="E46" s="6"/>
      <c r="F46" s="6"/>
      <c r="G46" s="6"/>
      <c r="H46" s="5" t="str">
        <f t="shared" si="73"/>
        <v/>
      </c>
      <c r="I46" s="6"/>
      <c r="J46" s="6"/>
      <c r="K46" s="6"/>
      <c r="L46" s="6"/>
      <c r="M46" s="6"/>
      <c r="N46" s="6"/>
      <c r="O46" s="6"/>
      <c r="P46" s="7"/>
      <c r="Q46" s="8" t="str">
        <f>IF(ISBLANK(O46)=TRUE,"",VLOOKUP(O46,'validation code'!$X$35:$Y$38,2,0))</f>
        <v/>
      </c>
      <c r="R46" s="8">
        <f t="shared" si="29"/>
        <v>0</v>
      </c>
      <c r="S46" s="7"/>
      <c r="T46" s="61" t="str">
        <f t="shared" si="61"/>
        <v/>
      </c>
      <c r="U46" s="57"/>
      <c r="V46" s="57"/>
      <c r="W46" s="57"/>
      <c r="X46" s="57"/>
      <c r="Y46" s="58"/>
      <c r="Z46" s="57"/>
      <c r="AA46" s="87"/>
      <c r="AB46" s="84" t="str">
        <f t="shared" si="62"/>
        <v/>
      </c>
      <c r="AC46" s="60" t="str">
        <f t="shared" si="74"/>
        <v/>
      </c>
      <c r="AD46" s="60" t="str">
        <f t="shared" si="74"/>
        <v/>
      </c>
      <c r="AE46" s="60" t="str">
        <f t="shared" si="74"/>
        <v/>
      </c>
      <c r="AF46" s="60" t="str">
        <f t="shared" si="74"/>
        <v/>
      </c>
      <c r="AG46" s="60" t="str">
        <f t="shared" si="74"/>
        <v/>
      </c>
      <c r="AH46" s="60" t="str">
        <f t="shared" si="74"/>
        <v/>
      </c>
      <c r="AI46" s="60" t="str">
        <f t="shared" si="74"/>
        <v/>
      </c>
      <c r="AJ46" s="60" t="str">
        <f t="shared" si="74"/>
        <v/>
      </c>
      <c r="AK46" s="60" t="str">
        <f t="shared" si="74"/>
        <v/>
      </c>
      <c r="AL46" s="60" t="str">
        <f t="shared" si="74"/>
        <v/>
      </c>
      <c r="AM46" s="60" t="str">
        <f t="shared" si="74"/>
        <v/>
      </c>
      <c r="AN46" s="55">
        <f t="shared" si="32"/>
        <v>0</v>
      </c>
      <c r="AO46" s="3"/>
      <c r="AP46" s="3" t="str">
        <f>IF(ISBLANK(F46),"",VLOOKUP(F46,'validation code'!$T$64:$U$125,2,0))</f>
        <v/>
      </c>
      <c r="AQ46" s="3" t="str">
        <f>IF(ISBLANK(F46),"",VLOOKUP(F46,'validation code'!$T$3:$U$61,2,0))</f>
        <v/>
      </c>
      <c r="AR46" s="3" t="str">
        <f>IF(ISBLANK(M46)=TRUE,"",VLOOKUP(M46,'validation code'!$X$48:$Y$49,2,0))</f>
        <v/>
      </c>
      <c r="AS46" s="3" t="str">
        <f>IF(ISBLANK(F46)=TRUE,"",VLOOKUP(F46,'validation code'!$A$29:$B$91,2,0))</f>
        <v/>
      </c>
      <c r="AT46" s="3"/>
      <c r="AU46" s="3" t="str">
        <f t="shared" si="3"/>
        <v>EX-25</v>
      </c>
      <c r="AV46" s="3" t="str">
        <f>IF(ISBLANK($B$2)=TRUE,"",VLOOKUP($B$2,'validation code'!$W$54:$X$76,2,0))</f>
        <v>GAF</v>
      </c>
      <c r="AW46" s="3" t="str">
        <f t="shared" si="63"/>
        <v>01</v>
      </c>
      <c r="AX46" s="3" t="str">
        <f t="shared" si="64"/>
        <v/>
      </c>
      <c r="AY46" s="3" t="str">
        <f t="shared" si="65"/>
        <v>0045</v>
      </c>
      <c r="AZ46" s="3" t="str">
        <f t="shared" si="66"/>
        <v>EX-25-GAF-01--0045</v>
      </c>
      <c r="BA46" s="3" t="str">
        <f t="shared" si="67"/>
        <v>Not Completed</v>
      </c>
      <c r="BB46" s="6">
        <f t="shared" si="33"/>
        <v>0</v>
      </c>
      <c r="BC46" s="6">
        <f t="shared" si="34"/>
        <v>0</v>
      </c>
      <c r="BD46" s="6">
        <f t="shared" si="35"/>
        <v>1</v>
      </c>
      <c r="BE46" s="6">
        <f t="shared" si="36"/>
        <v>0</v>
      </c>
      <c r="BF46" s="6">
        <f t="shared" si="37"/>
        <v>0</v>
      </c>
      <c r="BG46" s="6">
        <f t="shared" si="38"/>
        <v>0</v>
      </c>
      <c r="BH46" s="6">
        <f t="shared" si="39"/>
        <v>0</v>
      </c>
      <c r="BI46" s="6">
        <f t="shared" si="40"/>
        <v>0</v>
      </c>
      <c r="BJ46" s="6">
        <f t="shared" si="41"/>
        <v>0</v>
      </c>
      <c r="BK46" s="6">
        <f t="shared" si="42"/>
        <v>0</v>
      </c>
      <c r="BL46" s="6">
        <f t="shared" si="43"/>
        <v>0</v>
      </c>
      <c r="BM46" s="6">
        <f t="shared" si="44"/>
        <v>1</v>
      </c>
      <c r="BN46" s="6">
        <f t="shared" si="45"/>
        <v>1</v>
      </c>
      <c r="BO46" s="6">
        <f t="shared" si="46"/>
        <v>0</v>
      </c>
      <c r="BP46" s="6">
        <f t="shared" si="47"/>
        <v>1</v>
      </c>
      <c r="BQ46" s="105">
        <f t="shared" si="48"/>
        <v>1</v>
      </c>
      <c r="BR46" s="6">
        <f t="shared" si="49"/>
        <v>0</v>
      </c>
      <c r="BS46" s="6">
        <f t="shared" si="50"/>
        <v>0</v>
      </c>
      <c r="BT46" s="105">
        <f t="shared" si="51"/>
        <v>1</v>
      </c>
      <c r="BU46" s="105">
        <f t="shared" si="52"/>
        <v>1</v>
      </c>
      <c r="BV46" s="105">
        <f t="shared" si="53"/>
        <v>1</v>
      </c>
      <c r="BW46" s="105">
        <f t="shared" si="54"/>
        <v>1</v>
      </c>
      <c r="BX46" s="3"/>
      <c r="BY46" s="3" t="str">
        <f t="shared" si="68"/>
        <v/>
      </c>
      <c r="BZ46" s="3" t="str">
        <f t="shared" si="69"/>
        <v/>
      </c>
      <c r="CA46" s="3" t="str">
        <f t="shared" si="70"/>
        <v/>
      </c>
      <c r="CB46" s="3">
        <f t="shared" si="71"/>
        <v>0</v>
      </c>
      <c r="CC46" s="3" t="str">
        <f t="shared" si="72"/>
        <v>0</v>
      </c>
    </row>
    <row r="47" spans="1:81" x14ac:dyDescent="0.25">
      <c r="A47" s="3" t="str">
        <f t="shared" si="58"/>
        <v>Not Completed</v>
      </c>
      <c r="C47" s="10">
        <f t="shared" si="59"/>
        <v>46</v>
      </c>
      <c r="D47" s="5" t="str">
        <f t="shared" si="60"/>
        <v/>
      </c>
      <c r="E47" s="6"/>
      <c r="F47" s="6"/>
      <c r="G47" s="6"/>
      <c r="H47" s="5" t="str">
        <f t="shared" si="73"/>
        <v/>
      </c>
      <c r="I47" s="6"/>
      <c r="J47" s="6"/>
      <c r="K47" s="6"/>
      <c r="L47" s="6"/>
      <c r="M47" s="6"/>
      <c r="N47" s="6"/>
      <c r="O47" s="6"/>
      <c r="P47" s="7"/>
      <c r="Q47" s="8" t="str">
        <f>IF(ISBLANK(O47)=TRUE,"",VLOOKUP(O47,'validation code'!$X$35:$Y$38,2,0))</f>
        <v/>
      </c>
      <c r="R47" s="8">
        <f t="shared" si="29"/>
        <v>0</v>
      </c>
      <c r="S47" s="7"/>
      <c r="T47" s="61" t="str">
        <f t="shared" si="61"/>
        <v/>
      </c>
      <c r="U47" s="57"/>
      <c r="V47" s="57"/>
      <c r="W47" s="57"/>
      <c r="X47" s="57"/>
      <c r="Y47" s="58"/>
      <c r="Z47" s="57"/>
      <c r="AA47" s="87"/>
      <c r="AB47" s="84" t="str">
        <f t="shared" si="62"/>
        <v/>
      </c>
      <c r="AC47" s="60" t="str">
        <f t="shared" si="74"/>
        <v/>
      </c>
      <c r="AD47" s="60" t="str">
        <f t="shared" si="74"/>
        <v/>
      </c>
      <c r="AE47" s="60" t="str">
        <f t="shared" si="74"/>
        <v/>
      </c>
      <c r="AF47" s="60" t="str">
        <f t="shared" si="74"/>
        <v/>
      </c>
      <c r="AG47" s="60" t="str">
        <f t="shared" ref="AC47:AM70" si="75">IF(OR(ISBLANK($V47)=TRUE,$V47&lt;&gt;AG$1=TRUE,ISBLANK($T47)=TRUE),"",IF(AG$1=$V47,$T47,0))</f>
        <v/>
      </c>
      <c r="AH47" s="60" t="str">
        <f t="shared" si="75"/>
        <v/>
      </c>
      <c r="AI47" s="60" t="str">
        <f t="shared" si="75"/>
        <v/>
      </c>
      <c r="AJ47" s="60" t="str">
        <f t="shared" si="75"/>
        <v/>
      </c>
      <c r="AK47" s="60" t="str">
        <f t="shared" si="75"/>
        <v/>
      </c>
      <c r="AL47" s="60" t="str">
        <f t="shared" si="75"/>
        <v/>
      </c>
      <c r="AM47" s="60" t="str">
        <f t="shared" si="75"/>
        <v/>
      </c>
      <c r="AN47" s="55">
        <f t="shared" si="32"/>
        <v>0</v>
      </c>
      <c r="AO47" s="3"/>
      <c r="AP47" s="3" t="str">
        <f>IF(ISBLANK(F47),"",VLOOKUP(F47,'validation code'!$T$64:$U$125,2,0))</f>
        <v/>
      </c>
      <c r="AQ47" s="3" t="str">
        <f>IF(ISBLANK(F47),"",VLOOKUP(F47,'validation code'!$T$3:$U$61,2,0))</f>
        <v/>
      </c>
      <c r="AR47" s="3" t="str">
        <f>IF(ISBLANK(M47)=TRUE,"",VLOOKUP(M47,'validation code'!$X$48:$Y$49,2,0))</f>
        <v/>
      </c>
      <c r="AS47" s="3" t="str">
        <f>IF(ISBLANK(F47)=TRUE,"",VLOOKUP(F47,'validation code'!$A$29:$B$91,2,0))</f>
        <v/>
      </c>
      <c r="AT47" s="3"/>
      <c r="AU47" s="3" t="str">
        <f t="shared" si="3"/>
        <v>EX-25</v>
      </c>
      <c r="AV47" s="3" t="str">
        <f>IF(ISBLANK($B$2)=TRUE,"",VLOOKUP($B$2,'validation code'!$W$54:$X$76,2,0))</f>
        <v>GAF</v>
      </c>
      <c r="AW47" s="3" t="str">
        <f t="shared" si="63"/>
        <v>01</v>
      </c>
      <c r="AX47" s="3" t="str">
        <f t="shared" si="64"/>
        <v/>
      </c>
      <c r="AY47" s="3" t="str">
        <f t="shared" si="65"/>
        <v>0046</v>
      </c>
      <c r="AZ47" s="3" t="str">
        <f t="shared" si="66"/>
        <v>EX-25-GAF-01--0046</v>
      </c>
      <c r="BA47" s="3" t="str">
        <f t="shared" si="67"/>
        <v>Not Completed</v>
      </c>
      <c r="BB47" s="6">
        <f t="shared" si="33"/>
        <v>0</v>
      </c>
      <c r="BC47" s="6">
        <f t="shared" si="34"/>
        <v>0</v>
      </c>
      <c r="BD47" s="6">
        <f t="shared" si="35"/>
        <v>1</v>
      </c>
      <c r="BE47" s="6">
        <f t="shared" si="36"/>
        <v>0</v>
      </c>
      <c r="BF47" s="6">
        <f t="shared" si="37"/>
        <v>0</v>
      </c>
      <c r="BG47" s="6">
        <f t="shared" si="38"/>
        <v>0</v>
      </c>
      <c r="BH47" s="6">
        <f t="shared" si="39"/>
        <v>0</v>
      </c>
      <c r="BI47" s="6">
        <f t="shared" si="40"/>
        <v>0</v>
      </c>
      <c r="BJ47" s="6">
        <f t="shared" si="41"/>
        <v>0</v>
      </c>
      <c r="BK47" s="6">
        <f t="shared" si="42"/>
        <v>0</v>
      </c>
      <c r="BL47" s="6">
        <f t="shared" si="43"/>
        <v>0</v>
      </c>
      <c r="BM47" s="6">
        <f t="shared" si="44"/>
        <v>1</v>
      </c>
      <c r="BN47" s="6">
        <f t="shared" si="45"/>
        <v>1</v>
      </c>
      <c r="BO47" s="6">
        <f t="shared" si="46"/>
        <v>0</v>
      </c>
      <c r="BP47" s="6">
        <f t="shared" si="47"/>
        <v>1</v>
      </c>
      <c r="BQ47" s="105">
        <f t="shared" si="48"/>
        <v>1</v>
      </c>
      <c r="BR47" s="6">
        <f t="shared" si="49"/>
        <v>0</v>
      </c>
      <c r="BS47" s="6">
        <f t="shared" si="50"/>
        <v>0</v>
      </c>
      <c r="BT47" s="105">
        <f t="shared" si="51"/>
        <v>1</v>
      </c>
      <c r="BU47" s="105">
        <f t="shared" si="52"/>
        <v>1</v>
      </c>
      <c r="BV47" s="105">
        <f t="shared" si="53"/>
        <v>1</v>
      </c>
      <c r="BW47" s="105">
        <f t="shared" si="54"/>
        <v>1</v>
      </c>
      <c r="BX47" s="3"/>
      <c r="BY47" s="3" t="str">
        <f t="shared" si="68"/>
        <v/>
      </c>
      <c r="BZ47" s="3" t="str">
        <f t="shared" si="69"/>
        <v/>
      </c>
      <c r="CA47" s="3" t="str">
        <f t="shared" si="70"/>
        <v/>
      </c>
      <c r="CB47" s="3">
        <f t="shared" si="71"/>
        <v>0</v>
      </c>
      <c r="CC47" s="3" t="str">
        <f t="shared" si="72"/>
        <v>0</v>
      </c>
    </row>
    <row r="48" spans="1:81" x14ac:dyDescent="0.25">
      <c r="A48" s="3" t="str">
        <f t="shared" si="58"/>
        <v>Not Completed</v>
      </c>
      <c r="C48" s="10">
        <f t="shared" si="59"/>
        <v>47</v>
      </c>
      <c r="D48" s="5" t="str">
        <f t="shared" si="60"/>
        <v/>
      </c>
      <c r="E48" s="6"/>
      <c r="F48" s="6"/>
      <c r="G48" s="6"/>
      <c r="H48" s="5" t="str">
        <f t="shared" si="73"/>
        <v/>
      </c>
      <c r="I48" s="6"/>
      <c r="J48" s="6"/>
      <c r="K48" s="6"/>
      <c r="L48" s="6"/>
      <c r="M48" s="6"/>
      <c r="N48" s="6"/>
      <c r="O48" s="6"/>
      <c r="P48" s="7"/>
      <c r="Q48" s="8" t="str">
        <f>IF(ISBLANK(O48)=TRUE,"",VLOOKUP(O48,'validation code'!$X$35:$Y$38,2,0))</f>
        <v/>
      </c>
      <c r="R48" s="8">
        <f t="shared" si="29"/>
        <v>0</v>
      </c>
      <c r="S48" s="7"/>
      <c r="T48" s="61" t="str">
        <f t="shared" si="61"/>
        <v/>
      </c>
      <c r="U48" s="57"/>
      <c r="V48" s="57"/>
      <c r="W48" s="57"/>
      <c r="X48" s="57"/>
      <c r="Y48" s="58"/>
      <c r="Z48" s="57"/>
      <c r="AA48" s="87"/>
      <c r="AB48" s="84" t="str">
        <f t="shared" si="62"/>
        <v/>
      </c>
      <c r="AC48" s="60" t="str">
        <f t="shared" si="75"/>
        <v/>
      </c>
      <c r="AD48" s="60" t="str">
        <f t="shared" si="75"/>
        <v/>
      </c>
      <c r="AE48" s="60" t="str">
        <f t="shared" si="75"/>
        <v/>
      </c>
      <c r="AF48" s="60" t="str">
        <f t="shared" si="75"/>
        <v/>
      </c>
      <c r="AG48" s="60" t="str">
        <f t="shared" si="75"/>
        <v/>
      </c>
      <c r="AH48" s="60" t="str">
        <f t="shared" si="75"/>
        <v/>
      </c>
      <c r="AI48" s="60" t="str">
        <f t="shared" si="75"/>
        <v/>
      </c>
      <c r="AJ48" s="60" t="str">
        <f t="shared" si="75"/>
        <v/>
      </c>
      <c r="AK48" s="60" t="str">
        <f t="shared" si="75"/>
        <v/>
      </c>
      <c r="AL48" s="60" t="str">
        <f t="shared" si="75"/>
        <v/>
      </c>
      <c r="AM48" s="60" t="str">
        <f t="shared" si="75"/>
        <v/>
      </c>
      <c r="AN48" s="55">
        <f t="shared" si="32"/>
        <v>0</v>
      </c>
      <c r="AO48" s="3"/>
      <c r="AP48" s="3" t="str">
        <f>IF(ISBLANK(F48),"",VLOOKUP(F48,'validation code'!$T$64:$U$125,2,0))</f>
        <v/>
      </c>
      <c r="AQ48" s="3" t="str">
        <f>IF(ISBLANK(F48),"",VLOOKUP(F48,'validation code'!$T$3:$U$61,2,0))</f>
        <v/>
      </c>
      <c r="AR48" s="3" t="str">
        <f>IF(ISBLANK(M48)=TRUE,"",VLOOKUP(M48,'validation code'!$X$48:$Y$49,2,0))</f>
        <v/>
      </c>
      <c r="AS48" s="3" t="str">
        <f>IF(ISBLANK(F48)=TRUE,"",VLOOKUP(F48,'validation code'!$A$29:$B$91,2,0))</f>
        <v/>
      </c>
      <c r="AT48" s="3"/>
      <c r="AU48" s="3" t="str">
        <f t="shared" si="3"/>
        <v>EX-25</v>
      </c>
      <c r="AV48" s="3" t="str">
        <f>IF(ISBLANK($B$2)=TRUE,"",VLOOKUP($B$2,'validation code'!$W$54:$X$76,2,0))</f>
        <v>GAF</v>
      </c>
      <c r="AW48" s="3" t="str">
        <f t="shared" si="63"/>
        <v>01</v>
      </c>
      <c r="AX48" s="3" t="str">
        <f t="shared" si="64"/>
        <v/>
      </c>
      <c r="AY48" s="3" t="str">
        <f t="shared" si="65"/>
        <v>0047</v>
      </c>
      <c r="AZ48" s="3" t="str">
        <f t="shared" si="66"/>
        <v>EX-25-GAF-01--0047</v>
      </c>
      <c r="BA48" s="3" t="str">
        <f t="shared" si="67"/>
        <v>Not Completed</v>
      </c>
      <c r="BB48" s="6">
        <f t="shared" si="33"/>
        <v>0</v>
      </c>
      <c r="BC48" s="6">
        <f t="shared" si="34"/>
        <v>0</v>
      </c>
      <c r="BD48" s="6">
        <f t="shared" si="35"/>
        <v>1</v>
      </c>
      <c r="BE48" s="6">
        <f t="shared" si="36"/>
        <v>0</v>
      </c>
      <c r="BF48" s="6">
        <f t="shared" si="37"/>
        <v>0</v>
      </c>
      <c r="BG48" s="6">
        <f t="shared" si="38"/>
        <v>0</v>
      </c>
      <c r="BH48" s="6">
        <f t="shared" si="39"/>
        <v>0</v>
      </c>
      <c r="BI48" s="6">
        <f t="shared" si="40"/>
        <v>0</v>
      </c>
      <c r="BJ48" s="6">
        <f t="shared" si="41"/>
        <v>0</v>
      </c>
      <c r="BK48" s="6">
        <f t="shared" si="42"/>
        <v>0</v>
      </c>
      <c r="BL48" s="6">
        <f t="shared" si="43"/>
        <v>0</v>
      </c>
      <c r="BM48" s="6">
        <f t="shared" si="44"/>
        <v>1</v>
      </c>
      <c r="BN48" s="6">
        <f t="shared" si="45"/>
        <v>1</v>
      </c>
      <c r="BO48" s="6">
        <f t="shared" si="46"/>
        <v>0</v>
      </c>
      <c r="BP48" s="6">
        <f t="shared" si="47"/>
        <v>1</v>
      </c>
      <c r="BQ48" s="105">
        <f t="shared" si="48"/>
        <v>1</v>
      </c>
      <c r="BR48" s="6">
        <f t="shared" si="49"/>
        <v>0</v>
      </c>
      <c r="BS48" s="6">
        <f t="shared" si="50"/>
        <v>0</v>
      </c>
      <c r="BT48" s="105">
        <f t="shared" si="51"/>
        <v>1</v>
      </c>
      <c r="BU48" s="105">
        <f t="shared" si="52"/>
        <v>1</v>
      </c>
      <c r="BV48" s="105">
        <f t="shared" si="53"/>
        <v>1</v>
      </c>
      <c r="BW48" s="105">
        <f t="shared" si="54"/>
        <v>1</v>
      </c>
      <c r="BX48" s="3"/>
      <c r="BY48" s="3" t="str">
        <f t="shared" si="68"/>
        <v/>
      </c>
      <c r="BZ48" s="3" t="str">
        <f t="shared" si="69"/>
        <v/>
      </c>
      <c r="CA48" s="3" t="str">
        <f t="shared" si="70"/>
        <v/>
      </c>
      <c r="CB48" s="3">
        <f t="shared" si="71"/>
        <v>0</v>
      </c>
      <c r="CC48" s="3" t="str">
        <f t="shared" si="72"/>
        <v>0</v>
      </c>
    </row>
    <row r="49" spans="1:81" x14ac:dyDescent="0.25">
      <c r="A49" s="3" t="str">
        <f t="shared" si="58"/>
        <v>Not Completed</v>
      </c>
      <c r="C49" s="10">
        <f t="shared" si="59"/>
        <v>48</v>
      </c>
      <c r="D49" s="5" t="str">
        <f t="shared" si="60"/>
        <v/>
      </c>
      <c r="E49" s="6"/>
      <c r="F49" s="6"/>
      <c r="G49" s="6"/>
      <c r="H49" s="5" t="str">
        <f t="shared" si="73"/>
        <v/>
      </c>
      <c r="I49" s="6"/>
      <c r="J49" s="6"/>
      <c r="K49" s="6"/>
      <c r="L49" s="6"/>
      <c r="M49" s="6"/>
      <c r="N49" s="6"/>
      <c r="O49" s="6"/>
      <c r="P49" s="7"/>
      <c r="Q49" s="8" t="str">
        <f>IF(ISBLANK(O49)=TRUE,"",VLOOKUP(O49,'validation code'!$X$35:$Y$38,2,0))</f>
        <v/>
      </c>
      <c r="R49" s="8">
        <f t="shared" si="29"/>
        <v>0</v>
      </c>
      <c r="S49" s="7"/>
      <c r="T49" s="61" t="str">
        <f t="shared" si="61"/>
        <v/>
      </c>
      <c r="U49" s="57"/>
      <c r="V49" s="57"/>
      <c r="W49" s="57"/>
      <c r="X49" s="57"/>
      <c r="Y49" s="58"/>
      <c r="Z49" s="57"/>
      <c r="AA49" s="87"/>
      <c r="AB49" s="84" t="str">
        <f t="shared" si="62"/>
        <v/>
      </c>
      <c r="AC49" s="60" t="str">
        <f t="shared" si="75"/>
        <v/>
      </c>
      <c r="AD49" s="60" t="str">
        <f t="shared" si="75"/>
        <v/>
      </c>
      <c r="AE49" s="60" t="str">
        <f t="shared" si="75"/>
        <v/>
      </c>
      <c r="AF49" s="60" t="str">
        <f t="shared" si="75"/>
        <v/>
      </c>
      <c r="AG49" s="60" t="str">
        <f t="shared" si="75"/>
        <v/>
      </c>
      <c r="AH49" s="60" t="str">
        <f t="shared" si="75"/>
        <v/>
      </c>
      <c r="AI49" s="60" t="str">
        <f t="shared" si="75"/>
        <v/>
      </c>
      <c r="AJ49" s="60" t="str">
        <f t="shared" si="75"/>
        <v/>
      </c>
      <c r="AK49" s="60" t="str">
        <f t="shared" si="75"/>
        <v/>
      </c>
      <c r="AL49" s="60" t="str">
        <f t="shared" si="75"/>
        <v/>
      </c>
      <c r="AM49" s="60" t="str">
        <f t="shared" si="75"/>
        <v/>
      </c>
      <c r="AN49" s="55">
        <f t="shared" si="32"/>
        <v>0</v>
      </c>
      <c r="AO49" s="3"/>
      <c r="AP49" s="3" t="str">
        <f>IF(ISBLANK(F49),"",VLOOKUP(F49,'validation code'!$T$64:$U$125,2,0))</f>
        <v/>
      </c>
      <c r="AQ49" s="3" t="str">
        <f>IF(ISBLANK(F49),"",VLOOKUP(F49,'validation code'!$T$3:$U$61,2,0))</f>
        <v/>
      </c>
      <c r="AR49" s="3" t="str">
        <f>IF(ISBLANK(M49)=TRUE,"",VLOOKUP(M49,'validation code'!$X$48:$Y$49,2,0))</f>
        <v/>
      </c>
      <c r="AS49" s="3" t="str">
        <f>IF(ISBLANK(F49)=TRUE,"",VLOOKUP(F49,'validation code'!$A$29:$B$91,2,0))</f>
        <v/>
      </c>
      <c r="AT49" s="3"/>
      <c r="AU49" s="3" t="str">
        <f t="shared" si="3"/>
        <v>EX-25</v>
      </c>
      <c r="AV49" s="3" t="str">
        <f>IF(ISBLANK($B$2)=TRUE,"",VLOOKUP($B$2,'validation code'!$W$54:$X$76,2,0))</f>
        <v>GAF</v>
      </c>
      <c r="AW49" s="3" t="str">
        <f t="shared" si="63"/>
        <v>01</v>
      </c>
      <c r="AX49" s="3" t="str">
        <f t="shared" si="64"/>
        <v/>
      </c>
      <c r="AY49" s="3" t="str">
        <f t="shared" si="65"/>
        <v>0048</v>
      </c>
      <c r="AZ49" s="3" t="str">
        <f t="shared" si="66"/>
        <v>EX-25-GAF-01--0048</v>
      </c>
      <c r="BA49" s="3" t="str">
        <f t="shared" si="67"/>
        <v>Not Completed</v>
      </c>
      <c r="BB49" s="6">
        <f t="shared" si="33"/>
        <v>0</v>
      </c>
      <c r="BC49" s="6">
        <f t="shared" si="34"/>
        <v>0</v>
      </c>
      <c r="BD49" s="6">
        <f t="shared" si="35"/>
        <v>1</v>
      </c>
      <c r="BE49" s="6">
        <f t="shared" si="36"/>
        <v>0</v>
      </c>
      <c r="BF49" s="6">
        <f t="shared" si="37"/>
        <v>0</v>
      </c>
      <c r="BG49" s="6">
        <f t="shared" si="38"/>
        <v>0</v>
      </c>
      <c r="BH49" s="6">
        <f t="shared" si="39"/>
        <v>0</v>
      </c>
      <c r="BI49" s="6">
        <f t="shared" si="40"/>
        <v>0</v>
      </c>
      <c r="BJ49" s="6">
        <f t="shared" si="41"/>
        <v>0</v>
      </c>
      <c r="BK49" s="6">
        <f t="shared" si="42"/>
        <v>0</v>
      </c>
      <c r="BL49" s="6">
        <f t="shared" si="43"/>
        <v>0</v>
      </c>
      <c r="BM49" s="6">
        <f t="shared" si="44"/>
        <v>1</v>
      </c>
      <c r="BN49" s="6">
        <f t="shared" si="45"/>
        <v>1</v>
      </c>
      <c r="BO49" s="6">
        <f t="shared" si="46"/>
        <v>0</v>
      </c>
      <c r="BP49" s="6">
        <f t="shared" si="47"/>
        <v>1</v>
      </c>
      <c r="BQ49" s="105">
        <f t="shared" si="48"/>
        <v>1</v>
      </c>
      <c r="BR49" s="6">
        <f t="shared" si="49"/>
        <v>0</v>
      </c>
      <c r="BS49" s="6">
        <f t="shared" si="50"/>
        <v>0</v>
      </c>
      <c r="BT49" s="105">
        <f t="shared" si="51"/>
        <v>1</v>
      </c>
      <c r="BU49" s="105">
        <f t="shared" si="52"/>
        <v>1</v>
      </c>
      <c r="BV49" s="105">
        <f t="shared" si="53"/>
        <v>1</v>
      </c>
      <c r="BW49" s="105">
        <f t="shared" si="54"/>
        <v>1</v>
      </c>
      <c r="BX49" s="3"/>
      <c r="BY49" s="3" t="str">
        <f t="shared" si="68"/>
        <v/>
      </c>
      <c r="BZ49" s="3" t="str">
        <f t="shared" si="69"/>
        <v/>
      </c>
      <c r="CA49" s="3" t="str">
        <f t="shared" si="70"/>
        <v/>
      </c>
      <c r="CB49" s="3">
        <f t="shared" si="71"/>
        <v>0</v>
      </c>
      <c r="CC49" s="3" t="str">
        <f t="shared" si="72"/>
        <v>0</v>
      </c>
    </row>
    <row r="50" spans="1:81" x14ac:dyDescent="0.25">
      <c r="A50" s="3" t="str">
        <f t="shared" si="58"/>
        <v>Not Completed</v>
      </c>
      <c r="C50" s="10">
        <f t="shared" si="59"/>
        <v>49</v>
      </c>
      <c r="D50" s="5" t="str">
        <f t="shared" si="60"/>
        <v/>
      </c>
      <c r="E50" s="6"/>
      <c r="F50" s="6"/>
      <c r="G50" s="6"/>
      <c r="H50" s="5" t="str">
        <f t="shared" si="73"/>
        <v/>
      </c>
      <c r="I50" s="6"/>
      <c r="J50" s="6"/>
      <c r="K50" s="6"/>
      <c r="L50" s="6"/>
      <c r="M50" s="6"/>
      <c r="N50" s="6"/>
      <c r="O50" s="6"/>
      <c r="P50" s="7"/>
      <c r="Q50" s="8" t="str">
        <f>IF(ISBLANK(O50)=TRUE,"",VLOOKUP(O50,'validation code'!$X$35:$Y$38,2,0))</f>
        <v/>
      </c>
      <c r="R50" s="8">
        <f t="shared" si="29"/>
        <v>0</v>
      </c>
      <c r="S50" s="7"/>
      <c r="T50" s="61" t="str">
        <f t="shared" si="61"/>
        <v/>
      </c>
      <c r="U50" s="57"/>
      <c r="V50" s="57"/>
      <c r="W50" s="57"/>
      <c r="X50" s="57"/>
      <c r="Y50" s="58"/>
      <c r="Z50" s="57"/>
      <c r="AA50" s="87"/>
      <c r="AB50" s="84" t="str">
        <f t="shared" si="62"/>
        <v/>
      </c>
      <c r="AC50" s="60" t="str">
        <f t="shared" si="75"/>
        <v/>
      </c>
      <c r="AD50" s="60" t="str">
        <f t="shared" si="75"/>
        <v/>
      </c>
      <c r="AE50" s="60" t="str">
        <f t="shared" si="75"/>
        <v/>
      </c>
      <c r="AF50" s="60" t="str">
        <f t="shared" si="75"/>
        <v/>
      </c>
      <c r="AG50" s="60" t="str">
        <f t="shared" si="75"/>
        <v/>
      </c>
      <c r="AH50" s="60" t="str">
        <f t="shared" si="75"/>
        <v/>
      </c>
      <c r="AI50" s="60" t="str">
        <f t="shared" si="75"/>
        <v/>
      </c>
      <c r="AJ50" s="60" t="str">
        <f t="shared" si="75"/>
        <v/>
      </c>
      <c r="AK50" s="60" t="str">
        <f t="shared" si="75"/>
        <v/>
      </c>
      <c r="AL50" s="60" t="str">
        <f t="shared" si="75"/>
        <v/>
      </c>
      <c r="AM50" s="60" t="str">
        <f t="shared" si="75"/>
        <v/>
      </c>
      <c r="AN50" s="55">
        <f t="shared" si="32"/>
        <v>0</v>
      </c>
      <c r="AO50" s="3"/>
      <c r="AP50" s="3" t="str">
        <f>IF(ISBLANK(F50),"",VLOOKUP(F50,'validation code'!$T$64:$U$125,2,0))</f>
        <v/>
      </c>
      <c r="AQ50" s="3" t="str">
        <f>IF(ISBLANK(F50),"",VLOOKUP(F50,'validation code'!$T$3:$U$61,2,0))</f>
        <v/>
      </c>
      <c r="AR50" s="3" t="str">
        <f>IF(ISBLANK(M50)=TRUE,"",VLOOKUP(M50,'validation code'!$X$48:$Y$49,2,0))</f>
        <v/>
      </c>
      <c r="AS50" s="3" t="str">
        <f>IF(ISBLANK(F50)=TRUE,"",VLOOKUP(F50,'validation code'!$A$29:$B$91,2,0))</f>
        <v/>
      </c>
      <c r="AT50" s="3"/>
      <c r="AU50" s="3" t="str">
        <f t="shared" si="3"/>
        <v>EX-25</v>
      </c>
      <c r="AV50" s="3" t="str">
        <f>IF(ISBLANK($B$2)=TRUE,"",VLOOKUP($B$2,'validation code'!$W$54:$X$76,2,0))</f>
        <v>GAF</v>
      </c>
      <c r="AW50" s="3" t="str">
        <f t="shared" si="63"/>
        <v>01</v>
      </c>
      <c r="AX50" s="3" t="str">
        <f t="shared" si="64"/>
        <v/>
      </c>
      <c r="AY50" s="3" t="str">
        <f t="shared" si="65"/>
        <v>0049</v>
      </c>
      <c r="AZ50" s="3" t="str">
        <f t="shared" si="66"/>
        <v>EX-25-GAF-01--0049</v>
      </c>
      <c r="BA50" s="3" t="str">
        <f t="shared" si="67"/>
        <v>Not Completed</v>
      </c>
      <c r="BB50" s="6">
        <f t="shared" si="33"/>
        <v>0</v>
      </c>
      <c r="BC50" s="6">
        <f t="shared" si="34"/>
        <v>0</v>
      </c>
      <c r="BD50" s="6">
        <f t="shared" si="35"/>
        <v>1</v>
      </c>
      <c r="BE50" s="6">
        <f t="shared" si="36"/>
        <v>0</v>
      </c>
      <c r="BF50" s="6">
        <f t="shared" si="37"/>
        <v>0</v>
      </c>
      <c r="BG50" s="6">
        <f t="shared" si="38"/>
        <v>0</v>
      </c>
      <c r="BH50" s="6">
        <f t="shared" si="39"/>
        <v>0</v>
      </c>
      <c r="BI50" s="6">
        <f t="shared" si="40"/>
        <v>0</v>
      </c>
      <c r="BJ50" s="6">
        <f t="shared" si="41"/>
        <v>0</v>
      </c>
      <c r="BK50" s="6">
        <f t="shared" si="42"/>
        <v>0</v>
      </c>
      <c r="BL50" s="6">
        <f t="shared" si="43"/>
        <v>0</v>
      </c>
      <c r="BM50" s="6">
        <f t="shared" si="44"/>
        <v>1</v>
      </c>
      <c r="BN50" s="6">
        <f t="shared" si="45"/>
        <v>1</v>
      </c>
      <c r="BO50" s="6">
        <f t="shared" si="46"/>
        <v>0</v>
      </c>
      <c r="BP50" s="6">
        <f t="shared" si="47"/>
        <v>1</v>
      </c>
      <c r="BQ50" s="105">
        <f t="shared" si="48"/>
        <v>1</v>
      </c>
      <c r="BR50" s="6">
        <f t="shared" si="49"/>
        <v>0</v>
      </c>
      <c r="BS50" s="6">
        <f t="shared" si="50"/>
        <v>0</v>
      </c>
      <c r="BT50" s="105">
        <f t="shared" si="51"/>
        <v>1</v>
      </c>
      <c r="BU50" s="105">
        <f t="shared" si="52"/>
        <v>1</v>
      </c>
      <c r="BV50" s="105">
        <f t="shared" si="53"/>
        <v>1</v>
      </c>
      <c r="BW50" s="105">
        <f t="shared" si="54"/>
        <v>1</v>
      </c>
      <c r="BX50" s="3"/>
      <c r="BY50" s="3" t="str">
        <f t="shared" si="68"/>
        <v/>
      </c>
      <c r="BZ50" s="3" t="str">
        <f t="shared" si="69"/>
        <v/>
      </c>
      <c r="CA50" s="3" t="str">
        <f t="shared" si="70"/>
        <v/>
      </c>
      <c r="CB50" s="3">
        <f t="shared" si="71"/>
        <v>0</v>
      </c>
      <c r="CC50" s="3" t="str">
        <f t="shared" si="72"/>
        <v>0</v>
      </c>
    </row>
    <row r="51" spans="1:81" x14ac:dyDescent="0.25">
      <c r="A51" s="3" t="str">
        <f t="shared" si="58"/>
        <v>Not Completed</v>
      </c>
      <c r="C51" s="10">
        <f t="shared" si="59"/>
        <v>50</v>
      </c>
      <c r="D51" s="5" t="str">
        <f t="shared" si="60"/>
        <v/>
      </c>
      <c r="E51" s="6"/>
      <c r="F51" s="6"/>
      <c r="G51" s="6"/>
      <c r="H51" s="5" t="str">
        <f t="shared" si="73"/>
        <v/>
      </c>
      <c r="I51" s="6"/>
      <c r="J51" s="6"/>
      <c r="K51" s="6"/>
      <c r="L51" s="6"/>
      <c r="M51" s="6"/>
      <c r="N51" s="6"/>
      <c r="O51" s="6"/>
      <c r="P51" s="7"/>
      <c r="Q51" s="8" t="str">
        <f>IF(ISBLANK(O51)=TRUE,"",VLOOKUP(O51,'validation code'!$X$35:$Y$38,2,0))</f>
        <v/>
      </c>
      <c r="R51" s="8">
        <f t="shared" si="29"/>
        <v>0</v>
      </c>
      <c r="S51" s="7"/>
      <c r="T51" s="61" t="str">
        <f t="shared" si="61"/>
        <v/>
      </c>
      <c r="U51" s="57"/>
      <c r="V51" s="57"/>
      <c r="W51" s="57"/>
      <c r="X51" s="57"/>
      <c r="Y51" s="58"/>
      <c r="Z51" s="57"/>
      <c r="AA51" s="87"/>
      <c r="AB51" s="84" t="str">
        <f t="shared" si="62"/>
        <v/>
      </c>
      <c r="AC51" s="60" t="str">
        <f t="shared" si="75"/>
        <v/>
      </c>
      <c r="AD51" s="60" t="str">
        <f t="shared" si="75"/>
        <v/>
      </c>
      <c r="AE51" s="60" t="str">
        <f t="shared" si="75"/>
        <v/>
      </c>
      <c r="AF51" s="60" t="str">
        <f t="shared" si="75"/>
        <v/>
      </c>
      <c r="AG51" s="60" t="str">
        <f t="shared" si="75"/>
        <v/>
      </c>
      <c r="AH51" s="60" t="str">
        <f t="shared" si="75"/>
        <v/>
      </c>
      <c r="AI51" s="60" t="str">
        <f t="shared" si="75"/>
        <v/>
      </c>
      <c r="AJ51" s="60" t="str">
        <f t="shared" si="75"/>
        <v/>
      </c>
      <c r="AK51" s="60" t="str">
        <f t="shared" si="75"/>
        <v/>
      </c>
      <c r="AL51" s="60" t="str">
        <f t="shared" si="75"/>
        <v/>
      </c>
      <c r="AM51" s="60" t="str">
        <f t="shared" si="75"/>
        <v/>
      </c>
      <c r="AN51" s="55">
        <f t="shared" si="32"/>
        <v>0</v>
      </c>
      <c r="AO51" s="3"/>
      <c r="AP51" s="3" t="str">
        <f>IF(ISBLANK(F51),"",VLOOKUP(F51,'validation code'!$T$64:$U$125,2,0))</f>
        <v/>
      </c>
      <c r="AQ51" s="3" t="str">
        <f>IF(ISBLANK(F51),"",VLOOKUP(F51,'validation code'!$T$3:$U$61,2,0))</f>
        <v/>
      </c>
      <c r="AR51" s="3" t="str">
        <f>IF(ISBLANK(M51)=TRUE,"",VLOOKUP(M51,'validation code'!$X$48:$Y$49,2,0))</f>
        <v/>
      </c>
      <c r="AS51" s="3" t="str">
        <f>IF(ISBLANK(F51)=TRUE,"",VLOOKUP(F51,'validation code'!$A$29:$B$91,2,0))</f>
        <v/>
      </c>
      <c r="AT51" s="3"/>
      <c r="AU51" s="3" t="str">
        <f t="shared" si="3"/>
        <v>EX-25</v>
      </c>
      <c r="AV51" s="3" t="str">
        <f>IF(ISBLANK($B$2)=TRUE,"",VLOOKUP($B$2,'validation code'!$W$54:$X$76,2,0))</f>
        <v>GAF</v>
      </c>
      <c r="AW51" s="3" t="str">
        <f t="shared" si="63"/>
        <v>01</v>
      </c>
      <c r="AX51" s="3" t="str">
        <f t="shared" si="64"/>
        <v/>
      </c>
      <c r="AY51" s="3" t="str">
        <f t="shared" si="65"/>
        <v>0050</v>
      </c>
      <c r="AZ51" s="3" t="str">
        <f t="shared" si="66"/>
        <v>EX-25-GAF-01--0050</v>
      </c>
      <c r="BA51" s="3" t="str">
        <f t="shared" si="67"/>
        <v>Not Completed</v>
      </c>
      <c r="BB51" s="6">
        <f t="shared" si="33"/>
        <v>0</v>
      </c>
      <c r="BC51" s="6">
        <f t="shared" si="34"/>
        <v>0</v>
      </c>
      <c r="BD51" s="6">
        <f t="shared" si="35"/>
        <v>1</v>
      </c>
      <c r="BE51" s="6">
        <f t="shared" si="36"/>
        <v>0</v>
      </c>
      <c r="BF51" s="6">
        <f t="shared" si="37"/>
        <v>0</v>
      </c>
      <c r="BG51" s="6">
        <f t="shared" si="38"/>
        <v>0</v>
      </c>
      <c r="BH51" s="6">
        <f t="shared" si="39"/>
        <v>0</v>
      </c>
      <c r="BI51" s="6">
        <f t="shared" si="40"/>
        <v>0</v>
      </c>
      <c r="BJ51" s="6">
        <f t="shared" si="41"/>
        <v>0</v>
      </c>
      <c r="BK51" s="6">
        <f t="shared" si="42"/>
        <v>0</v>
      </c>
      <c r="BL51" s="6">
        <f t="shared" si="43"/>
        <v>0</v>
      </c>
      <c r="BM51" s="6">
        <f t="shared" si="44"/>
        <v>1</v>
      </c>
      <c r="BN51" s="6">
        <f t="shared" si="45"/>
        <v>1</v>
      </c>
      <c r="BO51" s="6">
        <f t="shared" si="46"/>
        <v>0</v>
      </c>
      <c r="BP51" s="6">
        <f t="shared" si="47"/>
        <v>1</v>
      </c>
      <c r="BQ51" s="105">
        <f t="shared" si="48"/>
        <v>1</v>
      </c>
      <c r="BR51" s="6">
        <f t="shared" si="49"/>
        <v>0</v>
      </c>
      <c r="BS51" s="6">
        <f t="shared" si="50"/>
        <v>0</v>
      </c>
      <c r="BT51" s="105">
        <f t="shared" si="51"/>
        <v>1</v>
      </c>
      <c r="BU51" s="105">
        <f t="shared" si="52"/>
        <v>1</v>
      </c>
      <c r="BV51" s="105">
        <f t="shared" si="53"/>
        <v>1</v>
      </c>
      <c r="BW51" s="105">
        <f t="shared" si="54"/>
        <v>1</v>
      </c>
      <c r="BX51" s="3"/>
      <c r="BY51" s="3" t="str">
        <f t="shared" si="68"/>
        <v/>
      </c>
      <c r="BZ51" s="3" t="str">
        <f t="shared" si="69"/>
        <v/>
      </c>
      <c r="CA51" s="3" t="str">
        <f t="shared" si="70"/>
        <v/>
      </c>
      <c r="CB51" s="3">
        <f t="shared" si="71"/>
        <v>0</v>
      </c>
      <c r="CC51" s="3" t="str">
        <f t="shared" si="72"/>
        <v>0</v>
      </c>
    </row>
    <row r="52" spans="1:81" x14ac:dyDescent="0.25">
      <c r="A52" s="3" t="str">
        <f t="shared" si="58"/>
        <v>Not Completed</v>
      </c>
      <c r="C52" s="10">
        <f t="shared" si="59"/>
        <v>51</v>
      </c>
      <c r="D52" s="5" t="str">
        <f t="shared" si="60"/>
        <v/>
      </c>
      <c r="E52" s="6"/>
      <c r="F52" s="6"/>
      <c r="G52" s="6"/>
      <c r="H52" s="5" t="str">
        <f t="shared" si="73"/>
        <v/>
      </c>
      <c r="I52" s="6"/>
      <c r="J52" s="6"/>
      <c r="K52" s="6"/>
      <c r="L52" s="6"/>
      <c r="M52" s="6"/>
      <c r="N52" s="6"/>
      <c r="O52" s="6"/>
      <c r="P52" s="7"/>
      <c r="Q52" s="8" t="str">
        <f>IF(ISBLANK(O52)=TRUE,"",VLOOKUP(O52,'validation code'!$X$35:$Y$38,2,0))</f>
        <v/>
      </c>
      <c r="R52" s="8">
        <f t="shared" si="29"/>
        <v>0</v>
      </c>
      <c r="S52" s="7"/>
      <c r="T52" s="61" t="str">
        <f t="shared" si="61"/>
        <v/>
      </c>
      <c r="U52" s="57"/>
      <c r="V52" s="57"/>
      <c r="W52" s="57"/>
      <c r="X52" s="57"/>
      <c r="Y52" s="58"/>
      <c r="Z52" s="57"/>
      <c r="AA52" s="87"/>
      <c r="AB52" s="84" t="str">
        <f t="shared" si="62"/>
        <v/>
      </c>
      <c r="AC52" s="60" t="str">
        <f t="shared" si="75"/>
        <v/>
      </c>
      <c r="AD52" s="60" t="str">
        <f t="shared" si="75"/>
        <v/>
      </c>
      <c r="AE52" s="60" t="str">
        <f t="shared" si="75"/>
        <v/>
      </c>
      <c r="AF52" s="60" t="str">
        <f t="shared" si="75"/>
        <v/>
      </c>
      <c r="AG52" s="60" t="str">
        <f t="shared" si="75"/>
        <v/>
      </c>
      <c r="AH52" s="60" t="str">
        <f t="shared" si="75"/>
        <v/>
      </c>
      <c r="AI52" s="60" t="str">
        <f t="shared" si="75"/>
        <v/>
      </c>
      <c r="AJ52" s="60" t="str">
        <f t="shared" si="75"/>
        <v/>
      </c>
      <c r="AK52" s="60" t="str">
        <f t="shared" si="75"/>
        <v/>
      </c>
      <c r="AL52" s="60" t="str">
        <f t="shared" si="75"/>
        <v/>
      </c>
      <c r="AM52" s="60" t="str">
        <f t="shared" si="75"/>
        <v/>
      </c>
      <c r="AN52" s="55">
        <f t="shared" si="32"/>
        <v>0</v>
      </c>
      <c r="AO52" s="3"/>
      <c r="AP52" s="3" t="str">
        <f>IF(ISBLANK(F52),"",VLOOKUP(F52,'validation code'!$T$64:$U$125,2,0))</f>
        <v/>
      </c>
      <c r="AQ52" s="3" t="str">
        <f>IF(ISBLANK(F52),"",VLOOKUP(F52,'validation code'!$T$3:$U$61,2,0))</f>
        <v/>
      </c>
      <c r="AR52" s="3" t="str">
        <f>IF(ISBLANK(M52)=TRUE,"",VLOOKUP(M52,'validation code'!$X$48:$Y$49,2,0))</f>
        <v/>
      </c>
      <c r="AS52" s="3" t="str">
        <f>IF(ISBLANK(F52)=TRUE,"",VLOOKUP(F52,'validation code'!$A$29:$B$91,2,0))</f>
        <v/>
      </c>
      <c r="AT52" s="3"/>
      <c r="AU52" s="3" t="str">
        <f t="shared" si="3"/>
        <v>EX-25</v>
      </c>
      <c r="AV52" s="3" t="str">
        <f>IF(ISBLANK($B$2)=TRUE,"",VLOOKUP($B$2,'validation code'!$W$54:$X$76,2,0))</f>
        <v>GAF</v>
      </c>
      <c r="AW52" s="3" t="str">
        <f t="shared" si="63"/>
        <v>01</v>
      </c>
      <c r="AX52" s="3" t="str">
        <f t="shared" si="64"/>
        <v/>
      </c>
      <c r="AY52" s="3" t="str">
        <f t="shared" si="65"/>
        <v>0051</v>
      </c>
      <c r="AZ52" s="3" t="str">
        <f t="shared" si="66"/>
        <v>EX-25-GAF-01--0051</v>
      </c>
      <c r="BA52" s="3" t="str">
        <f t="shared" si="67"/>
        <v>Not Completed</v>
      </c>
      <c r="BB52" s="6">
        <f t="shared" si="33"/>
        <v>0</v>
      </c>
      <c r="BC52" s="6">
        <f t="shared" si="34"/>
        <v>0</v>
      </c>
      <c r="BD52" s="6">
        <f t="shared" si="35"/>
        <v>1</v>
      </c>
      <c r="BE52" s="6">
        <f t="shared" si="36"/>
        <v>0</v>
      </c>
      <c r="BF52" s="6">
        <f t="shared" si="37"/>
        <v>0</v>
      </c>
      <c r="BG52" s="6">
        <f t="shared" si="38"/>
        <v>0</v>
      </c>
      <c r="BH52" s="6">
        <f t="shared" si="39"/>
        <v>0</v>
      </c>
      <c r="BI52" s="6">
        <f t="shared" si="40"/>
        <v>0</v>
      </c>
      <c r="BJ52" s="6">
        <f t="shared" si="41"/>
        <v>0</v>
      </c>
      <c r="BK52" s="6">
        <f t="shared" si="42"/>
        <v>0</v>
      </c>
      <c r="BL52" s="6">
        <f t="shared" si="43"/>
        <v>0</v>
      </c>
      <c r="BM52" s="6">
        <f t="shared" si="44"/>
        <v>1</v>
      </c>
      <c r="BN52" s="6">
        <f t="shared" si="45"/>
        <v>1</v>
      </c>
      <c r="BO52" s="6">
        <f t="shared" si="46"/>
        <v>0</v>
      </c>
      <c r="BP52" s="6">
        <f t="shared" si="47"/>
        <v>1</v>
      </c>
      <c r="BQ52" s="105">
        <f t="shared" si="48"/>
        <v>1</v>
      </c>
      <c r="BR52" s="6">
        <f t="shared" si="49"/>
        <v>0</v>
      </c>
      <c r="BS52" s="6">
        <f t="shared" si="50"/>
        <v>0</v>
      </c>
      <c r="BT52" s="105">
        <f t="shared" si="51"/>
        <v>1</v>
      </c>
      <c r="BU52" s="105">
        <f t="shared" si="52"/>
        <v>1</v>
      </c>
      <c r="BV52" s="105">
        <f t="shared" si="53"/>
        <v>1</v>
      </c>
      <c r="BW52" s="105">
        <f t="shared" si="54"/>
        <v>1</v>
      </c>
      <c r="BX52" s="3"/>
      <c r="BY52" s="3" t="str">
        <f t="shared" si="68"/>
        <v/>
      </c>
      <c r="BZ52" s="3" t="str">
        <f t="shared" si="69"/>
        <v/>
      </c>
      <c r="CA52" s="3" t="str">
        <f t="shared" si="70"/>
        <v/>
      </c>
      <c r="CB52" s="3">
        <f t="shared" si="71"/>
        <v>0</v>
      </c>
      <c r="CC52" s="3" t="str">
        <f t="shared" si="72"/>
        <v>0</v>
      </c>
    </row>
    <row r="53" spans="1:81" x14ac:dyDescent="0.25">
      <c r="A53" s="3" t="str">
        <f t="shared" si="58"/>
        <v>Not Completed</v>
      </c>
      <c r="C53" s="10">
        <f t="shared" si="59"/>
        <v>52</v>
      </c>
      <c r="D53" s="5" t="str">
        <f t="shared" si="60"/>
        <v/>
      </c>
      <c r="E53" s="6"/>
      <c r="F53" s="6"/>
      <c r="G53" s="6"/>
      <c r="H53" s="5" t="str">
        <f t="shared" si="73"/>
        <v/>
      </c>
      <c r="I53" s="6"/>
      <c r="J53" s="6"/>
      <c r="K53" s="6"/>
      <c r="L53" s="6"/>
      <c r="M53" s="6"/>
      <c r="N53" s="6"/>
      <c r="O53" s="6"/>
      <c r="P53" s="7"/>
      <c r="Q53" s="8" t="str">
        <f>IF(ISBLANK(O53)=TRUE,"",VLOOKUP(O53,'validation code'!$X$35:$Y$38,2,0))</f>
        <v/>
      </c>
      <c r="R53" s="8">
        <f t="shared" si="29"/>
        <v>0</v>
      </c>
      <c r="S53" s="7"/>
      <c r="T53" s="61" t="str">
        <f t="shared" si="61"/>
        <v/>
      </c>
      <c r="U53" s="57"/>
      <c r="V53" s="57"/>
      <c r="W53" s="57"/>
      <c r="X53" s="57"/>
      <c r="Y53" s="58"/>
      <c r="Z53" s="57"/>
      <c r="AA53" s="87"/>
      <c r="AB53" s="84" t="str">
        <f t="shared" si="62"/>
        <v/>
      </c>
      <c r="AC53" s="60" t="str">
        <f t="shared" si="75"/>
        <v/>
      </c>
      <c r="AD53" s="60" t="str">
        <f t="shared" si="75"/>
        <v/>
      </c>
      <c r="AE53" s="60" t="str">
        <f t="shared" si="75"/>
        <v/>
      </c>
      <c r="AF53" s="60" t="str">
        <f t="shared" si="75"/>
        <v/>
      </c>
      <c r="AG53" s="60" t="str">
        <f t="shared" si="75"/>
        <v/>
      </c>
      <c r="AH53" s="60" t="str">
        <f t="shared" si="75"/>
        <v/>
      </c>
      <c r="AI53" s="60" t="str">
        <f t="shared" si="75"/>
        <v/>
      </c>
      <c r="AJ53" s="60" t="str">
        <f t="shared" si="75"/>
        <v/>
      </c>
      <c r="AK53" s="60" t="str">
        <f t="shared" si="75"/>
        <v/>
      </c>
      <c r="AL53" s="60" t="str">
        <f t="shared" si="75"/>
        <v/>
      </c>
      <c r="AM53" s="60" t="str">
        <f t="shared" si="75"/>
        <v/>
      </c>
      <c r="AN53" s="55">
        <f t="shared" si="32"/>
        <v>0</v>
      </c>
      <c r="AO53" s="3"/>
      <c r="AP53" s="3" t="str">
        <f>IF(ISBLANK(F53),"",VLOOKUP(F53,'validation code'!$T$64:$U$125,2,0))</f>
        <v/>
      </c>
      <c r="AQ53" s="3" t="str">
        <f>IF(ISBLANK(F53),"",VLOOKUP(F53,'validation code'!$T$3:$U$61,2,0))</f>
        <v/>
      </c>
      <c r="AR53" s="3" t="str">
        <f>IF(ISBLANK(M53)=TRUE,"",VLOOKUP(M53,'validation code'!$X$48:$Y$49,2,0))</f>
        <v/>
      </c>
      <c r="AS53" s="3" t="str">
        <f>IF(ISBLANK(F53)=TRUE,"",VLOOKUP(F53,'validation code'!$A$29:$B$91,2,0))</f>
        <v/>
      </c>
      <c r="AT53" s="3"/>
      <c r="AU53" s="3" t="str">
        <f t="shared" si="3"/>
        <v>EX-25</v>
      </c>
      <c r="AV53" s="3" t="str">
        <f>IF(ISBLANK($B$2)=TRUE,"",VLOOKUP($B$2,'validation code'!$W$54:$X$76,2,0))</f>
        <v>GAF</v>
      </c>
      <c r="AW53" s="3" t="str">
        <f t="shared" si="63"/>
        <v>01</v>
      </c>
      <c r="AX53" s="3" t="str">
        <f t="shared" si="64"/>
        <v/>
      </c>
      <c r="AY53" s="3" t="str">
        <f t="shared" si="65"/>
        <v>0052</v>
      </c>
      <c r="AZ53" s="3" t="str">
        <f t="shared" si="66"/>
        <v>EX-25-GAF-01--0052</v>
      </c>
      <c r="BA53" s="3" t="str">
        <f t="shared" si="67"/>
        <v>Not Completed</v>
      </c>
      <c r="BB53" s="6">
        <f t="shared" si="33"/>
        <v>0</v>
      </c>
      <c r="BC53" s="6">
        <f t="shared" si="34"/>
        <v>0</v>
      </c>
      <c r="BD53" s="6">
        <f t="shared" si="35"/>
        <v>1</v>
      </c>
      <c r="BE53" s="6">
        <f t="shared" si="36"/>
        <v>0</v>
      </c>
      <c r="BF53" s="6">
        <f t="shared" si="37"/>
        <v>0</v>
      </c>
      <c r="BG53" s="6">
        <f t="shared" si="38"/>
        <v>0</v>
      </c>
      <c r="BH53" s="6">
        <f t="shared" si="39"/>
        <v>0</v>
      </c>
      <c r="BI53" s="6">
        <f t="shared" si="40"/>
        <v>0</v>
      </c>
      <c r="BJ53" s="6">
        <f t="shared" si="41"/>
        <v>0</v>
      </c>
      <c r="BK53" s="6">
        <f t="shared" si="42"/>
        <v>0</v>
      </c>
      <c r="BL53" s="6">
        <f t="shared" si="43"/>
        <v>0</v>
      </c>
      <c r="BM53" s="6">
        <f t="shared" si="44"/>
        <v>1</v>
      </c>
      <c r="BN53" s="6">
        <f t="shared" si="45"/>
        <v>1</v>
      </c>
      <c r="BO53" s="6">
        <f t="shared" si="46"/>
        <v>0</v>
      </c>
      <c r="BP53" s="6">
        <f t="shared" si="47"/>
        <v>1</v>
      </c>
      <c r="BQ53" s="105">
        <f t="shared" si="48"/>
        <v>1</v>
      </c>
      <c r="BR53" s="6">
        <f t="shared" si="49"/>
        <v>0</v>
      </c>
      <c r="BS53" s="6">
        <f t="shared" si="50"/>
        <v>0</v>
      </c>
      <c r="BT53" s="105">
        <f t="shared" si="51"/>
        <v>1</v>
      </c>
      <c r="BU53" s="105">
        <f t="shared" si="52"/>
        <v>1</v>
      </c>
      <c r="BV53" s="105">
        <f t="shared" si="53"/>
        <v>1</v>
      </c>
      <c r="BW53" s="105">
        <f t="shared" si="54"/>
        <v>1</v>
      </c>
      <c r="BX53" s="3"/>
      <c r="BY53" s="3" t="str">
        <f t="shared" si="68"/>
        <v/>
      </c>
      <c r="BZ53" s="3" t="str">
        <f t="shared" si="69"/>
        <v/>
      </c>
      <c r="CA53" s="3" t="str">
        <f t="shared" si="70"/>
        <v/>
      </c>
      <c r="CB53" s="3">
        <f t="shared" si="71"/>
        <v>0</v>
      </c>
      <c r="CC53" s="3" t="str">
        <f t="shared" si="72"/>
        <v>0</v>
      </c>
    </row>
    <row r="54" spans="1:81" x14ac:dyDescent="0.25">
      <c r="A54" s="3" t="str">
        <f t="shared" si="58"/>
        <v>Not Completed</v>
      </c>
      <c r="C54" s="10">
        <f t="shared" si="59"/>
        <v>53</v>
      </c>
      <c r="D54" s="5" t="str">
        <f t="shared" si="60"/>
        <v/>
      </c>
      <c r="E54" s="6"/>
      <c r="F54" s="6"/>
      <c r="G54" s="6"/>
      <c r="H54" s="5" t="str">
        <f t="shared" si="73"/>
        <v/>
      </c>
      <c r="I54" s="6"/>
      <c r="J54" s="6"/>
      <c r="K54" s="6"/>
      <c r="L54" s="6"/>
      <c r="M54" s="6"/>
      <c r="N54" s="6"/>
      <c r="O54" s="6"/>
      <c r="P54" s="7"/>
      <c r="Q54" s="8" t="str">
        <f>IF(ISBLANK(O54)=TRUE,"",VLOOKUP(O54,'validation code'!$X$35:$Y$38,2,0))</f>
        <v/>
      </c>
      <c r="R54" s="8">
        <f t="shared" si="29"/>
        <v>0</v>
      </c>
      <c r="S54" s="7"/>
      <c r="T54" s="61" t="str">
        <f t="shared" si="61"/>
        <v/>
      </c>
      <c r="U54" s="57"/>
      <c r="V54" s="57"/>
      <c r="W54" s="57"/>
      <c r="X54" s="57"/>
      <c r="Y54" s="58"/>
      <c r="Z54" s="57"/>
      <c r="AA54" s="87"/>
      <c r="AB54" s="84" t="str">
        <f t="shared" si="62"/>
        <v/>
      </c>
      <c r="AC54" s="60" t="str">
        <f t="shared" si="75"/>
        <v/>
      </c>
      <c r="AD54" s="60" t="str">
        <f t="shared" si="75"/>
        <v/>
      </c>
      <c r="AE54" s="60" t="str">
        <f t="shared" si="75"/>
        <v/>
      </c>
      <c r="AF54" s="60" t="str">
        <f t="shared" si="75"/>
        <v/>
      </c>
      <c r="AG54" s="60" t="str">
        <f t="shared" si="75"/>
        <v/>
      </c>
      <c r="AH54" s="60" t="str">
        <f t="shared" si="75"/>
        <v/>
      </c>
      <c r="AI54" s="60" t="str">
        <f t="shared" si="75"/>
        <v/>
      </c>
      <c r="AJ54" s="60" t="str">
        <f t="shared" si="75"/>
        <v/>
      </c>
      <c r="AK54" s="60" t="str">
        <f t="shared" si="75"/>
        <v/>
      </c>
      <c r="AL54" s="60" t="str">
        <f t="shared" si="75"/>
        <v/>
      </c>
      <c r="AM54" s="60" t="str">
        <f t="shared" si="75"/>
        <v/>
      </c>
      <c r="AN54" s="55">
        <f t="shared" si="32"/>
        <v>0</v>
      </c>
      <c r="AO54" s="3"/>
      <c r="AP54" s="3" t="str">
        <f>IF(ISBLANK(F54),"",VLOOKUP(F54,'validation code'!$T$64:$U$125,2,0))</f>
        <v/>
      </c>
      <c r="AQ54" s="3" t="str">
        <f>IF(ISBLANK(F54),"",VLOOKUP(F54,'validation code'!$T$3:$U$61,2,0))</f>
        <v/>
      </c>
      <c r="AR54" s="3" t="str">
        <f>IF(ISBLANK(M54)=TRUE,"",VLOOKUP(M54,'validation code'!$X$48:$Y$49,2,0))</f>
        <v/>
      </c>
      <c r="AS54" s="3" t="str">
        <f>IF(ISBLANK(F54)=TRUE,"",VLOOKUP(F54,'validation code'!$A$29:$B$91,2,0))</f>
        <v/>
      </c>
      <c r="AT54" s="3"/>
      <c r="AU54" s="3" t="str">
        <f t="shared" si="3"/>
        <v>EX-25</v>
      </c>
      <c r="AV54" s="3" t="str">
        <f>IF(ISBLANK($B$2)=TRUE,"",VLOOKUP($B$2,'validation code'!$W$54:$X$76,2,0))</f>
        <v>GAF</v>
      </c>
      <c r="AW54" s="3" t="str">
        <f t="shared" si="63"/>
        <v>01</v>
      </c>
      <c r="AX54" s="3" t="str">
        <f t="shared" si="64"/>
        <v/>
      </c>
      <c r="AY54" s="3" t="str">
        <f t="shared" si="65"/>
        <v>0053</v>
      </c>
      <c r="AZ54" s="3" t="str">
        <f t="shared" si="66"/>
        <v>EX-25-GAF-01--0053</v>
      </c>
      <c r="BA54" s="3" t="str">
        <f t="shared" si="67"/>
        <v>Not Completed</v>
      </c>
      <c r="BB54" s="6">
        <f t="shared" si="33"/>
        <v>0</v>
      </c>
      <c r="BC54" s="6">
        <f t="shared" si="34"/>
        <v>0</v>
      </c>
      <c r="BD54" s="6">
        <f t="shared" si="35"/>
        <v>1</v>
      </c>
      <c r="BE54" s="6">
        <f t="shared" si="36"/>
        <v>0</v>
      </c>
      <c r="BF54" s="6">
        <f t="shared" si="37"/>
        <v>0</v>
      </c>
      <c r="BG54" s="6">
        <f t="shared" si="38"/>
        <v>0</v>
      </c>
      <c r="BH54" s="6">
        <f t="shared" si="39"/>
        <v>0</v>
      </c>
      <c r="BI54" s="6">
        <f t="shared" si="40"/>
        <v>0</v>
      </c>
      <c r="BJ54" s="6">
        <f t="shared" si="41"/>
        <v>0</v>
      </c>
      <c r="BK54" s="6">
        <f t="shared" si="42"/>
        <v>0</v>
      </c>
      <c r="BL54" s="6">
        <f t="shared" si="43"/>
        <v>0</v>
      </c>
      <c r="BM54" s="6">
        <f t="shared" si="44"/>
        <v>1</v>
      </c>
      <c r="BN54" s="6">
        <f t="shared" si="45"/>
        <v>1</v>
      </c>
      <c r="BO54" s="6">
        <f t="shared" si="46"/>
        <v>0</v>
      </c>
      <c r="BP54" s="6">
        <f t="shared" si="47"/>
        <v>1</v>
      </c>
      <c r="BQ54" s="105">
        <f t="shared" si="48"/>
        <v>1</v>
      </c>
      <c r="BR54" s="6">
        <f t="shared" si="49"/>
        <v>0</v>
      </c>
      <c r="BS54" s="6">
        <f t="shared" si="50"/>
        <v>0</v>
      </c>
      <c r="BT54" s="105">
        <f t="shared" si="51"/>
        <v>1</v>
      </c>
      <c r="BU54" s="105">
        <f t="shared" si="52"/>
        <v>1</v>
      </c>
      <c r="BV54" s="105">
        <f t="shared" si="53"/>
        <v>1</v>
      </c>
      <c r="BW54" s="105">
        <f t="shared" si="54"/>
        <v>1</v>
      </c>
      <c r="BX54" s="3"/>
      <c r="BY54" s="3" t="str">
        <f t="shared" si="68"/>
        <v/>
      </c>
      <c r="BZ54" s="3" t="str">
        <f t="shared" si="69"/>
        <v/>
      </c>
      <c r="CA54" s="3" t="str">
        <f t="shared" si="70"/>
        <v/>
      </c>
      <c r="CB54" s="3">
        <f t="shared" si="71"/>
        <v>0</v>
      </c>
      <c r="CC54" s="3" t="str">
        <f t="shared" si="72"/>
        <v>0</v>
      </c>
    </row>
    <row r="55" spans="1:81" x14ac:dyDescent="0.25">
      <c r="A55" s="3" t="str">
        <f t="shared" si="58"/>
        <v>Not Completed</v>
      </c>
      <c r="C55" s="10">
        <f t="shared" si="59"/>
        <v>54</v>
      </c>
      <c r="D55" s="5" t="str">
        <f t="shared" si="60"/>
        <v/>
      </c>
      <c r="E55" s="6"/>
      <c r="F55" s="6"/>
      <c r="G55" s="6"/>
      <c r="H55" s="5" t="str">
        <f t="shared" si="73"/>
        <v/>
      </c>
      <c r="I55" s="6"/>
      <c r="J55" s="6"/>
      <c r="K55" s="6"/>
      <c r="L55" s="6"/>
      <c r="M55" s="6"/>
      <c r="N55" s="6"/>
      <c r="O55" s="6"/>
      <c r="P55" s="7"/>
      <c r="Q55" s="8" t="str">
        <f>IF(ISBLANK(O55)=TRUE,"",VLOOKUP(O55,'validation code'!$X$35:$Y$38,2,0))</f>
        <v/>
      </c>
      <c r="R55" s="8">
        <f t="shared" si="29"/>
        <v>0</v>
      </c>
      <c r="S55" s="7"/>
      <c r="T55" s="61" t="str">
        <f t="shared" si="61"/>
        <v/>
      </c>
      <c r="U55" s="57"/>
      <c r="V55" s="57"/>
      <c r="W55" s="57"/>
      <c r="X55" s="57"/>
      <c r="Y55" s="58"/>
      <c r="Z55" s="57"/>
      <c r="AA55" s="87"/>
      <c r="AB55" s="84" t="str">
        <f t="shared" si="62"/>
        <v/>
      </c>
      <c r="AC55" s="60" t="str">
        <f t="shared" si="75"/>
        <v/>
      </c>
      <c r="AD55" s="60" t="str">
        <f t="shared" si="75"/>
        <v/>
      </c>
      <c r="AE55" s="60" t="str">
        <f t="shared" si="75"/>
        <v/>
      </c>
      <c r="AF55" s="60" t="str">
        <f t="shared" si="75"/>
        <v/>
      </c>
      <c r="AG55" s="60" t="str">
        <f t="shared" si="75"/>
        <v/>
      </c>
      <c r="AH55" s="60" t="str">
        <f t="shared" si="75"/>
        <v/>
      </c>
      <c r="AI55" s="60" t="str">
        <f t="shared" si="75"/>
        <v/>
      </c>
      <c r="AJ55" s="60" t="str">
        <f t="shared" si="75"/>
        <v/>
      </c>
      <c r="AK55" s="60" t="str">
        <f t="shared" si="75"/>
        <v/>
      </c>
      <c r="AL55" s="60" t="str">
        <f t="shared" si="75"/>
        <v/>
      </c>
      <c r="AM55" s="60" t="str">
        <f t="shared" si="75"/>
        <v/>
      </c>
      <c r="AN55" s="55">
        <f t="shared" si="32"/>
        <v>0</v>
      </c>
      <c r="AO55" s="3"/>
      <c r="AP55" s="3" t="str">
        <f>IF(ISBLANK(F55),"",VLOOKUP(F55,'validation code'!$T$64:$U$125,2,0))</f>
        <v/>
      </c>
      <c r="AQ55" s="3" t="str">
        <f>IF(ISBLANK(F55),"",VLOOKUP(F55,'validation code'!$T$3:$U$61,2,0))</f>
        <v/>
      </c>
      <c r="AR55" s="3" t="str">
        <f>IF(ISBLANK(M55)=TRUE,"",VLOOKUP(M55,'validation code'!$X$48:$Y$49,2,0))</f>
        <v/>
      </c>
      <c r="AS55" s="3" t="str">
        <f>IF(ISBLANK(F55)=TRUE,"",VLOOKUP(F55,'validation code'!$A$29:$B$91,2,0))</f>
        <v/>
      </c>
      <c r="AT55" s="3"/>
      <c r="AU55" s="3" t="str">
        <f t="shared" si="3"/>
        <v>EX-25</v>
      </c>
      <c r="AV55" s="3" t="str">
        <f>IF(ISBLANK($B$2)=TRUE,"",VLOOKUP($B$2,'validation code'!$W$54:$X$76,2,0))</f>
        <v>GAF</v>
      </c>
      <c r="AW55" s="3" t="str">
        <f t="shared" si="63"/>
        <v>01</v>
      </c>
      <c r="AX55" s="3" t="str">
        <f t="shared" si="64"/>
        <v/>
      </c>
      <c r="AY55" s="3" t="str">
        <f t="shared" si="65"/>
        <v>0054</v>
      </c>
      <c r="AZ55" s="3" t="str">
        <f t="shared" si="66"/>
        <v>EX-25-GAF-01--0054</v>
      </c>
      <c r="BA55" s="3" t="str">
        <f t="shared" si="67"/>
        <v>Not Completed</v>
      </c>
      <c r="BB55" s="6">
        <f t="shared" si="33"/>
        <v>0</v>
      </c>
      <c r="BC55" s="6">
        <f t="shared" si="34"/>
        <v>0</v>
      </c>
      <c r="BD55" s="6">
        <f t="shared" si="35"/>
        <v>1</v>
      </c>
      <c r="BE55" s="6">
        <f t="shared" si="36"/>
        <v>0</v>
      </c>
      <c r="BF55" s="6">
        <f t="shared" si="37"/>
        <v>0</v>
      </c>
      <c r="BG55" s="6">
        <f t="shared" si="38"/>
        <v>0</v>
      </c>
      <c r="BH55" s="6">
        <f t="shared" si="39"/>
        <v>0</v>
      </c>
      <c r="BI55" s="6">
        <f t="shared" si="40"/>
        <v>0</v>
      </c>
      <c r="BJ55" s="6">
        <f t="shared" si="41"/>
        <v>0</v>
      </c>
      <c r="BK55" s="6">
        <f t="shared" si="42"/>
        <v>0</v>
      </c>
      <c r="BL55" s="6">
        <f t="shared" si="43"/>
        <v>0</v>
      </c>
      <c r="BM55" s="6">
        <f t="shared" si="44"/>
        <v>1</v>
      </c>
      <c r="BN55" s="6">
        <f t="shared" si="45"/>
        <v>1</v>
      </c>
      <c r="BO55" s="6">
        <f t="shared" si="46"/>
        <v>0</v>
      </c>
      <c r="BP55" s="6">
        <f t="shared" si="47"/>
        <v>1</v>
      </c>
      <c r="BQ55" s="105">
        <f t="shared" si="48"/>
        <v>1</v>
      </c>
      <c r="BR55" s="6">
        <f t="shared" si="49"/>
        <v>0</v>
      </c>
      <c r="BS55" s="6">
        <f t="shared" si="50"/>
        <v>0</v>
      </c>
      <c r="BT55" s="105">
        <f t="shared" si="51"/>
        <v>1</v>
      </c>
      <c r="BU55" s="105">
        <f t="shared" si="52"/>
        <v>1</v>
      </c>
      <c r="BV55" s="105">
        <f t="shared" si="53"/>
        <v>1</v>
      </c>
      <c r="BW55" s="105">
        <f t="shared" si="54"/>
        <v>1</v>
      </c>
      <c r="BX55" s="3"/>
      <c r="BY55" s="3" t="str">
        <f t="shared" si="68"/>
        <v/>
      </c>
      <c r="BZ55" s="3" t="str">
        <f t="shared" si="69"/>
        <v/>
      </c>
      <c r="CA55" s="3" t="str">
        <f t="shared" si="70"/>
        <v/>
      </c>
      <c r="CB55" s="3">
        <f t="shared" si="71"/>
        <v>0</v>
      </c>
      <c r="CC55" s="3" t="str">
        <f t="shared" si="72"/>
        <v>0</v>
      </c>
    </row>
    <row r="56" spans="1:81" x14ac:dyDescent="0.25">
      <c r="A56" s="3" t="str">
        <f t="shared" si="58"/>
        <v>Not Completed</v>
      </c>
      <c r="C56" s="10">
        <f t="shared" si="59"/>
        <v>55</v>
      </c>
      <c r="D56" s="5" t="str">
        <f t="shared" si="60"/>
        <v/>
      </c>
      <c r="E56" s="6"/>
      <c r="F56" s="6"/>
      <c r="G56" s="6"/>
      <c r="H56" s="5" t="str">
        <f t="shared" si="73"/>
        <v/>
      </c>
      <c r="I56" s="6"/>
      <c r="J56" s="6"/>
      <c r="K56" s="6"/>
      <c r="L56" s="6"/>
      <c r="M56" s="6"/>
      <c r="N56" s="6"/>
      <c r="O56" s="6"/>
      <c r="P56" s="7"/>
      <c r="Q56" s="8" t="str">
        <f>IF(ISBLANK(O56)=TRUE,"",VLOOKUP(O56,'validation code'!$X$35:$Y$38,2,0))</f>
        <v/>
      </c>
      <c r="R56" s="8">
        <f t="shared" si="29"/>
        <v>0</v>
      </c>
      <c r="S56" s="7"/>
      <c r="T56" s="61" t="str">
        <f t="shared" si="61"/>
        <v/>
      </c>
      <c r="U56" s="57"/>
      <c r="V56" s="57"/>
      <c r="W56" s="57"/>
      <c r="X56" s="57"/>
      <c r="Y56" s="58"/>
      <c r="Z56" s="57"/>
      <c r="AA56" s="87"/>
      <c r="AB56" s="84" t="str">
        <f t="shared" si="62"/>
        <v/>
      </c>
      <c r="AC56" s="60" t="str">
        <f t="shared" si="75"/>
        <v/>
      </c>
      <c r="AD56" s="60" t="str">
        <f t="shared" si="75"/>
        <v/>
      </c>
      <c r="AE56" s="60" t="str">
        <f t="shared" si="75"/>
        <v/>
      </c>
      <c r="AF56" s="60" t="str">
        <f t="shared" si="75"/>
        <v/>
      </c>
      <c r="AG56" s="60" t="str">
        <f t="shared" si="75"/>
        <v/>
      </c>
      <c r="AH56" s="60" t="str">
        <f t="shared" si="75"/>
        <v/>
      </c>
      <c r="AI56" s="60" t="str">
        <f t="shared" si="75"/>
        <v/>
      </c>
      <c r="AJ56" s="60" t="str">
        <f t="shared" si="75"/>
        <v/>
      </c>
      <c r="AK56" s="60" t="str">
        <f t="shared" si="75"/>
        <v/>
      </c>
      <c r="AL56" s="60" t="str">
        <f t="shared" si="75"/>
        <v/>
      </c>
      <c r="AM56" s="60" t="str">
        <f t="shared" si="75"/>
        <v/>
      </c>
      <c r="AN56" s="55">
        <f t="shared" si="32"/>
        <v>0</v>
      </c>
      <c r="AO56" s="3"/>
      <c r="AP56" s="3" t="str">
        <f>IF(ISBLANK(F56),"",VLOOKUP(F56,'validation code'!$T$64:$U$125,2,0))</f>
        <v/>
      </c>
      <c r="AQ56" s="3" t="str">
        <f>IF(ISBLANK(F56),"",VLOOKUP(F56,'validation code'!$T$3:$U$61,2,0))</f>
        <v/>
      </c>
      <c r="AR56" s="3" t="str">
        <f>IF(ISBLANK(M56)=TRUE,"",VLOOKUP(M56,'validation code'!$X$48:$Y$49,2,0))</f>
        <v/>
      </c>
      <c r="AS56" s="3" t="str">
        <f>IF(ISBLANK(F56)=TRUE,"",VLOOKUP(F56,'validation code'!$A$29:$B$91,2,0))</f>
        <v/>
      </c>
      <c r="AT56" s="3"/>
      <c r="AU56" s="3" t="str">
        <f t="shared" si="3"/>
        <v>EX-25</v>
      </c>
      <c r="AV56" s="3" t="str">
        <f>IF(ISBLANK($B$2)=TRUE,"",VLOOKUP($B$2,'validation code'!$W$54:$X$76,2,0))</f>
        <v>GAF</v>
      </c>
      <c r="AW56" s="3" t="str">
        <f t="shared" si="63"/>
        <v>01</v>
      </c>
      <c r="AX56" s="3" t="str">
        <f t="shared" si="64"/>
        <v/>
      </c>
      <c r="AY56" s="3" t="str">
        <f t="shared" si="65"/>
        <v>0055</v>
      </c>
      <c r="AZ56" s="3" t="str">
        <f t="shared" si="66"/>
        <v>EX-25-GAF-01--0055</v>
      </c>
      <c r="BA56" s="3" t="str">
        <f t="shared" si="67"/>
        <v>Not Completed</v>
      </c>
      <c r="BB56" s="6">
        <f t="shared" si="33"/>
        <v>0</v>
      </c>
      <c r="BC56" s="6">
        <f t="shared" si="34"/>
        <v>0</v>
      </c>
      <c r="BD56" s="6">
        <f t="shared" si="35"/>
        <v>1</v>
      </c>
      <c r="BE56" s="6">
        <f t="shared" si="36"/>
        <v>0</v>
      </c>
      <c r="BF56" s="6">
        <f t="shared" si="37"/>
        <v>0</v>
      </c>
      <c r="BG56" s="6">
        <f t="shared" si="38"/>
        <v>0</v>
      </c>
      <c r="BH56" s="6">
        <f t="shared" si="39"/>
        <v>0</v>
      </c>
      <c r="BI56" s="6">
        <f t="shared" si="40"/>
        <v>0</v>
      </c>
      <c r="BJ56" s="6">
        <f t="shared" si="41"/>
        <v>0</v>
      </c>
      <c r="BK56" s="6">
        <f t="shared" si="42"/>
        <v>0</v>
      </c>
      <c r="BL56" s="6">
        <f t="shared" si="43"/>
        <v>0</v>
      </c>
      <c r="BM56" s="6">
        <f t="shared" si="44"/>
        <v>1</v>
      </c>
      <c r="BN56" s="6">
        <f t="shared" si="45"/>
        <v>1</v>
      </c>
      <c r="BO56" s="6">
        <f t="shared" si="46"/>
        <v>0</v>
      </c>
      <c r="BP56" s="6">
        <f t="shared" si="47"/>
        <v>1</v>
      </c>
      <c r="BQ56" s="105">
        <f t="shared" si="48"/>
        <v>1</v>
      </c>
      <c r="BR56" s="6">
        <f t="shared" si="49"/>
        <v>0</v>
      </c>
      <c r="BS56" s="6">
        <f t="shared" si="50"/>
        <v>0</v>
      </c>
      <c r="BT56" s="105">
        <f t="shared" si="51"/>
        <v>1</v>
      </c>
      <c r="BU56" s="105">
        <f t="shared" si="52"/>
        <v>1</v>
      </c>
      <c r="BV56" s="105">
        <f t="shared" si="53"/>
        <v>1</v>
      </c>
      <c r="BW56" s="105">
        <f t="shared" si="54"/>
        <v>1</v>
      </c>
      <c r="BX56" s="3"/>
      <c r="BY56" s="3" t="str">
        <f t="shared" si="68"/>
        <v/>
      </c>
      <c r="BZ56" s="3" t="str">
        <f t="shared" si="69"/>
        <v/>
      </c>
      <c r="CA56" s="3" t="str">
        <f t="shared" si="70"/>
        <v/>
      </c>
      <c r="CB56" s="3">
        <f t="shared" si="71"/>
        <v>0</v>
      </c>
      <c r="CC56" s="3" t="str">
        <f t="shared" si="72"/>
        <v>0</v>
      </c>
    </row>
    <row r="57" spans="1:81" x14ac:dyDescent="0.25">
      <c r="A57" s="3" t="str">
        <f t="shared" si="58"/>
        <v>Not Completed</v>
      </c>
      <c r="C57" s="10">
        <f t="shared" si="59"/>
        <v>56</v>
      </c>
      <c r="D57" s="5" t="str">
        <f t="shared" si="60"/>
        <v/>
      </c>
      <c r="E57" s="6"/>
      <c r="F57" s="6"/>
      <c r="G57" s="6"/>
      <c r="H57" s="5" t="str">
        <f t="shared" si="73"/>
        <v/>
      </c>
      <c r="I57" s="6"/>
      <c r="J57" s="6"/>
      <c r="K57" s="6"/>
      <c r="L57" s="6"/>
      <c r="M57" s="6"/>
      <c r="N57" s="6"/>
      <c r="O57" s="6"/>
      <c r="P57" s="7"/>
      <c r="Q57" s="8" t="str">
        <f>IF(ISBLANK(O57)=TRUE,"",VLOOKUP(O57,'validation code'!$X$35:$Y$38,2,0))</f>
        <v/>
      </c>
      <c r="R57" s="8">
        <f t="shared" si="29"/>
        <v>0</v>
      </c>
      <c r="S57" s="7"/>
      <c r="T57" s="61" t="str">
        <f t="shared" si="61"/>
        <v/>
      </c>
      <c r="U57" s="57"/>
      <c r="V57" s="57"/>
      <c r="W57" s="57"/>
      <c r="X57" s="57"/>
      <c r="Y57" s="58"/>
      <c r="Z57" s="57"/>
      <c r="AA57" s="87"/>
      <c r="AB57" s="84" t="str">
        <f t="shared" si="62"/>
        <v/>
      </c>
      <c r="AC57" s="60" t="str">
        <f t="shared" si="75"/>
        <v/>
      </c>
      <c r="AD57" s="60" t="str">
        <f t="shared" si="75"/>
        <v/>
      </c>
      <c r="AE57" s="60" t="str">
        <f t="shared" si="75"/>
        <v/>
      </c>
      <c r="AF57" s="60" t="str">
        <f t="shared" si="75"/>
        <v/>
      </c>
      <c r="AG57" s="60" t="str">
        <f t="shared" si="75"/>
        <v/>
      </c>
      <c r="AH57" s="60" t="str">
        <f t="shared" si="75"/>
        <v/>
      </c>
      <c r="AI57" s="60" t="str">
        <f t="shared" si="75"/>
        <v/>
      </c>
      <c r="AJ57" s="60" t="str">
        <f t="shared" si="75"/>
        <v/>
      </c>
      <c r="AK57" s="60" t="str">
        <f t="shared" si="75"/>
        <v/>
      </c>
      <c r="AL57" s="60" t="str">
        <f t="shared" si="75"/>
        <v/>
      </c>
      <c r="AM57" s="60" t="str">
        <f t="shared" si="75"/>
        <v/>
      </c>
      <c r="AN57" s="55">
        <f t="shared" si="32"/>
        <v>0</v>
      </c>
      <c r="AO57" s="3"/>
      <c r="AP57" s="3" t="str">
        <f>IF(ISBLANK(F57),"",VLOOKUP(F57,'validation code'!$T$64:$U$125,2,0))</f>
        <v/>
      </c>
      <c r="AQ57" s="3" t="str">
        <f>IF(ISBLANK(F57),"",VLOOKUP(F57,'validation code'!$T$3:$U$61,2,0))</f>
        <v/>
      </c>
      <c r="AR57" s="3" t="str">
        <f>IF(ISBLANK(M57)=TRUE,"",VLOOKUP(M57,'validation code'!$X$48:$Y$49,2,0))</f>
        <v/>
      </c>
      <c r="AS57" s="3" t="str">
        <f>IF(ISBLANK(F57)=TRUE,"",VLOOKUP(F57,'validation code'!$A$29:$B$91,2,0))</f>
        <v/>
      </c>
      <c r="AT57" s="3"/>
      <c r="AU57" s="3" t="str">
        <f t="shared" si="3"/>
        <v>EX-25</v>
      </c>
      <c r="AV57" s="3" t="str">
        <f>IF(ISBLANK($B$2)=TRUE,"",VLOOKUP($B$2,'validation code'!$W$54:$X$76,2,0))</f>
        <v>GAF</v>
      </c>
      <c r="AW57" s="3" t="str">
        <f t="shared" si="63"/>
        <v>01</v>
      </c>
      <c r="AX57" s="3" t="str">
        <f t="shared" si="64"/>
        <v/>
      </c>
      <c r="AY57" s="3" t="str">
        <f t="shared" si="65"/>
        <v>0056</v>
      </c>
      <c r="AZ57" s="3" t="str">
        <f t="shared" si="66"/>
        <v>EX-25-GAF-01--0056</v>
      </c>
      <c r="BA57" s="3" t="str">
        <f t="shared" si="67"/>
        <v>Not Completed</v>
      </c>
      <c r="BB57" s="6">
        <f t="shared" si="33"/>
        <v>0</v>
      </c>
      <c r="BC57" s="6">
        <f t="shared" si="34"/>
        <v>0</v>
      </c>
      <c r="BD57" s="6">
        <f t="shared" si="35"/>
        <v>1</v>
      </c>
      <c r="BE57" s="6">
        <f t="shared" si="36"/>
        <v>0</v>
      </c>
      <c r="BF57" s="6">
        <f t="shared" si="37"/>
        <v>0</v>
      </c>
      <c r="BG57" s="6">
        <f t="shared" si="38"/>
        <v>0</v>
      </c>
      <c r="BH57" s="6">
        <f t="shared" si="39"/>
        <v>0</v>
      </c>
      <c r="BI57" s="6">
        <f t="shared" si="40"/>
        <v>0</v>
      </c>
      <c r="BJ57" s="6">
        <f t="shared" si="41"/>
        <v>0</v>
      </c>
      <c r="BK57" s="6">
        <f t="shared" si="42"/>
        <v>0</v>
      </c>
      <c r="BL57" s="6">
        <f t="shared" si="43"/>
        <v>0</v>
      </c>
      <c r="BM57" s="6">
        <f t="shared" si="44"/>
        <v>1</v>
      </c>
      <c r="BN57" s="6">
        <f t="shared" si="45"/>
        <v>1</v>
      </c>
      <c r="BO57" s="6">
        <f t="shared" si="46"/>
        <v>0</v>
      </c>
      <c r="BP57" s="6">
        <f t="shared" si="47"/>
        <v>1</v>
      </c>
      <c r="BQ57" s="105">
        <f t="shared" si="48"/>
        <v>1</v>
      </c>
      <c r="BR57" s="6">
        <f t="shared" si="49"/>
        <v>0</v>
      </c>
      <c r="BS57" s="6">
        <f t="shared" si="50"/>
        <v>0</v>
      </c>
      <c r="BT57" s="105">
        <f t="shared" si="51"/>
        <v>1</v>
      </c>
      <c r="BU57" s="105">
        <f t="shared" si="52"/>
        <v>1</v>
      </c>
      <c r="BV57" s="105">
        <f t="shared" si="53"/>
        <v>1</v>
      </c>
      <c r="BW57" s="105">
        <f t="shared" si="54"/>
        <v>1</v>
      </c>
      <c r="BX57" s="3"/>
      <c r="BY57" s="3" t="str">
        <f t="shared" si="68"/>
        <v/>
      </c>
      <c r="BZ57" s="3" t="str">
        <f t="shared" si="69"/>
        <v/>
      </c>
      <c r="CA57" s="3" t="str">
        <f t="shared" si="70"/>
        <v/>
      </c>
      <c r="CB57" s="3">
        <f t="shared" si="71"/>
        <v>0</v>
      </c>
      <c r="CC57" s="3" t="str">
        <f t="shared" si="72"/>
        <v>0</v>
      </c>
    </row>
    <row r="58" spans="1:81" x14ac:dyDescent="0.25">
      <c r="A58" s="3" t="str">
        <f t="shared" si="58"/>
        <v>Not Completed</v>
      </c>
      <c r="C58" s="10">
        <f t="shared" si="59"/>
        <v>57</v>
      </c>
      <c r="D58" s="5" t="str">
        <f t="shared" si="60"/>
        <v/>
      </c>
      <c r="E58" s="6"/>
      <c r="F58" s="6"/>
      <c r="G58" s="6"/>
      <c r="H58" s="5" t="str">
        <f t="shared" si="73"/>
        <v/>
      </c>
      <c r="I58" s="6"/>
      <c r="J58" s="6"/>
      <c r="K58" s="6"/>
      <c r="L58" s="6"/>
      <c r="M58" s="6"/>
      <c r="N58" s="6"/>
      <c r="O58" s="6"/>
      <c r="P58" s="7"/>
      <c r="Q58" s="8" t="str">
        <f>IF(ISBLANK(O58)=TRUE,"",VLOOKUP(O58,'validation code'!$X$35:$Y$38,2,0))</f>
        <v/>
      </c>
      <c r="R58" s="8">
        <f t="shared" si="29"/>
        <v>0</v>
      </c>
      <c r="S58" s="7"/>
      <c r="T58" s="61" t="str">
        <f t="shared" si="61"/>
        <v/>
      </c>
      <c r="U58" s="57"/>
      <c r="V58" s="57"/>
      <c r="W58" s="57"/>
      <c r="X58" s="57"/>
      <c r="Y58" s="58"/>
      <c r="Z58" s="57"/>
      <c r="AA58" s="87"/>
      <c r="AB58" s="84" t="str">
        <f t="shared" si="62"/>
        <v/>
      </c>
      <c r="AC58" s="60" t="str">
        <f t="shared" si="75"/>
        <v/>
      </c>
      <c r="AD58" s="60" t="str">
        <f t="shared" si="75"/>
        <v/>
      </c>
      <c r="AE58" s="60" t="str">
        <f t="shared" si="75"/>
        <v/>
      </c>
      <c r="AF58" s="60" t="str">
        <f t="shared" si="75"/>
        <v/>
      </c>
      <c r="AG58" s="60" t="str">
        <f t="shared" si="75"/>
        <v/>
      </c>
      <c r="AH58" s="60" t="str">
        <f t="shared" si="75"/>
        <v/>
      </c>
      <c r="AI58" s="60" t="str">
        <f t="shared" si="75"/>
        <v/>
      </c>
      <c r="AJ58" s="60" t="str">
        <f t="shared" si="75"/>
        <v/>
      </c>
      <c r="AK58" s="60" t="str">
        <f t="shared" si="75"/>
        <v/>
      </c>
      <c r="AL58" s="60" t="str">
        <f t="shared" si="75"/>
        <v/>
      </c>
      <c r="AM58" s="60" t="str">
        <f t="shared" si="75"/>
        <v/>
      </c>
      <c r="AN58" s="55">
        <f t="shared" si="32"/>
        <v>0</v>
      </c>
      <c r="AO58" s="3"/>
      <c r="AP58" s="3" t="str">
        <f>IF(ISBLANK(F58),"",VLOOKUP(F58,'validation code'!$T$64:$U$125,2,0))</f>
        <v/>
      </c>
      <c r="AQ58" s="3" t="str">
        <f>IF(ISBLANK(F58),"",VLOOKUP(F58,'validation code'!$T$3:$U$61,2,0))</f>
        <v/>
      </c>
      <c r="AR58" s="3" t="str">
        <f>IF(ISBLANK(M58)=TRUE,"",VLOOKUP(M58,'validation code'!$X$48:$Y$49,2,0))</f>
        <v/>
      </c>
      <c r="AS58" s="3" t="str">
        <f>IF(ISBLANK(F58)=TRUE,"",VLOOKUP(F58,'validation code'!$A$29:$B$91,2,0))</f>
        <v/>
      </c>
      <c r="AT58" s="3"/>
      <c r="AU58" s="3" t="str">
        <f t="shared" si="3"/>
        <v>EX-25</v>
      </c>
      <c r="AV58" s="3" t="str">
        <f>IF(ISBLANK($B$2)=TRUE,"",VLOOKUP($B$2,'validation code'!$W$54:$X$76,2,0))</f>
        <v>GAF</v>
      </c>
      <c r="AW58" s="3" t="str">
        <f t="shared" si="63"/>
        <v>01</v>
      </c>
      <c r="AX58" s="3" t="str">
        <f t="shared" si="64"/>
        <v/>
      </c>
      <c r="AY58" s="3" t="str">
        <f t="shared" si="65"/>
        <v>0057</v>
      </c>
      <c r="AZ58" s="3" t="str">
        <f t="shared" si="66"/>
        <v>EX-25-GAF-01--0057</v>
      </c>
      <c r="BA58" s="3" t="str">
        <f t="shared" si="67"/>
        <v>Not Completed</v>
      </c>
      <c r="BB58" s="6">
        <f t="shared" si="33"/>
        <v>0</v>
      </c>
      <c r="BC58" s="6">
        <f t="shared" si="34"/>
        <v>0</v>
      </c>
      <c r="BD58" s="6">
        <f t="shared" si="35"/>
        <v>1</v>
      </c>
      <c r="BE58" s="6">
        <f t="shared" si="36"/>
        <v>0</v>
      </c>
      <c r="BF58" s="6">
        <f t="shared" si="37"/>
        <v>0</v>
      </c>
      <c r="BG58" s="6">
        <f t="shared" si="38"/>
        <v>0</v>
      </c>
      <c r="BH58" s="6">
        <f t="shared" si="39"/>
        <v>0</v>
      </c>
      <c r="BI58" s="6">
        <f t="shared" si="40"/>
        <v>0</v>
      </c>
      <c r="BJ58" s="6">
        <f t="shared" si="41"/>
        <v>0</v>
      </c>
      <c r="BK58" s="6">
        <f t="shared" si="42"/>
        <v>0</v>
      </c>
      <c r="BL58" s="6">
        <f t="shared" si="43"/>
        <v>0</v>
      </c>
      <c r="BM58" s="6">
        <f t="shared" si="44"/>
        <v>1</v>
      </c>
      <c r="BN58" s="6">
        <f t="shared" si="45"/>
        <v>1</v>
      </c>
      <c r="BO58" s="6">
        <f t="shared" si="46"/>
        <v>0</v>
      </c>
      <c r="BP58" s="6">
        <f t="shared" si="47"/>
        <v>1</v>
      </c>
      <c r="BQ58" s="105">
        <f t="shared" si="48"/>
        <v>1</v>
      </c>
      <c r="BR58" s="6">
        <f t="shared" si="49"/>
        <v>0</v>
      </c>
      <c r="BS58" s="6">
        <f t="shared" si="50"/>
        <v>0</v>
      </c>
      <c r="BT58" s="105">
        <f t="shared" si="51"/>
        <v>1</v>
      </c>
      <c r="BU58" s="105">
        <f t="shared" si="52"/>
        <v>1</v>
      </c>
      <c r="BV58" s="105">
        <f t="shared" si="53"/>
        <v>1</v>
      </c>
      <c r="BW58" s="105">
        <f t="shared" si="54"/>
        <v>1</v>
      </c>
      <c r="BX58" s="3"/>
      <c r="BY58" s="3" t="str">
        <f t="shared" si="68"/>
        <v/>
      </c>
      <c r="BZ58" s="3" t="str">
        <f t="shared" si="69"/>
        <v/>
      </c>
      <c r="CA58" s="3" t="str">
        <f t="shared" si="70"/>
        <v/>
      </c>
      <c r="CB58" s="3">
        <f t="shared" si="71"/>
        <v>0</v>
      </c>
      <c r="CC58" s="3" t="str">
        <f t="shared" si="72"/>
        <v>0</v>
      </c>
    </row>
    <row r="59" spans="1:81" x14ac:dyDescent="0.25">
      <c r="A59" s="3" t="str">
        <f t="shared" si="58"/>
        <v>Not Completed</v>
      </c>
      <c r="C59" s="10">
        <f t="shared" si="59"/>
        <v>58</v>
      </c>
      <c r="D59" s="5" t="str">
        <f t="shared" si="60"/>
        <v/>
      </c>
      <c r="E59" s="6"/>
      <c r="F59" s="6"/>
      <c r="G59" s="6"/>
      <c r="H59" s="5" t="str">
        <f t="shared" si="73"/>
        <v/>
      </c>
      <c r="I59" s="6"/>
      <c r="J59" s="6"/>
      <c r="K59" s="6"/>
      <c r="L59" s="6"/>
      <c r="M59" s="6"/>
      <c r="N59" s="6"/>
      <c r="O59" s="6"/>
      <c r="P59" s="7"/>
      <c r="Q59" s="8" t="str">
        <f>IF(ISBLANK(O59)=TRUE,"",VLOOKUP(O59,'validation code'!$X$35:$Y$38,2,0))</f>
        <v/>
      </c>
      <c r="R59" s="8">
        <f t="shared" si="29"/>
        <v>0</v>
      </c>
      <c r="S59" s="7"/>
      <c r="T59" s="61" t="str">
        <f t="shared" si="61"/>
        <v/>
      </c>
      <c r="U59" s="57"/>
      <c r="V59" s="57"/>
      <c r="W59" s="57"/>
      <c r="X59" s="57"/>
      <c r="Y59" s="58"/>
      <c r="Z59" s="57"/>
      <c r="AA59" s="87"/>
      <c r="AB59" s="84" t="str">
        <f t="shared" si="62"/>
        <v/>
      </c>
      <c r="AC59" s="60" t="str">
        <f t="shared" si="75"/>
        <v/>
      </c>
      <c r="AD59" s="60" t="str">
        <f t="shared" si="75"/>
        <v/>
      </c>
      <c r="AE59" s="60" t="str">
        <f t="shared" si="75"/>
        <v/>
      </c>
      <c r="AF59" s="60" t="str">
        <f t="shared" si="75"/>
        <v/>
      </c>
      <c r="AG59" s="60" t="str">
        <f t="shared" si="75"/>
        <v/>
      </c>
      <c r="AH59" s="60" t="str">
        <f t="shared" si="75"/>
        <v/>
      </c>
      <c r="AI59" s="60" t="str">
        <f t="shared" si="75"/>
        <v/>
      </c>
      <c r="AJ59" s="60" t="str">
        <f t="shared" si="75"/>
        <v/>
      </c>
      <c r="AK59" s="60" t="str">
        <f t="shared" si="75"/>
        <v/>
      </c>
      <c r="AL59" s="60" t="str">
        <f t="shared" si="75"/>
        <v/>
      </c>
      <c r="AM59" s="60" t="str">
        <f t="shared" si="75"/>
        <v/>
      </c>
      <c r="AN59" s="55">
        <f t="shared" si="32"/>
        <v>0</v>
      </c>
      <c r="AO59" s="3"/>
      <c r="AP59" s="3" t="str">
        <f>IF(ISBLANK(F59),"",VLOOKUP(F59,'validation code'!$T$64:$U$125,2,0))</f>
        <v/>
      </c>
      <c r="AQ59" s="3" t="str">
        <f>IF(ISBLANK(F59),"",VLOOKUP(F59,'validation code'!$T$3:$U$61,2,0))</f>
        <v/>
      </c>
      <c r="AR59" s="3" t="str">
        <f>IF(ISBLANK(M59)=TRUE,"",VLOOKUP(M59,'validation code'!$X$48:$Y$49,2,0))</f>
        <v/>
      </c>
      <c r="AS59" s="3" t="str">
        <f>IF(ISBLANK(F59)=TRUE,"",VLOOKUP(F59,'validation code'!$A$29:$B$91,2,0))</f>
        <v/>
      </c>
      <c r="AT59" s="3"/>
      <c r="AU59" s="3" t="str">
        <f t="shared" si="3"/>
        <v>EX-25</v>
      </c>
      <c r="AV59" s="3" t="str">
        <f>IF(ISBLANK($B$2)=TRUE,"",VLOOKUP($B$2,'validation code'!$W$54:$X$76,2,0))</f>
        <v>GAF</v>
      </c>
      <c r="AW59" s="3" t="str">
        <f t="shared" si="63"/>
        <v>01</v>
      </c>
      <c r="AX59" s="3" t="str">
        <f t="shared" si="64"/>
        <v/>
      </c>
      <c r="AY59" s="3" t="str">
        <f t="shared" si="65"/>
        <v>0058</v>
      </c>
      <c r="AZ59" s="3" t="str">
        <f t="shared" si="66"/>
        <v>EX-25-GAF-01--0058</v>
      </c>
      <c r="BA59" s="3" t="str">
        <f t="shared" si="67"/>
        <v>Not Completed</v>
      </c>
      <c r="BB59" s="6">
        <f t="shared" si="33"/>
        <v>0</v>
      </c>
      <c r="BC59" s="6">
        <f t="shared" si="34"/>
        <v>0</v>
      </c>
      <c r="BD59" s="6">
        <f t="shared" si="35"/>
        <v>1</v>
      </c>
      <c r="BE59" s="6">
        <f t="shared" si="36"/>
        <v>0</v>
      </c>
      <c r="BF59" s="6">
        <f t="shared" si="37"/>
        <v>0</v>
      </c>
      <c r="BG59" s="6">
        <f t="shared" si="38"/>
        <v>0</v>
      </c>
      <c r="BH59" s="6">
        <f t="shared" si="39"/>
        <v>0</v>
      </c>
      <c r="BI59" s="6">
        <f t="shared" si="40"/>
        <v>0</v>
      </c>
      <c r="BJ59" s="6">
        <f t="shared" si="41"/>
        <v>0</v>
      </c>
      <c r="BK59" s="6">
        <f t="shared" si="42"/>
        <v>0</v>
      </c>
      <c r="BL59" s="6">
        <f t="shared" si="43"/>
        <v>0</v>
      </c>
      <c r="BM59" s="6">
        <f t="shared" si="44"/>
        <v>1</v>
      </c>
      <c r="BN59" s="6">
        <f t="shared" si="45"/>
        <v>1</v>
      </c>
      <c r="BO59" s="6">
        <f t="shared" si="46"/>
        <v>0</v>
      </c>
      <c r="BP59" s="6">
        <f t="shared" si="47"/>
        <v>1</v>
      </c>
      <c r="BQ59" s="105">
        <f t="shared" si="48"/>
        <v>1</v>
      </c>
      <c r="BR59" s="6">
        <f t="shared" si="49"/>
        <v>0</v>
      </c>
      <c r="BS59" s="6">
        <f t="shared" si="50"/>
        <v>0</v>
      </c>
      <c r="BT59" s="105">
        <f t="shared" si="51"/>
        <v>1</v>
      </c>
      <c r="BU59" s="105">
        <f t="shared" si="52"/>
        <v>1</v>
      </c>
      <c r="BV59" s="105">
        <f t="shared" si="53"/>
        <v>1</v>
      </c>
      <c r="BW59" s="105">
        <f t="shared" si="54"/>
        <v>1</v>
      </c>
      <c r="BX59" s="3"/>
      <c r="BY59" s="3" t="str">
        <f t="shared" si="68"/>
        <v/>
      </c>
      <c r="BZ59" s="3" t="str">
        <f t="shared" si="69"/>
        <v/>
      </c>
      <c r="CA59" s="3" t="str">
        <f t="shared" si="70"/>
        <v/>
      </c>
      <c r="CB59" s="3">
        <f t="shared" si="71"/>
        <v>0</v>
      </c>
      <c r="CC59" s="3" t="str">
        <f t="shared" si="72"/>
        <v>0</v>
      </c>
    </row>
    <row r="60" spans="1:81" x14ac:dyDescent="0.25">
      <c r="A60" s="3" t="str">
        <f t="shared" si="58"/>
        <v>Not Completed</v>
      </c>
      <c r="C60" s="10">
        <f t="shared" si="59"/>
        <v>59</v>
      </c>
      <c r="D60" s="5" t="str">
        <f t="shared" si="60"/>
        <v/>
      </c>
      <c r="E60" s="6"/>
      <c r="F60" s="6"/>
      <c r="G60" s="6"/>
      <c r="H60" s="5" t="str">
        <f t="shared" si="73"/>
        <v/>
      </c>
      <c r="I60" s="6"/>
      <c r="J60" s="6"/>
      <c r="K60" s="6"/>
      <c r="L60" s="6"/>
      <c r="M60" s="6"/>
      <c r="N60" s="6"/>
      <c r="O60" s="6"/>
      <c r="P60" s="7"/>
      <c r="Q60" s="8" t="str">
        <f>IF(ISBLANK(O60)=TRUE,"",VLOOKUP(O60,'validation code'!$X$35:$Y$38,2,0))</f>
        <v/>
      </c>
      <c r="R60" s="8">
        <f t="shared" si="29"/>
        <v>0</v>
      </c>
      <c r="S60" s="7"/>
      <c r="T60" s="61" t="str">
        <f t="shared" si="61"/>
        <v/>
      </c>
      <c r="U60" s="57"/>
      <c r="V60" s="57"/>
      <c r="W60" s="57"/>
      <c r="X60" s="57"/>
      <c r="Y60" s="58"/>
      <c r="Z60" s="57"/>
      <c r="AA60" s="87"/>
      <c r="AB60" s="84" t="str">
        <f t="shared" si="62"/>
        <v/>
      </c>
      <c r="AC60" s="60" t="str">
        <f t="shared" si="75"/>
        <v/>
      </c>
      <c r="AD60" s="60" t="str">
        <f t="shared" si="75"/>
        <v/>
      </c>
      <c r="AE60" s="60" t="str">
        <f t="shared" si="75"/>
        <v/>
      </c>
      <c r="AF60" s="60" t="str">
        <f t="shared" si="75"/>
        <v/>
      </c>
      <c r="AG60" s="60" t="str">
        <f t="shared" si="75"/>
        <v/>
      </c>
      <c r="AH60" s="60" t="str">
        <f t="shared" si="75"/>
        <v/>
      </c>
      <c r="AI60" s="60" t="str">
        <f t="shared" si="75"/>
        <v/>
      </c>
      <c r="AJ60" s="60" t="str">
        <f t="shared" si="75"/>
        <v/>
      </c>
      <c r="AK60" s="60" t="str">
        <f t="shared" si="75"/>
        <v/>
      </c>
      <c r="AL60" s="60" t="str">
        <f t="shared" si="75"/>
        <v/>
      </c>
      <c r="AM60" s="60" t="str">
        <f t="shared" si="75"/>
        <v/>
      </c>
      <c r="AN60" s="55">
        <f t="shared" si="32"/>
        <v>0</v>
      </c>
      <c r="AO60" s="3"/>
      <c r="AP60" s="3" t="str">
        <f>IF(ISBLANK(F60),"",VLOOKUP(F60,'validation code'!$T$64:$U$125,2,0))</f>
        <v/>
      </c>
      <c r="AQ60" s="3" t="str">
        <f>IF(ISBLANK(F60),"",VLOOKUP(F60,'validation code'!$T$3:$U$61,2,0))</f>
        <v/>
      </c>
      <c r="AR60" s="3" t="str">
        <f>IF(ISBLANK(M60)=TRUE,"",VLOOKUP(M60,'validation code'!$X$48:$Y$49,2,0))</f>
        <v/>
      </c>
      <c r="AS60" s="3" t="str">
        <f>IF(ISBLANK(F60)=TRUE,"",VLOOKUP(F60,'validation code'!$A$29:$B$91,2,0))</f>
        <v/>
      </c>
      <c r="AT60" s="3"/>
      <c r="AU60" s="3" t="str">
        <f t="shared" si="3"/>
        <v>EX-25</v>
      </c>
      <c r="AV60" s="3" t="str">
        <f>IF(ISBLANK($B$2)=TRUE,"",VLOOKUP($B$2,'validation code'!$W$54:$X$76,2,0))</f>
        <v>GAF</v>
      </c>
      <c r="AW60" s="3" t="str">
        <f t="shared" si="63"/>
        <v>01</v>
      </c>
      <c r="AX60" s="3" t="str">
        <f t="shared" si="64"/>
        <v/>
      </c>
      <c r="AY60" s="3" t="str">
        <f t="shared" si="65"/>
        <v>0059</v>
      </c>
      <c r="AZ60" s="3" t="str">
        <f t="shared" si="66"/>
        <v>EX-25-GAF-01--0059</v>
      </c>
      <c r="BA60" s="3" t="str">
        <f t="shared" si="67"/>
        <v>Not Completed</v>
      </c>
      <c r="BB60" s="6">
        <f t="shared" si="33"/>
        <v>0</v>
      </c>
      <c r="BC60" s="6">
        <f t="shared" si="34"/>
        <v>0</v>
      </c>
      <c r="BD60" s="6">
        <f t="shared" si="35"/>
        <v>1</v>
      </c>
      <c r="BE60" s="6">
        <f t="shared" si="36"/>
        <v>0</v>
      </c>
      <c r="BF60" s="6">
        <f t="shared" si="37"/>
        <v>0</v>
      </c>
      <c r="BG60" s="6">
        <f t="shared" si="38"/>
        <v>0</v>
      </c>
      <c r="BH60" s="6">
        <f t="shared" si="39"/>
        <v>0</v>
      </c>
      <c r="BI60" s="6">
        <f t="shared" si="40"/>
        <v>0</v>
      </c>
      <c r="BJ60" s="6">
        <f t="shared" si="41"/>
        <v>0</v>
      </c>
      <c r="BK60" s="6">
        <f t="shared" si="42"/>
        <v>0</v>
      </c>
      <c r="BL60" s="6">
        <f t="shared" si="43"/>
        <v>0</v>
      </c>
      <c r="BM60" s="6">
        <f t="shared" si="44"/>
        <v>1</v>
      </c>
      <c r="BN60" s="6">
        <f t="shared" si="45"/>
        <v>1</v>
      </c>
      <c r="BO60" s="6">
        <f t="shared" si="46"/>
        <v>0</v>
      </c>
      <c r="BP60" s="6">
        <f t="shared" si="47"/>
        <v>1</v>
      </c>
      <c r="BQ60" s="105">
        <f t="shared" si="48"/>
        <v>1</v>
      </c>
      <c r="BR60" s="6">
        <f t="shared" si="49"/>
        <v>0</v>
      </c>
      <c r="BS60" s="6">
        <f t="shared" si="50"/>
        <v>0</v>
      </c>
      <c r="BT60" s="105">
        <f t="shared" si="51"/>
        <v>1</v>
      </c>
      <c r="BU60" s="105">
        <f t="shared" si="52"/>
        <v>1</v>
      </c>
      <c r="BV60" s="105">
        <f t="shared" si="53"/>
        <v>1</v>
      </c>
      <c r="BW60" s="105">
        <f t="shared" si="54"/>
        <v>1</v>
      </c>
      <c r="BX60" s="3"/>
      <c r="BY60" s="3" t="str">
        <f t="shared" si="68"/>
        <v/>
      </c>
      <c r="BZ60" s="3" t="str">
        <f t="shared" si="69"/>
        <v/>
      </c>
      <c r="CA60" s="3" t="str">
        <f t="shared" si="70"/>
        <v/>
      </c>
      <c r="CB60" s="3">
        <f t="shared" si="71"/>
        <v>0</v>
      </c>
      <c r="CC60" s="3" t="str">
        <f t="shared" si="72"/>
        <v>0</v>
      </c>
    </row>
    <row r="61" spans="1:81" x14ac:dyDescent="0.25">
      <c r="A61" s="3" t="str">
        <f t="shared" si="58"/>
        <v>Not Completed</v>
      </c>
      <c r="C61" s="10">
        <f t="shared" si="59"/>
        <v>60</v>
      </c>
      <c r="D61" s="5" t="str">
        <f t="shared" si="60"/>
        <v/>
      </c>
      <c r="E61" s="6"/>
      <c r="F61" s="6"/>
      <c r="G61" s="6"/>
      <c r="H61" s="5" t="str">
        <f t="shared" si="73"/>
        <v/>
      </c>
      <c r="I61" s="6"/>
      <c r="J61" s="6"/>
      <c r="K61" s="6"/>
      <c r="L61" s="6"/>
      <c r="M61" s="6"/>
      <c r="N61" s="6"/>
      <c r="O61" s="6"/>
      <c r="P61" s="7"/>
      <c r="Q61" s="8" t="str">
        <f>IF(ISBLANK(O61)=TRUE,"",VLOOKUP(O61,'validation code'!$X$35:$Y$38,2,0))</f>
        <v/>
      </c>
      <c r="R61" s="8">
        <f t="shared" si="29"/>
        <v>0</v>
      </c>
      <c r="S61" s="7"/>
      <c r="T61" s="61" t="str">
        <f t="shared" si="61"/>
        <v/>
      </c>
      <c r="U61" s="57"/>
      <c r="V61" s="57"/>
      <c r="W61" s="57"/>
      <c r="X61" s="57"/>
      <c r="Y61" s="58"/>
      <c r="Z61" s="57"/>
      <c r="AA61" s="87"/>
      <c r="AB61" s="84" t="str">
        <f t="shared" si="62"/>
        <v/>
      </c>
      <c r="AC61" s="60" t="str">
        <f t="shared" si="75"/>
        <v/>
      </c>
      <c r="AD61" s="60" t="str">
        <f t="shared" si="75"/>
        <v/>
      </c>
      <c r="AE61" s="60" t="str">
        <f t="shared" si="75"/>
        <v/>
      </c>
      <c r="AF61" s="60" t="str">
        <f t="shared" si="75"/>
        <v/>
      </c>
      <c r="AG61" s="60" t="str">
        <f t="shared" si="75"/>
        <v/>
      </c>
      <c r="AH61" s="60" t="str">
        <f t="shared" si="75"/>
        <v/>
      </c>
      <c r="AI61" s="60" t="str">
        <f t="shared" si="75"/>
        <v/>
      </c>
      <c r="AJ61" s="60" t="str">
        <f t="shared" si="75"/>
        <v/>
      </c>
      <c r="AK61" s="60" t="str">
        <f t="shared" si="75"/>
        <v/>
      </c>
      <c r="AL61" s="60" t="str">
        <f t="shared" si="75"/>
        <v/>
      </c>
      <c r="AM61" s="60" t="str">
        <f t="shared" si="75"/>
        <v/>
      </c>
      <c r="AN61" s="55">
        <f t="shared" si="32"/>
        <v>0</v>
      </c>
      <c r="AO61" s="3"/>
      <c r="AP61" s="3" t="str">
        <f>IF(ISBLANK(F61),"",VLOOKUP(F61,'validation code'!$T$64:$U$125,2,0))</f>
        <v/>
      </c>
      <c r="AQ61" s="3" t="str">
        <f>IF(ISBLANK(F61),"",VLOOKUP(F61,'validation code'!$T$3:$U$61,2,0))</f>
        <v/>
      </c>
      <c r="AR61" s="3" t="str">
        <f>IF(ISBLANK(M61)=TRUE,"",VLOOKUP(M61,'validation code'!$X$48:$Y$49,2,0))</f>
        <v/>
      </c>
      <c r="AS61" s="3" t="str">
        <f>IF(ISBLANK(F61)=TRUE,"",VLOOKUP(F61,'validation code'!$A$29:$B$91,2,0))</f>
        <v/>
      </c>
      <c r="AT61" s="3"/>
      <c r="AU61" s="3" t="str">
        <f t="shared" si="3"/>
        <v>EX-25</v>
      </c>
      <c r="AV61" s="3" t="str">
        <f>IF(ISBLANK($B$2)=TRUE,"",VLOOKUP($B$2,'validation code'!$W$54:$X$76,2,0))</f>
        <v>GAF</v>
      </c>
      <c r="AW61" s="3" t="str">
        <f t="shared" si="63"/>
        <v>01</v>
      </c>
      <c r="AX61" s="3" t="str">
        <f t="shared" si="64"/>
        <v/>
      </c>
      <c r="AY61" s="3" t="str">
        <f t="shared" si="65"/>
        <v>0060</v>
      </c>
      <c r="AZ61" s="3" t="str">
        <f t="shared" si="66"/>
        <v>EX-25-GAF-01--0060</v>
      </c>
      <c r="BA61" s="3" t="str">
        <f t="shared" si="67"/>
        <v>Not Completed</v>
      </c>
      <c r="BB61" s="6">
        <f t="shared" si="33"/>
        <v>0</v>
      </c>
      <c r="BC61" s="6">
        <f t="shared" si="34"/>
        <v>0</v>
      </c>
      <c r="BD61" s="6">
        <f t="shared" si="35"/>
        <v>1</v>
      </c>
      <c r="BE61" s="6">
        <f t="shared" si="36"/>
        <v>0</v>
      </c>
      <c r="BF61" s="6">
        <f t="shared" si="37"/>
        <v>0</v>
      </c>
      <c r="BG61" s="6">
        <f t="shared" si="38"/>
        <v>0</v>
      </c>
      <c r="BH61" s="6">
        <f t="shared" si="39"/>
        <v>0</v>
      </c>
      <c r="BI61" s="6">
        <f t="shared" si="40"/>
        <v>0</v>
      </c>
      <c r="BJ61" s="6">
        <f t="shared" si="41"/>
        <v>0</v>
      </c>
      <c r="BK61" s="6">
        <f t="shared" si="42"/>
        <v>0</v>
      </c>
      <c r="BL61" s="6">
        <f t="shared" si="43"/>
        <v>0</v>
      </c>
      <c r="BM61" s="6">
        <f t="shared" si="44"/>
        <v>1</v>
      </c>
      <c r="BN61" s="6">
        <f t="shared" si="45"/>
        <v>1</v>
      </c>
      <c r="BO61" s="6">
        <f t="shared" si="46"/>
        <v>0</v>
      </c>
      <c r="BP61" s="6">
        <f t="shared" si="47"/>
        <v>1</v>
      </c>
      <c r="BQ61" s="105">
        <f t="shared" si="48"/>
        <v>1</v>
      </c>
      <c r="BR61" s="6">
        <f t="shared" si="49"/>
        <v>0</v>
      </c>
      <c r="BS61" s="6">
        <f t="shared" si="50"/>
        <v>0</v>
      </c>
      <c r="BT61" s="105">
        <f t="shared" si="51"/>
        <v>1</v>
      </c>
      <c r="BU61" s="105">
        <f t="shared" si="52"/>
        <v>1</v>
      </c>
      <c r="BV61" s="105">
        <f t="shared" si="53"/>
        <v>1</v>
      </c>
      <c r="BW61" s="105">
        <f t="shared" si="54"/>
        <v>1</v>
      </c>
      <c r="BX61" s="3"/>
      <c r="BY61" s="3" t="str">
        <f t="shared" si="68"/>
        <v/>
      </c>
      <c r="BZ61" s="3" t="str">
        <f t="shared" si="69"/>
        <v/>
      </c>
      <c r="CA61" s="3" t="str">
        <f t="shared" si="70"/>
        <v/>
      </c>
      <c r="CB61" s="3">
        <f t="shared" si="71"/>
        <v>0</v>
      </c>
      <c r="CC61" s="3" t="str">
        <f t="shared" si="72"/>
        <v>0</v>
      </c>
    </row>
    <row r="62" spans="1:81" x14ac:dyDescent="0.25">
      <c r="A62" s="3" t="str">
        <f t="shared" si="58"/>
        <v>Not Completed</v>
      </c>
      <c r="C62" s="10">
        <f t="shared" si="59"/>
        <v>61</v>
      </c>
      <c r="D62" s="5" t="str">
        <f t="shared" si="60"/>
        <v/>
      </c>
      <c r="E62" s="6"/>
      <c r="F62" s="6"/>
      <c r="G62" s="6"/>
      <c r="H62" s="5" t="str">
        <f t="shared" si="73"/>
        <v/>
      </c>
      <c r="I62" s="6"/>
      <c r="J62" s="6"/>
      <c r="K62" s="6"/>
      <c r="L62" s="6"/>
      <c r="M62" s="6"/>
      <c r="N62" s="6"/>
      <c r="O62" s="6"/>
      <c r="P62" s="7"/>
      <c r="Q62" s="8" t="str">
        <f>IF(ISBLANK(O62)=TRUE,"",VLOOKUP(O62,'validation code'!$X$35:$Y$38,2,0))</f>
        <v/>
      </c>
      <c r="R62" s="8">
        <f t="shared" si="29"/>
        <v>0</v>
      </c>
      <c r="S62" s="7"/>
      <c r="T62" s="61" t="str">
        <f t="shared" si="61"/>
        <v/>
      </c>
      <c r="U62" s="57"/>
      <c r="V62" s="57"/>
      <c r="W62" s="57"/>
      <c r="X62" s="57"/>
      <c r="Y62" s="58"/>
      <c r="Z62" s="57"/>
      <c r="AA62" s="87"/>
      <c r="AB62" s="84" t="str">
        <f t="shared" si="62"/>
        <v/>
      </c>
      <c r="AC62" s="60" t="str">
        <f t="shared" si="75"/>
        <v/>
      </c>
      <c r="AD62" s="60" t="str">
        <f t="shared" si="75"/>
        <v/>
      </c>
      <c r="AE62" s="60" t="str">
        <f t="shared" si="75"/>
        <v/>
      </c>
      <c r="AF62" s="60" t="str">
        <f t="shared" si="75"/>
        <v/>
      </c>
      <c r="AG62" s="60" t="str">
        <f t="shared" si="75"/>
        <v/>
      </c>
      <c r="AH62" s="60" t="str">
        <f t="shared" si="75"/>
        <v/>
      </c>
      <c r="AI62" s="60" t="str">
        <f t="shared" si="75"/>
        <v/>
      </c>
      <c r="AJ62" s="60" t="str">
        <f t="shared" si="75"/>
        <v/>
      </c>
      <c r="AK62" s="60" t="str">
        <f t="shared" si="75"/>
        <v/>
      </c>
      <c r="AL62" s="60" t="str">
        <f t="shared" si="75"/>
        <v/>
      </c>
      <c r="AM62" s="60" t="str">
        <f t="shared" si="75"/>
        <v/>
      </c>
      <c r="AN62" s="55">
        <f t="shared" si="32"/>
        <v>0</v>
      </c>
      <c r="AO62" s="3"/>
      <c r="AP62" s="3" t="str">
        <f>IF(ISBLANK(F62),"",VLOOKUP(F62,'validation code'!$T$64:$U$125,2,0))</f>
        <v/>
      </c>
      <c r="AQ62" s="3" t="str">
        <f>IF(ISBLANK(F62),"",VLOOKUP(F62,'validation code'!$T$3:$U$61,2,0))</f>
        <v/>
      </c>
      <c r="AR62" s="3" t="str">
        <f>IF(ISBLANK(M62)=TRUE,"",VLOOKUP(M62,'validation code'!$X$48:$Y$49,2,0))</f>
        <v/>
      </c>
      <c r="AS62" s="3" t="str">
        <f>IF(ISBLANK(F62)=TRUE,"",VLOOKUP(F62,'validation code'!$A$29:$B$91,2,0))</f>
        <v/>
      </c>
      <c r="AT62" s="3"/>
      <c r="AU62" s="3" t="str">
        <f t="shared" si="3"/>
        <v>EX-25</v>
      </c>
      <c r="AV62" s="3" t="str">
        <f>IF(ISBLANK($B$2)=TRUE,"",VLOOKUP($B$2,'validation code'!$W$54:$X$76,2,0))</f>
        <v>GAF</v>
      </c>
      <c r="AW62" s="3" t="str">
        <f t="shared" si="63"/>
        <v>01</v>
      </c>
      <c r="AX62" s="3" t="str">
        <f t="shared" si="64"/>
        <v/>
      </c>
      <c r="AY62" s="3" t="str">
        <f t="shared" si="65"/>
        <v>0061</v>
      </c>
      <c r="AZ62" s="3" t="str">
        <f t="shared" si="66"/>
        <v>EX-25-GAF-01--0061</v>
      </c>
      <c r="BA62" s="3" t="str">
        <f t="shared" si="67"/>
        <v>Not Completed</v>
      </c>
      <c r="BB62" s="6">
        <f t="shared" si="33"/>
        <v>0</v>
      </c>
      <c r="BC62" s="6">
        <f t="shared" si="34"/>
        <v>0</v>
      </c>
      <c r="BD62" s="6">
        <f t="shared" si="35"/>
        <v>1</v>
      </c>
      <c r="BE62" s="6">
        <f t="shared" si="36"/>
        <v>0</v>
      </c>
      <c r="BF62" s="6">
        <f t="shared" si="37"/>
        <v>0</v>
      </c>
      <c r="BG62" s="6">
        <f t="shared" si="38"/>
        <v>0</v>
      </c>
      <c r="BH62" s="6">
        <f t="shared" si="39"/>
        <v>0</v>
      </c>
      <c r="BI62" s="6">
        <f t="shared" si="40"/>
        <v>0</v>
      </c>
      <c r="BJ62" s="6">
        <f t="shared" si="41"/>
        <v>0</v>
      </c>
      <c r="BK62" s="6">
        <f t="shared" si="42"/>
        <v>0</v>
      </c>
      <c r="BL62" s="6">
        <f t="shared" si="43"/>
        <v>0</v>
      </c>
      <c r="BM62" s="6">
        <f t="shared" si="44"/>
        <v>1</v>
      </c>
      <c r="BN62" s="6">
        <f t="shared" si="45"/>
        <v>1</v>
      </c>
      <c r="BO62" s="6">
        <f t="shared" si="46"/>
        <v>0</v>
      </c>
      <c r="BP62" s="6">
        <f t="shared" si="47"/>
        <v>1</v>
      </c>
      <c r="BQ62" s="105">
        <f t="shared" si="48"/>
        <v>1</v>
      </c>
      <c r="BR62" s="6">
        <f t="shared" si="49"/>
        <v>0</v>
      </c>
      <c r="BS62" s="6">
        <f t="shared" si="50"/>
        <v>0</v>
      </c>
      <c r="BT62" s="105">
        <f t="shared" si="51"/>
        <v>1</v>
      </c>
      <c r="BU62" s="105">
        <f t="shared" si="52"/>
        <v>1</v>
      </c>
      <c r="BV62" s="105">
        <f t="shared" si="53"/>
        <v>1</v>
      </c>
      <c r="BW62" s="105">
        <f t="shared" si="54"/>
        <v>1</v>
      </c>
      <c r="BX62" s="3"/>
      <c r="BY62" s="3" t="str">
        <f t="shared" si="68"/>
        <v/>
      </c>
      <c r="BZ62" s="3" t="str">
        <f t="shared" si="69"/>
        <v/>
      </c>
      <c r="CA62" s="3" t="str">
        <f t="shared" si="70"/>
        <v/>
      </c>
      <c r="CB62" s="3">
        <f t="shared" si="71"/>
        <v>0</v>
      </c>
      <c r="CC62" s="3" t="str">
        <f t="shared" si="72"/>
        <v>0</v>
      </c>
    </row>
    <row r="63" spans="1:81" x14ac:dyDescent="0.25">
      <c r="A63" s="3" t="str">
        <f t="shared" si="58"/>
        <v>Not Completed</v>
      </c>
      <c r="C63" s="10">
        <f t="shared" si="59"/>
        <v>62</v>
      </c>
      <c r="D63" s="5" t="str">
        <f t="shared" si="60"/>
        <v/>
      </c>
      <c r="E63" s="6"/>
      <c r="F63" s="6"/>
      <c r="G63" s="6"/>
      <c r="H63" s="5" t="str">
        <f t="shared" si="73"/>
        <v/>
      </c>
      <c r="I63" s="6"/>
      <c r="J63" s="6"/>
      <c r="K63" s="6"/>
      <c r="L63" s="6"/>
      <c r="M63" s="6"/>
      <c r="N63" s="6"/>
      <c r="O63" s="6"/>
      <c r="P63" s="7"/>
      <c r="Q63" s="8" t="str">
        <f>IF(ISBLANK(O63)=TRUE,"",VLOOKUP(O63,'validation code'!$X$35:$Y$38,2,0))</f>
        <v/>
      </c>
      <c r="R63" s="8">
        <f t="shared" si="29"/>
        <v>0</v>
      </c>
      <c r="S63" s="7"/>
      <c r="T63" s="61" t="str">
        <f t="shared" si="61"/>
        <v/>
      </c>
      <c r="U63" s="57"/>
      <c r="V63" s="57"/>
      <c r="W63" s="57"/>
      <c r="X63" s="57"/>
      <c r="Y63" s="58"/>
      <c r="Z63" s="57"/>
      <c r="AA63" s="87"/>
      <c r="AB63" s="84" t="str">
        <f t="shared" si="62"/>
        <v/>
      </c>
      <c r="AC63" s="60" t="str">
        <f t="shared" si="75"/>
        <v/>
      </c>
      <c r="AD63" s="60" t="str">
        <f t="shared" si="75"/>
        <v/>
      </c>
      <c r="AE63" s="60" t="str">
        <f t="shared" si="75"/>
        <v/>
      </c>
      <c r="AF63" s="60" t="str">
        <f t="shared" si="75"/>
        <v/>
      </c>
      <c r="AG63" s="60" t="str">
        <f t="shared" si="75"/>
        <v/>
      </c>
      <c r="AH63" s="60" t="str">
        <f t="shared" si="75"/>
        <v/>
      </c>
      <c r="AI63" s="60" t="str">
        <f t="shared" si="75"/>
        <v/>
      </c>
      <c r="AJ63" s="60" t="str">
        <f t="shared" si="75"/>
        <v/>
      </c>
      <c r="AK63" s="60" t="str">
        <f t="shared" si="75"/>
        <v/>
      </c>
      <c r="AL63" s="60" t="str">
        <f t="shared" si="75"/>
        <v/>
      </c>
      <c r="AM63" s="60" t="str">
        <f t="shared" si="75"/>
        <v/>
      </c>
      <c r="AN63" s="55">
        <f t="shared" si="32"/>
        <v>0</v>
      </c>
      <c r="AO63" s="3"/>
      <c r="AP63" s="3" t="str">
        <f>IF(ISBLANK(F63),"",VLOOKUP(F63,'validation code'!$T$64:$U$125,2,0))</f>
        <v/>
      </c>
      <c r="AQ63" s="3" t="str">
        <f>IF(ISBLANK(F63),"",VLOOKUP(F63,'validation code'!$T$3:$U$61,2,0))</f>
        <v/>
      </c>
      <c r="AR63" s="3" t="str">
        <f>IF(ISBLANK(M63)=TRUE,"",VLOOKUP(M63,'validation code'!$X$48:$Y$49,2,0))</f>
        <v/>
      </c>
      <c r="AS63" s="3" t="str">
        <f>IF(ISBLANK(F63)=TRUE,"",VLOOKUP(F63,'validation code'!$A$29:$B$91,2,0))</f>
        <v/>
      </c>
      <c r="AT63" s="3"/>
      <c r="AU63" s="3" t="str">
        <f t="shared" si="3"/>
        <v>EX-25</v>
      </c>
      <c r="AV63" s="3" t="str">
        <f>IF(ISBLANK($B$2)=TRUE,"",VLOOKUP($B$2,'validation code'!$W$54:$X$76,2,0))</f>
        <v>GAF</v>
      </c>
      <c r="AW63" s="3" t="str">
        <f t="shared" si="63"/>
        <v>01</v>
      </c>
      <c r="AX63" s="3" t="str">
        <f t="shared" si="64"/>
        <v/>
      </c>
      <c r="AY63" s="3" t="str">
        <f t="shared" si="65"/>
        <v>0062</v>
      </c>
      <c r="AZ63" s="3" t="str">
        <f t="shared" si="66"/>
        <v>EX-25-GAF-01--0062</v>
      </c>
      <c r="BA63" s="3" t="str">
        <f t="shared" si="67"/>
        <v>Not Completed</v>
      </c>
      <c r="BB63" s="6">
        <f t="shared" si="33"/>
        <v>0</v>
      </c>
      <c r="BC63" s="6">
        <f t="shared" si="34"/>
        <v>0</v>
      </c>
      <c r="BD63" s="6">
        <f t="shared" si="35"/>
        <v>1</v>
      </c>
      <c r="BE63" s="6">
        <f t="shared" si="36"/>
        <v>0</v>
      </c>
      <c r="BF63" s="6">
        <f t="shared" si="37"/>
        <v>0</v>
      </c>
      <c r="BG63" s="6">
        <f t="shared" si="38"/>
        <v>0</v>
      </c>
      <c r="BH63" s="6">
        <f t="shared" si="39"/>
        <v>0</v>
      </c>
      <c r="BI63" s="6">
        <f t="shared" si="40"/>
        <v>0</v>
      </c>
      <c r="BJ63" s="6">
        <f t="shared" si="41"/>
        <v>0</v>
      </c>
      <c r="BK63" s="6">
        <f t="shared" si="42"/>
        <v>0</v>
      </c>
      <c r="BL63" s="6">
        <f t="shared" si="43"/>
        <v>0</v>
      </c>
      <c r="BM63" s="6">
        <f t="shared" si="44"/>
        <v>1</v>
      </c>
      <c r="BN63" s="6">
        <f t="shared" si="45"/>
        <v>1</v>
      </c>
      <c r="BO63" s="6">
        <f t="shared" si="46"/>
        <v>0</v>
      </c>
      <c r="BP63" s="6">
        <f t="shared" si="47"/>
        <v>1</v>
      </c>
      <c r="BQ63" s="105">
        <f t="shared" si="48"/>
        <v>1</v>
      </c>
      <c r="BR63" s="6">
        <f t="shared" si="49"/>
        <v>0</v>
      </c>
      <c r="BS63" s="6">
        <f t="shared" si="50"/>
        <v>0</v>
      </c>
      <c r="BT63" s="105">
        <f t="shared" si="51"/>
        <v>1</v>
      </c>
      <c r="BU63" s="105">
        <f t="shared" si="52"/>
        <v>1</v>
      </c>
      <c r="BV63" s="105">
        <f t="shared" si="53"/>
        <v>1</v>
      </c>
      <c r="BW63" s="105">
        <f t="shared" si="54"/>
        <v>1</v>
      </c>
      <c r="BX63" s="3"/>
      <c r="BY63" s="3" t="str">
        <f t="shared" si="68"/>
        <v/>
      </c>
      <c r="BZ63" s="3" t="str">
        <f t="shared" si="69"/>
        <v/>
      </c>
      <c r="CA63" s="3" t="str">
        <f t="shared" si="70"/>
        <v/>
      </c>
      <c r="CB63" s="3">
        <f t="shared" si="71"/>
        <v>0</v>
      </c>
      <c r="CC63" s="3" t="str">
        <f t="shared" si="72"/>
        <v>0</v>
      </c>
    </row>
    <row r="64" spans="1:81" x14ac:dyDescent="0.25">
      <c r="A64" s="3" t="str">
        <f t="shared" si="58"/>
        <v>Not Completed</v>
      </c>
      <c r="C64" s="10">
        <f t="shared" si="59"/>
        <v>63</v>
      </c>
      <c r="D64" s="5" t="str">
        <f t="shared" si="60"/>
        <v/>
      </c>
      <c r="E64" s="6"/>
      <c r="F64" s="6"/>
      <c r="G64" s="6"/>
      <c r="H64" s="5" t="str">
        <f t="shared" si="73"/>
        <v/>
      </c>
      <c r="I64" s="6"/>
      <c r="J64" s="6"/>
      <c r="K64" s="6"/>
      <c r="L64" s="6"/>
      <c r="M64" s="6"/>
      <c r="N64" s="6"/>
      <c r="O64" s="6"/>
      <c r="P64" s="7"/>
      <c r="Q64" s="8" t="str">
        <f>IF(ISBLANK(O64)=TRUE,"",VLOOKUP(O64,'validation code'!$X$35:$Y$38,2,0))</f>
        <v/>
      </c>
      <c r="R64" s="8">
        <f t="shared" si="29"/>
        <v>0</v>
      </c>
      <c r="S64" s="7"/>
      <c r="T64" s="61" t="str">
        <f t="shared" si="61"/>
        <v/>
      </c>
      <c r="U64" s="57"/>
      <c r="V64" s="57"/>
      <c r="W64" s="57"/>
      <c r="X64" s="57"/>
      <c r="Y64" s="58"/>
      <c r="Z64" s="57"/>
      <c r="AA64" s="87"/>
      <c r="AB64" s="84" t="str">
        <f t="shared" si="62"/>
        <v/>
      </c>
      <c r="AC64" s="60" t="str">
        <f t="shared" si="75"/>
        <v/>
      </c>
      <c r="AD64" s="60" t="str">
        <f t="shared" si="75"/>
        <v/>
      </c>
      <c r="AE64" s="60" t="str">
        <f t="shared" si="75"/>
        <v/>
      </c>
      <c r="AF64" s="60" t="str">
        <f t="shared" si="75"/>
        <v/>
      </c>
      <c r="AG64" s="60" t="str">
        <f t="shared" si="75"/>
        <v/>
      </c>
      <c r="AH64" s="60" t="str">
        <f t="shared" si="75"/>
        <v/>
      </c>
      <c r="AI64" s="60" t="str">
        <f t="shared" si="75"/>
        <v/>
      </c>
      <c r="AJ64" s="60" t="str">
        <f t="shared" si="75"/>
        <v/>
      </c>
      <c r="AK64" s="60" t="str">
        <f t="shared" si="75"/>
        <v/>
      </c>
      <c r="AL64" s="60" t="str">
        <f t="shared" si="75"/>
        <v/>
      </c>
      <c r="AM64" s="60" t="str">
        <f t="shared" si="75"/>
        <v/>
      </c>
      <c r="AN64" s="55">
        <f t="shared" si="32"/>
        <v>0</v>
      </c>
      <c r="AO64" s="3"/>
      <c r="AP64" s="3" t="str">
        <f>IF(ISBLANK(F64),"",VLOOKUP(F64,'validation code'!$T$64:$U$125,2,0))</f>
        <v/>
      </c>
      <c r="AQ64" s="3" t="str">
        <f>IF(ISBLANK(F64),"",VLOOKUP(F64,'validation code'!$T$3:$U$61,2,0))</f>
        <v/>
      </c>
      <c r="AR64" s="3" t="str">
        <f>IF(ISBLANK(M64)=TRUE,"",VLOOKUP(M64,'validation code'!$X$48:$Y$49,2,0))</f>
        <v/>
      </c>
      <c r="AS64" s="3" t="str">
        <f>IF(ISBLANK(F64)=TRUE,"",VLOOKUP(F64,'validation code'!$A$29:$B$91,2,0))</f>
        <v/>
      </c>
      <c r="AT64" s="3"/>
      <c r="AU64" s="3" t="str">
        <f t="shared" si="3"/>
        <v>EX-25</v>
      </c>
      <c r="AV64" s="3" t="str">
        <f>IF(ISBLANK($B$2)=TRUE,"",VLOOKUP($B$2,'validation code'!$W$54:$X$76,2,0))</f>
        <v>GAF</v>
      </c>
      <c r="AW64" s="3" t="str">
        <f t="shared" si="63"/>
        <v>01</v>
      </c>
      <c r="AX64" s="3" t="str">
        <f t="shared" si="64"/>
        <v/>
      </c>
      <c r="AY64" s="3" t="str">
        <f t="shared" si="65"/>
        <v>0063</v>
      </c>
      <c r="AZ64" s="3" t="str">
        <f t="shared" si="66"/>
        <v>EX-25-GAF-01--0063</v>
      </c>
      <c r="BA64" s="3" t="str">
        <f t="shared" si="67"/>
        <v>Not Completed</v>
      </c>
      <c r="BB64" s="6">
        <f t="shared" si="33"/>
        <v>0</v>
      </c>
      <c r="BC64" s="6">
        <f t="shared" si="34"/>
        <v>0</v>
      </c>
      <c r="BD64" s="6">
        <f t="shared" si="35"/>
        <v>1</v>
      </c>
      <c r="BE64" s="6">
        <f t="shared" si="36"/>
        <v>0</v>
      </c>
      <c r="BF64" s="6">
        <f t="shared" si="37"/>
        <v>0</v>
      </c>
      <c r="BG64" s="6">
        <f t="shared" si="38"/>
        <v>0</v>
      </c>
      <c r="BH64" s="6">
        <f t="shared" si="39"/>
        <v>0</v>
      </c>
      <c r="BI64" s="6">
        <f t="shared" si="40"/>
        <v>0</v>
      </c>
      <c r="BJ64" s="6">
        <f t="shared" si="41"/>
        <v>0</v>
      </c>
      <c r="BK64" s="6">
        <f t="shared" si="42"/>
        <v>0</v>
      </c>
      <c r="BL64" s="6">
        <f t="shared" si="43"/>
        <v>0</v>
      </c>
      <c r="BM64" s="6">
        <f t="shared" si="44"/>
        <v>1</v>
      </c>
      <c r="BN64" s="6">
        <f t="shared" si="45"/>
        <v>1</v>
      </c>
      <c r="BO64" s="6">
        <f t="shared" si="46"/>
        <v>0</v>
      </c>
      <c r="BP64" s="6">
        <f t="shared" si="47"/>
        <v>1</v>
      </c>
      <c r="BQ64" s="105">
        <f t="shared" si="48"/>
        <v>1</v>
      </c>
      <c r="BR64" s="6">
        <f t="shared" si="49"/>
        <v>0</v>
      </c>
      <c r="BS64" s="6">
        <f t="shared" si="50"/>
        <v>0</v>
      </c>
      <c r="BT64" s="105">
        <f t="shared" si="51"/>
        <v>1</v>
      </c>
      <c r="BU64" s="105">
        <f t="shared" si="52"/>
        <v>1</v>
      </c>
      <c r="BV64" s="105">
        <f t="shared" si="53"/>
        <v>1</v>
      </c>
      <c r="BW64" s="105">
        <f t="shared" si="54"/>
        <v>1</v>
      </c>
      <c r="BX64" s="3"/>
      <c r="BY64" s="3" t="str">
        <f t="shared" si="68"/>
        <v/>
      </c>
      <c r="BZ64" s="3" t="str">
        <f t="shared" si="69"/>
        <v/>
      </c>
      <c r="CA64" s="3" t="str">
        <f t="shared" si="70"/>
        <v/>
      </c>
      <c r="CB64" s="3">
        <f t="shared" si="71"/>
        <v>0</v>
      </c>
      <c r="CC64" s="3" t="str">
        <f t="shared" si="72"/>
        <v>0</v>
      </c>
    </row>
    <row r="65" spans="1:81" x14ac:dyDescent="0.25">
      <c r="A65" s="3" t="str">
        <f t="shared" si="58"/>
        <v>Not Completed</v>
      </c>
      <c r="C65" s="10">
        <f t="shared" si="59"/>
        <v>64</v>
      </c>
      <c r="D65" s="5" t="str">
        <f t="shared" si="60"/>
        <v/>
      </c>
      <c r="E65" s="6"/>
      <c r="F65" s="6"/>
      <c r="G65" s="6"/>
      <c r="H65" s="5" t="str">
        <f t="shared" si="73"/>
        <v/>
      </c>
      <c r="I65" s="6"/>
      <c r="J65" s="6"/>
      <c r="K65" s="6"/>
      <c r="L65" s="6"/>
      <c r="M65" s="6"/>
      <c r="N65" s="6"/>
      <c r="O65" s="6"/>
      <c r="P65" s="7"/>
      <c r="Q65" s="8" t="str">
        <f>IF(ISBLANK(O65)=TRUE,"",VLOOKUP(O65,'validation code'!$X$35:$Y$38,2,0))</f>
        <v/>
      </c>
      <c r="R65" s="8">
        <f t="shared" si="29"/>
        <v>0</v>
      </c>
      <c r="S65" s="7"/>
      <c r="T65" s="61" t="str">
        <f t="shared" si="61"/>
        <v/>
      </c>
      <c r="U65" s="57"/>
      <c r="V65" s="57"/>
      <c r="W65" s="57"/>
      <c r="X65" s="57"/>
      <c r="Y65" s="58"/>
      <c r="Z65" s="57"/>
      <c r="AA65" s="87"/>
      <c r="AB65" s="84" t="str">
        <f t="shared" si="62"/>
        <v/>
      </c>
      <c r="AC65" s="60" t="str">
        <f t="shared" si="75"/>
        <v/>
      </c>
      <c r="AD65" s="60" t="str">
        <f t="shared" si="75"/>
        <v/>
      </c>
      <c r="AE65" s="60" t="str">
        <f t="shared" si="75"/>
        <v/>
      </c>
      <c r="AF65" s="60" t="str">
        <f t="shared" si="75"/>
        <v/>
      </c>
      <c r="AG65" s="60" t="str">
        <f t="shared" si="75"/>
        <v/>
      </c>
      <c r="AH65" s="60" t="str">
        <f t="shared" si="75"/>
        <v/>
      </c>
      <c r="AI65" s="60" t="str">
        <f t="shared" si="75"/>
        <v/>
      </c>
      <c r="AJ65" s="60" t="str">
        <f t="shared" si="75"/>
        <v/>
      </c>
      <c r="AK65" s="60" t="str">
        <f t="shared" si="75"/>
        <v/>
      </c>
      <c r="AL65" s="60" t="str">
        <f t="shared" si="75"/>
        <v/>
      </c>
      <c r="AM65" s="60" t="str">
        <f t="shared" si="75"/>
        <v/>
      </c>
      <c r="AN65" s="55">
        <f t="shared" si="32"/>
        <v>0</v>
      </c>
      <c r="AO65" s="3"/>
      <c r="AP65" s="3" t="str">
        <f>IF(ISBLANK(F65),"",VLOOKUP(F65,'validation code'!$T$64:$U$125,2,0))</f>
        <v/>
      </c>
      <c r="AQ65" s="3" t="str">
        <f>IF(ISBLANK(F65),"",VLOOKUP(F65,'validation code'!$T$3:$U$61,2,0))</f>
        <v/>
      </c>
      <c r="AR65" s="3" t="str">
        <f>IF(ISBLANK(M65)=TRUE,"",VLOOKUP(M65,'validation code'!$X$48:$Y$49,2,0))</f>
        <v/>
      </c>
      <c r="AS65" s="3" t="str">
        <f>IF(ISBLANK(F65)=TRUE,"",VLOOKUP(F65,'validation code'!$A$29:$B$91,2,0))</f>
        <v/>
      </c>
      <c r="AT65" s="3"/>
      <c r="AU65" s="3" t="str">
        <f t="shared" si="3"/>
        <v>EX-25</v>
      </c>
      <c r="AV65" s="3" t="str">
        <f>IF(ISBLANK($B$2)=TRUE,"",VLOOKUP($B$2,'validation code'!$W$54:$X$76,2,0))</f>
        <v>GAF</v>
      </c>
      <c r="AW65" s="3" t="str">
        <f t="shared" si="63"/>
        <v>01</v>
      </c>
      <c r="AX65" s="3" t="str">
        <f t="shared" si="64"/>
        <v/>
      </c>
      <c r="AY65" s="3" t="str">
        <f t="shared" si="65"/>
        <v>0064</v>
      </c>
      <c r="AZ65" s="3" t="str">
        <f t="shared" si="66"/>
        <v>EX-25-GAF-01--0064</v>
      </c>
      <c r="BA65" s="3" t="str">
        <f t="shared" si="67"/>
        <v>Not Completed</v>
      </c>
      <c r="BB65" s="6">
        <f t="shared" si="33"/>
        <v>0</v>
      </c>
      <c r="BC65" s="6">
        <f t="shared" si="34"/>
        <v>0</v>
      </c>
      <c r="BD65" s="6">
        <f t="shared" si="35"/>
        <v>1</v>
      </c>
      <c r="BE65" s="6">
        <f t="shared" si="36"/>
        <v>0</v>
      </c>
      <c r="BF65" s="6">
        <f t="shared" si="37"/>
        <v>0</v>
      </c>
      <c r="BG65" s="6">
        <f t="shared" si="38"/>
        <v>0</v>
      </c>
      <c r="BH65" s="6">
        <f t="shared" si="39"/>
        <v>0</v>
      </c>
      <c r="BI65" s="6">
        <f t="shared" si="40"/>
        <v>0</v>
      </c>
      <c r="BJ65" s="6">
        <f t="shared" si="41"/>
        <v>0</v>
      </c>
      <c r="BK65" s="6">
        <f t="shared" si="42"/>
        <v>0</v>
      </c>
      <c r="BL65" s="6">
        <f t="shared" si="43"/>
        <v>0</v>
      </c>
      <c r="BM65" s="6">
        <f t="shared" si="44"/>
        <v>1</v>
      </c>
      <c r="BN65" s="6">
        <f t="shared" si="45"/>
        <v>1</v>
      </c>
      <c r="BO65" s="6">
        <f t="shared" si="46"/>
        <v>0</v>
      </c>
      <c r="BP65" s="6">
        <f t="shared" si="47"/>
        <v>1</v>
      </c>
      <c r="BQ65" s="105">
        <f t="shared" si="48"/>
        <v>1</v>
      </c>
      <c r="BR65" s="6">
        <f t="shared" si="49"/>
        <v>0</v>
      </c>
      <c r="BS65" s="6">
        <f t="shared" si="50"/>
        <v>0</v>
      </c>
      <c r="BT65" s="105">
        <f t="shared" si="51"/>
        <v>1</v>
      </c>
      <c r="BU65" s="105">
        <f t="shared" si="52"/>
        <v>1</v>
      </c>
      <c r="BV65" s="105">
        <f t="shared" si="53"/>
        <v>1</v>
      </c>
      <c r="BW65" s="105">
        <f t="shared" si="54"/>
        <v>1</v>
      </c>
      <c r="BX65" s="3"/>
      <c r="BY65" s="3" t="str">
        <f t="shared" si="68"/>
        <v/>
      </c>
      <c r="BZ65" s="3" t="str">
        <f t="shared" si="69"/>
        <v/>
      </c>
      <c r="CA65" s="3" t="str">
        <f t="shared" si="70"/>
        <v/>
      </c>
      <c r="CB65" s="3">
        <f t="shared" si="71"/>
        <v>0</v>
      </c>
      <c r="CC65" s="3" t="str">
        <f t="shared" si="72"/>
        <v>0</v>
      </c>
    </row>
    <row r="66" spans="1:81" x14ac:dyDescent="0.25">
      <c r="A66" s="3" t="str">
        <f t="shared" si="58"/>
        <v>Not Completed</v>
      </c>
      <c r="C66" s="10">
        <f t="shared" si="59"/>
        <v>65</v>
      </c>
      <c r="D66" s="5" t="str">
        <f t="shared" si="60"/>
        <v/>
      </c>
      <c r="E66" s="6"/>
      <c r="F66" s="6"/>
      <c r="G66" s="6"/>
      <c r="H66" s="5" t="str">
        <f t="shared" si="73"/>
        <v/>
      </c>
      <c r="I66" s="6"/>
      <c r="J66" s="6"/>
      <c r="K66" s="6"/>
      <c r="L66" s="6"/>
      <c r="M66" s="6"/>
      <c r="N66" s="6"/>
      <c r="O66" s="6"/>
      <c r="P66" s="7"/>
      <c r="Q66" s="8" t="str">
        <f>IF(ISBLANK(O66)=TRUE,"",VLOOKUP(O66,'validation code'!$X$35:$Y$38,2,0))</f>
        <v/>
      </c>
      <c r="R66" s="8">
        <f t="shared" si="29"/>
        <v>0</v>
      </c>
      <c r="S66" s="7"/>
      <c r="T66" s="61" t="str">
        <f t="shared" si="61"/>
        <v/>
      </c>
      <c r="U66" s="57"/>
      <c r="V66" s="57"/>
      <c r="W66" s="57"/>
      <c r="X66" s="57"/>
      <c r="Y66" s="58"/>
      <c r="Z66" s="57"/>
      <c r="AA66" s="87"/>
      <c r="AB66" s="84" t="str">
        <f t="shared" si="62"/>
        <v/>
      </c>
      <c r="AC66" s="60" t="str">
        <f t="shared" si="75"/>
        <v/>
      </c>
      <c r="AD66" s="60" t="str">
        <f t="shared" si="75"/>
        <v/>
      </c>
      <c r="AE66" s="60" t="str">
        <f t="shared" si="75"/>
        <v/>
      </c>
      <c r="AF66" s="60" t="str">
        <f t="shared" si="75"/>
        <v/>
      </c>
      <c r="AG66" s="60" t="str">
        <f t="shared" si="75"/>
        <v/>
      </c>
      <c r="AH66" s="60" t="str">
        <f t="shared" si="75"/>
        <v/>
      </c>
      <c r="AI66" s="60" t="str">
        <f t="shared" si="75"/>
        <v/>
      </c>
      <c r="AJ66" s="60" t="str">
        <f t="shared" si="75"/>
        <v/>
      </c>
      <c r="AK66" s="60" t="str">
        <f t="shared" si="75"/>
        <v/>
      </c>
      <c r="AL66" s="60" t="str">
        <f t="shared" si="75"/>
        <v/>
      </c>
      <c r="AM66" s="60" t="str">
        <f t="shared" si="75"/>
        <v/>
      </c>
      <c r="AN66" s="55">
        <f t="shared" si="32"/>
        <v>0</v>
      </c>
      <c r="AO66" s="3"/>
      <c r="AP66" s="3" t="str">
        <f>IF(ISBLANK(F66),"",VLOOKUP(F66,'validation code'!$T$64:$U$125,2,0))</f>
        <v/>
      </c>
      <c r="AQ66" s="3" t="str">
        <f>IF(ISBLANK(F66),"",VLOOKUP(F66,'validation code'!$T$3:$U$61,2,0))</f>
        <v/>
      </c>
      <c r="AR66" s="3" t="str">
        <f>IF(ISBLANK(M66)=TRUE,"",VLOOKUP(M66,'validation code'!$X$48:$Y$49,2,0))</f>
        <v/>
      </c>
      <c r="AS66" s="3" t="str">
        <f>IF(ISBLANK(F66)=TRUE,"",VLOOKUP(F66,'validation code'!$A$29:$B$91,2,0))</f>
        <v/>
      </c>
      <c r="AT66" s="3"/>
      <c r="AU66" s="3" t="str">
        <f t="shared" si="3"/>
        <v>EX-25</v>
      </c>
      <c r="AV66" s="3" t="str">
        <f>IF(ISBLANK($B$2)=TRUE,"",VLOOKUP($B$2,'validation code'!$W$54:$X$76,2,0))</f>
        <v>GAF</v>
      </c>
      <c r="AW66" s="3" t="str">
        <f t="shared" si="63"/>
        <v>01</v>
      </c>
      <c r="AX66" s="3" t="str">
        <f t="shared" si="64"/>
        <v/>
      </c>
      <c r="AY66" s="3" t="str">
        <f t="shared" si="65"/>
        <v>0065</v>
      </c>
      <c r="AZ66" s="3" t="str">
        <f t="shared" si="66"/>
        <v>EX-25-GAF-01--0065</v>
      </c>
      <c r="BA66" s="3" t="str">
        <f t="shared" si="67"/>
        <v>Not Completed</v>
      </c>
      <c r="BB66" s="6">
        <f t="shared" si="33"/>
        <v>0</v>
      </c>
      <c r="BC66" s="6">
        <f t="shared" si="34"/>
        <v>0</v>
      </c>
      <c r="BD66" s="6">
        <f t="shared" si="35"/>
        <v>1</v>
      </c>
      <c r="BE66" s="6">
        <f t="shared" si="36"/>
        <v>0</v>
      </c>
      <c r="BF66" s="6">
        <f t="shared" si="37"/>
        <v>0</v>
      </c>
      <c r="BG66" s="6">
        <f t="shared" si="38"/>
        <v>0</v>
      </c>
      <c r="BH66" s="6">
        <f t="shared" si="39"/>
        <v>0</v>
      </c>
      <c r="BI66" s="6">
        <f t="shared" si="40"/>
        <v>0</v>
      </c>
      <c r="BJ66" s="6">
        <f t="shared" si="41"/>
        <v>0</v>
      </c>
      <c r="BK66" s="6">
        <f t="shared" si="42"/>
        <v>0</v>
      </c>
      <c r="BL66" s="6">
        <f t="shared" si="43"/>
        <v>0</v>
      </c>
      <c r="BM66" s="6">
        <f t="shared" si="44"/>
        <v>1</v>
      </c>
      <c r="BN66" s="6">
        <f t="shared" si="45"/>
        <v>1</v>
      </c>
      <c r="BO66" s="6">
        <f t="shared" si="46"/>
        <v>0</v>
      </c>
      <c r="BP66" s="6">
        <f t="shared" si="47"/>
        <v>1</v>
      </c>
      <c r="BQ66" s="105">
        <f t="shared" si="48"/>
        <v>1</v>
      </c>
      <c r="BR66" s="6">
        <f t="shared" si="49"/>
        <v>0</v>
      </c>
      <c r="BS66" s="6">
        <f t="shared" si="50"/>
        <v>0</v>
      </c>
      <c r="BT66" s="105">
        <f t="shared" si="51"/>
        <v>1</v>
      </c>
      <c r="BU66" s="105">
        <f t="shared" si="52"/>
        <v>1</v>
      </c>
      <c r="BV66" s="105">
        <f t="shared" si="53"/>
        <v>1</v>
      </c>
      <c r="BW66" s="105">
        <f t="shared" si="54"/>
        <v>1</v>
      </c>
      <c r="BX66" s="3"/>
      <c r="BY66" s="3" t="str">
        <f t="shared" si="68"/>
        <v/>
      </c>
      <c r="BZ66" s="3" t="str">
        <f t="shared" si="69"/>
        <v/>
      </c>
      <c r="CA66" s="3" t="str">
        <f t="shared" si="70"/>
        <v/>
      </c>
      <c r="CB66" s="3">
        <f t="shared" si="71"/>
        <v>0</v>
      </c>
      <c r="CC66" s="3" t="str">
        <f t="shared" si="72"/>
        <v>0</v>
      </c>
    </row>
    <row r="67" spans="1:81" x14ac:dyDescent="0.25">
      <c r="A67" s="3" t="str">
        <f t="shared" si="58"/>
        <v>Not Completed</v>
      </c>
      <c r="C67" s="10">
        <f t="shared" si="59"/>
        <v>66</v>
      </c>
      <c r="D67" s="5" t="str">
        <f t="shared" si="60"/>
        <v/>
      </c>
      <c r="E67" s="6"/>
      <c r="F67" s="6"/>
      <c r="G67" s="6"/>
      <c r="H67" s="5" t="str">
        <f t="shared" si="73"/>
        <v/>
      </c>
      <c r="I67" s="6"/>
      <c r="J67" s="6"/>
      <c r="K67" s="6"/>
      <c r="L67" s="6"/>
      <c r="M67" s="6"/>
      <c r="N67" s="6"/>
      <c r="O67" s="6"/>
      <c r="P67" s="7"/>
      <c r="Q67" s="8" t="str">
        <f>IF(ISBLANK(O67)=TRUE,"",VLOOKUP(O67,'validation code'!$X$35:$Y$38,2,0))</f>
        <v/>
      </c>
      <c r="R67" s="8">
        <f t="shared" ref="R67:R130" si="76">IFERROR(T67+S67,0)</f>
        <v>0</v>
      </c>
      <c r="S67" s="7"/>
      <c r="T67" s="61" t="str">
        <f t="shared" si="61"/>
        <v/>
      </c>
      <c r="U67" s="57"/>
      <c r="V67" s="57"/>
      <c r="W67" s="57"/>
      <c r="X67" s="57"/>
      <c r="Y67" s="58"/>
      <c r="Z67" s="57"/>
      <c r="AA67" s="87"/>
      <c r="AB67" s="84" t="str">
        <f t="shared" si="62"/>
        <v/>
      </c>
      <c r="AC67" s="60" t="str">
        <f t="shared" si="75"/>
        <v/>
      </c>
      <c r="AD67" s="60" t="str">
        <f t="shared" si="75"/>
        <v/>
      </c>
      <c r="AE67" s="60" t="str">
        <f t="shared" si="75"/>
        <v/>
      </c>
      <c r="AF67" s="60" t="str">
        <f t="shared" si="75"/>
        <v/>
      </c>
      <c r="AG67" s="60" t="str">
        <f t="shared" si="75"/>
        <v/>
      </c>
      <c r="AH67" s="60" t="str">
        <f t="shared" si="75"/>
        <v/>
      </c>
      <c r="AI67" s="60" t="str">
        <f t="shared" si="75"/>
        <v/>
      </c>
      <c r="AJ67" s="60" t="str">
        <f t="shared" si="75"/>
        <v/>
      </c>
      <c r="AK67" s="60" t="str">
        <f t="shared" si="75"/>
        <v/>
      </c>
      <c r="AL67" s="60" t="str">
        <f t="shared" si="75"/>
        <v/>
      </c>
      <c r="AM67" s="60" t="str">
        <f t="shared" si="75"/>
        <v/>
      </c>
      <c r="AN67" s="55">
        <f t="shared" ref="AN67:AN130" si="77">IFERROR((SUM(AB67:AM67))-T67,0)</f>
        <v>0</v>
      </c>
      <c r="AO67" s="3"/>
      <c r="AP67" s="3" t="str">
        <f>IF(ISBLANK(F67),"",VLOOKUP(F67,'validation code'!$T$64:$U$125,2,0))</f>
        <v/>
      </c>
      <c r="AQ67" s="3" t="str">
        <f>IF(ISBLANK(F67),"",VLOOKUP(F67,'validation code'!$T$3:$U$61,2,0))</f>
        <v/>
      </c>
      <c r="AR67" s="3" t="str">
        <f>IF(ISBLANK(M67)=TRUE,"",VLOOKUP(M67,'validation code'!$X$48:$Y$49,2,0))</f>
        <v/>
      </c>
      <c r="AS67" s="3" t="str">
        <f>IF(ISBLANK(F67)=TRUE,"",VLOOKUP(F67,'validation code'!$A$29:$B$91,2,0))</f>
        <v/>
      </c>
      <c r="AT67" s="3"/>
      <c r="AU67" s="3" t="str">
        <f t="shared" si="3"/>
        <v>EX-25</v>
      </c>
      <c r="AV67" s="3" t="str">
        <f>IF(ISBLANK($B$2)=TRUE,"",VLOOKUP($B$2,'validation code'!$W$54:$X$76,2,0))</f>
        <v>GAF</v>
      </c>
      <c r="AW67" s="3" t="str">
        <f t="shared" si="63"/>
        <v>01</v>
      </c>
      <c r="AX67" s="3" t="str">
        <f t="shared" si="64"/>
        <v/>
      </c>
      <c r="AY67" s="3" t="str">
        <f t="shared" si="65"/>
        <v>0066</v>
      </c>
      <c r="AZ67" s="3" t="str">
        <f t="shared" si="66"/>
        <v>EX-25-GAF-01--0066</v>
      </c>
      <c r="BA67" s="3" t="str">
        <f t="shared" si="67"/>
        <v>Not Completed</v>
      </c>
      <c r="BB67" s="6">
        <f t="shared" si="33"/>
        <v>0</v>
      </c>
      <c r="BC67" s="6">
        <f t="shared" si="34"/>
        <v>0</v>
      </c>
      <c r="BD67" s="6">
        <f t="shared" si="35"/>
        <v>1</v>
      </c>
      <c r="BE67" s="6">
        <f t="shared" si="36"/>
        <v>0</v>
      </c>
      <c r="BF67" s="6">
        <f t="shared" si="37"/>
        <v>0</v>
      </c>
      <c r="BG67" s="6">
        <f t="shared" si="38"/>
        <v>0</v>
      </c>
      <c r="BH67" s="6">
        <f t="shared" si="39"/>
        <v>0</v>
      </c>
      <c r="BI67" s="6">
        <f t="shared" si="40"/>
        <v>0</v>
      </c>
      <c r="BJ67" s="6">
        <f t="shared" si="41"/>
        <v>0</v>
      </c>
      <c r="BK67" s="6">
        <f t="shared" si="42"/>
        <v>0</v>
      </c>
      <c r="BL67" s="6">
        <f t="shared" si="43"/>
        <v>0</v>
      </c>
      <c r="BM67" s="6">
        <f t="shared" si="44"/>
        <v>1</v>
      </c>
      <c r="BN67" s="6">
        <f t="shared" si="45"/>
        <v>1</v>
      </c>
      <c r="BO67" s="6">
        <f t="shared" si="46"/>
        <v>0</v>
      </c>
      <c r="BP67" s="6">
        <f t="shared" si="47"/>
        <v>1</v>
      </c>
      <c r="BQ67" s="105">
        <f t="shared" si="48"/>
        <v>1</v>
      </c>
      <c r="BR67" s="6">
        <f t="shared" si="49"/>
        <v>0</v>
      </c>
      <c r="BS67" s="6">
        <f t="shared" si="50"/>
        <v>0</v>
      </c>
      <c r="BT67" s="105">
        <f t="shared" si="51"/>
        <v>1</v>
      </c>
      <c r="BU67" s="105">
        <f t="shared" si="52"/>
        <v>1</v>
      </c>
      <c r="BV67" s="105">
        <f t="shared" si="53"/>
        <v>1</v>
      </c>
      <c r="BW67" s="105">
        <f t="shared" si="54"/>
        <v>1</v>
      </c>
      <c r="BX67" s="3"/>
      <c r="BY67" s="3" t="str">
        <f t="shared" si="68"/>
        <v/>
      </c>
      <c r="BZ67" s="3" t="str">
        <f t="shared" si="69"/>
        <v/>
      </c>
      <c r="CA67" s="3" t="str">
        <f t="shared" si="70"/>
        <v/>
      </c>
      <c r="CB67" s="3">
        <f t="shared" si="71"/>
        <v>0</v>
      </c>
      <c r="CC67" s="3" t="str">
        <f t="shared" si="72"/>
        <v>0</v>
      </c>
    </row>
    <row r="68" spans="1:81" x14ac:dyDescent="0.25">
      <c r="A68" s="3" t="str">
        <f t="shared" si="58"/>
        <v>Not Completed</v>
      </c>
      <c r="C68" s="10">
        <f t="shared" si="59"/>
        <v>67</v>
      </c>
      <c r="D68" s="5" t="str">
        <f t="shared" si="60"/>
        <v/>
      </c>
      <c r="E68" s="6"/>
      <c r="F68" s="6"/>
      <c r="G68" s="6"/>
      <c r="H68" s="5" t="str">
        <f t="shared" si="73"/>
        <v/>
      </c>
      <c r="I68" s="6"/>
      <c r="J68" s="6"/>
      <c r="K68" s="6"/>
      <c r="L68" s="6"/>
      <c r="M68" s="6"/>
      <c r="N68" s="6"/>
      <c r="O68" s="6"/>
      <c r="P68" s="7"/>
      <c r="Q68" s="8" t="str">
        <f>IF(ISBLANK(O68)=TRUE,"",VLOOKUP(O68,'validation code'!$X$35:$Y$38,2,0))</f>
        <v/>
      </c>
      <c r="R68" s="8">
        <f t="shared" si="76"/>
        <v>0</v>
      </c>
      <c r="S68" s="7"/>
      <c r="T68" s="61" t="str">
        <f t="shared" si="61"/>
        <v/>
      </c>
      <c r="U68" s="57"/>
      <c r="V68" s="57"/>
      <c r="W68" s="57"/>
      <c r="X68" s="57"/>
      <c r="Y68" s="58"/>
      <c r="Z68" s="57"/>
      <c r="AA68" s="87"/>
      <c r="AB68" s="84" t="str">
        <f t="shared" si="62"/>
        <v/>
      </c>
      <c r="AC68" s="60" t="str">
        <f t="shared" si="75"/>
        <v/>
      </c>
      <c r="AD68" s="60" t="str">
        <f t="shared" si="75"/>
        <v/>
      </c>
      <c r="AE68" s="60" t="str">
        <f t="shared" si="75"/>
        <v/>
      </c>
      <c r="AF68" s="60" t="str">
        <f t="shared" si="75"/>
        <v/>
      </c>
      <c r="AG68" s="60" t="str">
        <f t="shared" si="75"/>
        <v/>
      </c>
      <c r="AH68" s="60" t="str">
        <f t="shared" si="75"/>
        <v/>
      </c>
      <c r="AI68" s="60" t="str">
        <f t="shared" si="75"/>
        <v/>
      </c>
      <c r="AJ68" s="60" t="str">
        <f t="shared" si="75"/>
        <v/>
      </c>
      <c r="AK68" s="60" t="str">
        <f t="shared" si="75"/>
        <v/>
      </c>
      <c r="AL68" s="60" t="str">
        <f t="shared" si="75"/>
        <v/>
      </c>
      <c r="AM68" s="60" t="str">
        <f t="shared" si="75"/>
        <v/>
      </c>
      <c r="AN68" s="55">
        <f t="shared" si="77"/>
        <v>0</v>
      </c>
      <c r="AO68" s="3"/>
      <c r="AP68" s="3" t="str">
        <f>IF(ISBLANK(F68),"",VLOOKUP(F68,'validation code'!$T$64:$U$125,2,0))</f>
        <v/>
      </c>
      <c r="AQ68" s="3" t="str">
        <f>IF(ISBLANK(F68),"",VLOOKUP(F68,'validation code'!$T$3:$U$61,2,0))</f>
        <v/>
      </c>
      <c r="AR68" s="3" t="str">
        <f>IF(ISBLANK(M68)=TRUE,"",VLOOKUP(M68,'validation code'!$X$48:$Y$49,2,0))</f>
        <v/>
      </c>
      <c r="AS68" s="3" t="str">
        <f>IF(ISBLANK(F68)=TRUE,"",VLOOKUP(F68,'validation code'!$A$29:$B$91,2,0))</f>
        <v/>
      </c>
      <c r="AT68" s="3"/>
      <c r="AU68" s="3" t="str">
        <f t="shared" si="3"/>
        <v>EX-25</v>
      </c>
      <c r="AV68" s="3" t="str">
        <f>IF(ISBLANK($B$2)=TRUE,"",VLOOKUP($B$2,'validation code'!$W$54:$X$76,2,0))</f>
        <v>GAF</v>
      </c>
      <c r="AW68" s="3" t="str">
        <f t="shared" si="63"/>
        <v>01</v>
      </c>
      <c r="AX68" s="3" t="str">
        <f t="shared" si="64"/>
        <v/>
      </c>
      <c r="AY68" s="3" t="str">
        <f t="shared" si="65"/>
        <v>0067</v>
      </c>
      <c r="AZ68" s="3" t="str">
        <f t="shared" si="66"/>
        <v>EX-25-GAF-01--0067</v>
      </c>
      <c r="BA68" s="3" t="str">
        <f t="shared" si="67"/>
        <v>Not Completed</v>
      </c>
      <c r="BB68" s="6">
        <f t="shared" si="33"/>
        <v>0</v>
      </c>
      <c r="BC68" s="6">
        <f t="shared" si="34"/>
        <v>0</v>
      </c>
      <c r="BD68" s="6">
        <f t="shared" si="35"/>
        <v>1</v>
      </c>
      <c r="BE68" s="6">
        <f t="shared" si="36"/>
        <v>0</v>
      </c>
      <c r="BF68" s="6">
        <f t="shared" si="37"/>
        <v>0</v>
      </c>
      <c r="BG68" s="6">
        <f t="shared" si="38"/>
        <v>0</v>
      </c>
      <c r="BH68" s="6">
        <f t="shared" si="39"/>
        <v>0</v>
      </c>
      <c r="BI68" s="6">
        <f t="shared" si="40"/>
        <v>0</v>
      </c>
      <c r="BJ68" s="6">
        <f t="shared" si="41"/>
        <v>0</v>
      </c>
      <c r="BK68" s="6">
        <f t="shared" si="42"/>
        <v>0</v>
      </c>
      <c r="BL68" s="6">
        <f t="shared" si="43"/>
        <v>0</v>
      </c>
      <c r="BM68" s="6">
        <f t="shared" si="44"/>
        <v>1</v>
      </c>
      <c r="BN68" s="6">
        <f t="shared" si="45"/>
        <v>1</v>
      </c>
      <c r="BO68" s="6">
        <f t="shared" si="46"/>
        <v>0</v>
      </c>
      <c r="BP68" s="6">
        <f t="shared" si="47"/>
        <v>1</v>
      </c>
      <c r="BQ68" s="105">
        <f t="shared" si="48"/>
        <v>1</v>
      </c>
      <c r="BR68" s="6">
        <f t="shared" si="49"/>
        <v>0</v>
      </c>
      <c r="BS68" s="6">
        <f t="shared" si="50"/>
        <v>0</v>
      </c>
      <c r="BT68" s="105">
        <f t="shared" si="51"/>
        <v>1</v>
      </c>
      <c r="BU68" s="105">
        <f t="shared" si="52"/>
        <v>1</v>
      </c>
      <c r="BV68" s="105">
        <f t="shared" si="53"/>
        <v>1</v>
      </c>
      <c r="BW68" s="105">
        <f t="shared" si="54"/>
        <v>1</v>
      </c>
      <c r="BX68" s="3"/>
      <c r="BY68" s="3" t="str">
        <f t="shared" si="68"/>
        <v/>
      </c>
      <c r="BZ68" s="3" t="str">
        <f t="shared" si="69"/>
        <v/>
      </c>
      <c r="CA68" s="3" t="str">
        <f t="shared" si="70"/>
        <v/>
      </c>
      <c r="CB68" s="3">
        <f t="shared" si="71"/>
        <v>0</v>
      </c>
      <c r="CC68" s="3" t="str">
        <f t="shared" si="72"/>
        <v>0</v>
      </c>
    </row>
    <row r="69" spans="1:81" x14ac:dyDescent="0.25">
      <c r="A69" s="3" t="str">
        <f t="shared" si="58"/>
        <v>Not Completed</v>
      </c>
      <c r="C69" s="10">
        <f t="shared" si="59"/>
        <v>68</v>
      </c>
      <c r="D69" s="5" t="str">
        <f t="shared" si="60"/>
        <v/>
      </c>
      <c r="E69" s="6"/>
      <c r="F69" s="6"/>
      <c r="G69" s="6"/>
      <c r="H69" s="5" t="str">
        <f t="shared" si="73"/>
        <v/>
      </c>
      <c r="I69" s="6"/>
      <c r="J69" s="6"/>
      <c r="K69" s="6"/>
      <c r="L69" s="6"/>
      <c r="M69" s="6"/>
      <c r="N69" s="6"/>
      <c r="O69" s="6"/>
      <c r="P69" s="7"/>
      <c r="Q69" s="8" t="str">
        <f>IF(ISBLANK(O69)=TRUE,"",VLOOKUP(O69,'validation code'!$X$35:$Y$38,2,0))</f>
        <v/>
      </c>
      <c r="R69" s="8">
        <f t="shared" si="76"/>
        <v>0</v>
      </c>
      <c r="S69" s="7"/>
      <c r="T69" s="61" t="str">
        <f t="shared" si="61"/>
        <v/>
      </c>
      <c r="U69" s="57"/>
      <c r="V69" s="57"/>
      <c r="W69" s="57"/>
      <c r="X69" s="57"/>
      <c r="Y69" s="58"/>
      <c r="Z69" s="57"/>
      <c r="AA69" s="87"/>
      <c r="AB69" s="84" t="str">
        <f t="shared" si="62"/>
        <v/>
      </c>
      <c r="AC69" s="60" t="str">
        <f t="shared" si="75"/>
        <v/>
      </c>
      <c r="AD69" s="60" t="str">
        <f t="shared" si="75"/>
        <v/>
      </c>
      <c r="AE69" s="60" t="str">
        <f t="shared" si="75"/>
        <v/>
      </c>
      <c r="AF69" s="60" t="str">
        <f t="shared" si="75"/>
        <v/>
      </c>
      <c r="AG69" s="60" t="str">
        <f t="shared" si="75"/>
        <v/>
      </c>
      <c r="AH69" s="60" t="str">
        <f t="shared" si="75"/>
        <v/>
      </c>
      <c r="AI69" s="60" t="str">
        <f t="shared" si="75"/>
        <v/>
      </c>
      <c r="AJ69" s="60" t="str">
        <f t="shared" si="75"/>
        <v/>
      </c>
      <c r="AK69" s="60" t="str">
        <f t="shared" si="75"/>
        <v/>
      </c>
      <c r="AL69" s="60" t="str">
        <f t="shared" si="75"/>
        <v/>
      </c>
      <c r="AM69" s="60" t="str">
        <f t="shared" si="75"/>
        <v/>
      </c>
      <c r="AN69" s="55">
        <f t="shared" si="77"/>
        <v>0</v>
      </c>
      <c r="AO69" s="3"/>
      <c r="AP69" s="3" t="str">
        <f>IF(ISBLANK(F69),"",VLOOKUP(F69,'validation code'!$T$64:$U$125,2,0))</f>
        <v/>
      </c>
      <c r="AQ69" s="3" t="str">
        <f>IF(ISBLANK(F69),"",VLOOKUP(F69,'validation code'!$T$3:$U$61,2,0))</f>
        <v/>
      </c>
      <c r="AR69" s="3" t="str">
        <f>IF(ISBLANK(M69)=TRUE,"",VLOOKUP(M69,'validation code'!$X$48:$Y$49,2,0))</f>
        <v/>
      </c>
      <c r="AS69" s="3" t="str">
        <f>IF(ISBLANK(F69)=TRUE,"",VLOOKUP(F69,'validation code'!$A$29:$B$91,2,0))</f>
        <v/>
      </c>
      <c r="AT69" s="3"/>
      <c r="AU69" s="3" t="str">
        <f t="shared" si="3"/>
        <v>EX-25</v>
      </c>
      <c r="AV69" s="3" t="str">
        <f>IF(ISBLANK($B$2)=TRUE,"",VLOOKUP($B$2,'validation code'!$W$54:$X$76,2,0))</f>
        <v>GAF</v>
      </c>
      <c r="AW69" s="3" t="str">
        <f t="shared" si="63"/>
        <v>01</v>
      </c>
      <c r="AX69" s="3" t="str">
        <f t="shared" si="64"/>
        <v/>
      </c>
      <c r="AY69" s="3" t="str">
        <f t="shared" si="65"/>
        <v>0068</v>
      </c>
      <c r="AZ69" s="3" t="str">
        <f t="shared" si="66"/>
        <v>EX-25-GAF-01--0068</v>
      </c>
      <c r="BA69" s="3" t="str">
        <f t="shared" si="67"/>
        <v>Not Completed</v>
      </c>
      <c r="BB69" s="6">
        <f t="shared" si="33"/>
        <v>0</v>
      </c>
      <c r="BC69" s="6">
        <f t="shared" si="34"/>
        <v>0</v>
      </c>
      <c r="BD69" s="6">
        <f t="shared" si="35"/>
        <v>1</v>
      </c>
      <c r="BE69" s="6">
        <f t="shared" si="36"/>
        <v>0</v>
      </c>
      <c r="BF69" s="6">
        <f t="shared" si="37"/>
        <v>0</v>
      </c>
      <c r="BG69" s="6">
        <f t="shared" si="38"/>
        <v>0</v>
      </c>
      <c r="BH69" s="6">
        <f t="shared" si="39"/>
        <v>0</v>
      </c>
      <c r="BI69" s="6">
        <f t="shared" si="40"/>
        <v>0</v>
      </c>
      <c r="BJ69" s="6">
        <f t="shared" si="41"/>
        <v>0</v>
      </c>
      <c r="BK69" s="6">
        <f t="shared" si="42"/>
        <v>0</v>
      </c>
      <c r="BL69" s="6">
        <f t="shared" si="43"/>
        <v>0</v>
      </c>
      <c r="BM69" s="6">
        <f t="shared" si="44"/>
        <v>1</v>
      </c>
      <c r="BN69" s="6">
        <f t="shared" si="45"/>
        <v>1</v>
      </c>
      <c r="BO69" s="6">
        <f t="shared" si="46"/>
        <v>0</v>
      </c>
      <c r="BP69" s="6">
        <f t="shared" si="47"/>
        <v>1</v>
      </c>
      <c r="BQ69" s="105">
        <f t="shared" si="48"/>
        <v>1</v>
      </c>
      <c r="BR69" s="6">
        <f t="shared" si="49"/>
        <v>0</v>
      </c>
      <c r="BS69" s="6">
        <f t="shared" si="50"/>
        <v>0</v>
      </c>
      <c r="BT69" s="105">
        <f t="shared" si="51"/>
        <v>1</v>
      </c>
      <c r="BU69" s="105">
        <f t="shared" si="52"/>
        <v>1</v>
      </c>
      <c r="BV69" s="105">
        <f t="shared" si="53"/>
        <v>1</v>
      </c>
      <c r="BW69" s="105">
        <f t="shared" si="54"/>
        <v>1</v>
      </c>
      <c r="BX69" s="3"/>
      <c r="BY69" s="3" t="str">
        <f t="shared" si="68"/>
        <v/>
      </c>
      <c r="BZ69" s="3" t="str">
        <f t="shared" si="69"/>
        <v/>
      </c>
      <c r="CA69" s="3" t="str">
        <f t="shared" si="70"/>
        <v/>
      </c>
      <c r="CB69" s="3">
        <f t="shared" si="71"/>
        <v>0</v>
      </c>
      <c r="CC69" s="3" t="str">
        <f t="shared" si="72"/>
        <v>0</v>
      </c>
    </row>
    <row r="70" spans="1:81" x14ac:dyDescent="0.25">
      <c r="A70" s="3" t="str">
        <f t="shared" si="58"/>
        <v>Not Completed</v>
      </c>
      <c r="C70" s="10">
        <f t="shared" si="59"/>
        <v>69</v>
      </c>
      <c r="D70" s="5" t="str">
        <f t="shared" si="60"/>
        <v/>
      </c>
      <c r="E70" s="6"/>
      <c r="F70" s="6"/>
      <c r="G70" s="6"/>
      <c r="H70" s="5" t="str">
        <f t="shared" si="73"/>
        <v/>
      </c>
      <c r="I70" s="6"/>
      <c r="J70" s="6"/>
      <c r="K70" s="6"/>
      <c r="L70" s="6"/>
      <c r="M70" s="6"/>
      <c r="N70" s="6"/>
      <c r="O70" s="6"/>
      <c r="P70" s="7"/>
      <c r="Q70" s="8" t="str">
        <f>IF(ISBLANK(O70)=TRUE,"",VLOOKUP(O70,'validation code'!$X$35:$Y$38,2,0))</f>
        <v/>
      </c>
      <c r="R70" s="8">
        <f t="shared" si="76"/>
        <v>0</v>
      </c>
      <c r="S70" s="7"/>
      <c r="T70" s="61" t="str">
        <f t="shared" si="61"/>
        <v/>
      </c>
      <c r="U70" s="57"/>
      <c r="V70" s="57"/>
      <c r="W70" s="57"/>
      <c r="X70" s="57"/>
      <c r="Y70" s="58"/>
      <c r="Z70" s="57"/>
      <c r="AA70" s="87"/>
      <c r="AB70" s="84" t="str">
        <f t="shared" si="62"/>
        <v/>
      </c>
      <c r="AC70" s="60" t="str">
        <f t="shared" si="75"/>
        <v/>
      </c>
      <c r="AD70" s="60" t="str">
        <f t="shared" si="75"/>
        <v/>
      </c>
      <c r="AE70" s="60" t="str">
        <f t="shared" si="75"/>
        <v/>
      </c>
      <c r="AF70" s="60" t="str">
        <f t="shared" si="75"/>
        <v/>
      </c>
      <c r="AG70" s="60" t="str">
        <f t="shared" si="75"/>
        <v/>
      </c>
      <c r="AH70" s="60" t="str">
        <f t="shared" si="75"/>
        <v/>
      </c>
      <c r="AI70" s="60" t="str">
        <f t="shared" ref="AC70:AM93" si="78">IF(OR(ISBLANK($V70)=TRUE,$V70&lt;&gt;AI$1=TRUE,ISBLANK($T70)=TRUE),"",IF(AI$1=$V70,$T70,0))</f>
        <v/>
      </c>
      <c r="AJ70" s="60" t="str">
        <f t="shared" si="78"/>
        <v/>
      </c>
      <c r="AK70" s="60" t="str">
        <f t="shared" si="78"/>
        <v/>
      </c>
      <c r="AL70" s="60" t="str">
        <f t="shared" si="78"/>
        <v/>
      </c>
      <c r="AM70" s="60" t="str">
        <f t="shared" si="78"/>
        <v/>
      </c>
      <c r="AN70" s="55">
        <f t="shared" si="77"/>
        <v>0</v>
      </c>
      <c r="AO70" s="3"/>
      <c r="AP70" s="3" t="str">
        <f>IF(ISBLANK(F70),"",VLOOKUP(F70,'validation code'!$T$64:$U$125,2,0))</f>
        <v/>
      </c>
      <c r="AQ70" s="3" t="str">
        <f>IF(ISBLANK(F70),"",VLOOKUP(F70,'validation code'!$T$3:$U$61,2,0))</f>
        <v/>
      </c>
      <c r="AR70" s="3" t="str">
        <f>IF(ISBLANK(M70)=TRUE,"",VLOOKUP(M70,'validation code'!$X$48:$Y$49,2,0))</f>
        <v/>
      </c>
      <c r="AS70" s="3" t="str">
        <f>IF(ISBLANK(F70)=TRUE,"",VLOOKUP(F70,'validation code'!$A$29:$B$91,2,0))</f>
        <v/>
      </c>
      <c r="AT70" s="3"/>
      <c r="AU70" s="3" t="str">
        <f t="shared" si="3"/>
        <v>EX-25</v>
      </c>
      <c r="AV70" s="3" t="str">
        <f>IF(ISBLANK($B$2)=TRUE,"",VLOOKUP($B$2,'validation code'!$W$54:$X$76,2,0))</f>
        <v>GAF</v>
      </c>
      <c r="AW70" s="3" t="str">
        <f t="shared" si="63"/>
        <v>01</v>
      </c>
      <c r="AX70" s="3" t="str">
        <f t="shared" si="64"/>
        <v/>
      </c>
      <c r="AY70" s="3" t="str">
        <f t="shared" si="65"/>
        <v>0069</v>
      </c>
      <c r="AZ70" s="3" t="str">
        <f t="shared" si="66"/>
        <v>EX-25-GAF-01--0069</v>
      </c>
      <c r="BA70" s="3" t="str">
        <f t="shared" si="67"/>
        <v>Not Completed</v>
      </c>
      <c r="BB70" s="6">
        <f t="shared" si="33"/>
        <v>0</v>
      </c>
      <c r="BC70" s="6">
        <f t="shared" si="34"/>
        <v>0</v>
      </c>
      <c r="BD70" s="6">
        <f t="shared" si="35"/>
        <v>1</v>
      </c>
      <c r="BE70" s="6">
        <f t="shared" si="36"/>
        <v>0</v>
      </c>
      <c r="BF70" s="6">
        <f t="shared" si="37"/>
        <v>0</v>
      </c>
      <c r="BG70" s="6">
        <f t="shared" si="38"/>
        <v>0</v>
      </c>
      <c r="BH70" s="6">
        <f t="shared" si="39"/>
        <v>0</v>
      </c>
      <c r="BI70" s="6">
        <f t="shared" si="40"/>
        <v>0</v>
      </c>
      <c r="BJ70" s="6">
        <f t="shared" si="41"/>
        <v>0</v>
      </c>
      <c r="BK70" s="6">
        <f t="shared" si="42"/>
        <v>0</v>
      </c>
      <c r="BL70" s="6">
        <f t="shared" si="43"/>
        <v>0</v>
      </c>
      <c r="BM70" s="6">
        <f t="shared" si="44"/>
        <v>1</v>
      </c>
      <c r="BN70" s="6">
        <f t="shared" si="45"/>
        <v>1</v>
      </c>
      <c r="BO70" s="6">
        <f t="shared" si="46"/>
        <v>0</v>
      </c>
      <c r="BP70" s="6">
        <f t="shared" si="47"/>
        <v>1</v>
      </c>
      <c r="BQ70" s="105">
        <f t="shared" si="48"/>
        <v>1</v>
      </c>
      <c r="BR70" s="6">
        <f t="shared" si="49"/>
        <v>0</v>
      </c>
      <c r="BS70" s="6">
        <f t="shared" si="50"/>
        <v>0</v>
      </c>
      <c r="BT70" s="105">
        <f t="shared" si="51"/>
        <v>1</v>
      </c>
      <c r="BU70" s="105">
        <f t="shared" si="52"/>
        <v>1</v>
      </c>
      <c r="BV70" s="105">
        <f t="shared" si="53"/>
        <v>1</v>
      </c>
      <c r="BW70" s="105">
        <f t="shared" si="54"/>
        <v>1</v>
      </c>
      <c r="BX70" s="3"/>
      <c r="BY70" s="3" t="str">
        <f t="shared" si="68"/>
        <v/>
      </c>
      <c r="BZ70" s="3" t="str">
        <f t="shared" si="69"/>
        <v/>
      </c>
      <c r="CA70" s="3" t="str">
        <f t="shared" si="70"/>
        <v/>
      </c>
      <c r="CB70" s="3">
        <f t="shared" si="71"/>
        <v>0</v>
      </c>
      <c r="CC70" s="3" t="str">
        <f t="shared" si="72"/>
        <v>0</v>
      </c>
    </row>
    <row r="71" spans="1:81" x14ac:dyDescent="0.25">
      <c r="A71" s="3" t="str">
        <f t="shared" si="58"/>
        <v>Not Completed</v>
      </c>
      <c r="C71" s="10">
        <f t="shared" ref="C71:C134" si="79">C70+1</f>
        <v>70</v>
      </c>
      <c r="D71" s="5" t="str">
        <f t="shared" si="60"/>
        <v/>
      </c>
      <c r="E71" s="6"/>
      <c r="F71" s="6"/>
      <c r="G71" s="6"/>
      <c r="H71" s="5" t="str">
        <f t="shared" si="73"/>
        <v/>
      </c>
      <c r="I71" s="6"/>
      <c r="J71" s="6"/>
      <c r="K71" s="6"/>
      <c r="L71" s="6"/>
      <c r="M71" s="6"/>
      <c r="N71" s="6"/>
      <c r="O71" s="6"/>
      <c r="P71" s="7"/>
      <c r="Q71" s="8" t="str">
        <f>IF(ISBLANK(O71)=TRUE,"",VLOOKUP(O71,'validation code'!$X$35:$Y$38,2,0))</f>
        <v/>
      </c>
      <c r="R71" s="8">
        <f t="shared" si="76"/>
        <v>0</v>
      </c>
      <c r="S71" s="7"/>
      <c r="T71" s="61" t="str">
        <f t="shared" si="61"/>
        <v/>
      </c>
      <c r="U71" s="57"/>
      <c r="V71" s="57"/>
      <c r="W71" s="57"/>
      <c r="X71" s="57"/>
      <c r="Y71" s="58"/>
      <c r="Z71" s="57"/>
      <c r="AA71" s="87"/>
      <c r="AB71" s="84" t="str">
        <f t="shared" si="62"/>
        <v/>
      </c>
      <c r="AC71" s="60" t="str">
        <f t="shared" si="78"/>
        <v/>
      </c>
      <c r="AD71" s="60" t="str">
        <f t="shared" si="78"/>
        <v/>
      </c>
      <c r="AE71" s="60" t="str">
        <f t="shared" si="78"/>
        <v/>
      </c>
      <c r="AF71" s="60" t="str">
        <f t="shared" si="78"/>
        <v/>
      </c>
      <c r="AG71" s="60" t="str">
        <f t="shared" si="78"/>
        <v/>
      </c>
      <c r="AH71" s="60" t="str">
        <f t="shared" si="78"/>
        <v/>
      </c>
      <c r="AI71" s="60" t="str">
        <f t="shared" si="78"/>
        <v/>
      </c>
      <c r="AJ71" s="60" t="str">
        <f t="shared" si="78"/>
        <v/>
      </c>
      <c r="AK71" s="60" t="str">
        <f t="shared" si="78"/>
        <v/>
      </c>
      <c r="AL71" s="60" t="str">
        <f t="shared" si="78"/>
        <v/>
      </c>
      <c r="AM71" s="60" t="str">
        <f t="shared" si="78"/>
        <v/>
      </c>
      <c r="AN71" s="55">
        <f t="shared" si="77"/>
        <v>0</v>
      </c>
      <c r="AO71" s="3"/>
      <c r="AP71" s="3" t="str">
        <f>IF(ISBLANK(F71),"",VLOOKUP(F71,'validation code'!$T$64:$U$125,2,0))</f>
        <v/>
      </c>
      <c r="AQ71" s="3" t="str">
        <f>IF(ISBLANK(F71),"",VLOOKUP(F71,'validation code'!$T$3:$U$61,2,0))</f>
        <v/>
      </c>
      <c r="AR71" s="3" t="str">
        <f>IF(ISBLANK(M71)=TRUE,"",VLOOKUP(M71,'validation code'!$X$48:$Y$49,2,0))</f>
        <v/>
      </c>
      <c r="AS71" s="3" t="str">
        <f>IF(ISBLANK(F71)=TRUE,"",VLOOKUP(F71,'validation code'!$A$29:$B$91,2,0))</f>
        <v/>
      </c>
      <c r="AT71" s="3"/>
      <c r="AU71" s="3" t="str">
        <f t="shared" si="3"/>
        <v>EX-25</v>
      </c>
      <c r="AV71" s="3" t="str">
        <f>IF(ISBLANK($B$2)=TRUE,"",VLOOKUP($B$2,'validation code'!$W$54:$X$76,2,0))</f>
        <v>GAF</v>
      </c>
      <c r="AW71" s="3" t="str">
        <f t="shared" si="63"/>
        <v>01</v>
      </c>
      <c r="AX71" s="3" t="str">
        <f t="shared" si="64"/>
        <v/>
      </c>
      <c r="AY71" s="3" t="str">
        <f t="shared" si="65"/>
        <v>0070</v>
      </c>
      <c r="AZ71" s="3" t="str">
        <f t="shared" si="66"/>
        <v>EX-25-GAF-01--0070</v>
      </c>
      <c r="BA71" s="3" t="str">
        <f t="shared" si="67"/>
        <v>Not Completed</v>
      </c>
      <c r="BB71" s="6">
        <f t="shared" si="33"/>
        <v>0</v>
      </c>
      <c r="BC71" s="6">
        <f t="shared" si="34"/>
        <v>0</v>
      </c>
      <c r="BD71" s="6">
        <f t="shared" si="35"/>
        <v>1</v>
      </c>
      <c r="BE71" s="6">
        <f t="shared" si="36"/>
        <v>0</v>
      </c>
      <c r="BF71" s="6">
        <f t="shared" si="37"/>
        <v>0</v>
      </c>
      <c r="BG71" s="6">
        <f t="shared" si="38"/>
        <v>0</v>
      </c>
      <c r="BH71" s="6">
        <f t="shared" si="39"/>
        <v>0</v>
      </c>
      <c r="BI71" s="6">
        <f t="shared" si="40"/>
        <v>0</v>
      </c>
      <c r="BJ71" s="6">
        <f t="shared" si="41"/>
        <v>0</v>
      </c>
      <c r="BK71" s="6">
        <f t="shared" si="42"/>
        <v>0</v>
      </c>
      <c r="BL71" s="6">
        <f t="shared" si="43"/>
        <v>0</v>
      </c>
      <c r="BM71" s="6">
        <f t="shared" si="44"/>
        <v>1</v>
      </c>
      <c r="BN71" s="6">
        <f t="shared" si="45"/>
        <v>1</v>
      </c>
      <c r="BO71" s="6">
        <f t="shared" si="46"/>
        <v>0</v>
      </c>
      <c r="BP71" s="6">
        <f t="shared" si="47"/>
        <v>1</v>
      </c>
      <c r="BQ71" s="105">
        <f t="shared" si="48"/>
        <v>1</v>
      </c>
      <c r="BR71" s="6">
        <f t="shared" si="49"/>
        <v>0</v>
      </c>
      <c r="BS71" s="6">
        <f t="shared" si="50"/>
        <v>0</v>
      </c>
      <c r="BT71" s="105">
        <f t="shared" si="51"/>
        <v>1</v>
      </c>
      <c r="BU71" s="105">
        <f t="shared" si="52"/>
        <v>1</v>
      </c>
      <c r="BV71" s="105">
        <f t="shared" si="53"/>
        <v>1</v>
      </c>
      <c r="BW71" s="105">
        <f t="shared" si="54"/>
        <v>1</v>
      </c>
      <c r="BX71" s="3"/>
      <c r="BY71" s="3" t="str">
        <f t="shared" si="68"/>
        <v/>
      </c>
      <c r="BZ71" s="3" t="str">
        <f t="shared" si="69"/>
        <v/>
      </c>
      <c r="CA71" s="3" t="str">
        <f t="shared" si="70"/>
        <v/>
      </c>
      <c r="CB71" s="3">
        <f t="shared" si="71"/>
        <v>0</v>
      </c>
      <c r="CC71" s="3" t="str">
        <f t="shared" si="72"/>
        <v>0</v>
      </c>
    </row>
    <row r="72" spans="1:81" x14ac:dyDescent="0.25">
      <c r="A72" s="3" t="str">
        <f t="shared" si="58"/>
        <v>Not Completed</v>
      </c>
      <c r="C72" s="10">
        <f t="shared" si="79"/>
        <v>71</v>
      </c>
      <c r="D72" s="5" t="str">
        <f t="shared" si="60"/>
        <v/>
      </c>
      <c r="E72" s="6"/>
      <c r="F72" s="6"/>
      <c r="G72" s="6"/>
      <c r="H72" s="5" t="str">
        <f t="shared" si="73"/>
        <v/>
      </c>
      <c r="I72" s="6"/>
      <c r="J72" s="6"/>
      <c r="K72" s="6"/>
      <c r="L72" s="6"/>
      <c r="M72" s="6"/>
      <c r="N72" s="6"/>
      <c r="O72" s="6"/>
      <c r="P72" s="7"/>
      <c r="Q72" s="8" t="str">
        <f>IF(ISBLANK(O72)=TRUE,"",VLOOKUP(O72,'validation code'!$X$35:$Y$38,2,0))</f>
        <v/>
      </c>
      <c r="R72" s="8">
        <f t="shared" si="76"/>
        <v>0</v>
      </c>
      <c r="S72" s="7"/>
      <c r="T72" s="61" t="str">
        <f t="shared" si="61"/>
        <v/>
      </c>
      <c r="U72" s="57"/>
      <c r="V72" s="57"/>
      <c r="W72" s="57"/>
      <c r="X72" s="57"/>
      <c r="Y72" s="58"/>
      <c r="Z72" s="57"/>
      <c r="AA72" s="87"/>
      <c r="AB72" s="84" t="str">
        <f t="shared" si="62"/>
        <v/>
      </c>
      <c r="AC72" s="60" t="str">
        <f t="shared" si="78"/>
        <v/>
      </c>
      <c r="AD72" s="60" t="str">
        <f t="shared" si="78"/>
        <v/>
      </c>
      <c r="AE72" s="60" t="str">
        <f t="shared" si="78"/>
        <v/>
      </c>
      <c r="AF72" s="60" t="str">
        <f t="shared" si="78"/>
        <v/>
      </c>
      <c r="AG72" s="60" t="str">
        <f t="shared" si="78"/>
        <v/>
      </c>
      <c r="AH72" s="60" t="str">
        <f t="shared" si="78"/>
        <v/>
      </c>
      <c r="AI72" s="60" t="str">
        <f t="shared" si="78"/>
        <v/>
      </c>
      <c r="AJ72" s="60" t="str">
        <f t="shared" si="78"/>
        <v/>
      </c>
      <c r="AK72" s="60" t="str">
        <f t="shared" si="78"/>
        <v/>
      </c>
      <c r="AL72" s="60" t="str">
        <f t="shared" si="78"/>
        <v/>
      </c>
      <c r="AM72" s="60" t="str">
        <f t="shared" si="78"/>
        <v/>
      </c>
      <c r="AN72" s="55">
        <f t="shared" si="77"/>
        <v>0</v>
      </c>
      <c r="AO72" s="3"/>
      <c r="AP72" s="3" t="str">
        <f>IF(ISBLANK(F72),"",VLOOKUP(F72,'validation code'!$T$64:$U$125,2,0))</f>
        <v/>
      </c>
      <c r="AQ72" s="3" t="str">
        <f>IF(ISBLANK(F72),"",VLOOKUP(F72,'validation code'!$T$3:$U$61,2,0))</f>
        <v/>
      </c>
      <c r="AR72" s="3" t="str">
        <f>IF(ISBLANK(M72)=TRUE,"",VLOOKUP(M72,'validation code'!$X$48:$Y$49,2,0))</f>
        <v/>
      </c>
      <c r="AS72" s="3" t="str">
        <f>IF(ISBLANK(F72)=TRUE,"",VLOOKUP(F72,'validation code'!$A$29:$B$91,2,0))</f>
        <v/>
      </c>
      <c r="AT72" s="3"/>
      <c r="AU72" s="3" t="str">
        <f t="shared" si="3"/>
        <v>EX-25</v>
      </c>
      <c r="AV72" s="3" t="str">
        <f>IF(ISBLANK($B$2)=TRUE,"",VLOOKUP($B$2,'validation code'!$W$54:$X$76,2,0))</f>
        <v>GAF</v>
      </c>
      <c r="AW72" s="3" t="str">
        <f t="shared" si="63"/>
        <v>01</v>
      </c>
      <c r="AX72" s="3" t="str">
        <f t="shared" si="64"/>
        <v/>
      </c>
      <c r="AY72" s="3" t="str">
        <f t="shared" si="65"/>
        <v>0071</v>
      </c>
      <c r="AZ72" s="3" t="str">
        <f t="shared" si="66"/>
        <v>EX-25-GAF-01--0071</v>
      </c>
      <c r="BA72" s="3" t="str">
        <f t="shared" si="67"/>
        <v>Not Completed</v>
      </c>
      <c r="BB72" s="6">
        <f t="shared" si="33"/>
        <v>0</v>
      </c>
      <c r="BC72" s="6">
        <f t="shared" si="34"/>
        <v>0</v>
      </c>
      <c r="BD72" s="6">
        <f t="shared" si="35"/>
        <v>1</v>
      </c>
      <c r="BE72" s="6">
        <f t="shared" si="36"/>
        <v>0</v>
      </c>
      <c r="BF72" s="6">
        <f t="shared" si="37"/>
        <v>0</v>
      </c>
      <c r="BG72" s="6">
        <f t="shared" si="38"/>
        <v>0</v>
      </c>
      <c r="BH72" s="6">
        <f t="shared" si="39"/>
        <v>0</v>
      </c>
      <c r="BI72" s="6">
        <f t="shared" si="40"/>
        <v>0</v>
      </c>
      <c r="BJ72" s="6">
        <f t="shared" si="41"/>
        <v>0</v>
      </c>
      <c r="BK72" s="6">
        <f t="shared" si="42"/>
        <v>0</v>
      </c>
      <c r="BL72" s="6">
        <f t="shared" si="43"/>
        <v>0</v>
      </c>
      <c r="BM72" s="6">
        <f t="shared" si="44"/>
        <v>1</v>
      </c>
      <c r="BN72" s="6">
        <f t="shared" si="45"/>
        <v>1</v>
      </c>
      <c r="BO72" s="6">
        <f t="shared" si="46"/>
        <v>0</v>
      </c>
      <c r="BP72" s="6">
        <f t="shared" si="47"/>
        <v>1</v>
      </c>
      <c r="BQ72" s="105">
        <f t="shared" si="48"/>
        <v>1</v>
      </c>
      <c r="BR72" s="6">
        <f t="shared" si="49"/>
        <v>0</v>
      </c>
      <c r="BS72" s="6">
        <f t="shared" si="50"/>
        <v>0</v>
      </c>
      <c r="BT72" s="105">
        <f t="shared" si="51"/>
        <v>1</v>
      </c>
      <c r="BU72" s="105">
        <f t="shared" si="52"/>
        <v>1</v>
      </c>
      <c r="BV72" s="105">
        <f t="shared" si="53"/>
        <v>1</v>
      </c>
      <c r="BW72" s="105">
        <f t="shared" si="54"/>
        <v>1</v>
      </c>
      <c r="BX72" s="3"/>
      <c r="BY72" s="3" t="str">
        <f t="shared" si="68"/>
        <v/>
      </c>
      <c r="BZ72" s="3" t="str">
        <f t="shared" si="69"/>
        <v/>
      </c>
      <c r="CA72" s="3" t="str">
        <f t="shared" si="70"/>
        <v/>
      </c>
      <c r="CB72" s="3">
        <f t="shared" si="71"/>
        <v>0</v>
      </c>
      <c r="CC72" s="3" t="str">
        <f t="shared" si="72"/>
        <v>0</v>
      </c>
    </row>
    <row r="73" spans="1:81" x14ac:dyDescent="0.25">
      <c r="A73" s="3" t="str">
        <f t="shared" si="58"/>
        <v>Not Completed</v>
      </c>
      <c r="C73" s="10">
        <f t="shared" si="79"/>
        <v>72</v>
      </c>
      <c r="D73" s="5" t="str">
        <f t="shared" si="60"/>
        <v/>
      </c>
      <c r="E73" s="6"/>
      <c r="F73" s="6"/>
      <c r="G73" s="6"/>
      <c r="H73" s="5" t="str">
        <f t="shared" si="73"/>
        <v/>
      </c>
      <c r="I73" s="6"/>
      <c r="J73" s="6"/>
      <c r="K73" s="6"/>
      <c r="L73" s="6"/>
      <c r="M73" s="6"/>
      <c r="N73" s="6"/>
      <c r="O73" s="6"/>
      <c r="P73" s="7"/>
      <c r="Q73" s="8" t="str">
        <f>IF(ISBLANK(O73)=TRUE,"",VLOOKUP(O73,'validation code'!$X$35:$Y$38,2,0))</f>
        <v/>
      </c>
      <c r="R73" s="8">
        <f t="shared" si="76"/>
        <v>0</v>
      </c>
      <c r="S73" s="7"/>
      <c r="T73" s="61" t="str">
        <f t="shared" si="61"/>
        <v/>
      </c>
      <c r="U73" s="57"/>
      <c r="V73" s="57"/>
      <c r="W73" s="57"/>
      <c r="X73" s="57"/>
      <c r="Y73" s="58"/>
      <c r="Z73" s="57"/>
      <c r="AA73" s="87"/>
      <c r="AB73" s="84" t="str">
        <f t="shared" si="62"/>
        <v/>
      </c>
      <c r="AC73" s="60" t="str">
        <f t="shared" si="78"/>
        <v/>
      </c>
      <c r="AD73" s="60" t="str">
        <f t="shared" si="78"/>
        <v/>
      </c>
      <c r="AE73" s="60" t="str">
        <f t="shared" si="78"/>
        <v/>
      </c>
      <c r="AF73" s="60" t="str">
        <f t="shared" si="78"/>
        <v/>
      </c>
      <c r="AG73" s="60" t="str">
        <f t="shared" si="78"/>
        <v/>
      </c>
      <c r="AH73" s="60" t="str">
        <f t="shared" si="78"/>
        <v/>
      </c>
      <c r="AI73" s="60" t="str">
        <f t="shared" si="78"/>
        <v/>
      </c>
      <c r="AJ73" s="60" t="str">
        <f t="shared" si="78"/>
        <v/>
      </c>
      <c r="AK73" s="60" t="str">
        <f t="shared" si="78"/>
        <v/>
      </c>
      <c r="AL73" s="60" t="str">
        <f t="shared" si="78"/>
        <v/>
      </c>
      <c r="AM73" s="60" t="str">
        <f t="shared" si="78"/>
        <v/>
      </c>
      <c r="AN73" s="55">
        <f t="shared" si="77"/>
        <v>0</v>
      </c>
      <c r="AO73" s="3"/>
      <c r="AP73" s="3" t="str">
        <f>IF(ISBLANK(F73),"",VLOOKUP(F73,'validation code'!$T$64:$U$125,2,0))</f>
        <v/>
      </c>
      <c r="AQ73" s="3" t="str">
        <f>IF(ISBLANK(F73),"",VLOOKUP(F73,'validation code'!$T$3:$U$61,2,0))</f>
        <v/>
      </c>
      <c r="AR73" s="3" t="str">
        <f>IF(ISBLANK(M73)=TRUE,"",VLOOKUP(M73,'validation code'!$X$48:$Y$49,2,0))</f>
        <v/>
      </c>
      <c r="AS73" s="3" t="str">
        <f>IF(ISBLANK(F73)=TRUE,"",VLOOKUP(F73,'validation code'!$A$29:$B$91,2,0))</f>
        <v/>
      </c>
      <c r="AT73" s="3"/>
      <c r="AU73" s="3" t="str">
        <f t="shared" si="3"/>
        <v>EX-25</v>
      </c>
      <c r="AV73" s="3" t="str">
        <f>IF(ISBLANK($B$2)=TRUE,"",VLOOKUP($B$2,'validation code'!$W$54:$X$76,2,0))</f>
        <v>GAF</v>
      </c>
      <c r="AW73" s="3" t="str">
        <f t="shared" si="63"/>
        <v>01</v>
      </c>
      <c r="AX73" s="3" t="str">
        <f t="shared" si="64"/>
        <v/>
      </c>
      <c r="AY73" s="3" t="str">
        <f t="shared" si="65"/>
        <v>0072</v>
      </c>
      <c r="AZ73" s="3" t="str">
        <f t="shared" si="66"/>
        <v>EX-25-GAF-01--0072</v>
      </c>
      <c r="BA73" s="3" t="str">
        <f t="shared" si="67"/>
        <v>Not Completed</v>
      </c>
      <c r="BB73" s="6">
        <f t="shared" si="33"/>
        <v>0</v>
      </c>
      <c r="BC73" s="6">
        <f t="shared" si="34"/>
        <v>0</v>
      </c>
      <c r="BD73" s="6">
        <f t="shared" si="35"/>
        <v>1</v>
      </c>
      <c r="BE73" s="6">
        <f t="shared" si="36"/>
        <v>0</v>
      </c>
      <c r="BF73" s="6">
        <f t="shared" si="37"/>
        <v>0</v>
      </c>
      <c r="BG73" s="6">
        <f t="shared" si="38"/>
        <v>0</v>
      </c>
      <c r="BH73" s="6">
        <f t="shared" si="39"/>
        <v>0</v>
      </c>
      <c r="BI73" s="6">
        <f t="shared" si="40"/>
        <v>0</v>
      </c>
      <c r="BJ73" s="6">
        <f t="shared" si="41"/>
        <v>0</v>
      </c>
      <c r="BK73" s="6">
        <f t="shared" si="42"/>
        <v>0</v>
      </c>
      <c r="BL73" s="6">
        <f t="shared" si="43"/>
        <v>0</v>
      </c>
      <c r="BM73" s="6">
        <f t="shared" si="44"/>
        <v>1</v>
      </c>
      <c r="BN73" s="6">
        <f t="shared" si="45"/>
        <v>1</v>
      </c>
      <c r="BO73" s="6">
        <f t="shared" si="46"/>
        <v>0</v>
      </c>
      <c r="BP73" s="6">
        <f t="shared" si="47"/>
        <v>1</v>
      </c>
      <c r="BQ73" s="105">
        <f t="shared" si="48"/>
        <v>1</v>
      </c>
      <c r="BR73" s="6">
        <f t="shared" si="49"/>
        <v>0</v>
      </c>
      <c r="BS73" s="6">
        <f t="shared" si="50"/>
        <v>0</v>
      </c>
      <c r="BT73" s="105">
        <f t="shared" si="51"/>
        <v>1</v>
      </c>
      <c r="BU73" s="105">
        <f t="shared" si="52"/>
        <v>1</v>
      </c>
      <c r="BV73" s="105">
        <f t="shared" si="53"/>
        <v>1</v>
      </c>
      <c r="BW73" s="105">
        <f t="shared" si="54"/>
        <v>1</v>
      </c>
      <c r="BX73" s="3"/>
      <c r="BY73" s="3" t="str">
        <f t="shared" si="68"/>
        <v/>
      </c>
      <c r="BZ73" s="3" t="str">
        <f t="shared" si="69"/>
        <v/>
      </c>
      <c r="CA73" s="3" t="str">
        <f t="shared" si="70"/>
        <v/>
      </c>
      <c r="CB73" s="3">
        <f t="shared" si="71"/>
        <v>0</v>
      </c>
      <c r="CC73" s="3" t="str">
        <f t="shared" si="72"/>
        <v>0</v>
      </c>
    </row>
    <row r="74" spans="1:81" x14ac:dyDescent="0.25">
      <c r="A74" s="3" t="str">
        <f t="shared" si="58"/>
        <v>Not Completed</v>
      </c>
      <c r="C74" s="10">
        <f t="shared" si="79"/>
        <v>73</v>
      </c>
      <c r="D74" s="5" t="str">
        <f t="shared" si="60"/>
        <v/>
      </c>
      <c r="E74" s="6"/>
      <c r="F74" s="6"/>
      <c r="G74" s="6"/>
      <c r="H74" s="5" t="str">
        <f t="shared" si="73"/>
        <v/>
      </c>
      <c r="I74" s="6"/>
      <c r="J74" s="6"/>
      <c r="K74" s="6"/>
      <c r="L74" s="6"/>
      <c r="M74" s="6"/>
      <c r="N74" s="6"/>
      <c r="O74" s="6"/>
      <c r="P74" s="7"/>
      <c r="Q74" s="8" t="str">
        <f>IF(ISBLANK(O74)=TRUE,"",VLOOKUP(O74,'validation code'!$X$35:$Y$38,2,0))</f>
        <v/>
      </c>
      <c r="R74" s="8">
        <f t="shared" si="76"/>
        <v>0</v>
      </c>
      <c r="S74" s="7"/>
      <c r="T74" s="61" t="str">
        <f t="shared" si="61"/>
        <v/>
      </c>
      <c r="U74" s="57"/>
      <c r="V74" s="57"/>
      <c r="W74" s="57"/>
      <c r="X74" s="57"/>
      <c r="Y74" s="58"/>
      <c r="Z74" s="57"/>
      <c r="AA74" s="87"/>
      <c r="AB74" s="84" t="str">
        <f t="shared" si="62"/>
        <v/>
      </c>
      <c r="AC74" s="60" t="str">
        <f t="shared" si="78"/>
        <v/>
      </c>
      <c r="AD74" s="60" t="str">
        <f t="shared" si="78"/>
        <v/>
      </c>
      <c r="AE74" s="60" t="str">
        <f t="shared" si="78"/>
        <v/>
      </c>
      <c r="AF74" s="60" t="str">
        <f t="shared" si="78"/>
        <v/>
      </c>
      <c r="AG74" s="60" t="str">
        <f t="shared" si="78"/>
        <v/>
      </c>
      <c r="AH74" s="60" t="str">
        <f t="shared" si="78"/>
        <v/>
      </c>
      <c r="AI74" s="60" t="str">
        <f t="shared" si="78"/>
        <v/>
      </c>
      <c r="AJ74" s="60" t="str">
        <f t="shared" si="78"/>
        <v/>
      </c>
      <c r="AK74" s="60" t="str">
        <f t="shared" si="78"/>
        <v/>
      </c>
      <c r="AL74" s="60" t="str">
        <f t="shared" si="78"/>
        <v/>
      </c>
      <c r="AM74" s="60" t="str">
        <f t="shared" si="78"/>
        <v/>
      </c>
      <c r="AN74" s="55">
        <f t="shared" si="77"/>
        <v>0</v>
      </c>
      <c r="AO74" s="3"/>
      <c r="AP74" s="3" t="str">
        <f>IF(ISBLANK(F74),"",VLOOKUP(F74,'validation code'!$T$64:$U$125,2,0))</f>
        <v/>
      </c>
      <c r="AQ74" s="3" t="str">
        <f>IF(ISBLANK(F74),"",VLOOKUP(F74,'validation code'!$T$3:$U$61,2,0))</f>
        <v/>
      </c>
      <c r="AR74" s="3" t="str">
        <f>IF(ISBLANK(M74)=TRUE,"",VLOOKUP(M74,'validation code'!$X$48:$Y$49,2,0))</f>
        <v/>
      </c>
      <c r="AS74" s="3" t="str">
        <f>IF(ISBLANK(F74)=TRUE,"",VLOOKUP(F74,'validation code'!$A$29:$B$91,2,0))</f>
        <v/>
      </c>
      <c r="AT74" s="3"/>
      <c r="AU74" s="3" t="str">
        <f t="shared" si="3"/>
        <v>EX-25</v>
      </c>
      <c r="AV74" s="3" t="str">
        <f>IF(ISBLANK($B$2)=TRUE,"",VLOOKUP($B$2,'validation code'!$W$54:$X$76,2,0))</f>
        <v>GAF</v>
      </c>
      <c r="AW74" s="3" t="str">
        <f t="shared" si="63"/>
        <v>01</v>
      </c>
      <c r="AX74" s="3" t="str">
        <f t="shared" si="64"/>
        <v/>
      </c>
      <c r="AY74" s="3" t="str">
        <f t="shared" si="65"/>
        <v>0073</v>
      </c>
      <c r="AZ74" s="3" t="str">
        <f t="shared" si="66"/>
        <v>EX-25-GAF-01--0073</v>
      </c>
      <c r="BA74" s="3" t="str">
        <f t="shared" si="67"/>
        <v>Not Completed</v>
      </c>
      <c r="BB74" s="6">
        <f t="shared" si="33"/>
        <v>0</v>
      </c>
      <c r="BC74" s="6">
        <f t="shared" si="34"/>
        <v>0</v>
      </c>
      <c r="BD74" s="6">
        <f t="shared" si="35"/>
        <v>1</v>
      </c>
      <c r="BE74" s="6">
        <f t="shared" si="36"/>
        <v>0</v>
      </c>
      <c r="BF74" s="6">
        <f t="shared" si="37"/>
        <v>0</v>
      </c>
      <c r="BG74" s="6">
        <f t="shared" si="38"/>
        <v>0</v>
      </c>
      <c r="BH74" s="6">
        <f t="shared" si="39"/>
        <v>0</v>
      </c>
      <c r="BI74" s="6">
        <f t="shared" si="40"/>
        <v>0</v>
      </c>
      <c r="BJ74" s="6">
        <f t="shared" si="41"/>
        <v>0</v>
      </c>
      <c r="BK74" s="6">
        <f t="shared" si="42"/>
        <v>0</v>
      </c>
      <c r="BL74" s="6">
        <f t="shared" si="43"/>
        <v>0</v>
      </c>
      <c r="BM74" s="6">
        <f t="shared" si="44"/>
        <v>1</v>
      </c>
      <c r="BN74" s="6">
        <f t="shared" si="45"/>
        <v>1</v>
      </c>
      <c r="BO74" s="6">
        <f t="shared" si="46"/>
        <v>0</v>
      </c>
      <c r="BP74" s="6">
        <f t="shared" si="47"/>
        <v>1</v>
      </c>
      <c r="BQ74" s="105">
        <f t="shared" si="48"/>
        <v>1</v>
      </c>
      <c r="BR74" s="6">
        <f t="shared" si="49"/>
        <v>0</v>
      </c>
      <c r="BS74" s="6">
        <f t="shared" si="50"/>
        <v>0</v>
      </c>
      <c r="BT74" s="105">
        <f t="shared" si="51"/>
        <v>1</v>
      </c>
      <c r="BU74" s="105">
        <f t="shared" si="52"/>
        <v>1</v>
      </c>
      <c r="BV74" s="105">
        <f t="shared" si="53"/>
        <v>1</v>
      </c>
      <c r="BW74" s="105">
        <f t="shared" si="54"/>
        <v>1</v>
      </c>
      <c r="BX74" s="3"/>
      <c r="BY74" s="3" t="str">
        <f t="shared" si="68"/>
        <v/>
      </c>
      <c r="BZ74" s="3" t="str">
        <f t="shared" si="69"/>
        <v/>
      </c>
      <c r="CA74" s="3" t="str">
        <f t="shared" si="70"/>
        <v/>
      </c>
      <c r="CB74" s="3">
        <f t="shared" si="71"/>
        <v>0</v>
      </c>
      <c r="CC74" s="3" t="str">
        <f t="shared" si="72"/>
        <v>0</v>
      </c>
    </row>
    <row r="75" spans="1:81" x14ac:dyDescent="0.25">
      <c r="A75" s="3" t="str">
        <f t="shared" si="58"/>
        <v>Not Completed</v>
      </c>
      <c r="C75" s="10">
        <f t="shared" si="79"/>
        <v>74</v>
      </c>
      <c r="D75" s="5" t="str">
        <f t="shared" si="60"/>
        <v/>
      </c>
      <c r="E75" s="6"/>
      <c r="F75" s="6"/>
      <c r="G75" s="6"/>
      <c r="H75" s="5" t="str">
        <f t="shared" ref="H75:H138" si="80">IF(ISBLANK(G75),"",VLOOKUP(G75,T_profitcode,2,0))</f>
        <v/>
      </c>
      <c r="I75" s="6"/>
      <c r="J75" s="6"/>
      <c r="K75" s="6"/>
      <c r="L75" s="6"/>
      <c r="M75" s="6"/>
      <c r="N75" s="6"/>
      <c r="O75" s="6"/>
      <c r="P75" s="7"/>
      <c r="Q75" s="8" t="str">
        <f>IF(ISBLANK(O75)=TRUE,"",VLOOKUP(O75,'validation code'!$X$35:$Y$38,2,0))</f>
        <v/>
      </c>
      <c r="R75" s="8">
        <f t="shared" si="76"/>
        <v>0</v>
      </c>
      <c r="S75" s="7"/>
      <c r="T75" s="61" t="str">
        <f t="shared" si="61"/>
        <v/>
      </c>
      <c r="U75" s="57"/>
      <c r="V75" s="57"/>
      <c r="W75" s="57"/>
      <c r="X75" s="57"/>
      <c r="Y75" s="58"/>
      <c r="Z75" s="57"/>
      <c r="AA75" s="87"/>
      <c r="AB75" s="84" t="str">
        <f t="shared" si="62"/>
        <v/>
      </c>
      <c r="AC75" s="60" t="str">
        <f t="shared" si="78"/>
        <v/>
      </c>
      <c r="AD75" s="60" t="str">
        <f t="shared" si="78"/>
        <v/>
      </c>
      <c r="AE75" s="60" t="str">
        <f t="shared" si="78"/>
        <v/>
      </c>
      <c r="AF75" s="60" t="str">
        <f t="shared" si="78"/>
        <v/>
      </c>
      <c r="AG75" s="60" t="str">
        <f t="shared" si="78"/>
        <v/>
      </c>
      <c r="AH75" s="60" t="str">
        <f t="shared" si="78"/>
        <v/>
      </c>
      <c r="AI75" s="60" t="str">
        <f t="shared" si="78"/>
        <v/>
      </c>
      <c r="AJ75" s="60" t="str">
        <f t="shared" si="78"/>
        <v/>
      </c>
      <c r="AK75" s="60" t="str">
        <f t="shared" si="78"/>
        <v/>
      </c>
      <c r="AL75" s="60" t="str">
        <f t="shared" si="78"/>
        <v/>
      </c>
      <c r="AM75" s="60" t="str">
        <f t="shared" si="78"/>
        <v/>
      </c>
      <c r="AN75" s="55">
        <f t="shared" si="77"/>
        <v>0</v>
      </c>
      <c r="AO75" s="3"/>
      <c r="AP75" s="3" t="str">
        <f>IF(ISBLANK(F75),"",VLOOKUP(F75,'validation code'!$T$64:$U$125,2,0))</f>
        <v/>
      </c>
      <c r="AQ75" s="3" t="str">
        <f>IF(ISBLANK(F75),"",VLOOKUP(F75,'validation code'!$T$3:$U$61,2,0))</f>
        <v/>
      </c>
      <c r="AR75" s="3" t="str">
        <f>IF(ISBLANK(M75)=TRUE,"",VLOOKUP(M75,'validation code'!$X$48:$Y$49,2,0))</f>
        <v/>
      </c>
      <c r="AS75" s="3" t="str">
        <f>IF(ISBLANK(F75)=TRUE,"",VLOOKUP(F75,'validation code'!$A$29:$B$91,2,0))</f>
        <v/>
      </c>
      <c r="AT75" s="3"/>
      <c r="AU75" s="3" t="str">
        <f t="shared" si="3"/>
        <v>EX-25</v>
      </c>
      <c r="AV75" s="3" t="str">
        <f>IF(ISBLANK($B$2)=TRUE,"",VLOOKUP($B$2,'validation code'!$W$54:$X$76,2,0))</f>
        <v>GAF</v>
      </c>
      <c r="AW75" s="3" t="str">
        <f t="shared" si="63"/>
        <v>01</v>
      </c>
      <c r="AX75" s="3" t="str">
        <f t="shared" si="64"/>
        <v/>
      </c>
      <c r="AY75" s="3" t="str">
        <f t="shared" si="65"/>
        <v>0074</v>
      </c>
      <c r="AZ75" s="3" t="str">
        <f t="shared" si="66"/>
        <v>EX-25-GAF-01--0074</v>
      </c>
      <c r="BA75" s="3" t="str">
        <f t="shared" si="67"/>
        <v>Not Completed</v>
      </c>
      <c r="BB75" s="6">
        <f t="shared" si="33"/>
        <v>0</v>
      </c>
      <c r="BC75" s="6">
        <f t="shared" si="34"/>
        <v>0</v>
      </c>
      <c r="BD75" s="6">
        <f t="shared" si="35"/>
        <v>1</v>
      </c>
      <c r="BE75" s="6">
        <f t="shared" si="36"/>
        <v>0</v>
      </c>
      <c r="BF75" s="6">
        <f t="shared" si="37"/>
        <v>0</v>
      </c>
      <c r="BG75" s="6">
        <f t="shared" si="38"/>
        <v>0</v>
      </c>
      <c r="BH75" s="6">
        <f t="shared" si="39"/>
        <v>0</v>
      </c>
      <c r="BI75" s="6">
        <f t="shared" si="40"/>
        <v>0</v>
      </c>
      <c r="BJ75" s="6">
        <f t="shared" si="41"/>
        <v>0</v>
      </c>
      <c r="BK75" s="6">
        <f t="shared" si="42"/>
        <v>0</v>
      </c>
      <c r="BL75" s="6">
        <f t="shared" si="43"/>
        <v>0</v>
      </c>
      <c r="BM75" s="6">
        <f t="shared" si="44"/>
        <v>1</v>
      </c>
      <c r="BN75" s="6">
        <f t="shared" si="45"/>
        <v>1</v>
      </c>
      <c r="BO75" s="6">
        <f t="shared" si="46"/>
        <v>0</v>
      </c>
      <c r="BP75" s="6">
        <f t="shared" si="47"/>
        <v>1</v>
      </c>
      <c r="BQ75" s="105">
        <f t="shared" si="48"/>
        <v>1</v>
      </c>
      <c r="BR75" s="6">
        <f t="shared" si="49"/>
        <v>0</v>
      </c>
      <c r="BS75" s="6">
        <f t="shared" si="50"/>
        <v>0</v>
      </c>
      <c r="BT75" s="105">
        <f t="shared" si="51"/>
        <v>1</v>
      </c>
      <c r="BU75" s="105">
        <f t="shared" si="52"/>
        <v>1</v>
      </c>
      <c r="BV75" s="105">
        <f t="shared" si="53"/>
        <v>1</v>
      </c>
      <c r="BW75" s="105">
        <f t="shared" si="54"/>
        <v>1</v>
      </c>
      <c r="BX75" s="3"/>
      <c r="BY75" s="3" t="str">
        <f t="shared" si="68"/>
        <v/>
      </c>
      <c r="BZ75" s="3" t="str">
        <f t="shared" si="69"/>
        <v/>
      </c>
      <c r="CA75" s="3" t="str">
        <f t="shared" si="70"/>
        <v/>
      </c>
      <c r="CB75" s="3">
        <f t="shared" si="71"/>
        <v>0</v>
      </c>
      <c r="CC75" s="3" t="str">
        <f t="shared" si="72"/>
        <v>0</v>
      </c>
    </row>
    <row r="76" spans="1:81" x14ac:dyDescent="0.25">
      <c r="A76" s="3" t="str">
        <f t="shared" si="58"/>
        <v>Not Completed</v>
      </c>
      <c r="C76" s="10">
        <f t="shared" si="79"/>
        <v>75</v>
      </c>
      <c r="D76" s="5" t="str">
        <f t="shared" si="60"/>
        <v/>
      </c>
      <c r="E76" s="6"/>
      <c r="F76" s="6"/>
      <c r="G76" s="6"/>
      <c r="H76" s="5" t="str">
        <f t="shared" si="80"/>
        <v/>
      </c>
      <c r="I76" s="6"/>
      <c r="J76" s="6"/>
      <c r="K76" s="6"/>
      <c r="L76" s="6"/>
      <c r="M76" s="6"/>
      <c r="N76" s="6"/>
      <c r="O76" s="6"/>
      <c r="P76" s="7"/>
      <c r="Q76" s="8" t="str">
        <f>IF(ISBLANK(O76)=TRUE,"",VLOOKUP(O76,'validation code'!$X$35:$Y$38,2,0))</f>
        <v/>
      </c>
      <c r="R76" s="8">
        <f t="shared" si="76"/>
        <v>0</v>
      </c>
      <c r="S76" s="7"/>
      <c r="T76" s="61" t="str">
        <f t="shared" si="61"/>
        <v/>
      </c>
      <c r="U76" s="57"/>
      <c r="V76" s="57"/>
      <c r="W76" s="57"/>
      <c r="X76" s="57"/>
      <c r="Y76" s="58"/>
      <c r="Z76" s="57"/>
      <c r="AA76" s="87"/>
      <c r="AB76" s="84" t="str">
        <f t="shared" si="62"/>
        <v/>
      </c>
      <c r="AC76" s="60" t="str">
        <f t="shared" si="78"/>
        <v/>
      </c>
      <c r="AD76" s="60" t="str">
        <f t="shared" si="78"/>
        <v/>
      </c>
      <c r="AE76" s="60" t="str">
        <f t="shared" si="78"/>
        <v/>
      </c>
      <c r="AF76" s="60" t="str">
        <f t="shared" si="78"/>
        <v/>
      </c>
      <c r="AG76" s="60" t="str">
        <f t="shared" si="78"/>
        <v/>
      </c>
      <c r="AH76" s="60" t="str">
        <f t="shared" si="78"/>
        <v/>
      </c>
      <c r="AI76" s="60" t="str">
        <f t="shared" si="78"/>
        <v/>
      </c>
      <c r="AJ76" s="60" t="str">
        <f t="shared" si="78"/>
        <v/>
      </c>
      <c r="AK76" s="60" t="str">
        <f t="shared" si="78"/>
        <v/>
      </c>
      <c r="AL76" s="60" t="str">
        <f t="shared" si="78"/>
        <v/>
      </c>
      <c r="AM76" s="60" t="str">
        <f t="shared" si="78"/>
        <v/>
      </c>
      <c r="AN76" s="55">
        <f t="shared" si="77"/>
        <v>0</v>
      </c>
      <c r="AO76" s="3"/>
      <c r="AP76" s="3" t="str">
        <f>IF(ISBLANK(F76),"",VLOOKUP(F76,'validation code'!$T$64:$U$125,2,0))</f>
        <v/>
      </c>
      <c r="AQ76" s="3" t="str">
        <f>IF(ISBLANK(F76),"",VLOOKUP(F76,'validation code'!$T$3:$U$61,2,0))</f>
        <v/>
      </c>
      <c r="AR76" s="3" t="str">
        <f>IF(ISBLANK(M76)=TRUE,"",VLOOKUP(M76,'validation code'!$X$48:$Y$49,2,0))</f>
        <v/>
      </c>
      <c r="AS76" s="3" t="str">
        <f>IF(ISBLANK(F76)=TRUE,"",VLOOKUP(F76,'validation code'!$A$29:$B$91,2,0))</f>
        <v/>
      </c>
      <c r="AT76" s="3"/>
      <c r="AU76" s="3" t="str">
        <f t="shared" si="3"/>
        <v>EX-25</v>
      </c>
      <c r="AV76" s="3" t="str">
        <f>IF(ISBLANK($B$2)=TRUE,"",VLOOKUP($B$2,'validation code'!$W$54:$X$76,2,0))</f>
        <v>GAF</v>
      </c>
      <c r="AW76" s="3" t="str">
        <f t="shared" si="63"/>
        <v>01</v>
      </c>
      <c r="AX76" s="3" t="str">
        <f t="shared" si="64"/>
        <v/>
      </c>
      <c r="AY76" s="3" t="str">
        <f t="shared" si="65"/>
        <v>0075</v>
      </c>
      <c r="AZ76" s="3" t="str">
        <f t="shared" si="66"/>
        <v>EX-25-GAF-01--0075</v>
      </c>
      <c r="BA76" s="3" t="str">
        <f t="shared" si="67"/>
        <v>Not Completed</v>
      </c>
      <c r="BB76" s="6">
        <f t="shared" si="33"/>
        <v>0</v>
      </c>
      <c r="BC76" s="6">
        <f t="shared" si="34"/>
        <v>0</v>
      </c>
      <c r="BD76" s="6">
        <f t="shared" si="35"/>
        <v>1</v>
      </c>
      <c r="BE76" s="6">
        <f t="shared" si="36"/>
        <v>0</v>
      </c>
      <c r="BF76" s="6">
        <f t="shared" si="37"/>
        <v>0</v>
      </c>
      <c r="BG76" s="6">
        <f t="shared" si="38"/>
        <v>0</v>
      </c>
      <c r="BH76" s="6">
        <f t="shared" si="39"/>
        <v>0</v>
      </c>
      <c r="BI76" s="6">
        <f t="shared" si="40"/>
        <v>0</v>
      </c>
      <c r="BJ76" s="6">
        <f t="shared" si="41"/>
        <v>0</v>
      </c>
      <c r="BK76" s="6">
        <f t="shared" si="42"/>
        <v>0</v>
      </c>
      <c r="BL76" s="6">
        <f t="shared" si="43"/>
        <v>0</v>
      </c>
      <c r="BM76" s="6">
        <f t="shared" si="44"/>
        <v>1</v>
      </c>
      <c r="BN76" s="6">
        <f t="shared" si="45"/>
        <v>1</v>
      </c>
      <c r="BO76" s="6">
        <f t="shared" si="46"/>
        <v>0</v>
      </c>
      <c r="BP76" s="6">
        <f t="shared" si="47"/>
        <v>1</v>
      </c>
      <c r="BQ76" s="105">
        <f t="shared" si="48"/>
        <v>1</v>
      </c>
      <c r="BR76" s="6">
        <f t="shared" si="49"/>
        <v>0</v>
      </c>
      <c r="BS76" s="6">
        <f t="shared" si="50"/>
        <v>0</v>
      </c>
      <c r="BT76" s="105">
        <f t="shared" si="51"/>
        <v>1</v>
      </c>
      <c r="BU76" s="105">
        <f t="shared" si="52"/>
        <v>1</v>
      </c>
      <c r="BV76" s="105">
        <f t="shared" si="53"/>
        <v>1</v>
      </c>
      <c r="BW76" s="105">
        <f t="shared" si="54"/>
        <v>1</v>
      </c>
      <c r="BX76" s="3"/>
      <c r="BY76" s="3" t="str">
        <f t="shared" si="68"/>
        <v/>
      </c>
      <c r="BZ76" s="3" t="str">
        <f t="shared" si="69"/>
        <v/>
      </c>
      <c r="CA76" s="3" t="str">
        <f t="shared" si="70"/>
        <v/>
      </c>
      <c r="CB76" s="3">
        <f t="shared" si="71"/>
        <v>0</v>
      </c>
      <c r="CC76" s="3" t="str">
        <f t="shared" si="72"/>
        <v>0</v>
      </c>
    </row>
    <row r="77" spans="1:81" x14ac:dyDescent="0.25">
      <c r="A77" s="3" t="str">
        <f t="shared" si="58"/>
        <v>Not Completed</v>
      </c>
      <c r="C77" s="10">
        <f t="shared" si="79"/>
        <v>76</v>
      </c>
      <c r="D77" s="5" t="str">
        <f t="shared" si="60"/>
        <v/>
      </c>
      <c r="E77" s="6"/>
      <c r="F77" s="6"/>
      <c r="G77" s="6"/>
      <c r="H77" s="5" t="str">
        <f t="shared" si="80"/>
        <v/>
      </c>
      <c r="I77" s="6"/>
      <c r="J77" s="6"/>
      <c r="K77" s="6"/>
      <c r="L77" s="6"/>
      <c r="M77" s="6"/>
      <c r="N77" s="6"/>
      <c r="O77" s="6"/>
      <c r="P77" s="7"/>
      <c r="Q77" s="8" t="str">
        <f>IF(ISBLANK(O77)=TRUE,"",VLOOKUP(O77,'validation code'!$X$35:$Y$38,2,0))</f>
        <v/>
      </c>
      <c r="R77" s="8">
        <f t="shared" si="76"/>
        <v>0</v>
      </c>
      <c r="S77" s="7"/>
      <c r="T77" s="61" t="str">
        <f t="shared" si="61"/>
        <v/>
      </c>
      <c r="U77" s="57"/>
      <c r="V77" s="57"/>
      <c r="W77" s="57"/>
      <c r="X77" s="57"/>
      <c r="Y77" s="58"/>
      <c r="Z77" s="57"/>
      <c r="AA77" s="87"/>
      <c r="AB77" s="84" t="str">
        <f t="shared" si="62"/>
        <v/>
      </c>
      <c r="AC77" s="60" t="str">
        <f t="shared" si="78"/>
        <v/>
      </c>
      <c r="AD77" s="60" t="str">
        <f t="shared" si="78"/>
        <v/>
      </c>
      <c r="AE77" s="60" t="str">
        <f t="shared" si="78"/>
        <v/>
      </c>
      <c r="AF77" s="60" t="str">
        <f t="shared" si="78"/>
        <v/>
      </c>
      <c r="AG77" s="60" t="str">
        <f t="shared" si="78"/>
        <v/>
      </c>
      <c r="AH77" s="60" t="str">
        <f t="shared" si="78"/>
        <v/>
      </c>
      <c r="AI77" s="60" t="str">
        <f t="shared" si="78"/>
        <v/>
      </c>
      <c r="AJ77" s="60" t="str">
        <f t="shared" si="78"/>
        <v/>
      </c>
      <c r="AK77" s="60" t="str">
        <f t="shared" si="78"/>
        <v/>
      </c>
      <c r="AL77" s="60" t="str">
        <f t="shared" si="78"/>
        <v/>
      </c>
      <c r="AM77" s="60" t="str">
        <f t="shared" si="78"/>
        <v/>
      </c>
      <c r="AN77" s="55">
        <f t="shared" si="77"/>
        <v>0</v>
      </c>
      <c r="AO77" s="3"/>
      <c r="AP77" s="3" t="str">
        <f>IF(ISBLANK(F77),"",VLOOKUP(F77,'validation code'!$T$64:$U$125,2,0))</f>
        <v/>
      </c>
      <c r="AQ77" s="3" t="str">
        <f>IF(ISBLANK(F77),"",VLOOKUP(F77,'validation code'!$T$3:$U$61,2,0))</f>
        <v/>
      </c>
      <c r="AR77" s="3" t="str">
        <f>IF(ISBLANK(M77)=TRUE,"",VLOOKUP(M77,'validation code'!$X$48:$Y$49,2,0))</f>
        <v/>
      </c>
      <c r="AS77" s="3" t="str">
        <f>IF(ISBLANK(F77)=TRUE,"",VLOOKUP(F77,'validation code'!$A$29:$B$91,2,0))</f>
        <v/>
      </c>
      <c r="AT77" s="3"/>
      <c r="AU77" s="3" t="str">
        <f t="shared" si="3"/>
        <v>EX-25</v>
      </c>
      <c r="AV77" s="3" t="str">
        <f>IF(ISBLANK($B$2)=TRUE,"",VLOOKUP($B$2,'validation code'!$W$54:$X$76,2,0))</f>
        <v>GAF</v>
      </c>
      <c r="AW77" s="3" t="str">
        <f t="shared" si="63"/>
        <v>01</v>
      </c>
      <c r="AX77" s="3" t="str">
        <f t="shared" si="64"/>
        <v/>
      </c>
      <c r="AY77" s="3" t="str">
        <f t="shared" si="65"/>
        <v>0076</v>
      </c>
      <c r="AZ77" s="3" t="str">
        <f t="shared" si="66"/>
        <v>EX-25-GAF-01--0076</v>
      </c>
      <c r="BA77" s="3" t="str">
        <f t="shared" si="67"/>
        <v>Not Completed</v>
      </c>
      <c r="BB77" s="6">
        <f t="shared" si="33"/>
        <v>0</v>
      </c>
      <c r="BC77" s="6">
        <f t="shared" si="34"/>
        <v>0</v>
      </c>
      <c r="BD77" s="6">
        <f t="shared" si="35"/>
        <v>1</v>
      </c>
      <c r="BE77" s="6">
        <f t="shared" si="36"/>
        <v>0</v>
      </c>
      <c r="BF77" s="6">
        <f t="shared" si="37"/>
        <v>0</v>
      </c>
      <c r="BG77" s="6">
        <f t="shared" si="38"/>
        <v>0</v>
      </c>
      <c r="BH77" s="6">
        <f t="shared" si="39"/>
        <v>0</v>
      </c>
      <c r="BI77" s="6">
        <f t="shared" si="40"/>
        <v>0</v>
      </c>
      <c r="BJ77" s="6">
        <f t="shared" si="41"/>
        <v>0</v>
      </c>
      <c r="BK77" s="6">
        <f t="shared" si="42"/>
        <v>0</v>
      </c>
      <c r="BL77" s="6">
        <f t="shared" si="43"/>
        <v>0</v>
      </c>
      <c r="BM77" s="6">
        <f t="shared" si="44"/>
        <v>1</v>
      </c>
      <c r="BN77" s="6">
        <f t="shared" si="45"/>
        <v>1</v>
      </c>
      <c r="BO77" s="6">
        <f t="shared" si="46"/>
        <v>0</v>
      </c>
      <c r="BP77" s="6">
        <f t="shared" si="47"/>
        <v>1</v>
      </c>
      <c r="BQ77" s="105">
        <f t="shared" si="48"/>
        <v>1</v>
      </c>
      <c r="BR77" s="6">
        <f t="shared" si="49"/>
        <v>0</v>
      </c>
      <c r="BS77" s="6">
        <f t="shared" si="50"/>
        <v>0</v>
      </c>
      <c r="BT77" s="105">
        <f t="shared" si="51"/>
        <v>1</v>
      </c>
      <c r="BU77" s="105">
        <f t="shared" si="52"/>
        <v>1</v>
      </c>
      <c r="BV77" s="105">
        <f t="shared" si="53"/>
        <v>1</v>
      </c>
      <c r="BW77" s="105">
        <f t="shared" si="54"/>
        <v>1</v>
      </c>
      <c r="BX77" s="3"/>
      <c r="BY77" s="3" t="str">
        <f t="shared" si="68"/>
        <v/>
      </c>
      <c r="BZ77" s="3" t="str">
        <f t="shared" si="69"/>
        <v/>
      </c>
      <c r="CA77" s="3" t="str">
        <f t="shared" si="70"/>
        <v/>
      </c>
      <c r="CB77" s="3">
        <f t="shared" si="71"/>
        <v>0</v>
      </c>
      <c r="CC77" s="3" t="str">
        <f t="shared" si="72"/>
        <v>0</v>
      </c>
    </row>
    <row r="78" spans="1:81" x14ac:dyDescent="0.25">
      <c r="A78" s="3" t="str">
        <f t="shared" si="58"/>
        <v>Not Completed</v>
      </c>
      <c r="C78" s="10">
        <f t="shared" si="79"/>
        <v>77</v>
      </c>
      <c r="D78" s="5" t="str">
        <f t="shared" si="60"/>
        <v/>
      </c>
      <c r="E78" s="6"/>
      <c r="F78" s="6"/>
      <c r="G78" s="6"/>
      <c r="H78" s="5" t="str">
        <f t="shared" si="80"/>
        <v/>
      </c>
      <c r="I78" s="6"/>
      <c r="J78" s="6"/>
      <c r="K78" s="6"/>
      <c r="L78" s="6"/>
      <c r="M78" s="6"/>
      <c r="N78" s="6"/>
      <c r="O78" s="6"/>
      <c r="P78" s="7"/>
      <c r="Q78" s="8" t="str">
        <f>IF(ISBLANK(O78)=TRUE,"",VLOOKUP(O78,'validation code'!$X$35:$Y$38,2,0))</f>
        <v/>
      </c>
      <c r="R78" s="8">
        <f t="shared" si="76"/>
        <v>0</v>
      </c>
      <c r="S78" s="7"/>
      <c r="T78" s="61" t="str">
        <f t="shared" si="61"/>
        <v/>
      </c>
      <c r="U78" s="57"/>
      <c r="V78" s="57"/>
      <c r="W78" s="57"/>
      <c r="X78" s="57"/>
      <c r="Y78" s="58"/>
      <c r="Z78" s="57"/>
      <c r="AA78" s="87"/>
      <c r="AB78" s="84" t="str">
        <f t="shared" si="62"/>
        <v/>
      </c>
      <c r="AC78" s="60" t="str">
        <f t="shared" si="78"/>
        <v/>
      </c>
      <c r="AD78" s="60" t="str">
        <f t="shared" si="78"/>
        <v/>
      </c>
      <c r="AE78" s="60" t="str">
        <f t="shared" si="78"/>
        <v/>
      </c>
      <c r="AF78" s="60" t="str">
        <f t="shared" si="78"/>
        <v/>
      </c>
      <c r="AG78" s="60" t="str">
        <f t="shared" si="78"/>
        <v/>
      </c>
      <c r="AH78" s="60" t="str">
        <f t="shared" si="78"/>
        <v/>
      </c>
      <c r="AI78" s="60" t="str">
        <f t="shared" si="78"/>
        <v/>
      </c>
      <c r="AJ78" s="60" t="str">
        <f t="shared" si="78"/>
        <v/>
      </c>
      <c r="AK78" s="60" t="str">
        <f t="shared" si="78"/>
        <v/>
      </c>
      <c r="AL78" s="60" t="str">
        <f t="shared" si="78"/>
        <v/>
      </c>
      <c r="AM78" s="60" t="str">
        <f t="shared" si="78"/>
        <v/>
      </c>
      <c r="AN78" s="55">
        <f t="shared" si="77"/>
        <v>0</v>
      </c>
      <c r="AO78" s="3"/>
      <c r="AP78" s="3" t="str">
        <f>IF(ISBLANK(F78),"",VLOOKUP(F78,'validation code'!$T$64:$U$125,2,0))</f>
        <v/>
      </c>
      <c r="AQ78" s="3" t="str">
        <f>IF(ISBLANK(F78),"",VLOOKUP(F78,'validation code'!$T$3:$U$61,2,0))</f>
        <v/>
      </c>
      <c r="AR78" s="3" t="str">
        <f>IF(ISBLANK(M78)=TRUE,"",VLOOKUP(M78,'validation code'!$X$48:$Y$49,2,0))</f>
        <v/>
      </c>
      <c r="AS78" s="3" t="str">
        <f>IF(ISBLANK(F78)=TRUE,"",VLOOKUP(F78,'validation code'!$A$29:$B$91,2,0))</f>
        <v/>
      </c>
      <c r="AT78" s="3"/>
      <c r="AU78" s="3" t="str">
        <f t="shared" si="3"/>
        <v>EX-25</v>
      </c>
      <c r="AV78" s="3" t="str">
        <f>IF(ISBLANK($B$2)=TRUE,"",VLOOKUP($B$2,'validation code'!$W$54:$X$76,2,0))</f>
        <v>GAF</v>
      </c>
      <c r="AW78" s="3" t="str">
        <f t="shared" si="63"/>
        <v>01</v>
      </c>
      <c r="AX78" s="3" t="str">
        <f t="shared" si="64"/>
        <v/>
      </c>
      <c r="AY78" s="3" t="str">
        <f t="shared" si="65"/>
        <v>0077</v>
      </c>
      <c r="AZ78" s="3" t="str">
        <f t="shared" si="66"/>
        <v>EX-25-GAF-01--0077</v>
      </c>
      <c r="BA78" s="3" t="str">
        <f t="shared" si="67"/>
        <v>Not Completed</v>
      </c>
      <c r="BB78" s="6">
        <f t="shared" si="33"/>
        <v>0</v>
      </c>
      <c r="BC78" s="6">
        <f t="shared" si="34"/>
        <v>0</v>
      </c>
      <c r="BD78" s="6">
        <f t="shared" si="35"/>
        <v>1</v>
      </c>
      <c r="BE78" s="6">
        <f t="shared" si="36"/>
        <v>0</v>
      </c>
      <c r="BF78" s="6">
        <f t="shared" si="37"/>
        <v>0</v>
      </c>
      <c r="BG78" s="6">
        <f t="shared" si="38"/>
        <v>0</v>
      </c>
      <c r="BH78" s="6">
        <f t="shared" si="39"/>
        <v>0</v>
      </c>
      <c r="BI78" s="6">
        <f t="shared" si="40"/>
        <v>0</v>
      </c>
      <c r="BJ78" s="6">
        <f t="shared" si="41"/>
        <v>0</v>
      </c>
      <c r="BK78" s="6">
        <f t="shared" si="42"/>
        <v>0</v>
      </c>
      <c r="BL78" s="6">
        <f t="shared" si="43"/>
        <v>0</v>
      </c>
      <c r="BM78" s="6">
        <f t="shared" si="44"/>
        <v>1</v>
      </c>
      <c r="BN78" s="6">
        <f t="shared" si="45"/>
        <v>1</v>
      </c>
      <c r="BO78" s="6">
        <f t="shared" si="46"/>
        <v>0</v>
      </c>
      <c r="BP78" s="6">
        <f t="shared" si="47"/>
        <v>1</v>
      </c>
      <c r="BQ78" s="105">
        <f t="shared" si="48"/>
        <v>1</v>
      </c>
      <c r="BR78" s="6">
        <f t="shared" si="49"/>
        <v>0</v>
      </c>
      <c r="BS78" s="6">
        <f t="shared" si="50"/>
        <v>0</v>
      </c>
      <c r="BT78" s="105">
        <f t="shared" si="51"/>
        <v>1</v>
      </c>
      <c r="BU78" s="105">
        <f t="shared" si="52"/>
        <v>1</v>
      </c>
      <c r="BV78" s="105">
        <f t="shared" si="53"/>
        <v>1</v>
      </c>
      <c r="BW78" s="105">
        <f t="shared" si="54"/>
        <v>1</v>
      </c>
      <c r="BX78" s="3"/>
      <c r="BY78" s="3" t="str">
        <f t="shared" si="68"/>
        <v/>
      </c>
      <c r="BZ78" s="3" t="str">
        <f t="shared" si="69"/>
        <v/>
      </c>
      <c r="CA78" s="3" t="str">
        <f t="shared" si="70"/>
        <v/>
      </c>
      <c r="CB78" s="3">
        <f t="shared" si="71"/>
        <v>0</v>
      </c>
      <c r="CC78" s="3" t="str">
        <f t="shared" si="72"/>
        <v>0</v>
      </c>
    </row>
    <row r="79" spans="1:81" x14ac:dyDescent="0.25">
      <c r="A79" s="3" t="str">
        <f t="shared" si="58"/>
        <v>Not Completed</v>
      </c>
      <c r="C79" s="10">
        <f t="shared" si="79"/>
        <v>78</v>
      </c>
      <c r="D79" s="5" t="str">
        <f t="shared" si="60"/>
        <v/>
      </c>
      <c r="E79" s="6"/>
      <c r="F79" s="6"/>
      <c r="G79" s="6"/>
      <c r="H79" s="5" t="str">
        <f t="shared" si="80"/>
        <v/>
      </c>
      <c r="I79" s="6"/>
      <c r="J79" s="6"/>
      <c r="K79" s="6"/>
      <c r="L79" s="6"/>
      <c r="M79" s="6"/>
      <c r="N79" s="6"/>
      <c r="O79" s="6"/>
      <c r="P79" s="7"/>
      <c r="Q79" s="8" t="str">
        <f>IF(ISBLANK(O79)=TRUE,"",VLOOKUP(O79,'validation code'!$X$35:$Y$38,2,0))</f>
        <v/>
      </c>
      <c r="R79" s="8">
        <f t="shared" si="76"/>
        <v>0</v>
      </c>
      <c r="S79" s="7"/>
      <c r="T79" s="61" t="str">
        <f t="shared" si="61"/>
        <v/>
      </c>
      <c r="U79" s="57"/>
      <c r="V79" s="57"/>
      <c r="W79" s="57"/>
      <c r="X79" s="57"/>
      <c r="Y79" s="58"/>
      <c r="Z79" s="57"/>
      <c r="AA79" s="87"/>
      <c r="AB79" s="84" t="str">
        <f t="shared" si="62"/>
        <v/>
      </c>
      <c r="AC79" s="60" t="str">
        <f t="shared" si="78"/>
        <v/>
      </c>
      <c r="AD79" s="60" t="str">
        <f t="shared" si="78"/>
        <v/>
      </c>
      <c r="AE79" s="60" t="str">
        <f t="shared" si="78"/>
        <v/>
      </c>
      <c r="AF79" s="60" t="str">
        <f t="shared" si="78"/>
        <v/>
      </c>
      <c r="AG79" s="60" t="str">
        <f t="shared" si="78"/>
        <v/>
      </c>
      <c r="AH79" s="60" t="str">
        <f t="shared" si="78"/>
        <v/>
      </c>
      <c r="AI79" s="60" t="str">
        <f t="shared" si="78"/>
        <v/>
      </c>
      <c r="AJ79" s="60" t="str">
        <f t="shared" si="78"/>
        <v/>
      </c>
      <c r="AK79" s="60" t="str">
        <f t="shared" si="78"/>
        <v/>
      </c>
      <c r="AL79" s="60" t="str">
        <f t="shared" si="78"/>
        <v/>
      </c>
      <c r="AM79" s="60" t="str">
        <f t="shared" si="78"/>
        <v/>
      </c>
      <c r="AN79" s="55">
        <f t="shared" si="77"/>
        <v>0</v>
      </c>
      <c r="AO79" s="3"/>
      <c r="AP79" s="3" t="str">
        <f>IF(ISBLANK(F79),"",VLOOKUP(F79,'validation code'!$T$64:$U$125,2,0))</f>
        <v/>
      </c>
      <c r="AQ79" s="3" t="str">
        <f>IF(ISBLANK(F79),"",VLOOKUP(F79,'validation code'!$T$3:$U$61,2,0))</f>
        <v/>
      </c>
      <c r="AR79" s="3" t="str">
        <f>IF(ISBLANK(M79)=TRUE,"",VLOOKUP(M79,'validation code'!$X$48:$Y$49,2,0))</f>
        <v/>
      </c>
      <c r="AS79" s="3" t="str">
        <f>IF(ISBLANK(F79)=TRUE,"",VLOOKUP(F79,'validation code'!$A$29:$B$91,2,0))</f>
        <v/>
      </c>
      <c r="AT79" s="3"/>
      <c r="AU79" s="3" t="str">
        <f t="shared" si="3"/>
        <v>EX-25</v>
      </c>
      <c r="AV79" s="3" t="str">
        <f>IF(ISBLANK($B$2)=TRUE,"",VLOOKUP($B$2,'validation code'!$W$54:$X$76,2,0))</f>
        <v>GAF</v>
      </c>
      <c r="AW79" s="3" t="str">
        <f t="shared" si="63"/>
        <v>01</v>
      </c>
      <c r="AX79" s="3" t="str">
        <f t="shared" si="64"/>
        <v/>
      </c>
      <c r="AY79" s="3" t="str">
        <f t="shared" si="65"/>
        <v>0078</v>
      </c>
      <c r="AZ79" s="3" t="str">
        <f t="shared" si="66"/>
        <v>EX-25-GAF-01--0078</v>
      </c>
      <c r="BA79" s="3" t="str">
        <f t="shared" si="67"/>
        <v>Not Completed</v>
      </c>
      <c r="BB79" s="6">
        <f t="shared" si="33"/>
        <v>0</v>
      </c>
      <c r="BC79" s="6">
        <f t="shared" si="34"/>
        <v>0</v>
      </c>
      <c r="BD79" s="6">
        <f t="shared" si="35"/>
        <v>1</v>
      </c>
      <c r="BE79" s="6">
        <f t="shared" si="36"/>
        <v>0</v>
      </c>
      <c r="BF79" s="6">
        <f t="shared" si="37"/>
        <v>0</v>
      </c>
      <c r="BG79" s="6">
        <f t="shared" si="38"/>
        <v>0</v>
      </c>
      <c r="BH79" s="6">
        <f t="shared" si="39"/>
        <v>0</v>
      </c>
      <c r="BI79" s="6">
        <f t="shared" si="40"/>
        <v>0</v>
      </c>
      <c r="BJ79" s="6">
        <f t="shared" si="41"/>
        <v>0</v>
      </c>
      <c r="BK79" s="6">
        <f t="shared" si="42"/>
        <v>0</v>
      </c>
      <c r="BL79" s="6">
        <f t="shared" si="43"/>
        <v>0</v>
      </c>
      <c r="BM79" s="6">
        <f t="shared" si="44"/>
        <v>1</v>
      </c>
      <c r="BN79" s="6">
        <f t="shared" si="45"/>
        <v>1</v>
      </c>
      <c r="BO79" s="6">
        <f t="shared" si="46"/>
        <v>0</v>
      </c>
      <c r="BP79" s="6">
        <f t="shared" si="47"/>
        <v>1</v>
      </c>
      <c r="BQ79" s="105">
        <f t="shared" si="48"/>
        <v>1</v>
      </c>
      <c r="BR79" s="6">
        <f t="shared" si="49"/>
        <v>0</v>
      </c>
      <c r="BS79" s="6">
        <f t="shared" si="50"/>
        <v>0</v>
      </c>
      <c r="BT79" s="105">
        <f t="shared" si="51"/>
        <v>1</v>
      </c>
      <c r="BU79" s="105">
        <f t="shared" si="52"/>
        <v>1</v>
      </c>
      <c r="BV79" s="105">
        <f t="shared" si="53"/>
        <v>1</v>
      </c>
      <c r="BW79" s="105">
        <f t="shared" si="54"/>
        <v>1</v>
      </c>
      <c r="BX79" s="3"/>
      <c r="BY79" s="3" t="str">
        <f t="shared" si="68"/>
        <v/>
      </c>
      <c r="BZ79" s="3" t="str">
        <f t="shared" si="69"/>
        <v/>
      </c>
      <c r="CA79" s="3" t="str">
        <f t="shared" si="70"/>
        <v/>
      </c>
      <c r="CB79" s="3">
        <f t="shared" si="71"/>
        <v>0</v>
      </c>
      <c r="CC79" s="3" t="str">
        <f t="shared" si="72"/>
        <v>0</v>
      </c>
    </row>
    <row r="80" spans="1:81" x14ac:dyDescent="0.25">
      <c r="A80" s="3" t="str">
        <f t="shared" si="58"/>
        <v>Not Completed</v>
      </c>
      <c r="C80" s="10">
        <f t="shared" si="79"/>
        <v>79</v>
      </c>
      <c r="D80" s="5" t="str">
        <f t="shared" si="60"/>
        <v/>
      </c>
      <c r="E80" s="6"/>
      <c r="F80" s="6"/>
      <c r="G80" s="6"/>
      <c r="H80" s="5" t="str">
        <f t="shared" si="80"/>
        <v/>
      </c>
      <c r="I80" s="6"/>
      <c r="J80" s="6"/>
      <c r="K80" s="6"/>
      <c r="L80" s="6"/>
      <c r="M80" s="6"/>
      <c r="N80" s="6"/>
      <c r="O80" s="6"/>
      <c r="P80" s="7"/>
      <c r="Q80" s="8" t="str">
        <f>IF(ISBLANK(O80)=TRUE,"",VLOOKUP(O80,'validation code'!$X$35:$Y$38,2,0))</f>
        <v/>
      </c>
      <c r="R80" s="8">
        <f t="shared" si="76"/>
        <v>0</v>
      </c>
      <c r="S80" s="7"/>
      <c r="T80" s="61" t="str">
        <f t="shared" si="61"/>
        <v/>
      </c>
      <c r="U80" s="57"/>
      <c r="V80" s="57"/>
      <c r="W80" s="57"/>
      <c r="X80" s="57"/>
      <c r="Y80" s="58"/>
      <c r="Z80" s="57"/>
      <c r="AA80" s="87"/>
      <c r="AB80" s="84" t="str">
        <f t="shared" si="62"/>
        <v/>
      </c>
      <c r="AC80" s="60" t="str">
        <f t="shared" si="78"/>
        <v/>
      </c>
      <c r="AD80" s="60" t="str">
        <f t="shared" si="78"/>
        <v/>
      </c>
      <c r="AE80" s="60" t="str">
        <f t="shared" si="78"/>
        <v/>
      </c>
      <c r="AF80" s="60" t="str">
        <f t="shared" si="78"/>
        <v/>
      </c>
      <c r="AG80" s="60" t="str">
        <f t="shared" si="78"/>
        <v/>
      </c>
      <c r="AH80" s="60" t="str">
        <f t="shared" si="78"/>
        <v/>
      </c>
      <c r="AI80" s="60" t="str">
        <f t="shared" si="78"/>
        <v/>
      </c>
      <c r="AJ80" s="60" t="str">
        <f t="shared" si="78"/>
        <v/>
      </c>
      <c r="AK80" s="60" t="str">
        <f t="shared" si="78"/>
        <v/>
      </c>
      <c r="AL80" s="60" t="str">
        <f t="shared" si="78"/>
        <v/>
      </c>
      <c r="AM80" s="60" t="str">
        <f t="shared" si="78"/>
        <v/>
      </c>
      <c r="AN80" s="55">
        <f t="shared" si="77"/>
        <v>0</v>
      </c>
      <c r="AO80" s="3"/>
      <c r="AP80" s="3" t="str">
        <f>IF(ISBLANK(F80),"",VLOOKUP(F80,'validation code'!$T$64:$U$125,2,0))</f>
        <v/>
      </c>
      <c r="AQ80" s="3" t="str">
        <f>IF(ISBLANK(F80),"",VLOOKUP(F80,'validation code'!$T$3:$U$61,2,0))</f>
        <v/>
      </c>
      <c r="AR80" s="3" t="str">
        <f>IF(ISBLANK(M80)=TRUE,"",VLOOKUP(M80,'validation code'!$X$48:$Y$49,2,0))</f>
        <v/>
      </c>
      <c r="AS80" s="3" t="str">
        <f>IF(ISBLANK(F80)=TRUE,"",VLOOKUP(F80,'validation code'!$A$29:$B$91,2,0))</f>
        <v/>
      </c>
      <c r="AT80" s="3"/>
      <c r="AU80" s="3" t="str">
        <f t="shared" si="3"/>
        <v>EX-25</v>
      </c>
      <c r="AV80" s="3" t="str">
        <f>IF(ISBLANK($B$2)=TRUE,"",VLOOKUP($B$2,'validation code'!$W$54:$X$76,2,0))</f>
        <v>GAF</v>
      </c>
      <c r="AW80" s="3" t="str">
        <f t="shared" si="63"/>
        <v>01</v>
      </c>
      <c r="AX80" s="3" t="str">
        <f t="shared" si="64"/>
        <v/>
      </c>
      <c r="AY80" s="3" t="str">
        <f t="shared" si="65"/>
        <v>0079</v>
      </c>
      <c r="AZ80" s="3" t="str">
        <f t="shared" si="66"/>
        <v>EX-25-GAF-01--0079</v>
      </c>
      <c r="BA80" s="3" t="str">
        <f t="shared" si="67"/>
        <v>Not Completed</v>
      </c>
      <c r="BB80" s="6">
        <f t="shared" si="33"/>
        <v>0</v>
      </c>
      <c r="BC80" s="6">
        <f t="shared" si="34"/>
        <v>0</v>
      </c>
      <c r="BD80" s="6">
        <f t="shared" si="35"/>
        <v>1</v>
      </c>
      <c r="BE80" s="6">
        <f t="shared" si="36"/>
        <v>0</v>
      </c>
      <c r="BF80" s="6">
        <f t="shared" si="37"/>
        <v>0</v>
      </c>
      <c r="BG80" s="6">
        <f t="shared" si="38"/>
        <v>0</v>
      </c>
      <c r="BH80" s="6">
        <f t="shared" si="39"/>
        <v>0</v>
      </c>
      <c r="BI80" s="6">
        <f t="shared" si="40"/>
        <v>0</v>
      </c>
      <c r="BJ80" s="6">
        <f t="shared" si="41"/>
        <v>0</v>
      </c>
      <c r="BK80" s="6">
        <f t="shared" si="42"/>
        <v>0</v>
      </c>
      <c r="BL80" s="6">
        <f t="shared" si="43"/>
        <v>0</v>
      </c>
      <c r="BM80" s="6">
        <f t="shared" si="44"/>
        <v>1</v>
      </c>
      <c r="BN80" s="6">
        <f t="shared" si="45"/>
        <v>1</v>
      </c>
      <c r="BO80" s="6">
        <f t="shared" si="46"/>
        <v>0</v>
      </c>
      <c r="BP80" s="6">
        <f t="shared" si="47"/>
        <v>1</v>
      </c>
      <c r="BQ80" s="105">
        <f t="shared" si="48"/>
        <v>1</v>
      </c>
      <c r="BR80" s="6">
        <f t="shared" si="49"/>
        <v>0</v>
      </c>
      <c r="BS80" s="6">
        <f t="shared" si="50"/>
        <v>0</v>
      </c>
      <c r="BT80" s="105">
        <f t="shared" si="51"/>
        <v>1</v>
      </c>
      <c r="BU80" s="105">
        <f t="shared" si="52"/>
        <v>1</v>
      </c>
      <c r="BV80" s="105">
        <f t="shared" si="53"/>
        <v>1</v>
      </c>
      <c r="BW80" s="105">
        <f t="shared" si="54"/>
        <v>1</v>
      </c>
      <c r="BX80" s="3"/>
      <c r="BY80" s="3" t="str">
        <f t="shared" si="68"/>
        <v/>
      </c>
      <c r="BZ80" s="3" t="str">
        <f t="shared" si="69"/>
        <v/>
      </c>
      <c r="CA80" s="3" t="str">
        <f t="shared" si="70"/>
        <v/>
      </c>
      <c r="CB80" s="3">
        <f t="shared" si="71"/>
        <v>0</v>
      </c>
      <c r="CC80" s="3" t="str">
        <f t="shared" si="72"/>
        <v>0</v>
      </c>
    </row>
    <row r="81" spans="1:81" x14ac:dyDescent="0.25">
      <c r="A81" s="3" t="str">
        <f t="shared" si="58"/>
        <v>Not Completed</v>
      </c>
      <c r="C81" s="10">
        <f t="shared" si="79"/>
        <v>80</v>
      </c>
      <c r="D81" s="5" t="str">
        <f t="shared" si="60"/>
        <v/>
      </c>
      <c r="E81" s="6"/>
      <c r="F81" s="6"/>
      <c r="G81" s="6"/>
      <c r="H81" s="5" t="str">
        <f t="shared" si="80"/>
        <v/>
      </c>
      <c r="I81" s="6"/>
      <c r="J81" s="6"/>
      <c r="K81" s="6"/>
      <c r="L81" s="6"/>
      <c r="M81" s="6"/>
      <c r="N81" s="6"/>
      <c r="O81" s="6"/>
      <c r="P81" s="7"/>
      <c r="Q81" s="8" t="str">
        <f>IF(ISBLANK(O81)=TRUE,"",VLOOKUP(O81,'validation code'!$X$35:$Y$38,2,0))</f>
        <v/>
      </c>
      <c r="R81" s="8">
        <f t="shared" si="76"/>
        <v>0</v>
      </c>
      <c r="S81" s="7"/>
      <c r="T81" s="61" t="str">
        <f t="shared" si="61"/>
        <v/>
      </c>
      <c r="U81" s="57"/>
      <c r="V81" s="57"/>
      <c r="W81" s="57"/>
      <c r="X81" s="57"/>
      <c r="Y81" s="58"/>
      <c r="Z81" s="57"/>
      <c r="AA81" s="87"/>
      <c r="AB81" s="84" t="str">
        <f t="shared" si="62"/>
        <v/>
      </c>
      <c r="AC81" s="60" t="str">
        <f t="shared" si="78"/>
        <v/>
      </c>
      <c r="AD81" s="60" t="str">
        <f t="shared" si="78"/>
        <v/>
      </c>
      <c r="AE81" s="60" t="str">
        <f t="shared" si="78"/>
        <v/>
      </c>
      <c r="AF81" s="60" t="str">
        <f t="shared" si="78"/>
        <v/>
      </c>
      <c r="AG81" s="60" t="str">
        <f t="shared" si="78"/>
        <v/>
      </c>
      <c r="AH81" s="60" t="str">
        <f t="shared" si="78"/>
        <v/>
      </c>
      <c r="AI81" s="60" t="str">
        <f t="shared" si="78"/>
        <v/>
      </c>
      <c r="AJ81" s="60" t="str">
        <f t="shared" si="78"/>
        <v/>
      </c>
      <c r="AK81" s="60" t="str">
        <f t="shared" si="78"/>
        <v/>
      </c>
      <c r="AL81" s="60" t="str">
        <f t="shared" si="78"/>
        <v/>
      </c>
      <c r="AM81" s="60" t="str">
        <f t="shared" si="78"/>
        <v/>
      </c>
      <c r="AN81" s="55">
        <f t="shared" si="77"/>
        <v>0</v>
      </c>
      <c r="AO81" s="3"/>
      <c r="AP81" s="3" t="str">
        <f>IF(ISBLANK(F81),"",VLOOKUP(F81,'validation code'!$T$64:$U$125,2,0))</f>
        <v/>
      </c>
      <c r="AQ81" s="3" t="str">
        <f>IF(ISBLANK(F81),"",VLOOKUP(F81,'validation code'!$T$3:$U$61,2,0))</f>
        <v/>
      </c>
      <c r="AR81" s="3" t="str">
        <f>IF(ISBLANK(M81)=TRUE,"",VLOOKUP(M81,'validation code'!$X$48:$Y$49,2,0))</f>
        <v/>
      </c>
      <c r="AS81" s="3" t="str">
        <f>IF(ISBLANK(F81)=TRUE,"",VLOOKUP(F81,'validation code'!$A$29:$B$91,2,0))</f>
        <v/>
      </c>
      <c r="AT81" s="3"/>
      <c r="AU81" s="3" t="str">
        <f t="shared" si="3"/>
        <v>EX-25</v>
      </c>
      <c r="AV81" s="3" t="str">
        <f>IF(ISBLANK($B$2)=TRUE,"",VLOOKUP($B$2,'validation code'!$W$54:$X$76,2,0))</f>
        <v>GAF</v>
      </c>
      <c r="AW81" s="3" t="str">
        <f t="shared" si="63"/>
        <v>01</v>
      </c>
      <c r="AX81" s="3" t="str">
        <f t="shared" si="64"/>
        <v/>
      </c>
      <c r="AY81" s="3" t="str">
        <f t="shared" si="65"/>
        <v>0080</v>
      </c>
      <c r="AZ81" s="3" t="str">
        <f t="shared" si="66"/>
        <v>EX-25-GAF-01--0080</v>
      </c>
      <c r="BA81" s="3" t="str">
        <f t="shared" si="67"/>
        <v>Not Completed</v>
      </c>
      <c r="BB81" s="6">
        <f t="shared" si="33"/>
        <v>0</v>
      </c>
      <c r="BC81" s="6">
        <f t="shared" si="34"/>
        <v>0</v>
      </c>
      <c r="BD81" s="6">
        <f t="shared" si="35"/>
        <v>1</v>
      </c>
      <c r="BE81" s="6">
        <f t="shared" si="36"/>
        <v>0</v>
      </c>
      <c r="BF81" s="6">
        <f t="shared" si="37"/>
        <v>0</v>
      </c>
      <c r="BG81" s="6">
        <f t="shared" si="38"/>
        <v>0</v>
      </c>
      <c r="BH81" s="6">
        <f t="shared" si="39"/>
        <v>0</v>
      </c>
      <c r="BI81" s="6">
        <f t="shared" si="40"/>
        <v>0</v>
      </c>
      <c r="BJ81" s="6">
        <f t="shared" si="41"/>
        <v>0</v>
      </c>
      <c r="BK81" s="6">
        <f t="shared" si="42"/>
        <v>0</v>
      </c>
      <c r="BL81" s="6">
        <f t="shared" si="43"/>
        <v>0</v>
      </c>
      <c r="BM81" s="6">
        <f t="shared" si="44"/>
        <v>1</v>
      </c>
      <c r="BN81" s="6">
        <f t="shared" si="45"/>
        <v>1</v>
      </c>
      <c r="BO81" s="6">
        <f t="shared" si="46"/>
        <v>0</v>
      </c>
      <c r="BP81" s="6">
        <f t="shared" si="47"/>
        <v>1</v>
      </c>
      <c r="BQ81" s="105">
        <f t="shared" si="48"/>
        <v>1</v>
      </c>
      <c r="BR81" s="6">
        <f t="shared" si="49"/>
        <v>0</v>
      </c>
      <c r="BS81" s="6">
        <f t="shared" si="50"/>
        <v>0</v>
      </c>
      <c r="BT81" s="105">
        <f t="shared" si="51"/>
        <v>1</v>
      </c>
      <c r="BU81" s="105">
        <f t="shared" si="52"/>
        <v>1</v>
      </c>
      <c r="BV81" s="105">
        <f t="shared" si="53"/>
        <v>1</v>
      </c>
      <c r="BW81" s="105">
        <f t="shared" si="54"/>
        <v>1</v>
      </c>
      <c r="BX81" s="3"/>
      <c r="BY81" s="3" t="str">
        <f t="shared" si="68"/>
        <v/>
      </c>
      <c r="BZ81" s="3" t="str">
        <f t="shared" si="69"/>
        <v/>
      </c>
      <c r="CA81" s="3" t="str">
        <f t="shared" si="70"/>
        <v/>
      </c>
      <c r="CB81" s="3">
        <f t="shared" si="71"/>
        <v>0</v>
      </c>
      <c r="CC81" s="3" t="str">
        <f t="shared" si="72"/>
        <v>0</v>
      </c>
    </row>
    <row r="82" spans="1:81" x14ac:dyDescent="0.25">
      <c r="A82" s="3" t="str">
        <f t="shared" si="58"/>
        <v>Not Completed</v>
      </c>
      <c r="C82" s="10">
        <f t="shared" si="79"/>
        <v>81</v>
      </c>
      <c r="D82" s="5" t="str">
        <f t="shared" si="60"/>
        <v/>
      </c>
      <c r="E82" s="6"/>
      <c r="F82" s="6"/>
      <c r="G82" s="6"/>
      <c r="H82" s="5" t="str">
        <f t="shared" si="80"/>
        <v/>
      </c>
      <c r="I82" s="6"/>
      <c r="J82" s="6"/>
      <c r="K82" s="6"/>
      <c r="L82" s="6"/>
      <c r="M82" s="6"/>
      <c r="N82" s="6"/>
      <c r="O82" s="6"/>
      <c r="P82" s="7"/>
      <c r="Q82" s="8" t="str">
        <f>IF(ISBLANK(O82)=TRUE,"",VLOOKUP(O82,'validation code'!$X$35:$Y$38,2,0))</f>
        <v/>
      </c>
      <c r="R82" s="8">
        <f t="shared" si="76"/>
        <v>0</v>
      </c>
      <c r="S82" s="7"/>
      <c r="T82" s="61" t="str">
        <f t="shared" si="61"/>
        <v/>
      </c>
      <c r="U82" s="57"/>
      <c r="V82" s="57"/>
      <c r="W82" s="57"/>
      <c r="X82" s="57"/>
      <c r="Y82" s="58"/>
      <c r="Z82" s="57"/>
      <c r="AA82" s="87"/>
      <c r="AB82" s="84" t="str">
        <f t="shared" si="62"/>
        <v/>
      </c>
      <c r="AC82" s="60" t="str">
        <f t="shared" si="78"/>
        <v/>
      </c>
      <c r="AD82" s="60" t="str">
        <f t="shared" si="78"/>
        <v/>
      </c>
      <c r="AE82" s="60" t="str">
        <f t="shared" si="78"/>
        <v/>
      </c>
      <c r="AF82" s="60" t="str">
        <f t="shared" si="78"/>
        <v/>
      </c>
      <c r="AG82" s="60" t="str">
        <f t="shared" si="78"/>
        <v/>
      </c>
      <c r="AH82" s="60" t="str">
        <f t="shared" si="78"/>
        <v/>
      </c>
      <c r="AI82" s="60" t="str">
        <f t="shared" si="78"/>
        <v/>
      </c>
      <c r="AJ82" s="60" t="str">
        <f t="shared" si="78"/>
        <v/>
      </c>
      <c r="AK82" s="60" t="str">
        <f t="shared" si="78"/>
        <v/>
      </c>
      <c r="AL82" s="60" t="str">
        <f t="shared" si="78"/>
        <v/>
      </c>
      <c r="AM82" s="60" t="str">
        <f t="shared" si="78"/>
        <v/>
      </c>
      <c r="AN82" s="55">
        <f t="shared" si="77"/>
        <v>0</v>
      </c>
      <c r="AO82" s="3"/>
      <c r="AP82" s="3" t="str">
        <f>IF(ISBLANK(F82),"",VLOOKUP(F82,'validation code'!$T$64:$U$125,2,0))</f>
        <v/>
      </c>
      <c r="AQ82" s="3" t="str">
        <f>IF(ISBLANK(F82),"",VLOOKUP(F82,'validation code'!$T$3:$U$61,2,0))</f>
        <v/>
      </c>
      <c r="AR82" s="3" t="str">
        <f>IF(ISBLANK(M82)=TRUE,"",VLOOKUP(M82,'validation code'!$X$48:$Y$49,2,0))</f>
        <v/>
      </c>
      <c r="AS82" s="3" t="str">
        <f>IF(ISBLANK(F82)=TRUE,"",VLOOKUP(F82,'validation code'!$A$29:$B$91,2,0))</f>
        <v/>
      </c>
      <c r="AT82" s="3"/>
      <c r="AU82" s="3" t="str">
        <f t="shared" si="3"/>
        <v>EX-25</v>
      </c>
      <c r="AV82" s="3" t="str">
        <f>IF(ISBLANK($B$2)=TRUE,"",VLOOKUP($B$2,'validation code'!$W$54:$X$76,2,0))</f>
        <v>GAF</v>
      </c>
      <c r="AW82" s="3" t="str">
        <f t="shared" si="63"/>
        <v>01</v>
      </c>
      <c r="AX82" s="3" t="str">
        <f t="shared" si="64"/>
        <v/>
      </c>
      <c r="AY82" s="3" t="str">
        <f t="shared" si="65"/>
        <v>0081</v>
      </c>
      <c r="AZ82" s="3" t="str">
        <f t="shared" si="66"/>
        <v>EX-25-GAF-01--0081</v>
      </c>
      <c r="BA82" s="3" t="str">
        <f t="shared" si="67"/>
        <v>Not Completed</v>
      </c>
      <c r="BB82" s="6">
        <f t="shared" si="33"/>
        <v>0</v>
      </c>
      <c r="BC82" s="6">
        <f t="shared" si="34"/>
        <v>0</v>
      </c>
      <c r="BD82" s="6">
        <f t="shared" si="35"/>
        <v>1</v>
      </c>
      <c r="BE82" s="6">
        <f t="shared" si="36"/>
        <v>0</v>
      </c>
      <c r="BF82" s="6">
        <f t="shared" si="37"/>
        <v>0</v>
      </c>
      <c r="BG82" s="6">
        <f t="shared" si="38"/>
        <v>0</v>
      </c>
      <c r="BH82" s="6">
        <f t="shared" si="39"/>
        <v>0</v>
      </c>
      <c r="BI82" s="6">
        <f t="shared" si="40"/>
        <v>0</v>
      </c>
      <c r="BJ82" s="6">
        <f t="shared" si="41"/>
        <v>0</v>
      </c>
      <c r="BK82" s="6">
        <f t="shared" si="42"/>
        <v>0</v>
      </c>
      <c r="BL82" s="6">
        <f t="shared" si="43"/>
        <v>0</v>
      </c>
      <c r="BM82" s="6">
        <f t="shared" si="44"/>
        <v>1</v>
      </c>
      <c r="BN82" s="6">
        <f t="shared" si="45"/>
        <v>1</v>
      </c>
      <c r="BO82" s="6">
        <f t="shared" si="46"/>
        <v>0</v>
      </c>
      <c r="BP82" s="6">
        <f t="shared" si="47"/>
        <v>1</v>
      </c>
      <c r="BQ82" s="105">
        <f t="shared" si="48"/>
        <v>1</v>
      </c>
      <c r="BR82" s="6">
        <f t="shared" si="49"/>
        <v>0</v>
      </c>
      <c r="BS82" s="6">
        <f t="shared" si="50"/>
        <v>0</v>
      </c>
      <c r="BT82" s="105">
        <f t="shared" si="51"/>
        <v>1</v>
      </c>
      <c r="BU82" s="105">
        <f t="shared" si="52"/>
        <v>1</v>
      </c>
      <c r="BV82" s="105">
        <f t="shared" si="53"/>
        <v>1</v>
      </c>
      <c r="BW82" s="105">
        <f t="shared" si="54"/>
        <v>1</v>
      </c>
      <c r="BX82" s="3"/>
      <c r="BY82" s="3" t="str">
        <f t="shared" si="68"/>
        <v/>
      </c>
      <c r="BZ82" s="3" t="str">
        <f t="shared" si="69"/>
        <v/>
      </c>
      <c r="CA82" s="3" t="str">
        <f t="shared" si="70"/>
        <v/>
      </c>
      <c r="CB82" s="3">
        <f t="shared" si="71"/>
        <v>0</v>
      </c>
      <c r="CC82" s="3" t="str">
        <f t="shared" si="72"/>
        <v>0</v>
      </c>
    </row>
    <row r="83" spans="1:81" x14ac:dyDescent="0.25">
      <c r="A83" s="3" t="str">
        <f t="shared" si="58"/>
        <v>Not Completed</v>
      </c>
      <c r="C83" s="10">
        <f t="shared" si="79"/>
        <v>82</v>
      </c>
      <c r="D83" s="5" t="str">
        <f t="shared" si="60"/>
        <v/>
      </c>
      <c r="E83" s="6"/>
      <c r="F83" s="6"/>
      <c r="G83" s="6"/>
      <c r="H83" s="5" t="str">
        <f t="shared" si="80"/>
        <v/>
      </c>
      <c r="I83" s="6"/>
      <c r="J83" s="6"/>
      <c r="K83" s="6"/>
      <c r="L83" s="6"/>
      <c r="M83" s="6"/>
      <c r="N83" s="6"/>
      <c r="O83" s="6"/>
      <c r="P83" s="7"/>
      <c r="Q83" s="8" t="str">
        <f>IF(ISBLANK(O83)=TRUE,"",VLOOKUP(O83,'validation code'!$X$35:$Y$38,2,0))</f>
        <v/>
      </c>
      <c r="R83" s="8">
        <f t="shared" si="76"/>
        <v>0</v>
      </c>
      <c r="S83" s="7"/>
      <c r="T83" s="61" t="str">
        <f t="shared" si="61"/>
        <v/>
      </c>
      <c r="U83" s="57"/>
      <c r="V83" s="57"/>
      <c r="W83" s="57"/>
      <c r="X83" s="57"/>
      <c r="Y83" s="58"/>
      <c r="Z83" s="57"/>
      <c r="AA83" s="87"/>
      <c r="AB83" s="84" t="str">
        <f t="shared" si="62"/>
        <v/>
      </c>
      <c r="AC83" s="60" t="str">
        <f t="shared" si="78"/>
        <v/>
      </c>
      <c r="AD83" s="60" t="str">
        <f t="shared" si="78"/>
        <v/>
      </c>
      <c r="AE83" s="60" t="str">
        <f t="shared" si="78"/>
        <v/>
      </c>
      <c r="AF83" s="60" t="str">
        <f t="shared" si="78"/>
        <v/>
      </c>
      <c r="AG83" s="60" t="str">
        <f t="shared" si="78"/>
        <v/>
      </c>
      <c r="AH83" s="60" t="str">
        <f t="shared" si="78"/>
        <v/>
      </c>
      <c r="AI83" s="60" t="str">
        <f t="shared" si="78"/>
        <v/>
      </c>
      <c r="AJ83" s="60" t="str">
        <f t="shared" si="78"/>
        <v/>
      </c>
      <c r="AK83" s="60" t="str">
        <f t="shared" si="78"/>
        <v/>
      </c>
      <c r="AL83" s="60" t="str">
        <f t="shared" si="78"/>
        <v/>
      </c>
      <c r="AM83" s="60" t="str">
        <f t="shared" si="78"/>
        <v/>
      </c>
      <c r="AN83" s="55">
        <f t="shared" si="77"/>
        <v>0</v>
      </c>
      <c r="AO83" s="3"/>
      <c r="AP83" s="3" t="str">
        <f>IF(ISBLANK(F83),"",VLOOKUP(F83,'validation code'!$T$64:$U$125,2,0))</f>
        <v/>
      </c>
      <c r="AQ83" s="3" t="str">
        <f>IF(ISBLANK(F83),"",VLOOKUP(F83,'validation code'!$T$3:$U$61,2,0))</f>
        <v/>
      </c>
      <c r="AR83" s="3" t="str">
        <f>IF(ISBLANK(M83)=TRUE,"",VLOOKUP(M83,'validation code'!$X$48:$Y$49,2,0))</f>
        <v/>
      </c>
      <c r="AS83" s="3" t="str">
        <f>IF(ISBLANK(F83)=TRUE,"",VLOOKUP(F83,'validation code'!$A$29:$B$91,2,0))</f>
        <v/>
      </c>
      <c r="AT83" s="3"/>
      <c r="AU83" s="3" t="str">
        <f t="shared" si="3"/>
        <v>EX-25</v>
      </c>
      <c r="AV83" s="3" t="str">
        <f>IF(ISBLANK($B$2)=TRUE,"",VLOOKUP($B$2,'validation code'!$W$54:$X$76,2,0))</f>
        <v>GAF</v>
      </c>
      <c r="AW83" s="3" t="str">
        <f t="shared" si="63"/>
        <v>01</v>
      </c>
      <c r="AX83" s="3" t="str">
        <f t="shared" si="64"/>
        <v/>
      </c>
      <c r="AY83" s="3" t="str">
        <f t="shared" si="65"/>
        <v>0082</v>
      </c>
      <c r="AZ83" s="3" t="str">
        <f t="shared" si="66"/>
        <v>EX-25-GAF-01--0082</v>
      </c>
      <c r="BA83" s="3" t="str">
        <f t="shared" si="67"/>
        <v>Not Completed</v>
      </c>
      <c r="BB83" s="6">
        <f t="shared" si="33"/>
        <v>0</v>
      </c>
      <c r="BC83" s="6">
        <f t="shared" si="34"/>
        <v>0</v>
      </c>
      <c r="BD83" s="6">
        <f t="shared" si="35"/>
        <v>1</v>
      </c>
      <c r="BE83" s="6">
        <f t="shared" si="36"/>
        <v>0</v>
      </c>
      <c r="BF83" s="6">
        <f t="shared" si="37"/>
        <v>0</v>
      </c>
      <c r="BG83" s="6">
        <f t="shared" si="38"/>
        <v>0</v>
      </c>
      <c r="BH83" s="6">
        <f t="shared" si="39"/>
        <v>0</v>
      </c>
      <c r="BI83" s="6">
        <f t="shared" si="40"/>
        <v>0</v>
      </c>
      <c r="BJ83" s="6">
        <f t="shared" si="41"/>
        <v>0</v>
      </c>
      <c r="BK83" s="6">
        <f t="shared" si="42"/>
        <v>0</v>
      </c>
      <c r="BL83" s="6">
        <f t="shared" si="43"/>
        <v>0</v>
      </c>
      <c r="BM83" s="6">
        <f t="shared" si="44"/>
        <v>1</v>
      </c>
      <c r="BN83" s="6">
        <f t="shared" si="45"/>
        <v>1</v>
      </c>
      <c r="BO83" s="6">
        <f t="shared" si="46"/>
        <v>0</v>
      </c>
      <c r="BP83" s="6">
        <f t="shared" si="47"/>
        <v>1</v>
      </c>
      <c r="BQ83" s="105">
        <f t="shared" si="48"/>
        <v>1</v>
      </c>
      <c r="BR83" s="6">
        <f t="shared" si="49"/>
        <v>0</v>
      </c>
      <c r="BS83" s="6">
        <f t="shared" si="50"/>
        <v>0</v>
      </c>
      <c r="BT83" s="105">
        <f t="shared" si="51"/>
        <v>1</v>
      </c>
      <c r="BU83" s="105">
        <f t="shared" si="52"/>
        <v>1</v>
      </c>
      <c r="BV83" s="105">
        <f t="shared" si="53"/>
        <v>1</v>
      </c>
      <c r="BW83" s="105">
        <f t="shared" si="54"/>
        <v>1</v>
      </c>
      <c r="BX83" s="3"/>
      <c r="BY83" s="3" t="str">
        <f t="shared" si="68"/>
        <v/>
      </c>
      <c r="BZ83" s="3" t="str">
        <f t="shared" si="69"/>
        <v/>
      </c>
      <c r="CA83" s="3" t="str">
        <f t="shared" si="70"/>
        <v/>
      </c>
      <c r="CB83" s="3">
        <f t="shared" si="71"/>
        <v>0</v>
      </c>
      <c r="CC83" s="3" t="str">
        <f t="shared" si="72"/>
        <v>0</v>
      </c>
    </row>
    <row r="84" spans="1:81" x14ac:dyDescent="0.25">
      <c r="A84" s="3" t="str">
        <f t="shared" si="58"/>
        <v>Not Completed</v>
      </c>
      <c r="C84" s="10">
        <f t="shared" si="79"/>
        <v>83</v>
      </c>
      <c r="D84" s="5" t="str">
        <f t="shared" si="60"/>
        <v/>
      </c>
      <c r="E84" s="6"/>
      <c r="F84" s="6"/>
      <c r="G84" s="6"/>
      <c r="H84" s="5" t="str">
        <f t="shared" si="80"/>
        <v/>
      </c>
      <c r="I84" s="6"/>
      <c r="J84" s="6"/>
      <c r="K84" s="6"/>
      <c r="L84" s="6"/>
      <c r="M84" s="6"/>
      <c r="N84" s="6"/>
      <c r="O84" s="6"/>
      <c r="P84" s="7"/>
      <c r="Q84" s="8" t="str">
        <f>IF(ISBLANK(O84)=TRUE,"",VLOOKUP(O84,'validation code'!$X$35:$Y$38,2,0))</f>
        <v/>
      </c>
      <c r="R84" s="8">
        <f t="shared" si="76"/>
        <v>0</v>
      </c>
      <c r="S84" s="7"/>
      <c r="T84" s="61" t="str">
        <f t="shared" si="61"/>
        <v/>
      </c>
      <c r="U84" s="57"/>
      <c r="V84" s="57"/>
      <c r="W84" s="57"/>
      <c r="X84" s="57"/>
      <c r="Y84" s="58"/>
      <c r="Z84" s="57"/>
      <c r="AA84" s="87"/>
      <c r="AB84" s="84" t="str">
        <f t="shared" si="62"/>
        <v/>
      </c>
      <c r="AC84" s="60" t="str">
        <f t="shared" si="78"/>
        <v/>
      </c>
      <c r="AD84" s="60" t="str">
        <f t="shared" si="78"/>
        <v/>
      </c>
      <c r="AE84" s="60" t="str">
        <f t="shared" si="78"/>
        <v/>
      </c>
      <c r="AF84" s="60" t="str">
        <f t="shared" si="78"/>
        <v/>
      </c>
      <c r="AG84" s="60" t="str">
        <f t="shared" si="78"/>
        <v/>
      </c>
      <c r="AH84" s="60" t="str">
        <f t="shared" si="78"/>
        <v/>
      </c>
      <c r="AI84" s="60" t="str">
        <f t="shared" si="78"/>
        <v/>
      </c>
      <c r="AJ84" s="60" t="str">
        <f t="shared" si="78"/>
        <v/>
      </c>
      <c r="AK84" s="60" t="str">
        <f t="shared" si="78"/>
        <v/>
      </c>
      <c r="AL84" s="60" t="str">
        <f t="shared" si="78"/>
        <v/>
      </c>
      <c r="AM84" s="60" t="str">
        <f t="shared" si="78"/>
        <v/>
      </c>
      <c r="AN84" s="55">
        <f t="shared" si="77"/>
        <v>0</v>
      </c>
      <c r="AO84" s="3"/>
      <c r="AP84" s="3" t="str">
        <f>IF(ISBLANK(F84),"",VLOOKUP(F84,'validation code'!$T$64:$U$125,2,0))</f>
        <v/>
      </c>
      <c r="AQ84" s="3" t="str">
        <f>IF(ISBLANK(F84),"",VLOOKUP(F84,'validation code'!$T$3:$U$61,2,0))</f>
        <v/>
      </c>
      <c r="AR84" s="3" t="str">
        <f>IF(ISBLANK(M84)=TRUE,"",VLOOKUP(M84,'validation code'!$X$48:$Y$49,2,0))</f>
        <v/>
      </c>
      <c r="AS84" s="3" t="str">
        <f>IF(ISBLANK(F84)=TRUE,"",VLOOKUP(F84,'validation code'!$A$29:$B$91,2,0))</f>
        <v/>
      </c>
      <c r="AT84" s="3"/>
      <c r="AU84" s="3" t="str">
        <f t="shared" si="3"/>
        <v>EX-25</v>
      </c>
      <c r="AV84" s="3" t="str">
        <f>IF(ISBLANK($B$2)=TRUE,"",VLOOKUP($B$2,'validation code'!$W$54:$X$76,2,0))</f>
        <v>GAF</v>
      </c>
      <c r="AW84" s="3" t="str">
        <f t="shared" si="63"/>
        <v>01</v>
      </c>
      <c r="AX84" s="3" t="str">
        <f t="shared" si="64"/>
        <v/>
      </c>
      <c r="AY84" s="3" t="str">
        <f t="shared" si="65"/>
        <v>0083</v>
      </c>
      <c r="AZ84" s="3" t="str">
        <f t="shared" si="66"/>
        <v>EX-25-GAF-01--0083</v>
      </c>
      <c r="BA84" s="3" t="str">
        <f t="shared" si="67"/>
        <v>Not Completed</v>
      </c>
      <c r="BB84" s="6">
        <f t="shared" si="33"/>
        <v>0</v>
      </c>
      <c r="BC84" s="6">
        <f t="shared" si="34"/>
        <v>0</v>
      </c>
      <c r="BD84" s="6">
        <f t="shared" si="35"/>
        <v>1</v>
      </c>
      <c r="BE84" s="6">
        <f t="shared" si="36"/>
        <v>0</v>
      </c>
      <c r="BF84" s="6">
        <f t="shared" si="37"/>
        <v>0</v>
      </c>
      <c r="BG84" s="6">
        <f t="shared" si="38"/>
        <v>0</v>
      </c>
      <c r="BH84" s="6">
        <f t="shared" si="39"/>
        <v>0</v>
      </c>
      <c r="BI84" s="6">
        <f t="shared" si="40"/>
        <v>0</v>
      </c>
      <c r="BJ84" s="6">
        <f t="shared" si="41"/>
        <v>0</v>
      </c>
      <c r="BK84" s="6">
        <f t="shared" si="42"/>
        <v>0</v>
      </c>
      <c r="BL84" s="6">
        <f t="shared" si="43"/>
        <v>0</v>
      </c>
      <c r="BM84" s="6">
        <f t="shared" si="44"/>
        <v>1</v>
      </c>
      <c r="BN84" s="6">
        <f t="shared" si="45"/>
        <v>1</v>
      </c>
      <c r="BO84" s="6">
        <f t="shared" si="46"/>
        <v>0</v>
      </c>
      <c r="BP84" s="6">
        <f t="shared" si="47"/>
        <v>1</v>
      </c>
      <c r="BQ84" s="105">
        <f t="shared" si="48"/>
        <v>1</v>
      </c>
      <c r="BR84" s="6">
        <f t="shared" si="49"/>
        <v>0</v>
      </c>
      <c r="BS84" s="6">
        <f t="shared" si="50"/>
        <v>0</v>
      </c>
      <c r="BT84" s="105">
        <f t="shared" si="51"/>
        <v>1</v>
      </c>
      <c r="BU84" s="105">
        <f t="shared" si="52"/>
        <v>1</v>
      </c>
      <c r="BV84" s="105">
        <f t="shared" si="53"/>
        <v>1</v>
      </c>
      <c r="BW84" s="105">
        <f t="shared" si="54"/>
        <v>1</v>
      </c>
      <c r="BX84" s="3"/>
      <c r="BY84" s="3" t="str">
        <f t="shared" si="68"/>
        <v/>
      </c>
      <c r="BZ84" s="3" t="str">
        <f t="shared" si="69"/>
        <v/>
      </c>
      <c r="CA84" s="3" t="str">
        <f t="shared" si="70"/>
        <v/>
      </c>
      <c r="CB84" s="3">
        <f t="shared" si="71"/>
        <v>0</v>
      </c>
      <c r="CC84" s="3" t="str">
        <f t="shared" si="72"/>
        <v>0</v>
      </c>
    </row>
    <row r="85" spans="1:81" x14ac:dyDescent="0.25">
      <c r="A85" s="3" t="str">
        <f t="shared" si="58"/>
        <v>Not Completed</v>
      </c>
      <c r="C85" s="10">
        <f t="shared" si="79"/>
        <v>84</v>
      </c>
      <c r="D85" s="5" t="str">
        <f t="shared" si="60"/>
        <v/>
      </c>
      <c r="E85" s="6"/>
      <c r="F85" s="6"/>
      <c r="G85" s="6"/>
      <c r="H85" s="5" t="str">
        <f t="shared" si="80"/>
        <v/>
      </c>
      <c r="I85" s="6"/>
      <c r="J85" s="6"/>
      <c r="K85" s="6"/>
      <c r="L85" s="6"/>
      <c r="M85" s="6"/>
      <c r="N85" s="6"/>
      <c r="O85" s="6"/>
      <c r="P85" s="7"/>
      <c r="Q85" s="8" t="str">
        <f>IF(ISBLANK(O85)=TRUE,"",VLOOKUP(O85,'validation code'!$X$35:$Y$38,2,0))</f>
        <v/>
      </c>
      <c r="R85" s="8">
        <f t="shared" si="76"/>
        <v>0</v>
      </c>
      <c r="S85" s="7"/>
      <c r="T85" s="61" t="str">
        <f t="shared" si="61"/>
        <v/>
      </c>
      <c r="U85" s="57"/>
      <c r="V85" s="57"/>
      <c r="W85" s="57"/>
      <c r="X85" s="57"/>
      <c r="Y85" s="58"/>
      <c r="Z85" s="57"/>
      <c r="AA85" s="87"/>
      <c r="AB85" s="84" t="str">
        <f t="shared" si="62"/>
        <v/>
      </c>
      <c r="AC85" s="60" t="str">
        <f t="shared" si="78"/>
        <v/>
      </c>
      <c r="AD85" s="60" t="str">
        <f t="shared" si="78"/>
        <v/>
      </c>
      <c r="AE85" s="60" t="str">
        <f t="shared" si="78"/>
        <v/>
      </c>
      <c r="AF85" s="60" t="str">
        <f t="shared" si="78"/>
        <v/>
      </c>
      <c r="AG85" s="60" t="str">
        <f t="shared" si="78"/>
        <v/>
      </c>
      <c r="AH85" s="60" t="str">
        <f t="shared" si="78"/>
        <v/>
      </c>
      <c r="AI85" s="60" t="str">
        <f t="shared" si="78"/>
        <v/>
      </c>
      <c r="AJ85" s="60" t="str">
        <f t="shared" si="78"/>
        <v/>
      </c>
      <c r="AK85" s="60" t="str">
        <f t="shared" si="78"/>
        <v/>
      </c>
      <c r="AL85" s="60" t="str">
        <f t="shared" si="78"/>
        <v/>
      </c>
      <c r="AM85" s="60" t="str">
        <f t="shared" si="78"/>
        <v/>
      </c>
      <c r="AN85" s="55">
        <f t="shared" si="77"/>
        <v>0</v>
      </c>
      <c r="AO85" s="3"/>
      <c r="AP85" s="3" t="str">
        <f>IF(ISBLANK(F85),"",VLOOKUP(F85,'validation code'!$T$64:$U$125,2,0))</f>
        <v/>
      </c>
      <c r="AQ85" s="3" t="str">
        <f>IF(ISBLANK(F85),"",VLOOKUP(F85,'validation code'!$T$3:$U$61,2,0))</f>
        <v/>
      </c>
      <c r="AR85" s="3" t="str">
        <f>IF(ISBLANK(M85)=TRUE,"",VLOOKUP(M85,'validation code'!$X$48:$Y$49,2,0))</f>
        <v/>
      </c>
      <c r="AS85" s="3" t="str">
        <f>IF(ISBLANK(F85)=TRUE,"",VLOOKUP(F85,'validation code'!$A$29:$B$91,2,0))</f>
        <v/>
      </c>
      <c r="AT85" s="3"/>
      <c r="AU85" s="3" t="str">
        <f t="shared" si="3"/>
        <v>EX-25</v>
      </c>
      <c r="AV85" s="3" t="str">
        <f>IF(ISBLANK($B$2)=TRUE,"",VLOOKUP($B$2,'validation code'!$W$54:$X$76,2,0))</f>
        <v>GAF</v>
      </c>
      <c r="AW85" s="3" t="str">
        <f t="shared" si="63"/>
        <v>01</v>
      </c>
      <c r="AX85" s="3" t="str">
        <f t="shared" si="64"/>
        <v/>
      </c>
      <c r="AY85" s="3" t="str">
        <f t="shared" si="65"/>
        <v>0084</v>
      </c>
      <c r="AZ85" s="3" t="str">
        <f t="shared" si="66"/>
        <v>EX-25-GAF-01--0084</v>
      </c>
      <c r="BA85" s="3" t="str">
        <f t="shared" si="67"/>
        <v>Not Completed</v>
      </c>
      <c r="BB85" s="6">
        <f t="shared" si="33"/>
        <v>0</v>
      </c>
      <c r="BC85" s="6">
        <f t="shared" si="34"/>
        <v>0</v>
      </c>
      <c r="BD85" s="6">
        <f t="shared" si="35"/>
        <v>1</v>
      </c>
      <c r="BE85" s="6">
        <f t="shared" si="36"/>
        <v>0</v>
      </c>
      <c r="BF85" s="6">
        <f t="shared" si="37"/>
        <v>0</v>
      </c>
      <c r="BG85" s="6">
        <f t="shared" si="38"/>
        <v>0</v>
      </c>
      <c r="BH85" s="6">
        <f t="shared" si="39"/>
        <v>0</v>
      </c>
      <c r="BI85" s="6">
        <f t="shared" si="40"/>
        <v>0</v>
      </c>
      <c r="BJ85" s="6">
        <f t="shared" si="41"/>
        <v>0</v>
      </c>
      <c r="BK85" s="6">
        <f t="shared" si="42"/>
        <v>0</v>
      </c>
      <c r="BL85" s="6">
        <f t="shared" si="43"/>
        <v>0</v>
      </c>
      <c r="BM85" s="6">
        <f t="shared" si="44"/>
        <v>1</v>
      </c>
      <c r="BN85" s="6">
        <f t="shared" si="45"/>
        <v>1</v>
      </c>
      <c r="BO85" s="6">
        <f t="shared" si="46"/>
        <v>0</v>
      </c>
      <c r="BP85" s="6">
        <f t="shared" si="47"/>
        <v>1</v>
      </c>
      <c r="BQ85" s="105">
        <f t="shared" si="48"/>
        <v>1</v>
      </c>
      <c r="BR85" s="6">
        <f t="shared" si="49"/>
        <v>0</v>
      </c>
      <c r="BS85" s="6">
        <f t="shared" si="50"/>
        <v>0</v>
      </c>
      <c r="BT85" s="105">
        <f t="shared" si="51"/>
        <v>1</v>
      </c>
      <c r="BU85" s="105">
        <f t="shared" si="52"/>
        <v>1</v>
      </c>
      <c r="BV85" s="105">
        <f t="shared" si="53"/>
        <v>1</v>
      </c>
      <c r="BW85" s="105">
        <f t="shared" si="54"/>
        <v>1</v>
      </c>
      <c r="BX85" s="3"/>
      <c r="BY85" s="3" t="str">
        <f t="shared" si="68"/>
        <v/>
      </c>
      <c r="BZ85" s="3" t="str">
        <f t="shared" si="69"/>
        <v/>
      </c>
      <c r="CA85" s="3" t="str">
        <f t="shared" si="70"/>
        <v/>
      </c>
      <c r="CB85" s="3">
        <f t="shared" si="71"/>
        <v>0</v>
      </c>
      <c r="CC85" s="3" t="str">
        <f t="shared" si="72"/>
        <v>0</v>
      </c>
    </row>
    <row r="86" spans="1:81" x14ac:dyDescent="0.25">
      <c r="A86" s="3" t="str">
        <f t="shared" si="58"/>
        <v>Not Completed</v>
      </c>
      <c r="C86" s="10">
        <f t="shared" si="79"/>
        <v>85</v>
      </c>
      <c r="D86" s="5" t="str">
        <f t="shared" si="60"/>
        <v/>
      </c>
      <c r="E86" s="6"/>
      <c r="F86" s="6"/>
      <c r="G86" s="6"/>
      <c r="H86" s="5" t="str">
        <f t="shared" si="80"/>
        <v/>
      </c>
      <c r="I86" s="6"/>
      <c r="J86" s="6"/>
      <c r="K86" s="6"/>
      <c r="L86" s="6"/>
      <c r="M86" s="6"/>
      <c r="N86" s="6"/>
      <c r="O86" s="6"/>
      <c r="P86" s="7"/>
      <c r="Q86" s="8" t="str">
        <f>IF(ISBLANK(O86)=TRUE,"",VLOOKUP(O86,'validation code'!$X$35:$Y$38,2,0))</f>
        <v/>
      </c>
      <c r="R86" s="8">
        <f t="shared" si="76"/>
        <v>0</v>
      </c>
      <c r="S86" s="7"/>
      <c r="T86" s="61" t="str">
        <f t="shared" si="61"/>
        <v/>
      </c>
      <c r="U86" s="57"/>
      <c r="V86" s="57"/>
      <c r="W86" s="57"/>
      <c r="X86" s="57"/>
      <c r="Y86" s="58"/>
      <c r="Z86" s="57"/>
      <c r="AA86" s="87"/>
      <c r="AB86" s="84" t="str">
        <f t="shared" si="62"/>
        <v/>
      </c>
      <c r="AC86" s="60" t="str">
        <f t="shared" si="78"/>
        <v/>
      </c>
      <c r="AD86" s="60" t="str">
        <f t="shared" si="78"/>
        <v/>
      </c>
      <c r="AE86" s="60" t="str">
        <f t="shared" si="78"/>
        <v/>
      </c>
      <c r="AF86" s="60" t="str">
        <f t="shared" si="78"/>
        <v/>
      </c>
      <c r="AG86" s="60" t="str">
        <f t="shared" si="78"/>
        <v/>
      </c>
      <c r="AH86" s="60" t="str">
        <f t="shared" si="78"/>
        <v/>
      </c>
      <c r="AI86" s="60" t="str">
        <f t="shared" si="78"/>
        <v/>
      </c>
      <c r="AJ86" s="60" t="str">
        <f t="shared" si="78"/>
        <v/>
      </c>
      <c r="AK86" s="60" t="str">
        <f t="shared" si="78"/>
        <v/>
      </c>
      <c r="AL86" s="60" t="str">
        <f t="shared" si="78"/>
        <v/>
      </c>
      <c r="AM86" s="60" t="str">
        <f t="shared" si="78"/>
        <v/>
      </c>
      <c r="AN86" s="55">
        <f t="shared" si="77"/>
        <v>0</v>
      </c>
      <c r="AO86" s="3"/>
      <c r="AP86" s="3" t="str">
        <f>IF(ISBLANK(F86),"",VLOOKUP(F86,'validation code'!$T$64:$U$125,2,0))</f>
        <v/>
      </c>
      <c r="AQ86" s="3" t="str">
        <f>IF(ISBLANK(F86),"",VLOOKUP(F86,'validation code'!$T$3:$U$61,2,0))</f>
        <v/>
      </c>
      <c r="AR86" s="3" t="str">
        <f>IF(ISBLANK(M86)=TRUE,"",VLOOKUP(M86,'validation code'!$X$48:$Y$49,2,0))</f>
        <v/>
      </c>
      <c r="AS86" s="3" t="str">
        <f>IF(ISBLANK(F86)=TRUE,"",VLOOKUP(F86,'validation code'!$A$29:$B$91,2,0))</f>
        <v/>
      </c>
      <c r="AT86" s="3"/>
      <c r="AU86" s="3" t="str">
        <f t="shared" si="3"/>
        <v>EX-25</v>
      </c>
      <c r="AV86" s="3" t="str">
        <f>IF(ISBLANK($B$2)=TRUE,"",VLOOKUP($B$2,'validation code'!$W$54:$X$76,2,0))</f>
        <v>GAF</v>
      </c>
      <c r="AW86" s="3" t="str">
        <f t="shared" si="63"/>
        <v>01</v>
      </c>
      <c r="AX86" s="3" t="str">
        <f t="shared" si="64"/>
        <v/>
      </c>
      <c r="AY86" s="3" t="str">
        <f t="shared" si="65"/>
        <v>0085</v>
      </c>
      <c r="AZ86" s="3" t="str">
        <f t="shared" si="66"/>
        <v>EX-25-GAF-01--0085</v>
      </c>
      <c r="BA86" s="3" t="str">
        <f t="shared" si="67"/>
        <v>Not Completed</v>
      </c>
      <c r="BB86" s="6">
        <f t="shared" si="33"/>
        <v>0</v>
      </c>
      <c r="BC86" s="6">
        <f t="shared" si="34"/>
        <v>0</v>
      </c>
      <c r="BD86" s="6">
        <f t="shared" si="35"/>
        <v>1</v>
      </c>
      <c r="BE86" s="6">
        <f t="shared" si="36"/>
        <v>0</v>
      </c>
      <c r="BF86" s="6">
        <f t="shared" si="37"/>
        <v>0</v>
      </c>
      <c r="BG86" s="6">
        <f t="shared" si="38"/>
        <v>0</v>
      </c>
      <c r="BH86" s="6">
        <f t="shared" si="39"/>
        <v>0</v>
      </c>
      <c r="BI86" s="6">
        <f t="shared" si="40"/>
        <v>0</v>
      </c>
      <c r="BJ86" s="6">
        <f t="shared" si="41"/>
        <v>0</v>
      </c>
      <c r="BK86" s="6">
        <f t="shared" si="42"/>
        <v>0</v>
      </c>
      <c r="BL86" s="6">
        <f t="shared" si="43"/>
        <v>0</v>
      </c>
      <c r="BM86" s="6">
        <f t="shared" si="44"/>
        <v>1</v>
      </c>
      <c r="BN86" s="6">
        <f t="shared" si="45"/>
        <v>1</v>
      </c>
      <c r="BO86" s="6">
        <f t="shared" si="46"/>
        <v>0</v>
      </c>
      <c r="BP86" s="6">
        <f t="shared" si="47"/>
        <v>1</v>
      </c>
      <c r="BQ86" s="105">
        <f t="shared" si="48"/>
        <v>1</v>
      </c>
      <c r="BR86" s="6">
        <f t="shared" si="49"/>
        <v>0</v>
      </c>
      <c r="BS86" s="6">
        <f t="shared" si="50"/>
        <v>0</v>
      </c>
      <c r="BT86" s="105">
        <f t="shared" si="51"/>
        <v>1</v>
      </c>
      <c r="BU86" s="105">
        <f t="shared" si="52"/>
        <v>1</v>
      </c>
      <c r="BV86" s="105">
        <f t="shared" si="53"/>
        <v>1</v>
      </c>
      <c r="BW86" s="105">
        <f t="shared" si="54"/>
        <v>1</v>
      </c>
      <c r="BX86" s="3"/>
      <c r="BY86" s="3" t="str">
        <f t="shared" si="68"/>
        <v/>
      </c>
      <c r="BZ86" s="3" t="str">
        <f t="shared" si="69"/>
        <v/>
      </c>
      <c r="CA86" s="3" t="str">
        <f t="shared" si="70"/>
        <v/>
      </c>
      <c r="CB86" s="3">
        <f t="shared" si="71"/>
        <v>0</v>
      </c>
      <c r="CC86" s="3" t="str">
        <f t="shared" si="72"/>
        <v>0</v>
      </c>
    </row>
    <row r="87" spans="1:81" x14ac:dyDescent="0.25">
      <c r="A87" s="3" t="str">
        <f t="shared" si="58"/>
        <v>Not Completed</v>
      </c>
      <c r="C87" s="10">
        <f t="shared" si="79"/>
        <v>86</v>
      </c>
      <c r="D87" s="5" t="str">
        <f t="shared" si="60"/>
        <v/>
      </c>
      <c r="E87" s="6"/>
      <c r="F87" s="6"/>
      <c r="G87" s="6"/>
      <c r="H87" s="5" t="str">
        <f t="shared" si="80"/>
        <v/>
      </c>
      <c r="I87" s="6"/>
      <c r="J87" s="6"/>
      <c r="K87" s="6"/>
      <c r="L87" s="6"/>
      <c r="M87" s="6"/>
      <c r="N87" s="6"/>
      <c r="O87" s="6"/>
      <c r="P87" s="7"/>
      <c r="Q87" s="8" t="str">
        <f>IF(ISBLANK(O87)=TRUE,"",VLOOKUP(O87,'validation code'!$X$35:$Y$38,2,0))</f>
        <v/>
      </c>
      <c r="R87" s="8">
        <f t="shared" si="76"/>
        <v>0</v>
      </c>
      <c r="S87" s="7"/>
      <c r="T87" s="61" t="str">
        <f t="shared" si="61"/>
        <v/>
      </c>
      <c r="U87" s="57"/>
      <c r="V87" s="57"/>
      <c r="W87" s="57"/>
      <c r="X87" s="57"/>
      <c r="Y87" s="58"/>
      <c r="Z87" s="57"/>
      <c r="AA87" s="87"/>
      <c r="AB87" s="84" t="str">
        <f t="shared" si="62"/>
        <v/>
      </c>
      <c r="AC87" s="60" t="str">
        <f t="shared" si="78"/>
        <v/>
      </c>
      <c r="AD87" s="60" t="str">
        <f t="shared" si="78"/>
        <v/>
      </c>
      <c r="AE87" s="60" t="str">
        <f t="shared" si="78"/>
        <v/>
      </c>
      <c r="AF87" s="60" t="str">
        <f t="shared" si="78"/>
        <v/>
      </c>
      <c r="AG87" s="60" t="str">
        <f t="shared" si="78"/>
        <v/>
      </c>
      <c r="AH87" s="60" t="str">
        <f t="shared" si="78"/>
        <v/>
      </c>
      <c r="AI87" s="60" t="str">
        <f t="shared" si="78"/>
        <v/>
      </c>
      <c r="AJ87" s="60" t="str">
        <f t="shared" si="78"/>
        <v/>
      </c>
      <c r="AK87" s="60" t="str">
        <f t="shared" si="78"/>
        <v/>
      </c>
      <c r="AL87" s="60" t="str">
        <f t="shared" si="78"/>
        <v/>
      </c>
      <c r="AM87" s="60" t="str">
        <f t="shared" si="78"/>
        <v/>
      </c>
      <c r="AN87" s="55">
        <f t="shared" si="77"/>
        <v>0</v>
      </c>
      <c r="AO87" s="3"/>
      <c r="AP87" s="3" t="str">
        <f>IF(ISBLANK(F87),"",VLOOKUP(F87,'validation code'!$T$64:$U$125,2,0))</f>
        <v/>
      </c>
      <c r="AQ87" s="3" t="str">
        <f>IF(ISBLANK(F87),"",VLOOKUP(F87,'validation code'!$T$3:$U$61,2,0))</f>
        <v/>
      </c>
      <c r="AR87" s="3" t="str">
        <f>IF(ISBLANK(M87)=TRUE,"",VLOOKUP(M87,'validation code'!$X$48:$Y$49,2,0))</f>
        <v/>
      </c>
      <c r="AS87" s="3" t="str">
        <f>IF(ISBLANK(F87)=TRUE,"",VLOOKUP(F87,'validation code'!$A$29:$B$91,2,0))</f>
        <v/>
      </c>
      <c r="AT87" s="3"/>
      <c r="AU87" s="3" t="str">
        <f t="shared" si="3"/>
        <v>EX-25</v>
      </c>
      <c r="AV87" s="3" t="str">
        <f>IF(ISBLANK($B$2)=TRUE,"",VLOOKUP($B$2,'validation code'!$W$54:$X$76,2,0))</f>
        <v>GAF</v>
      </c>
      <c r="AW87" s="3" t="str">
        <f t="shared" si="63"/>
        <v>01</v>
      </c>
      <c r="AX87" s="3" t="str">
        <f t="shared" si="64"/>
        <v/>
      </c>
      <c r="AY87" s="3" t="str">
        <f t="shared" si="65"/>
        <v>0086</v>
      </c>
      <c r="AZ87" s="3" t="str">
        <f t="shared" si="66"/>
        <v>EX-25-GAF-01--0086</v>
      </c>
      <c r="BA87" s="3" t="str">
        <f t="shared" si="67"/>
        <v>Not Completed</v>
      </c>
      <c r="BB87" s="6">
        <f t="shared" si="33"/>
        <v>0</v>
      </c>
      <c r="BC87" s="6">
        <f t="shared" si="34"/>
        <v>0</v>
      </c>
      <c r="BD87" s="6">
        <f t="shared" si="35"/>
        <v>1</v>
      </c>
      <c r="BE87" s="6">
        <f t="shared" si="36"/>
        <v>0</v>
      </c>
      <c r="BF87" s="6">
        <f t="shared" si="37"/>
        <v>0</v>
      </c>
      <c r="BG87" s="6">
        <f t="shared" si="38"/>
        <v>0</v>
      </c>
      <c r="BH87" s="6">
        <f t="shared" si="39"/>
        <v>0</v>
      </c>
      <c r="BI87" s="6">
        <f t="shared" si="40"/>
        <v>0</v>
      </c>
      <c r="BJ87" s="6">
        <f t="shared" si="41"/>
        <v>0</v>
      </c>
      <c r="BK87" s="6">
        <f t="shared" si="42"/>
        <v>0</v>
      </c>
      <c r="BL87" s="6">
        <f t="shared" si="43"/>
        <v>0</v>
      </c>
      <c r="BM87" s="6">
        <f t="shared" si="44"/>
        <v>1</v>
      </c>
      <c r="BN87" s="6">
        <f t="shared" si="45"/>
        <v>1</v>
      </c>
      <c r="BO87" s="6">
        <f t="shared" si="46"/>
        <v>0</v>
      </c>
      <c r="BP87" s="6">
        <f t="shared" si="47"/>
        <v>1</v>
      </c>
      <c r="BQ87" s="105">
        <f t="shared" si="48"/>
        <v>1</v>
      </c>
      <c r="BR87" s="6">
        <f t="shared" si="49"/>
        <v>0</v>
      </c>
      <c r="BS87" s="6">
        <f t="shared" si="50"/>
        <v>0</v>
      </c>
      <c r="BT87" s="105">
        <f t="shared" si="51"/>
        <v>1</v>
      </c>
      <c r="BU87" s="105">
        <f t="shared" si="52"/>
        <v>1</v>
      </c>
      <c r="BV87" s="105">
        <f t="shared" si="53"/>
        <v>1</v>
      </c>
      <c r="BW87" s="105">
        <f t="shared" si="54"/>
        <v>1</v>
      </c>
      <c r="BX87" s="3"/>
      <c r="BY87" s="3" t="str">
        <f t="shared" si="68"/>
        <v/>
      </c>
      <c r="BZ87" s="3" t="str">
        <f t="shared" si="69"/>
        <v/>
      </c>
      <c r="CA87" s="3" t="str">
        <f t="shared" si="70"/>
        <v/>
      </c>
      <c r="CB87" s="3">
        <f t="shared" si="71"/>
        <v>0</v>
      </c>
      <c r="CC87" s="3" t="str">
        <f t="shared" si="72"/>
        <v>0</v>
      </c>
    </row>
    <row r="88" spans="1:81" x14ac:dyDescent="0.25">
      <c r="A88" s="3" t="str">
        <f t="shared" si="58"/>
        <v>Not Completed</v>
      </c>
      <c r="C88" s="10">
        <f t="shared" si="79"/>
        <v>87</v>
      </c>
      <c r="D88" s="5" t="str">
        <f t="shared" si="60"/>
        <v/>
      </c>
      <c r="E88" s="6"/>
      <c r="F88" s="6"/>
      <c r="G88" s="6"/>
      <c r="H88" s="5" t="str">
        <f t="shared" si="80"/>
        <v/>
      </c>
      <c r="I88" s="6"/>
      <c r="J88" s="6"/>
      <c r="K88" s="6"/>
      <c r="L88" s="6"/>
      <c r="M88" s="6"/>
      <c r="N88" s="6"/>
      <c r="O88" s="6"/>
      <c r="P88" s="7"/>
      <c r="Q88" s="8" t="str">
        <f>IF(ISBLANK(O88)=TRUE,"",VLOOKUP(O88,'validation code'!$X$35:$Y$38,2,0))</f>
        <v/>
      </c>
      <c r="R88" s="8">
        <f t="shared" si="76"/>
        <v>0</v>
      </c>
      <c r="S88" s="7"/>
      <c r="T88" s="61" t="str">
        <f t="shared" si="61"/>
        <v/>
      </c>
      <c r="U88" s="57"/>
      <c r="V88" s="57"/>
      <c r="W88" s="57"/>
      <c r="X88" s="57"/>
      <c r="Y88" s="58"/>
      <c r="Z88" s="57"/>
      <c r="AA88" s="87"/>
      <c r="AB88" s="84" t="str">
        <f t="shared" si="62"/>
        <v/>
      </c>
      <c r="AC88" s="60" t="str">
        <f t="shared" si="78"/>
        <v/>
      </c>
      <c r="AD88" s="60" t="str">
        <f t="shared" si="78"/>
        <v/>
      </c>
      <c r="AE88" s="60" t="str">
        <f t="shared" si="78"/>
        <v/>
      </c>
      <c r="AF88" s="60" t="str">
        <f t="shared" si="78"/>
        <v/>
      </c>
      <c r="AG88" s="60" t="str">
        <f t="shared" si="78"/>
        <v/>
      </c>
      <c r="AH88" s="60" t="str">
        <f t="shared" si="78"/>
        <v/>
      </c>
      <c r="AI88" s="60" t="str">
        <f t="shared" si="78"/>
        <v/>
      </c>
      <c r="AJ88" s="60" t="str">
        <f t="shared" si="78"/>
        <v/>
      </c>
      <c r="AK88" s="60" t="str">
        <f t="shared" si="78"/>
        <v/>
      </c>
      <c r="AL88" s="60" t="str">
        <f t="shared" si="78"/>
        <v/>
      </c>
      <c r="AM88" s="60" t="str">
        <f t="shared" si="78"/>
        <v/>
      </c>
      <c r="AN88" s="55">
        <f t="shared" si="77"/>
        <v>0</v>
      </c>
      <c r="AO88" s="3"/>
      <c r="AP88" s="3" t="str">
        <f>IF(ISBLANK(F88),"",VLOOKUP(F88,'validation code'!$T$64:$U$125,2,0))</f>
        <v/>
      </c>
      <c r="AQ88" s="3" t="str">
        <f>IF(ISBLANK(F88),"",VLOOKUP(F88,'validation code'!$T$3:$U$61,2,0))</f>
        <v/>
      </c>
      <c r="AR88" s="3" t="str">
        <f>IF(ISBLANK(M88)=TRUE,"",VLOOKUP(M88,'validation code'!$X$48:$Y$49,2,0))</f>
        <v/>
      </c>
      <c r="AS88" s="3" t="str">
        <f>IF(ISBLANK(F88)=TRUE,"",VLOOKUP(F88,'validation code'!$A$29:$B$91,2,0))</f>
        <v/>
      </c>
      <c r="AT88" s="3"/>
      <c r="AU88" s="3" t="str">
        <f t="shared" si="3"/>
        <v>EX-25</v>
      </c>
      <c r="AV88" s="3" t="str">
        <f>IF(ISBLANK($B$2)=TRUE,"",VLOOKUP($B$2,'validation code'!$W$54:$X$76,2,0))</f>
        <v>GAF</v>
      </c>
      <c r="AW88" s="3" t="str">
        <f t="shared" si="63"/>
        <v>01</v>
      </c>
      <c r="AX88" s="3" t="str">
        <f t="shared" si="64"/>
        <v/>
      </c>
      <c r="AY88" s="3" t="str">
        <f t="shared" si="65"/>
        <v>0087</v>
      </c>
      <c r="AZ88" s="3" t="str">
        <f t="shared" si="66"/>
        <v>EX-25-GAF-01--0087</v>
      </c>
      <c r="BA88" s="3" t="str">
        <f t="shared" si="67"/>
        <v>Not Completed</v>
      </c>
      <c r="BB88" s="6">
        <f t="shared" si="33"/>
        <v>0</v>
      </c>
      <c r="BC88" s="6">
        <f t="shared" si="34"/>
        <v>0</v>
      </c>
      <c r="BD88" s="6">
        <f t="shared" si="35"/>
        <v>1</v>
      </c>
      <c r="BE88" s="6">
        <f t="shared" si="36"/>
        <v>0</v>
      </c>
      <c r="BF88" s="6">
        <f t="shared" si="37"/>
        <v>0</v>
      </c>
      <c r="BG88" s="6">
        <f t="shared" si="38"/>
        <v>0</v>
      </c>
      <c r="BH88" s="6">
        <f t="shared" si="39"/>
        <v>0</v>
      </c>
      <c r="BI88" s="6">
        <f t="shared" si="40"/>
        <v>0</v>
      </c>
      <c r="BJ88" s="6">
        <f t="shared" si="41"/>
        <v>0</v>
      </c>
      <c r="BK88" s="6">
        <f t="shared" si="42"/>
        <v>0</v>
      </c>
      <c r="BL88" s="6">
        <f t="shared" si="43"/>
        <v>0</v>
      </c>
      <c r="BM88" s="6">
        <f t="shared" si="44"/>
        <v>1</v>
      </c>
      <c r="BN88" s="6">
        <f t="shared" si="45"/>
        <v>1</v>
      </c>
      <c r="BO88" s="6">
        <f t="shared" si="46"/>
        <v>0</v>
      </c>
      <c r="BP88" s="6">
        <f t="shared" si="47"/>
        <v>1</v>
      </c>
      <c r="BQ88" s="105">
        <f t="shared" si="48"/>
        <v>1</v>
      </c>
      <c r="BR88" s="6">
        <f t="shared" si="49"/>
        <v>0</v>
      </c>
      <c r="BS88" s="6">
        <f t="shared" si="50"/>
        <v>0</v>
      </c>
      <c r="BT88" s="105">
        <f t="shared" si="51"/>
        <v>1</v>
      </c>
      <c r="BU88" s="105">
        <f t="shared" si="52"/>
        <v>1</v>
      </c>
      <c r="BV88" s="105">
        <f t="shared" si="53"/>
        <v>1</v>
      </c>
      <c r="BW88" s="105">
        <f t="shared" si="54"/>
        <v>1</v>
      </c>
      <c r="BX88" s="3"/>
      <c r="BY88" s="3" t="str">
        <f t="shared" si="68"/>
        <v/>
      </c>
      <c r="BZ88" s="3" t="str">
        <f t="shared" si="69"/>
        <v/>
      </c>
      <c r="CA88" s="3" t="str">
        <f t="shared" si="70"/>
        <v/>
      </c>
      <c r="CB88" s="3">
        <f t="shared" si="71"/>
        <v>0</v>
      </c>
      <c r="CC88" s="3" t="str">
        <f t="shared" si="72"/>
        <v>0</v>
      </c>
    </row>
    <row r="89" spans="1:81" x14ac:dyDescent="0.25">
      <c r="A89" s="3" t="str">
        <f t="shared" si="58"/>
        <v>Not Completed</v>
      </c>
      <c r="C89" s="10">
        <f t="shared" si="79"/>
        <v>88</v>
      </c>
      <c r="D89" s="5" t="str">
        <f t="shared" si="60"/>
        <v/>
      </c>
      <c r="E89" s="6"/>
      <c r="F89" s="6"/>
      <c r="G89" s="6"/>
      <c r="H89" s="5" t="str">
        <f t="shared" si="80"/>
        <v/>
      </c>
      <c r="I89" s="6"/>
      <c r="J89" s="6"/>
      <c r="K89" s="6"/>
      <c r="L89" s="6"/>
      <c r="M89" s="6"/>
      <c r="N89" s="6"/>
      <c r="O89" s="6"/>
      <c r="P89" s="7"/>
      <c r="Q89" s="8" t="str">
        <f>IF(ISBLANK(O89)=TRUE,"",VLOOKUP(O89,'validation code'!$X$35:$Y$38,2,0))</f>
        <v/>
      </c>
      <c r="R89" s="8">
        <f t="shared" si="76"/>
        <v>0</v>
      </c>
      <c r="S89" s="7"/>
      <c r="T89" s="61" t="str">
        <f t="shared" si="61"/>
        <v/>
      </c>
      <c r="U89" s="57"/>
      <c r="V89" s="57"/>
      <c r="W89" s="57"/>
      <c r="X89" s="57"/>
      <c r="Y89" s="58"/>
      <c r="Z89" s="57"/>
      <c r="AA89" s="87"/>
      <c r="AB89" s="84" t="str">
        <f t="shared" si="62"/>
        <v/>
      </c>
      <c r="AC89" s="60" t="str">
        <f t="shared" si="78"/>
        <v/>
      </c>
      <c r="AD89" s="60" t="str">
        <f t="shared" si="78"/>
        <v/>
      </c>
      <c r="AE89" s="60" t="str">
        <f t="shared" si="78"/>
        <v/>
      </c>
      <c r="AF89" s="60" t="str">
        <f t="shared" si="78"/>
        <v/>
      </c>
      <c r="AG89" s="60" t="str">
        <f t="shared" si="78"/>
        <v/>
      </c>
      <c r="AH89" s="60" t="str">
        <f t="shared" si="78"/>
        <v/>
      </c>
      <c r="AI89" s="60" t="str">
        <f t="shared" si="78"/>
        <v/>
      </c>
      <c r="AJ89" s="60" t="str">
        <f t="shared" si="78"/>
        <v/>
      </c>
      <c r="AK89" s="60" t="str">
        <f t="shared" si="78"/>
        <v/>
      </c>
      <c r="AL89" s="60" t="str">
        <f t="shared" si="78"/>
        <v/>
      </c>
      <c r="AM89" s="60" t="str">
        <f t="shared" si="78"/>
        <v/>
      </c>
      <c r="AN89" s="55">
        <f t="shared" si="77"/>
        <v>0</v>
      </c>
      <c r="AO89" s="3"/>
      <c r="AP89" s="3" t="str">
        <f>IF(ISBLANK(F89),"",VLOOKUP(F89,'validation code'!$T$64:$U$125,2,0))</f>
        <v/>
      </c>
      <c r="AQ89" s="3" t="str">
        <f>IF(ISBLANK(F89),"",VLOOKUP(F89,'validation code'!$T$3:$U$61,2,0))</f>
        <v/>
      </c>
      <c r="AR89" s="3" t="str">
        <f>IF(ISBLANK(M89)=TRUE,"",VLOOKUP(M89,'validation code'!$X$48:$Y$49,2,0))</f>
        <v/>
      </c>
      <c r="AS89" s="3" t="str">
        <f>IF(ISBLANK(F89)=TRUE,"",VLOOKUP(F89,'validation code'!$A$29:$B$91,2,0))</f>
        <v/>
      </c>
      <c r="AT89" s="3"/>
      <c r="AU89" s="3" t="str">
        <f t="shared" si="3"/>
        <v>EX-25</v>
      </c>
      <c r="AV89" s="3" t="str">
        <f>IF(ISBLANK($B$2)=TRUE,"",VLOOKUP($B$2,'validation code'!$W$54:$X$76,2,0))</f>
        <v>GAF</v>
      </c>
      <c r="AW89" s="3" t="str">
        <f t="shared" si="63"/>
        <v>01</v>
      </c>
      <c r="AX89" s="3" t="str">
        <f t="shared" si="64"/>
        <v/>
      </c>
      <c r="AY89" s="3" t="str">
        <f t="shared" si="65"/>
        <v>0088</v>
      </c>
      <c r="AZ89" s="3" t="str">
        <f t="shared" si="66"/>
        <v>EX-25-GAF-01--0088</v>
      </c>
      <c r="BA89" s="3" t="str">
        <f t="shared" si="67"/>
        <v>Not Completed</v>
      </c>
      <c r="BB89" s="6">
        <f t="shared" si="33"/>
        <v>0</v>
      </c>
      <c r="BC89" s="6">
        <f t="shared" si="34"/>
        <v>0</v>
      </c>
      <c r="BD89" s="6">
        <f t="shared" si="35"/>
        <v>1</v>
      </c>
      <c r="BE89" s="6">
        <f t="shared" si="36"/>
        <v>0</v>
      </c>
      <c r="BF89" s="6">
        <f t="shared" si="37"/>
        <v>0</v>
      </c>
      <c r="BG89" s="6">
        <f t="shared" si="38"/>
        <v>0</v>
      </c>
      <c r="BH89" s="6">
        <f t="shared" si="39"/>
        <v>0</v>
      </c>
      <c r="BI89" s="6">
        <f t="shared" si="40"/>
        <v>0</v>
      </c>
      <c r="BJ89" s="6">
        <f t="shared" si="41"/>
        <v>0</v>
      </c>
      <c r="BK89" s="6">
        <f t="shared" si="42"/>
        <v>0</v>
      </c>
      <c r="BL89" s="6">
        <f t="shared" si="43"/>
        <v>0</v>
      </c>
      <c r="BM89" s="6">
        <f t="shared" si="44"/>
        <v>1</v>
      </c>
      <c r="BN89" s="6">
        <f t="shared" si="45"/>
        <v>1</v>
      </c>
      <c r="BO89" s="6">
        <f t="shared" si="46"/>
        <v>0</v>
      </c>
      <c r="BP89" s="6">
        <f t="shared" si="47"/>
        <v>1</v>
      </c>
      <c r="BQ89" s="105">
        <f t="shared" si="48"/>
        <v>1</v>
      </c>
      <c r="BR89" s="6">
        <f t="shared" si="49"/>
        <v>0</v>
      </c>
      <c r="BS89" s="6">
        <f t="shared" si="50"/>
        <v>0</v>
      </c>
      <c r="BT89" s="105">
        <f t="shared" si="51"/>
        <v>1</v>
      </c>
      <c r="BU89" s="105">
        <f t="shared" si="52"/>
        <v>1</v>
      </c>
      <c r="BV89" s="105">
        <f t="shared" si="53"/>
        <v>1</v>
      </c>
      <c r="BW89" s="105">
        <f t="shared" si="54"/>
        <v>1</v>
      </c>
      <c r="BX89" s="3"/>
      <c r="BY89" s="3" t="str">
        <f t="shared" si="68"/>
        <v/>
      </c>
      <c r="BZ89" s="3" t="str">
        <f t="shared" si="69"/>
        <v/>
      </c>
      <c r="CA89" s="3" t="str">
        <f t="shared" si="70"/>
        <v/>
      </c>
      <c r="CB89" s="3">
        <f t="shared" si="71"/>
        <v>0</v>
      </c>
      <c r="CC89" s="3" t="str">
        <f t="shared" si="72"/>
        <v>0</v>
      </c>
    </row>
    <row r="90" spans="1:81" x14ac:dyDescent="0.25">
      <c r="A90" s="3" t="str">
        <f t="shared" si="58"/>
        <v>Not Completed</v>
      </c>
      <c r="C90" s="10">
        <f t="shared" si="79"/>
        <v>89</v>
      </c>
      <c r="D90" s="5" t="str">
        <f t="shared" si="60"/>
        <v/>
      </c>
      <c r="E90" s="6"/>
      <c r="F90" s="6"/>
      <c r="G90" s="6"/>
      <c r="H90" s="5" t="str">
        <f t="shared" si="80"/>
        <v/>
      </c>
      <c r="I90" s="6"/>
      <c r="J90" s="6"/>
      <c r="K90" s="6"/>
      <c r="L90" s="6"/>
      <c r="M90" s="6"/>
      <c r="N90" s="6"/>
      <c r="O90" s="6"/>
      <c r="P90" s="7"/>
      <c r="Q90" s="8" t="str">
        <f>IF(ISBLANK(O90)=TRUE,"",VLOOKUP(O90,'validation code'!$X$35:$Y$38,2,0))</f>
        <v/>
      </c>
      <c r="R90" s="8">
        <f t="shared" si="76"/>
        <v>0</v>
      </c>
      <c r="S90" s="7"/>
      <c r="T90" s="61" t="str">
        <f t="shared" si="61"/>
        <v/>
      </c>
      <c r="U90" s="57"/>
      <c r="V90" s="57"/>
      <c r="W90" s="57"/>
      <c r="X90" s="57"/>
      <c r="Y90" s="58"/>
      <c r="Z90" s="57"/>
      <c r="AA90" s="87"/>
      <c r="AB90" s="84" t="str">
        <f t="shared" si="62"/>
        <v/>
      </c>
      <c r="AC90" s="60" t="str">
        <f t="shared" si="78"/>
        <v/>
      </c>
      <c r="AD90" s="60" t="str">
        <f t="shared" si="78"/>
        <v/>
      </c>
      <c r="AE90" s="60" t="str">
        <f t="shared" si="78"/>
        <v/>
      </c>
      <c r="AF90" s="60" t="str">
        <f t="shared" si="78"/>
        <v/>
      </c>
      <c r="AG90" s="60" t="str">
        <f t="shared" si="78"/>
        <v/>
      </c>
      <c r="AH90" s="60" t="str">
        <f t="shared" si="78"/>
        <v/>
      </c>
      <c r="AI90" s="60" t="str">
        <f t="shared" si="78"/>
        <v/>
      </c>
      <c r="AJ90" s="60" t="str">
        <f t="shared" si="78"/>
        <v/>
      </c>
      <c r="AK90" s="60" t="str">
        <f t="shared" si="78"/>
        <v/>
      </c>
      <c r="AL90" s="60" t="str">
        <f t="shared" si="78"/>
        <v/>
      </c>
      <c r="AM90" s="60" t="str">
        <f t="shared" si="78"/>
        <v/>
      </c>
      <c r="AN90" s="55">
        <f t="shared" si="77"/>
        <v>0</v>
      </c>
      <c r="AO90" s="3"/>
      <c r="AP90" s="3" t="str">
        <f>IF(ISBLANK(F90),"",VLOOKUP(F90,'validation code'!$T$64:$U$125,2,0))</f>
        <v/>
      </c>
      <c r="AQ90" s="3" t="str">
        <f>IF(ISBLANK(F90),"",VLOOKUP(F90,'validation code'!$T$3:$U$61,2,0))</f>
        <v/>
      </c>
      <c r="AR90" s="3" t="str">
        <f>IF(ISBLANK(M90)=TRUE,"",VLOOKUP(M90,'validation code'!$X$48:$Y$49,2,0))</f>
        <v/>
      </c>
      <c r="AS90" s="3" t="str">
        <f>IF(ISBLANK(F90)=TRUE,"",VLOOKUP(F90,'validation code'!$A$29:$B$91,2,0))</f>
        <v/>
      </c>
      <c r="AT90" s="3"/>
      <c r="AU90" s="3" t="str">
        <f t="shared" si="3"/>
        <v>EX-25</v>
      </c>
      <c r="AV90" s="3" t="str">
        <f>IF(ISBLANK($B$2)=TRUE,"",VLOOKUP($B$2,'validation code'!$W$54:$X$76,2,0))</f>
        <v>GAF</v>
      </c>
      <c r="AW90" s="3" t="str">
        <f t="shared" si="63"/>
        <v>01</v>
      </c>
      <c r="AX90" s="3" t="str">
        <f t="shared" si="64"/>
        <v/>
      </c>
      <c r="AY90" s="3" t="str">
        <f t="shared" si="65"/>
        <v>0089</v>
      </c>
      <c r="AZ90" s="3" t="str">
        <f t="shared" si="66"/>
        <v>EX-25-GAF-01--0089</v>
      </c>
      <c r="BA90" s="3" t="str">
        <f t="shared" si="67"/>
        <v>Not Completed</v>
      </c>
      <c r="BB90" s="6">
        <f t="shared" si="33"/>
        <v>0</v>
      </c>
      <c r="BC90" s="6">
        <f t="shared" si="34"/>
        <v>0</v>
      </c>
      <c r="BD90" s="6">
        <f t="shared" si="35"/>
        <v>1</v>
      </c>
      <c r="BE90" s="6">
        <f t="shared" si="36"/>
        <v>0</v>
      </c>
      <c r="BF90" s="6">
        <f t="shared" si="37"/>
        <v>0</v>
      </c>
      <c r="BG90" s="6">
        <f t="shared" si="38"/>
        <v>0</v>
      </c>
      <c r="BH90" s="6">
        <f t="shared" si="39"/>
        <v>0</v>
      </c>
      <c r="BI90" s="6">
        <f t="shared" si="40"/>
        <v>0</v>
      </c>
      <c r="BJ90" s="6">
        <f t="shared" si="41"/>
        <v>0</v>
      </c>
      <c r="BK90" s="6">
        <f t="shared" si="42"/>
        <v>0</v>
      </c>
      <c r="BL90" s="6">
        <f t="shared" si="43"/>
        <v>0</v>
      </c>
      <c r="BM90" s="6">
        <f t="shared" si="44"/>
        <v>1</v>
      </c>
      <c r="BN90" s="6">
        <f t="shared" si="45"/>
        <v>1</v>
      </c>
      <c r="BO90" s="6">
        <f t="shared" si="46"/>
        <v>0</v>
      </c>
      <c r="BP90" s="6">
        <f t="shared" si="47"/>
        <v>1</v>
      </c>
      <c r="BQ90" s="105">
        <f t="shared" si="48"/>
        <v>1</v>
      </c>
      <c r="BR90" s="6">
        <f t="shared" si="49"/>
        <v>0</v>
      </c>
      <c r="BS90" s="6">
        <f t="shared" si="50"/>
        <v>0</v>
      </c>
      <c r="BT90" s="105">
        <f t="shared" si="51"/>
        <v>1</v>
      </c>
      <c r="BU90" s="105">
        <f t="shared" si="52"/>
        <v>1</v>
      </c>
      <c r="BV90" s="105">
        <f t="shared" si="53"/>
        <v>1</v>
      </c>
      <c r="BW90" s="105">
        <f t="shared" si="54"/>
        <v>1</v>
      </c>
      <c r="BX90" s="3"/>
      <c r="BY90" s="3" t="str">
        <f t="shared" si="68"/>
        <v/>
      </c>
      <c r="BZ90" s="3" t="str">
        <f t="shared" si="69"/>
        <v/>
      </c>
      <c r="CA90" s="3" t="str">
        <f t="shared" si="70"/>
        <v/>
      </c>
      <c r="CB90" s="3">
        <f t="shared" si="71"/>
        <v>0</v>
      </c>
      <c r="CC90" s="3" t="str">
        <f t="shared" si="72"/>
        <v>0</v>
      </c>
    </row>
    <row r="91" spans="1:81" x14ac:dyDescent="0.25">
      <c r="A91" s="3" t="str">
        <f t="shared" si="58"/>
        <v>Not Completed</v>
      </c>
      <c r="C91" s="10">
        <f t="shared" si="79"/>
        <v>90</v>
      </c>
      <c r="D91" s="5" t="str">
        <f t="shared" si="60"/>
        <v/>
      </c>
      <c r="E91" s="6"/>
      <c r="F91" s="6"/>
      <c r="G91" s="6"/>
      <c r="H91" s="5" t="str">
        <f t="shared" si="80"/>
        <v/>
      </c>
      <c r="I91" s="6"/>
      <c r="J91" s="6"/>
      <c r="K91" s="6"/>
      <c r="L91" s="6"/>
      <c r="M91" s="6"/>
      <c r="N91" s="6"/>
      <c r="O91" s="6"/>
      <c r="P91" s="7"/>
      <c r="Q91" s="8" t="str">
        <f>IF(ISBLANK(O91)=TRUE,"",VLOOKUP(O91,'validation code'!$X$35:$Y$38,2,0))</f>
        <v/>
      </c>
      <c r="R91" s="8">
        <f t="shared" si="76"/>
        <v>0</v>
      </c>
      <c r="S91" s="7"/>
      <c r="T91" s="61" t="str">
        <f t="shared" si="61"/>
        <v/>
      </c>
      <c r="U91" s="57"/>
      <c r="V91" s="57"/>
      <c r="W91" s="57"/>
      <c r="X91" s="57"/>
      <c r="Y91" s="58"/>
      <c r="Z91" s="57"/>
      <c r="AA91" s="87"/>
      <c r="AB91" s="84" t="str">
        <f t="shared" si="62"/>
        <v/>
      </c>
      <c r="AC91" s="60" t="str">
        <f t="shared" si="78"/>
        <v/>
      </c>
      <c r="AD91" s="60" t="str">
        <f t="shared" si="78"/>
        <v/>
      </c>
      <c r="AE91" s="60" t="str">
        <f t="shared" si="78"/>
        <v/>
      </c>
      <c r="AF91" s="60" t="str">
        <f t="shared" si="78"/>
        <v/>
      </c>
      <c r="AG91" s="60" t="str">
        <f t="shared" si="78"/>
        <v/>
      </c>
      <c r="AH91" s="60" t="str">
        <f t="shared" si="78"/>
        <v/>
      </c>
      <c r="AI91" s="60" t="str">
        <f t="shared" si="78"/>
        <v/>
      </c>
      <c r="AJ91" s="60" t="str">
        <f t="shared" si="78"/>
        <v/>
      </c>
      <c r="AK91" s="60" t="str">
        <f t="shared" si="78"/>
        <v/>
      </c>
      <c r="AL91" s="60" t="str">
        <f t="shared" si="78"/>
        <v/>
      </c>
      <c r="AM91" s="60" t="str">
        <f t="shared" si="78"/>
        <v/>
      </c>
      <c r="AN91" s="55">
        <f t="shared" si="77"/>
        <v>0</v>
      </c>
      <c r="AO91" s="3"/>
      <c r="AP91" s="3" t="str">
        <f>IF(ISBLANK(F91),"",VLOOKUP(F91,'validation code'!$T$64:$U$125,2,0))</f>
        <v/>
      </c>
      <c r="AQ91" s="3" t="str">
        <f>IF(ISBLANK(F91),"",VLOOKUP(F91,'validation code'!$T$3:$U$61,2,0))</f>
        <v/>
      </c>
      <c r="AR91" s="3" t="str">
        <f>IF(ISBLANK(M91)=TRUE,"",VLOOKUP(M91,'validation code'!$X$48:$Y$49,2,0))</f>
        <v/>
      </c>
      <c r="AS91" s="3" t="str">
        <f>IF(ISBLANK(F91)=TRUE,"",VLOOKUP(F91,'validation code'!$A$29:$B$91,2,0))</f>
        <v/>
      </c>
      <c r="AT91" s="3"/>
      <c r="AU91" s="3" t="str">
        <f t="shared" si="3"/>
        <v>EX-25</v>
      </c>
      <c r="AV91" s="3" t="str">
        <f>IF(ISBLANK($B$2)=TRUE,"",VLOOKUP($B$2,'validation code'!$W$54:$X$76,2,0))</f>
        <v>GAF</v>
      </c>
      <c r="AW91" s="3" t="str">
        <f t="shared" si="63"/>
        <v>01</v>
      </c>
      <c r="AX91" s="3" t="str">
        <f t="shared" si="64"/>
        <v/>
      </c>
      <c r="AY91" s="3" t="str">
        <f t="shared" si="65"/>
        <v>0090</v>
      </c>
      <c r="AZ91" s="3" t="str">
        <f t="shared" si="66"/>
        <v>EX-25-GAF-01--0090</v>
      </c>
      <c r="BA91" s="3" t="str">
        <f t="shared" si="67"/>
        <v>Not Completed</v>
      </c>
      <c r="BB91" s="6">
        <f t="shared" si="33"/>
        <v>0</v>
      </c>
      <c r="BC91" s="6">
        <f t="shared" si="34"/>
        <v>0</v>
      </c>
      <c r="BD91" s="6">
        <f t="shared" si="35"/>
        <v>1</v>
      </c>
      <c r="BE91" s="6">
        <f t="shared" si="36"/>
        <v>0</v>
      </c>
      <c r="BF91" s="6">
        <f t="shared" si="37"/>
        <v>0</v>
      </c>
      <c r="BG91" s="6">
        <f t="shared" si="38"/>
        <v>0</v>
      </c>
      <c r="BH91" s="6">
        <f t="shared" si="39"/>
        <v>0</v>
      </c>
      <c r="BI91" s="6">
        <f t="shared" si="40"/>
        <v>0</v>
      </c>
      <c r="BJ91" s="6">
        <f t="shared" si="41"/>
        <v>0</v>
      </c>
      <c r="BK91" s="6">
        <f t="shared" si="42"/>
        <v>0</v>
      </c>
      <c r="BL91" s="6">
        <f t="shared" si="43"/>
        <v>0</v>
      </c>
      <c r="BM91" s="6">
        <f t="shared" si="44"/>
        <v>1</v>
      </c>
      <c r="BN91" s="6">
        <f t="shared" si="45"/>
        <v>1</v>
      </c>
      <c r="BO91" s="6">
        <f t="shared" si="46"/>
        <v>0</v>
      </c>
      <c r="BP91" s="6">
        <f t="shared" si="47"/>
        <v>1</v>
      </c>
      <c r="BQ91" s="105">
        <f t="shared" si="48"/>
        <v>1</v>
      </c>
      <c r="BR91" s="6">
        <f t="shared" si="49"/>
        <v>0</v>
      </c>
      <c r="BS91" s="6">
        <f t="shared" si="50"/>
        <v>0</v>
      </c>
      <c r="BT91" s="105">
        <f t="shared" si="51"/>
        <v>1</v>
      </c>
      <c r="BU91" s="105">
        <f t="shared" si="52"/>
        <v>1</v>
      </c>
      <c r="BV91" s="105">
        <f t="shared" si="53"/>
        <v>1</v>
      </c>
      <c r="BW91" s="105">
        <f t="shared" si="54"/>
        <v>1</v>
      </c>
      <c r="BX91" s="3"/>
      <c r="BY91" s="3" t="str">
        <f t="shared" si="68"/>
        <v/>
      </c>
      <c r="BZ91" s="3" t="str">
        <f t="shared" si="69"/>
        <v/>
      </c>
      <c r="CA91" s="3" t="str">
        <f t="shared" si="70"/>
        <v/>
      </c>
      <c r="CB91" s="3">
        <f t="shared" si="71"/>
        <v>0</v>
      </c>
      <c r="CC91" s="3" t="str">
        <f t="shared" si="72"/>
        <v>0</v>
      </c>
    </row>
    <row r="92" spans="1:81" x14ac:dyDescent="0.25">
      <c r="A92" s="3" t="str">
        <f t="shared" si="58"/>
        <v>Not Completed</v>
      </c>
      <c r="C92" s="10">
        <f t="shared" si="79"/>
        <v>91</v>
      </c>
      <c r="D92" s="5" t="str">
        <f t="shared" si="60"/>
        <v/>
      </c>
      <c r="E92" s="6"/>
      <c r="F92" s="6"/>
      <c r="G92" s="6"/>
      <c r="H92" s="5" t="str">
        <f t="shared" si="80"/>
        <v/>
      </c>
      <c r="I92" s="6"/>
      <c r="J92" s="6"/>
      <c r="K92" s="6"/>
      <c r="L92" s="6"/>
      <c r="M92" s="6"/>
      <c r="N92" s="6"/>
      <c r="O92" s="6"/>
      <c r="P92" s="7"/>
      <c r="Q92" s="8" t="str">
        <f>IF(ISBLANK(O92)=TRUE,"",VLOOKUP(O92,'validation code'!$X$35:$Y$38,2,0))</f>
        <v/>
      </c>
      <c r="R92" s="8">
        <f t="shared" si="76"/>
        <v>0</v>
      </c>
      <c r="S92" s="7"/>
      <c r="T92" s="61" t="str">
        <f t="shared" si="61"/>
        <v/>
      </c>
      <c r="U92" s="57"/>
      <c r="V92" s="57"/>
      <c r="W92" s="57"/>
      <c r="X92" s="57"/>
      <c r="Y92" s="58"/>
      <c r="Z92" s="57"/>
      <c r="AA92" s="87"/>
      <c r="AB92" s="84" t="str">
        <f t="shared" si="62"/>
        <v/>
      </c>
      <c r="AC92" s="60" t="str">
        <f t="shared" si="78"/>
        <v/>
      </c>
      <c r="AD92" s="60" t="str">
        <f t="shared" si="78"/>
        <v/>
      </c>
      <c r="AE92" s="60" t="str">
        <f t="shared" si="78"/>
        <v/>
      </c>
      <c r="AF92" s="60" t="str">
        <f t="shared" si="78"/>
        <v/>
      </c>
      <c r="AG92" s="60" t="str">
        <f t="shared" si="78"/>
        <v/>
      </c>
      <c r="AH92" s="60" t="str">
        <f t="shared" si="78"/>
        <v/>
      </c>
      <c r="AI92" s="60" t="str">
        <f t="shared" si="78"/>
        <v/>
      </c>
      <c r="AJ92" s="60" t="str">
        <f t="shared" si="78"/>
        <v/>
      </c>
      <c r="AK92" s="60" t="str">
        <f t="shared" si="78"/>
        <v/>
      </c>
      <c r="AL92" s="60" t="str">
        <f t="shared" si="78"/>
        <v/>
      </c>
      <c r="AM92" s="60" t="str">
        <f t="shared" si="78"/>
        <v/>
      </c>
      <c r="AN92" s="55">
        <f t="shared" si="77"/>
        <v>0</v>
      </c>
      <c r="AO92" s="3"/>
      <c r="AP92" s="3" t="str">
        <f>IF(ISBLANK(F92),"",VLOOKUP(F92,'validation code'!$T$64:$U$125,2,0))</f>
        <v/>
      </c>
      <c r="AQ92" s="3" t="str">
        <f>IF(ISBLANK(F92),"",VLOOKUP(F92,'validation code'!$T$3:$U$61,2,0))</f>
        <v/>
      </c>
      <c r="AR92" s="3" t="str">
        <f>IF(ISBLANK(M92)=TRUE,"",VLOOKUP(M92,'validation code'!$X$48:$Y$49,2,0))</f>
        <v/>
      </c>
      <c r="AS92" s="3" t="str">
        <f>IF(ISBLANK(F92)=TRUE,"",VLOOKUP(F92,'validation code'!$A$29:$B$91,2,0))</f>
        <v/>
      </c>
      <c r="AT92" s="3"/>
      <c r="AU92" s="3" t="str">
        <f t="shared" si="3"/>
        <v>EX-25</v>
      </c>
      <c r="AV92" s="3" t="str">
        <f>IF(ISBLANK($B$2)=TRUE,"",VLOOKUP($B$2,'validation code'!$W$54:$X$76,2,0))</f>
        <v>GAF</v>
      </c>
      <c r="AW92" s="3" t="str">
        <f t="shared" si="63"/>
        <v>01</v>
      </c>
      <c r="AX92" s="3" t="str">
        <f t="shared" si="64"/>
        <v/>
      </c>
      <c r="AY92" s="3" t="str">
        <f t="shared" si="65"/>
        <v>0091</v>
      </c>
      <c r="AZ92" s="3" t="str">
        <f t="shared" si="66"/>
        <v>EX-25-GAF-01--0091</v>
      </c>
      <c r="BA92" s="3" t="str">
        <f t="shared" si="67"/>
        <v>Not Completed</v>
      </c>
      <c r="BB92" s="6">
        <f t="shared" si="33"/>
        <v>0</v>
      </c>
      <c r="BC92" s="6">
        <f t="shared" si="34"/>
        <v>0</v>
      </c>
      <c r="BD92" s="6">
        <f t="shared" si="35"/>
        <v>1</v>
      </c>
      <c r="BE92" s="6">
        <f t="shared" si="36"/>
        <v>0</v>
      </c>
      <c r="BF92" s="6">
        <f t="shared" si="37"/>
        <v>0</v>
      </c>
      <c r="BG92" s="6">
        <f t="shared" si="38"/>
        <v>0</v>
      </c>
      <c r="BH92" s="6">
        <f t="shared" si="39"/>
        <v>0</v>
      </c>
      <c r="BI92" s="6">
        <f t="shared" si="40"/>
        <v>0</v>
      </c>
      <c r="BJ92" s="6">
        <f t="shared" si="41"/>
        <v>0</v>
      </c>
      <c r="BK92" s="6">
        <f t="shared" si="42"/>
        <v>0</v>
      </c>
      <c r="BL92" s="6">
        <f t="shared" si="43"/>
        <v>0</v>
      </c>
      <c r="BM92" s="6">
        <f t="shared" si="44"/>
        <v>1</v>
      </c>
      <c r="BN92" s="6">
        <f t="shared" si="45"/>
        <v>1</v>
      </c>
      <c r="BO92" s="6">
        <f t="shared" si="46"/>
        <v>0</v>
      </c>
      <c r="BP92" s="6">
        <f t="shared" si="47"/>
        <v>1</v>
      </c>
      <c r="BQ92" s="105">
        <f t="shared" si="48"/>
        <v>1</v>
      </c>
      <c r="BR92" s="6">
        <f t="shared" si="49"/>
        <v>0</v>
      </c>
      <c r="BS92" s="6">
        <f t="shared" si="50"/>
        <v>0</v>
      </c>
      <c r="BT92" s="105">
        <f t="shared" si="51"/>
        <v>1</v>
      </c>
      <c r="BU92" s="105">
        <f t="shared" si="52"/>
        <v>1</v>
      </c>
      <c r="BV92" s="105">
        <f t="shared" si="53"/>
        <v>1</v>
      </c>
      <c r="BW92" s="105">
        <f t="shared" si="54"/>
        <v>1</v>
      </c>
      <c r="BX92" s="3"/>
      <c r="BY92" s="3" t="str">
        <f t="shared" si="68"/>
        <v/>
      </c>
      <c r="BZ92" s="3" t="str">
        <f t="shared" si="69"/>
        <v/>
      </c>
      <c r="CA92" s="3" t="str">
        <f t="shared" si="70"/>
        <v/>
      </c>
      <c r="CB92" s="3">
        <f t="shared" si="71"/>
        <v>0</v>
      </c>
      <c r="CC92" s="3" t="str">
        <f t="shared" si="72"/>
        <v>0</v>
      </c>
    </row>
    <row r="93" spans="1:81" x14ac:dyDescent="0.25">
      <c r="A93" s="3" t="str">
        <f t="shared" si="58"/>
        <v>Not Completed</v>
      </c>
      <c r="C93" s="10">
        <f t="shared" si="79"/>
        <v>92</v>
      </c>
      <c r="D93" s="5" t="str">
        <f t="shared" si="60"/>
        <v/>
      </c>
      <c r="E93" s="6"/>
      <c r="F93" s="6"/>
      <c r="G93" s="6"/>
      <c r="H93" s="5" t="str">
        <f t="shared" si="80"/>
        <v/>
      </c>
      <c r="I93" s="6"/>
      <c r="J93" s="6"/>
      <c r="K93" s="6"/>
      <c r="L93" s="6"/>
      <c r="M93" s="6"/>
      <c r="N93" s="6"/>
      <c r="O93" s="6"/>
      <c r="P93" s="7"/>
      <c r="Q93" s="8" t="str">
        <f>IF(ISBLANK(O93)=TRUE,"",VLOOKUP(O93,'validation code'!$X$35:$Y$38,2,0))</f>
        <v/>
      </c>
      <c r="R93" s="8">
        <f t="shared" si="76"/>
        <v>0</v>
      </c>
      <c r="S93" s="7"/>
      <c r="T93" s="61" t="str">
        <f t="shared" si="61"/>
        <v/>
      </c>
      <c r="U93" s="57"/>
      <c r="V93" s="57"/>
      <c r="W93" s="57"/>
      <c r="X93" s="57"/>
      <c r="Y93" s="58"/>
      <c r="Z93" s="57"/>
      <c r="AA93" s="87"/>
      <c r="AB93" s="84" t="str">
        <f t="shared" si="62"/>
        <v/>
      </c>
      <c r="AC93" s="60" t="str">
        <f t="shared" si="78"/>
        <v/>
      </c>
      <c r="AD93" s="60" t="str">
        <f t="shared" si="78"/>
        <v/>
      </c>
      <c r="AE93" s="60" t="str">
        <f t="shared" si="78"/>
        <v/>
      </c>
      <c r="AF93" s="60" t="str">
        <f t="shared" si="78"/>
        <v/>
      </c>
      <c r="AG93" s="60" t="str">
        <f t="shared" si="78"/>
        <v/>
      </c>
      <c r="AH93" s="60" t="str">
        <f t="shared" si="78"/>
        <v/>
      </c>
      <c r="AI93" s="60" t="str">
        <f t="shared" si="78"/>
        <v/>
      </c>
      <c r="AJ93" s="60" t="str">
        <f t="shared" si="78"/>
        <v/>
      </c>
      <c r="AK93" s="60" t="str">
        <f t="shared" ref="AC93:AM116" si="81">IF(OR(ISBLANK($V93)=TRUE,$V93&lt;&gt;AK$1=TRUE,ISBLANK($T93)=TRUE),"",IF(AK$1=$V93,$T93,0))</f>
        <v/>
      </c>
      <c r="AL93" s="60" t="str">
        <f t="shared" si="81"/>
        <v/>
      </c>
      <c r="AM93" s="60" t="str">
        <f t="shared" si="81"/>
        <v/>
      </c>
      <c r="AN93" s="55">
        <f t="shared" si="77"/>
        <v>0</v>
      </c>
      <c r="AO93" s="3"/>
      <c r="AP93" s="3" t="str">
        <f>IF(ISBLANK(F93),"",VLOOKUP(F93,'validation code'!$T$64:$U$125,2,0))</f>
        <v/>
      </c>
      <c r="AQ93" s="3" t="str">
        <f>IF(ISBLANK(F93),"",VLOOKUP(F93,'validation code'!$T$3:$U$61,2,0))</f>
        <v/>
      </c>
      <c r="AR93" s="3" t="str">
        <f>IF(ISBLANK(M93)=TRUE,"",VLOOKUP(M93,'validation code'!$X$48:$Y$49,2,0))</f>
        <v/>
      </c>
      <c r="AS93" s="3" t="str">
        <f>IF(ISBLANK(F93)=TRUE,"",VLOOKUP(F93,'validation code'!$A$29:$B$91,2,0))</f>
        <v/>
      </c>
      <c r="AT93" s="3"/>
      <c r="AU93" s="3" t="str">
        <f t="shared" si="3"/>
        <v>EX-25</v>
      </c>
      <c r="AV93" s="3" t="str">
        <f>IF(ISBLANK($B$2)=TRUE,"",VLOOKUP($B$2,'validation code'!$W$54:$X$76,2,0))</f>
        <v>GAF</v>
      </c>
      <c r="AW93" s="3" t="str">
        <f t="shared" si="63"/>
        <v>01</v>
      </c>
      <c r="AX93" s="3" t="str">
        <f t="shared" si="64"/>
        <v/>
      </c>
      <c r="AY93" s="3" t="str">
        <f t="shared" si="65"/>
        <v>0092</v>
      </c>
      <c r="AZ93" s="3" t="str">
        <f t="shared" si="66"/>
        <v>EX-25-GAF-01--0092</v>
      </c>
      <c r="BA93" s="3" t="str">
        <f t="shared" si="67"/>
        <v>Not Completed</v>
      </c>
      <c r="BB93" s="6">
        <f t="shared" si="33"/>
        <v>0</v>
      </c>
      <c r="BC93" s="6">
        <f t="shared" si="34"/>
        <v>0</v>
      </c>
      <c r="BD93" s="6">
        <f t="shared" si="35"/>
        <v>1</v>
      </c>
      <c r="BE93" s="6">
        <f t="shared" si="36"/>
        <v>0</v>
      </c>
      <c r="BF93" s="6">
        <f t="shared" si="37"/>
        <v>0</v>
      </c>
      <c r="BG93" s="6">
        <f t="shared" si="38"/>
        <v>0</v>
      </c>
      <c r="BH93" s="6">
        <f t="shared" si="39"/>
        <v>0</v>
      </c>
      <c r="BI93" s="6">
        <f t="shared" si="40"/>
        <v>0</v>
      </c>
      <c r="BJ93" s="6">
        <f t="shared" si="41"/>
        <v>0</v>
      </c>
      <c r="BK93" s="6">
        <f t="shared" si="42"/>
        <v>0</v>
      </c>
      <c r="BL93" s="6">
        <f t="shared" si="43"/>
        <v>0</v>
      </c>
      <c r="BM93" s="6">
        <f t="shared" si="44"/>
        <v>1</v>
      </c>
      <c r="BN93" s="6">
        <f t="shared" si="45"/>
        <v>1</v>
      </c>
      <c r="BO93" s="6">
        <f t="shared" si="46"/>
        <v>0</v>
      </c>
      <c r="BP93" s="6">
        <f t="shared" si="47"/>
        <v>1</v>
      </c>
      <c r="BQ93" s="105">
        <f t="shared" si="48"/>
        <v>1</v>
      </c>
      <c r="BR93" s="6">
        <f t="shared" si="49"/>
        <v>0</v>
      </c>
      <c r="BS93" s="6">
        <f t="shared" si="50"/>
        <v>0</v>
      </c>
      <c r="BT93" s="105">
        <f t="shared" si="51"/>
        <v>1</v>
      </c>
      <c r="BU93" s="105">
        <f t="shared" si="52"/>
        <v>1</v>
      </c>
      <c r="BV93" s="105">
        <f t="shared" si="53"/>
        <v>1</v>
      </c>
      <c r="BW93" s="105">
        <f t="shared" si="54"/>
        <v>1</v>
      </c>
      <c r="BX93" s="3"/>
      <c r="BY93" s="3" t="str">
        <f t="shared" si="68"/>
        <v/>
      </c>
      <c r="BZ93" s="3" t="str">
        <f t="shared" si="69"/>
        <v/>
      </c>
      <c r="CA93" s="3" t="str">
        <f t="shared" si="70"/>
        <v/>
      </c>
      <c r="CB93" s="3">
        <f t="shared" si="71"/>
        <v>0</v>
      </c>
      <c r="CC93" s="3" t="str">
        <f t="shared" si="72"/>
        <v>0</v>
      </c>
    </row>
    <row r="94" spans="1:81" x14ac:dyDescent="0.25">
      <c r="A94" s="3" t="str">
        <f t="shared" si="58"/>
        <v>Not Completed</v>
      </c>
      <c r="C94" s="10">
        <f t="shared" si="79"/>
        <v>93</v>
      </c>
      <c r="D94" s="5" t="str">
        <f t="shared" si="60"/>
        <v/>
      </c>
      <c r="E94" s="6"/>
      <c r="F94" s="6"/>
      <c r="G94" s="6"/>
      <c r="H94" s="5" t="str">
        <f t="shared" si="80"/>
        <v/>
      </c>
      <c r="I94" s="6"/>
      <c r="J94" s="6"/>
      <c r="K94" s="6"/>
      <c r="L94" s="6"/>
      <c r="M94" s="6"/>
      <c r="N94" s="6"/>
      <c r="O94" s="6"/>
      <c r="P94" s="7"/>
      <c r="Q94" s="8" t="str">
        <f>IF(ISBLANK(O94)=TRUE,"",VLOOKUP(O94,'validation code'!$X$35:$Y$38,2,0))</f>
        <v/>
      </c>
      <c r="R94" s="8">
        <f t="shared" si="76"/>
        <v>0</v>
      </c>
      <c r="S94" s="7"/>
      <c r="T94" s="61" t="str">
        <f t="shared" si="61"/>
        <v/>
      </c>
      <c r="U94" s="57"/>
      <c r="V94" s="57"/>
      <c r="W94" s="57"/>
      <c r="X94" s="57"/>
      <c r="Y94" s="58"/>
      <c r="Z94" s="57"/>
      <c r="AA94" s="87"/>
      <c r="AB94" s="84" t="str">
        <f t="shared" si="62"/>
        <v/>
      </c>
      <c r="AC94" s="60" t="str">
        <f t="shared" si="81"/>
        <v/>
      </c>
      <c r="AD94" s="60" t="str">
        <f t="shared" si="81"/>
        <v/>
      </c>
      <c r="AE94" s="60" t="str">
        <f t="shared" si="81"/>
        <v/>
      </c>
      <c r="AF94" s="60" t="str">
        <f t="shared" si="81"/>
        <v/>
      </c>
      <c r="AG94" s="60" t="str">
        <f t="shared" si="81"/>
        <v/>
      </c>
      <c r="AH94" s="60" t="str">
        <f t="shared" si="81"/>
        <v/>
      </c>
      <c r="AI94" s="60" t="str">
        <f t="shared" si="81"/>
        <v/>
      </c>
      <c r="AJ94" s="60" t="str">
        <f t="shared" si="81"/>
        <v/>
      </c>
      <c r="AK94" s="60" t="str">
        <f t="shared" si="81"/>
        <v/>
      </c>
      <c r="AL94" s="60" t="str">
        <f t="shared" si="81"/>
        <v/>
      </c>
      <c r="AM94" s="60" t="str">
        <f t="shared" si="81"/>
        <v/>
      </c>
      <c r="AN94" s="55">
        <f t="shared" si="77"/>
        <v>0</v>
      </c>
      <c r="AO94" s="3"/>
      <c r="AP94" s="3" t="str">
        <f>IF(ISBLANK(F94),"",VLOOKUP(F94,'validation code'!$T$64:$U$125,2,0))</f>
        <v/>
      </c>
      <c r="AQ94" s="3" t="str">
        <f>IF(ISBLANK(F94),"",VLOOKUP(F94,'validation code'!$T$3:$U$61,2,0))</f>
        <v/>
      </c>
      <c r="AR94" s="3" t="str">
        <f>IF(ISBLANK(M94)=TRUE,"",VLOOKUP(M94,'validation code'!$X$48:$Y$49,2,0))</f>
        <v/>
      </c>
      <c r="AS94" s="3" t="str">
        <f>IF(ISBLANK(F94)=TRUE,"",VLOOKUP(F94,'validation code'!$A$29:$B$91,2,0))</f>
        <v/>
      </c>
      <c r="AT94" s="3"/>
      <c r="AU94" s="3" t="str">
        <f t="shared" si="3"/>
        <v>EX-25</v>
      </c>
      <c r="AV94" s="3" t="str">
        <f>IF(ISBLANK($B$2)=TRUE,"",VLOOKUP($B$2,'validation code'!$W$54:$X$76,2,0))</f>
        <v>GAF</v>
      </c>
      <c r="AW94" s="3" t="str">
        <f t="shared" si="63"/>
        <v>01</v>
      </c>
      <c r="AX94" s="3" t="str">
        <f t="shared" si="64"/>
        <v/>
      </c>
      <c r="AY94" s="3" t="str">
        <f t="shared" si="65"/>
        <v>0093</v>
      </c>
      <c r="AZ94" s="3" t="str">
        <f t="shared" si="66"/>
        <v>EX-25-GAF-01--0093</v>
      </c>
      <c r="BA94" s="3" t="str">
        <f t="shared" si="67"/>
        <v>Not Completed</v>
      </c>
      <c r="BB94" s="6">
        <f t="shared" si="33"/>
        <v>0</v>
      </c>
      <c r="BC94" s="6">
        <f t="shared" si="34"/>
        <v>0</v>
      </c>
      <c r="BD94" s="6">
        <f t="shared" si="35"/>
        <v>1</v>
      </c>
      <c r="BE94" s="6">
        <f t="shared" si="36"/>
        <v>0</v>
      </c>
      <c r="BF94" s="6">
        <f t="shared" si="37"/>
        <v>0</v>
      </c>
      <c r="BG94" s="6">
        <f t="shared" si="38"/>
        <v>0</v>
      </c>
      <c r="BH94" s="6">
        <f t="shared" si="39"/>
        <v>0</v>
      </c>
      <c r="BI94" s="6">
        <f t="shared" si="40"/>
        <v>0</v>
      </c>
      <c r="BJ94" s="6">
        <f t="shared" si="41"/>
        <v>0</v>
      </c>
      <c r="BK94" s="6">
        <f t="shared" si="42"/>
        <v>0</v>
      </c>
      <c r="BL94" s="6">
        <f t="shared" si="43"/>
        <v>0</v>
      </c>
      <c r="BM94" s="6">
        <f t="shared" si="44"/>
        <v>1</v>
      </c>
      <c r="BN94" s="6">
        <f t="shared" si="45"/>
        <v>1</v>
      </c>
      <c r="BO94" s="6">
        <f t="shared" si="46"/>
        <v>0</v>
      </c>
      <c r="BP94" s="6">
        <f t="shared" si="47"/>
        <v>1</v>
      </c>
      <c r="BQ94" s="105">
        <f t="shared" si="48"/>
        <v>1</v>
      </c>
      <c r="BR94" s="6">
        <f t="shared" si="49"/>
        <v>0</v>
      </c>
      <c r="BS94" s="6">
        <f t="shared" si="50"/>
        <v>0</v>
      </c>
      <c r="BT94" s="105">
        <f t="shared" si="51"/>
        <v>1</v>
      </c>
      <c r="BU94" s="105">
        <f t="shared" si="52"/>
        <v>1</v>
      </c>
      <c r="BV94" s="105">
        <f t="shared" si="53"/>
        <v>1</v>
      </c>
      <c r="BW94" s="105">
        <f t="shared" si="54"/>
        <v>1</v>
      </c>
      <c r="BX94" s="3"/>
      <c r="BY94" s="3" t="str">
        <f t="shared" si="68"/>
        <v/>
      </c>
      <c r="BZ94" s="3" t="str">
        <f t="shared" si="69"/>
        <v/>
      </c>
      <c r="CA94" s="3" t="str">
        <f t="shared" si="70"/>
        <v/>
      </c>
      <c r="CB94" s="3">
        <f t="shared" si="71"/>
        <v>0</v>
      </c>
      <c r="CC94" s="3" t="str">
        <f t="shared" si="72"/>
        <v>0</v>
      </c>
    </row>
    <row r="95" spans="1:81" x14ac:dyDescent="0.25">
      <c r="A95" s="3" t="str">
        <f t="shared" si="58"/>
        <v>Not Completed</v>
      </c>
      <c r="C95" s="10">
        <f t="shared" si="79"/>
        <v>94</v>
      </c>
      <c r="D95" s="5" t="str">
        <f t="shared" si="60"/>
        <v/>
      </c>
      <c r="E95" s="6"/>
      <c r="F95" s="6"/>
      <c r="G95" s="6"/>
      <c r="H95" s="5" t="str">
        <f t="shared" si="80"/>
        <v/>
      </c>
      <c r="I95" s="6"/>
      <c r="J95" s="6"/>
      <c r="K95" s="6"/>
      <c r="L95" s="6"/>
      <c r="M95" s="6"/>
      <c r="N95" s="6"/>
      <c r="O95" s="6"/>
      <c r="P95" s="7"/>
      <c r="Q95" s="8" t="str">
        <f>IF(ISBLANK(O95)=TRUE,"",VLOOKUP(O95,'validation code'!$X$35:$Y$38,2,0))</f>
        <v/>
      </c>
      <c r="R95" s="8">
        <f t="shared" si="76"/>
        <v>0</v>
      </c>
      <c r="S95" s="7"/>
      <c r="T95" s="61" t="str">
        <f t="shared" si="61"/>
        <v/>
      </c>
      <c r="U95" s="57"/>
      <c r="V95" s="57"/>
      <c r="W95" s="57"/>
      <c r="X95" s="57"/>
      <c r="Y95" s="58"/>
      <c r="Z95" s="57"/>
      <c r="AA95" s="87"/>
      <c r="AB95" s="84" t="str">
        <f t="shared" si="62"/>
        <v/>
      </c>
      <c r="AC95" s="60" t="str">
        <f t="shared" si="81"/>
        <v/>
      </c>
      <c r="AD95" s="60" t="str">
        <f t="shared" si="81"/>
        <v/>
      </c>
      <c r="AE95" s="60" t="str">
        <f t="shared" si="81"/>
        <v/>
      </c>
      <c r="AF95" s="60" t="str">
        <f t="shared" si="81"/>
        <v/>
      </c>
      <c r="AG95" s="60" t="str">
        <f t="shared" si="81"/>
        <v/>
      </c>
      <c r="AH95" s="60" t="str">
        <f t="shared" si="81"/>
        <v/>
      </c>
      <c r="AI95" s="60" t="str">
        <f t="shared" si="81"/>
        <v/>
      </c>
      <c r="AJ95" s="60" t="str">
        <f t="shared" si="81"/>
        <v/>
      </c>
      <c r="AK95" s="60" t="str">
        <f t="shared" si="81"/>
        <v/>
      </c>
      <c r="AL95" s="60" t="str">
        <f t="shared" si="81"/>
        <v/>
      </c>
      <c r="AM95" s="60" t="str">
        <f t="shared" si="81"/>
        <v/>
      </c>
      <c r="AN95" s="55">
        <f t="shared" si="77"/>
        <v>0</v>
      </c>
      <c r="AO95" s="3"/>
      <c r="AP95" s="3" t="str">
        <f>IF(ISBLANK(F95),"",VLOOKUP(F95,'validation code'!$T$64:$U$125,2,0))</f>
        <v/>
      </c>
      <c r="AQ95" s="3" t="str">
        <f>IF(ISBLANK(F95),"",VLOOKUP(F95,'validation code'!$T$3:$U$61,2,0))</f>
        <v/>
      </c>
      <c r="AR95" s="3" t="str">
        <f>IF(ISBLANK(M95)=TRUE,"",VLOOKUP(M95,'validation code'!$X$48:$Y$49,2,0))</f>
        <v/>
      </c>
      <c r="AS95" s="3" t="str">
        <f>IF(ISBLANK(F95)=TRUE,"",VLOOKUP(F95,'validation code'!$A$29:$B$91,2,0))</f>
        <v/>
      </c>
      <c r="AT95" s="3"/>
      <c r="AU95" s="3" t="str">
        <f t="shared" si="3"/>
        <v>EX-25</v>
      </c>
      <c r="AV95" s="3" t="str">
        <f>IF(ISBLANK($B$2)=TRUE,"",VLOOKUP($B$2,'validation code'!$W$54:$X$76,2,0))</f>
        <v>GAF</v>
      </c>
      <c r="AW95" s="3" t="str">
        <f t="shared" si="63"/>
        <v>01</v>
      </c>
      <c r="AX95" s="3" t="str">
        <f t="shared" si="64"/>
        <v/>
      </c>
      <c r="AY95" s="3" t="str">
        <f t="shared" si="65"/>
        <v>0094</v>
      </c>
      <c r="AZ95" s="3" t="str">
        <f t="shared" si="66"/>
        <v>EX-25-GAF-01--0094</v>
      </c>
      <c r="BA95" s="3" t="str">
        <f t="shared" si="67"/>
        <v>Not Completed</v>
      </c>
      <c r="BB95" s="6">
        <f t="shared" si="33"/>
        <v>0</v>
      </c>
      <c r="BC95" s="6">
        <f t="shared" si="34"/>
        <v>0</v>
      </c>
      <c r="BD95" s="6">
        <f t="shared" si="35"/>
        <v>1</v>
      </c>
      <c r="BE95" s="6">
        <f t="shared" si="36"/>
        <v>0</v>
      </c>
      <c r="BF95" s="6">
        <f t="shared" si="37"/>
        <v>0</v>
      </c>
      <c r="BG95" s="6">
        <f t="shared" si="38"/>
        <v>0</v>
      </c>
      <c r="BH95" s="6">
        <f t="shared" si="39"/>
        <v>0</v>
      </c>
      <c r="BI95" s="6">
        <f t="shared" si="40"/>
        <v>0</v>
      </c>
      <c r="BJ95" s="6">
        <f t="shared" si="41"/>
        <v>0</v>
      </c>
      <c r="BK95" s="6">
        <f t="shared" si="42"/>
        <v>0</v>
      </c>
      <c r="BL95" s="6">
        <f t="shared" si="43"/>
        <v>0</v>
      </c>
      <c r="BM95" s="6">
        <f t="shared" si="44"/>
        <v>1</v>
      </c>
      <c r="BN95" s="6">
        <f t="shared" si="45"/>
        <v>1</v>
      </c>
      <c r="BO95" s="6">
        <f t="shared" si="46"/>
        <v>0</v>
      </c>
      <c r="BP95" s="6">
        <f t="shared" si="47"/>
        <v>1</v>
      </c>
      <c r="BQ95" s="105">
        <f t="shared" si="48"/>
        <v>1</v>
      </c>
      <c r="BR95" s="6">
        <f t="shared" si="49"/>
        <v>0</v>
      </c>
      <c r="BS95" s="6">
        <f t="shared" si="50"/>
        <v>0</v>
      </c>
      <c r="BT95" s="105">
        <f t="shared" si="51"/>
        <v>1</v>
      </c>
      <c r="BU95" s="105">
        <f t="shared" si="52"/>
        <v>1</v>
      </c>
      <c r="BV95" s="105">
        <f t="shared" si="53"/>
        <v>1</v>
      </c>
      <c r="BW95" s="105">
        <f t="shared" si="54"/>
        <v>1</v>
      </c>
      <c r="BX95" s="3"/>
      <c r="BY95" s="3" t="str">
        <f t="shared" si="68"/>
        <v/>
      </c>
      <c r="BZ95" s="3" t="str">
        <f t="shared" si="69"/>
        <v/>
      </c>
      <c r="CA95" s="3" t="str">
        <f t="shared" si="70"/>
        <v/>
      </c>
      <c r="CB95" s="3">
        <f t="shared" si="71"/>
        <v>0</v>
      </c>
      <c r="CC95" s="3" t="str">
        <f t="shared" si="72"/>
        <v>0</v>
      </c>
    </row>
    <row r="96" spans="1:81" x14ac:dyDescent="0.25">
      <c r="A96" s="3" t="str">
        <f t="shared" si="58"/>
        <v>Not Completed</v>
      </c>
      <c r="C96" s="10">
        <f t="shared" si="79"/>
        <v>95</v>
      </c>
      <c r="D96" s="5" t="str">
        <f t="shared" si="60"/>
        <v/>
      </c>
      <c r="E96" s="6"/>
      <c r="F96" s="6"/>
      <c r="G96" s="6"/>
      <c r="H96" s="5" t="str">
        <f t="shared" si="80"/>
        <v/>
      </c>
      <c r="I96" s="6"/>
      <c r="J96" s="6"/>
      <c r="K96" s="6"/>
      <c r="L96" s="6"/>
      <c r="M96" s="6"/>
      <c r="N96" s="6"/>
      <c r="O96" s="6"/>
      <c r="P96" s="7"/>
      <c r="Q96" s="8" t="str">
        <f>IF(ISBLANK(O96)=TRUE,"",VLOOKUP(O96,'validation code'!$X$35:$Y$38,2,0))</f>
        <v/>
      </c>
      <c r="R96" s="8">
        <f t="shared" si="76"/>
        <v>0</v>
      </c>
      <c r="S96" s="7"/>
      <c r="T96" s="61" t="str">
        <f t="shared" si="61"/>
        <v/>
      </c>
      <c r="U96" s="57"/>
      <c r="V96" s="57"/>
      <c r="W96" s="57"/>
      <c r="X96" s="57"/>
      <c r="Y96" s="58"/>
      <c r="Z96" s="57"/>
      <c r="AA96" s="87"/>
      <c r="AB96" s="84" t="str">
        <f t="shared" si="62"/>
        <v/>
      </c>
      <c r="AC96" s="60" t="str">
        <f t="shared" si="81"/>
        <v/>
      </c>
      <c r="AD96" s="60" t="str">
        <f t="shared" si="81"/>
        <v/>
      </c>
      <c r="AE96" s="60" t="str">
        <f t="shared" si="81"/>
        <v/>
      </c>
      <c r="AF96" s="60" t="str">
        <f t="shared" si="81"/>
        <v/>
      </c>
      <c r="AG96" s="60" t="str">
        <f t="shared" si="81"/>
        <v/>
      </c>
      <c r="AH96" s="60" t="str">
        <f t="shared" si="81"/>
        <v/>
      </c>
      <c r="AI96" s="60" t="str">
        <f t="shared" si="81"/>
        <v/>
      </c>
      <c r="AJ96" s="60" t="str">
        <f t="shared" si="81"/>
        <v/>
      </c>
      <c r="AK96" s="60" t="str">
        <f t="shared" si="81"/>
        <v/>
      </c>
      <c r="AL96" s="60" t="str">
        <f t="shared" si="81"/>
        <v/>
      </c>
      <c r="AM96" s="60" t="str">
        <f t="shared" si="81"/>
        <v/>
      </c>
      <c r="AN96" s="55">
        <f t="shared" si="77"/>
        <v>0</v>
      </c>
      <c r="AO96" s="3"/>
      <c r="AP96" s="3" t="str">
        <f>IF(ISBLANK(F96),"",VLOOKUP(F96,'validation code'!$T$64:$U$125,2,0))</f>
        <v/>
      </c>
      <c r="AQ96" s="3" t="str">
        <f>IF(ISBLANK(F96),"",VLOOKUP(F96,'validation code'!$T$3:$U$61,2,0))</f>
        <v/>
      </c>
      <c r="AR96" s="3" t="str">
        <f>IF(ISBLANK(M96)=TRUE,"",VLOOKUP(M96,'validation code'!$X$48:$Y$49,2,0))</f>
        <v/>
      </c>
      <c r="AS96" s="3" t="str">
        <f>IF(ISBLANK(F96)=TRUE,"",VLOOKUP(F96,'validation code'!$A$29:$B$91,2,0))</f>
        <v/>
      </c>
      <c r="AT96" s="3"/>
      <c r="AU96" s="3" t="str">
        <f t="shared" si="3"/>
        <v>EX-25</v>
      </c>
      <c r="AV96" s="3" t="str">
        <f>IF(ISBLANK($B$2)=TRUE,"",VLOOKUP($B$2,'validation code'!$W$54:$X$76,2,0))</f>
        <v>GAF</v>
      </c>
      <c r="AW96" s="3" t="str">
        <f t="shared" si="63"/>
        <v>01</v>
      </c>
      <c r="AX96" s="3" t="str">
        <f t="shared" si="64"/>
        <v/>
      </c>
      <c r="AY96" s="3" t="str">
        <f t="shared" si="65"/>
        <v>0095</v>
      </c>
      <c r="AZ96" s="3" t="str">
        <f t="shared" si="66"/>
        <v>EX-25-GAF-01--0095</v>
      </c>
      <c r="BA96" s="3" t="str">
        <f t="shared" si="67"/>
        <v>Not Completed</v>
      </c>
      <c r="BB96" s="6">
        <f t="shared" si="33"/>
        <v>0</v>
      </c>
      <c r="BC96" s="6">
        <f t="shared" si="34"/>
        <v>0</v>
      </c>
      <c r="BD96" s="6">
        <f t="shared" si="35"/>
        <v>1</v>
      </c>
      <c r="BE96" s="6">
        <f t="shared" si="36"/>
        <v>0</v>
      </c>
      <c r="BF96" s="6">
        <f t="shared" si="37"/>
        <v>0</v>
      </c>
      <c r="BG96" s="6">
        <f t="shared" si="38"/>
        <v>0</v>
      </c>
      <c r="BH96" s="6">
        <f t="shared" si="39"/>
        <v>0</v>
      </c>
      <c r="BI96" s="6">
        <f t="shared" si="40"/>
        <v>0</v>
      </c>
      <c r="BJ96" s="6">
        <f t="shared" si="41"/>
        <v>0</v>
      </c>
      <c r="BK96" s="6">
        <f t="shared" si="42"/>
        <v>0</v>
      </c>
      <c r="BL96" s="6">
        <f t="shared" si="43"/>
        <v>0</v>
      </c>
      <c r="BM96" s="6">
        <f t="shared" si="44"/>
        <v>1</v>
      </c>
      <c r="BN96" s="6">
        <f t="shared" si="45"/>
        <v>1</v>
      </c>
      <c r="BO96" s="6">
        <f t="shared" si="46"/>
        <v>0</v>
      </c>
      <c r="BP96" s="6">
        <f t="shared" si="47"/>
        <v>1</v>
      </c>
      <c r="BQ96" s="105">
        <f t="shared" si="48"/>
        <v>1</v>
      </c>
      <c r="BR96" s="6">
        <f t="shared" si="49"/>
        <v>0</v>
      </c>
      <c r="BS96" s="6">
        <f t="shared" si="50"/>
        <v>0</v>
      </c>
      <c r="BT96" s="105">
        <f t="shared" si="51"/>
        <v>1</v>
      </c>
      <c r="BU96" s="105">
        <f t="shared" si="52"/>
        <v>1</v>
      </c>
      <c r="BV96" s="105">
        <f t="shared" si="53"/>
        <v>1</v>
      </c>
      <c r="BW96" s="105">
        <f t="shared" si="54"/>
        <v>1</v>
      </c>
      <c r="BX96" s="3"/>
      <c r="BY96" s="3" t="str">
        <f t="shared" si="68"/>
        <v/>
      </c>
      <c r="BZ96" s="3" t="str">
        <f t="shared" si="69"/>
        <v/>
      </c>
      <c r="CA96" s="3" t="str">
        <f t="shared" si="70"/>
        <v/>
      </c>
      <c r="CB96" s="3">
        <f t="shared" si="71"/>
        <v>0</v>
      </c>
      <c r="CC96" s="3" t="str">
        <f t="shared" si="72"/>
        <v>0</v>
      </c>
    </row>
    <row r="97" spans="1:81" x14ac:dyDescent="0.25">
      <c r="A97" s="3" t="str">
        <f t="shared" si="58"/>
        <v>Not Completed</v>
      </c>
      <c r="C97" s="10">
        <f t="shared" si="79"/>
        <v>96</v>
      </c>
      <c r="D97" s="5" t="str">
        <f t="shared" si="60"/>
        <v/>
      </c>
      <c r="E97" s="6"/>
      <c r="F97" s="6"/>
      <c r="G97" s="6"/>
      <c r="H97" s="5" t="str">
        <f t="shared" si="80"/>
        <v/>
      </c>
      <c r="I97" s="6"/>
      <c r="J97" s="6"/>
      <c r="K97" s="6"/>
      <c r="L97" s="6"/>
      <c r="M97" s="6"/>
      <c r="N97" s="6"/>
      <c r="O97" s="6"/>
      <c r="P97" s="7"/>
      <c r="Q97" s="8" t="str">
        <f>IF(ISBLANK(O97)=TRUE,"",VLOOKUP(O97,'validation code'!$X$35:$Y$38,2,0))</f>
        <v/>
      </c>
      <c r="R97" s="8">
        <f t="shared" si="76"/>
        <v>0</v>
      </c>
      <c r="S97" s="7"/>
      <c r="T97" s="61" t="str">
        <f t="shared" si="61"/>
        <v/>
      </c>
      <c r="U97" s="57"/>
      <c r="V97" s="57"/>
      <c r="W97" s="57"/>
      <c r="X97" s="57"/>
      <c r="Y97" s="58"/>
      <c r="Z97" s="57"/>
      <c r="AA97" s="87"/>
      <c r="AB97" s="84" t="str">
        <f t="shared" si="62"/>
        <v/>
      </c>
      <c r="AC97" s="60" t="str">
        <f t="shared" si="81"/>
        <v/>
      </c>
      <c r="AD97" s="60" t="str">
        <f t="shared" si="81"/>
        <v/>
      </c>
      <c r="AE97" s="60" t="str">
        <f t="shared" si="81"/>
        <v/>
      </c>
      <c r="AF97" s="60" t="str">
        <f t="shared" si="81"/>
        <v/>
      </c>
      <c r="AG97" s="60" t="str">
        <f t="shared" si="81"/>
        <v/>
      </c>
      <c r="AH97" s="60" t="str">
        <f t="shared" si="81"/>
        <v/>
      </c>
      <c r="AI97" s="60" t="str">
        <f t="shared" si="81"/>
        <v/>
      </c>
      <c r="AJ97" s="60" t="str">
        <f t="shared" si="81"/>
        <v/>
      </c>
      <c r="AK97" s="60" t="str">
        <f t="shared" si="81"/>
        <v/>
      </c>
      <c r="AL97" s="60" t="str">
        <f t="shared" si="81"/>
        <v/>
      </c>
      <c r="AM97" s="60" t="str">
        <f t="shared" si="81"/>
        <v/>
      </c>
      <c r="AN97" s="55">
        <f t="shared" si="77"/>
        <v>0</v>
      </c>
      <c r="AO97" s="3"/>
      <c r="AP97" s="3" t="str">
        <f>IF(ISBLANK(F97),"",VLOOKUP(F97,'validation code'!$T$64:$U$125,2,0))</f>
        <v/>
      </c>
      <c r="AQ97" s="3" t="str">
        <f>IF(ISBLANK(F97),"",VLOOKUP(F97,'validation code'!$T$3:$U$61,2,0))</f>
        <v/>
      </c>
      <c r="AR97" s="3" t="str">
        <f>IF(ISBLANK(M97)=TRUE,"",VLOOKUP(M97,'validation code'!$X$48:$Y$49,2,0))</f>
        <v/>
      </c>
      <c r="AS97" s="3" t="str">
        <f>IF(ISBLANK(F97)=TRUE,"",VLOOKUP(F97,'validation code'!$A$29:$B$91,2,0))</f>
        <v/>
      </c>
      <c r="AT97" s="3"/>
      <c r="AU97" s="3" t="str">
        <f t="shared" si="3"/>
        <v>EX-25</v>
      </c>
      <c r="AV97" s="3" t="str">
        <f>IF(ISBLANK($B$2)=TRUE,"",VLOOKUP($B$2,'validation code'!$W$54:$X$76,2,0))</f>
        <v>GAF</v>
      </c>
      <c r="AW97" s="3" t="str">
        <f t="shared" si="63"/>
        <v>01</v>
      </c>
      <c r="AX97" s="3" t="str">
        <f t="shared" si="64"/>
        <v/>
      </c>
      <c r="AY97" s="3" t="str">
        <f t="shared" si="65"/>
        <v>0096</v>
      </c>
      <c r="AZ97" s="3" t="str">
        <f t="shared" si="66"/>
        <v>EX-25-GAF-01--0096</v>
      </c>
      <c r="BA97" s="3" t="str">
        <f t="shared" si="67"/>
        <v>Not Completed</v>
      </c>
      <c r="BB97" s="6">
        <f t="shared" si="33"/>
        <v>0</v>
      </c>
      <c r="BC97" s="6">
        <f t="shared" si="34"/>
        <v>0</v>
      </c>
      <c r="BD97" s="6">
        <f t="shared" si="35"/>
        <v>1</v>
      </c>
      <c r="BE97" s="6">
        <f t="shared" si="36"/>
        <v>0</v>
      </c>
      <c r="BF97" s="6">
        <f t="shared" si="37"/>
        <v>0</v>
      </c>
      <c r="BG97" s="6">
        <f t="shared" si="38"/>
        <v>0</v>
      </c>
      <c r="BH97" s="6">
        <f t="shared" si="39"/>
        <v>0</v>
      </c>
      <c r="BI97" s="6">
        <f t="shared" si="40"/>
        <v>0</v>
      </c>
      <c r="BJ97" s="6">
        <f t="shared" si="41"/>
        <v>0</v>
      </c>
      <c r="BK97" s="6">
        <f t="shared" si="42"/>
        <v>0</v>
      </c>
      <c r="BL97" s="6">
        <f t="shared" si="43"/>
        <v>0</v>
      </c>
      <c r="BM97" s="6">
        <f t="shared" si="44"/>
        <v>1</v>
      </c>
      <c r="BN97" s="6">
        <f t="shared" si="45"/>
        <v>1</v>
      </c>
      <c r="BO97" s="6">
        <f t="shared" si="46"/>
        <v>0</v>
      </c>
      <c r="BP97" s="6">
        <f t="shared" si="47"/>
        <v>1</v>
      </c>
      <c r="BQ97" s="105">
        <f t="shared" si="48"/>
        <v>1</v>
      </c>
      <c r="BR97" s="6">
        <f t="shared" si="49"/>
        <v>0</v>
      </c>
      <c r="BS97" s="6">
        <f t="shared" si="50"/>
        <v>0</v>
      </c>
      <c r="BT97" s="105">
        <f t="shared" si="51"/>
        <v>1</v>
      </c>
      <c r="BU97" s="105">
        <f t="shared" si="52"/>
        <v>1</v>
      </c>
      <c r="BV97" s="105">
        <f t="shared" si="53"/>
        <v>1</v>
      </c>
      <c r="BW97" s="105">
        <f t="shared" si="54"/>
        <v>1</v>
      </c>
      <c r="BX97" s="3"/>
      <c r="BY97" s="3" t="str">
        <f t="shared" si="68"/>
        <v/>
      </c>
      <c r="BZ97" s="3" t="str">
        <f t="shared" si="69"/>
        <v/>
      </c>
      <c r="CA97" s="3" t="str">
        <f t="shared" si="70"/>
        <v/>
      </c>
      <c r="CB97" s="3">
        <f t="shared" si="71"/>
        <v>0</v>
      </c>
      <c r="CC97" s="3" t="str">
        <f t="shared" si="72"/>
        <v>0</v>
      </c>
    </row>
    <row r="98" spans="1:81" x14ac:dyDescent="0.25">
      <c r="A98" s="3" t="str">
        <f t="shared" si="58"/>
        <v>Not Completed</v>
      </c>
      <c r="C98" s="10">
        <f t="shared" si="79"/>
        <v>97</v>
      </c>
      <c r="D98" s="5" t="str">
        <f t="shared" si="60"/>
        <v/>
      </c>
      <c r="E98" s="6"/>
      <c r="F98" s="6"/>
      <c r="G98" s="6"/>
      <c r="H98" s="5" t="str">
        <f t="shared" si="80"/>
        <v/>
      </c>
      <c r="I98" s="6"/>
      <c r="J98" s="6"/>
      <c r="K98" s="6"/>
      <c r="L98" s="6"/>
      <c r="M98" s="6"/>
      <c r="N98" s="6"/>
      <c r="O98" s="6"/>
      <c r="P98" s="7"/>
      <c r="Q98" s="8" t="str">
        <f>IF(ISBLANK(O98)=TRUE,"",VLOOKUP(O98,'validation code'!$X$35:$Y$38,2,0))</f>
        <v/>
      </c>
      <c r="R98" s="8">
        <f t="shared" si="76"/>
        <v>0</v>
      </c>
      <c r="S98" s="7"/>
      <c r="T98" s="61" t="str">
        <f t="shared" si="61"/>
        <v/>
      </c>
      <c r="U98" s="57"/>
      <c r="V98" s="57"/>
      <c r="W98" s="57"/>
      <c r="X98" s="57"/>
      <c r="Y98" s="58"/>
      <c r="Z98" s="57"/>
      <c r="AA98" s="87"/>
      <c r="AB98" s="84" t="str">
        <f t="shared" si="62"/>
        <v/>
      </c>
      <c r="AC98" s="60" t="str">
        <f t="shared" si="81"/>
        <v/>
      </c>
      <c r="AD98" s="60" t="str">
        <f t="shared" si="81"/>
        <v/>
      </c>
      <c r="AE98" s="60" t="str">
        <f t="shared" si="81"/>
        <v/>
      </c>
      <c r="AF98" s="60" t="str">
        <f t="shared" si="81"/>
        <v/>
      </c>
      <c r="AG98" s="60" t="str">
        <f t="shared" si="81"/>
        <v/>
      </c>
      <c r="AH98" s="60" t="str">
        <f t="shared" si="81"/>
        <v/>
      </c>
      <c r="AI98" s="60" t="str">
        <f t="shared" si="81"/>
        <v/>
      </c>
      <c r="AJ98" s="60" t="str">
        <f t="shared" si="81"/>
        <v/>
      </c>
      <c r="AK98" s="60" t="str">
        <f t="shared" si="81"/>
        <v/>
      </c>
      <c r="AL98" s="60" t="str">
        <f t="shared" si="81"/>
        <v/>
      </c>
      <c r="AM98" s="60" t="str">
        <f t="shared" si="81"/>
        <v/>
      </c>
      <c r="AN98" s="55">
        <f t="shared" si="77"/>
        <v>0</v>
      </c>
      <c r="AO98" s="3"/>
      <c r="AP98" s="3" t="str">
        <f>IF(ISBLANK(F98),"",VLOOKUP(F98,'validation code'!$T$64:$U$125,2,0))</f>
        <v/>
      </c>
      <c r="AQ98" s="3" t="str">
        <f>IF(ISBLANK(F98),"",VLOOKUP(F98,'validation code'!$T$3:$U$61,2,0))</f>
        <v/>
      </c>
      <c r="AR98" s="3" t="str">
        <f>IF(ISBLANK(M98)=TRUE,"",VLOOKUP(M98,'validation code'!$X$48:$Y$49,2,0))</f>
        <v/>
      </c>
      <c r="AS98" s="3" t="str">
        <f>IF(ISBLANK(F98)=TRUE,"",VLOOKUP(F98,'validation code'!$A$29:$B$91,2,0))</f>
        <v/>
      </c>
      <c r="AT98" s="3"/>
      <c r="AU98" s="3" t="str">
        <f t="shared" si="3"/>
        <v>EX-25</v>
      </c>
      <c r="AV98" s="3" t="str">
        <f>IF(ISBLANK($B$2)=TRUE,"",VLOOKUP($B$2,'validation code'!$W$54:$X$76,2,0))</f>
        <v>GAF</v>
      </c>
      <c r="AW98" s="3" t="str">
        <f t="shared" si="63"/>
        <v>01</v>
      </c>
      <c r="AX98" s="3" t="str">
        <f t="shared" si="64"/>
        <v/>
      </c>
      <c r="AY98" s="3" t="str">
        <f t="shared" si="65"/>
        <v>0097</v>
      </c>
      <c r="AZ98" s="3" t="str">
        <f t="shared" si="66"/>
        <v>EX-25-GAF-01--0097</v>
      </c>
      <c r="BA98" s="3" t="str">
        <f t="shared" si="67"/>
        <v>Not Completed</v>
      </c>
      <c r="BB98" s="6">
        <f t="shared" si="33"/>
        <v>0</v>
      </c>
      <c r="BC98" s="6">
        <f t="shared" si="34"/>
        <v>0</v>
      </c>
      <c r="BD98" s="6">
        <f t="shared" si="35"/>
        <v>1</v>
      </c>
      <c r="BE98" s="6">
        <f t="shared" si="36"/>
        <v>0</v>
      </c>
      <c r="BF98" s="6">
        <f t="shared" si="37"/>
        <v>0</v>
      </c>
      <c r="BG98" s="6">
        <f t="shared" si="38"/>
        <v>0</v>
      </c>
      <c r="BH98" s="6">
        <f t="shared" si="39"/>
        <v>0</v>
      </c>
      <c r="BI98" s="6">
        <f t="shared" si="40"/>
        <v>0</v>
      </c>
      <c r="BJ98" s="6">
        <f t="shared" si="41"/>
        <v>0</v>
      </c>
      <c r="BK98" s="6">
        <f t="shared" si="42"/>
        <v>0</v>
      </c>
      <c r="BL98" s="6">
        <f t="shared" si="43"/>
        <v>0</v>
      </c>
      <c r="BM98" s="6">
        <f t="shared" si="44"/>
        <v>1</v>
      </c>
      <c r="BN98" s="6">
        <f t="shared" si="45"/>
        <v>1</v>
      </c>
      <c r="BO98" s="6">
        <f t="shared" si="46"/>
        <v>0</v>
      </c>
      <c r="BP98" s="6">
        <f t="shared" si="47"/>
        <v>1</v>
      </c>
      <c r="BQ98" s="105">
        <f t="shared" si="48"/>
        <v>1</v>
      </c>
      <c r="BR98" s="6">
        <f t="shared" si="49"/>
        <v>0</v>
      </c>
      <c r="BS98" s="6">
        <f t="shared" si="50"/>
        <v>0</v>
      </c>
      <c r="BT98" s="105">
        <f t="shared" si="51"/>
        <v>1</v>
      </c>
      <c r="BU98" s="105">
        <f t="shared" si="52"/>
        <v>1</v>
      </c>
      <c r="BV98" s="105">
        <f t="shared" si="53"/>
        <v>1</v>
      </c>
      <c r="BW98" s="105">
        <f t="shared" si="54"/>
        <v>1</v>
      </c>
      <c r="BX98" s="3"/>
      <c r="BY98" s="3" t="str">
        <f t="shared" si="68"/>
        <v/>
      </c>
      <c r="BZ98" s="3" t="str">
        <f t="shared" si="69"/>
        <v/>
      </c>
      <c r="CA98" s="3" t="str">
        <f t="shared" si="70"/>
        <v/>
      </c>
      <c r="CB98" s="3">
        <f t="shared" si="71"/>
        <v>0</v>
      </c>
      <c r="CC98" s="3" t="str">
        <f t="shared" si="72"/>
        <v>0</v>
      </c>
    </row>
    <row r="99" spans="1:81" x14ac:dyDescent="0.25">
      <c r="A99" s="3" t="str">
        <f t="shared" si="58"/>
        <v>Not Completed</v>
      </c>
      <c r="C99" s="10">
        <f t="shared" si="79"/>
        <v>98</v>
      </c>
      <c r="D99" s="5" t="str">
        <f t="shared" si="60"/>
        <v/>
      </c>
      <c r="E99" s="6"/>
      <c r="F99" s="6"/>
      <c r="G99" s="6"/>
      <c r="H99" s="5" t="str">
        <f t="shared" si="80"/>
        <v/>
      </c>
      <c r="I99" s="6"/>
      <c r="J99" s="6"/>
      <c r="K99" s="6"/>
      <c r="L99" s="6"/>
      <c r="M99" s="6"/>
      <c r="N99" s="6"/>
      <c r="O99" s="6"/>
      <c r="P99" s="7"/>
      <c r="Q99" s="8" t="str">
        <f>IF(ISBLANK(O99)=TRUE,"",VLOOKUP(O99,'validation code'!$X$35:$Y$38,2,0))</f>
        <v/>
      </c>
      <c r="R99" s="8">
        <f t="shared" si="76"/>
        <v>0</v>
      </c>
      <c r="S99" s="7"/>
      <c r="T99" s="61" t="str">
        <f t="shared" si="61"/>
        <v/>
      </c>
      <c r="U99" s="57"/>
      <c r="V99" s="57"/>
      <c r="W99" s="57"/>
      <c r="X99" s="57"/>
      <c r="Y99" s="58"/>
      <c r="Z99" s="57"/>
      <c r="AA99" s="87"/>
      <c r="AB99" s="84" t="str">
        <f t="shared" si="62"/>
        <v/>
      </c>
      <c r="AC99" s="60" t="str">
        <f t="shared" si="81"/>
        <v/>
      </c>
      <c r="AD99" s="60" t="str">
        <f t="shared" si="81"/>
        <v/>
      </c>
      <c r="AE99" s="60" t="str">
        <f t="shared" si="81"/>
        <v/>
      </c>
      <c r="AF99" s="60" t="str">
        <f t="shared" si="81"/>
        <v/>
      </c>
      <c r="AG99" s="60" t="str">
        <f t="shared" si="81"/>
        <v/>
      </c>
      <c r="AH99" s="60" t="str">
        <f t="shared" si="81"/>
        <v/>
      </c>
      <c r="AI99" s="60" t="str">
        <f t="shared" si="81"/>
        <v/>
      </c>
      <c r="AJ99" s="60" t="str">
        <f t="shared" si="81"/>
        <v/>
      </c>
      <c r="AK99" s="60" t="str">
        <f t="shared" si="81"/>
        <v/>
      </c>
      <c r="AL99" s="60" t="str">
        <f t="shared" si="81"/>
        <v/>
      </c>
      <c r="AM99" s="60" t="str">
        <f t="shared" si="81"/>
        <v/>
      </c>
      <c r="AN99" s="55">
        <f t="shared" si="77"/>
        <v>0</v>
      </c>
      <c r="AO99" s="3"/>
      <c r="AP99" s="3" t="str">
        <f>IF(ISBLANK(F99),"",VLOOKUP(F99,'validation code'!$T$64:$U$125,2,0))</f>
        <v/>
      </c>
      <c r="AQ99" s="3" t="str">
        <f>IF(ISBLANK(F99),"",VLOOKUP(F99,'validation code'!$T$3:$U$61,2,0))</f>
        <v/>
      </c>
      <c r="AR99" s="3" t="str">
        <f>IF(ISBLANK(M99)=TRUE,"",VLOOKUP(M99,'validation code'!$X$48:$Y$49,2,0))</f>
        <v/>
      </c>
      <c r="AS99" s="3" t="str">
        <f>IF(ISBLANK(F99)=TRUE,"",VLOOKUP(F99,'validation code'!$A$29:$B$91,2,0))</f>
        <v/>
      </c>
      <c r="AT99" s="3"/>
      <c r="AU99" s="3" t="str">
        <f t="shared" si="3"/>
        <v>EX-25</v>
      </c>
      <c r="AV99" s="3" t="str">
        <f>IF(ISBLANK($B$2)=TRUE,"",VLOOKUP($B$2,'validation code'!$W$54:$X$76,2,0))</f>
        <v>GAF</v>
      </c>
      <c r="AW99" s="3" t="str">
        <f t="shared" si="63"/>
        <v>01</v>
      </c>
      <c r="AX99" s="3" t="str">
        <f t="shared" si="64"/>
        <v/>
      </c>
      <c r="AY99" s="3" t="str">
        <f t="shared" si="65"/>
        <v>0098</v>
      </c>
      <c r="AZ99" s="3" t="str">
        <f t="shared" si="66"/>
        <v>EX-25-GAF-01--0098</v>
      </c>
      <c r="BA99" s="3" t="str">
        <f t="shared" si="67"/>
        <v>Not Completed</v>
      </c>
      <c r="BB99" s="6">
        <f t="shared" si="33"/>
        <v>0</v>
      </c>
      <c r="BC99" s="6">
        <f t="shared" si="34"/>
        <v>0</v>
      </c>
      <c r="BD99" s="6">
        <f t="shared" si="35"/>
        <v>1</v>
      </c>
      <c r="BE99" s="6">
        <f t="shared" si="36"/>
        <v>0</v>
      </c>
      <c r="BF99" s="6">
        <f t="shared" si="37"/>
        <v>0</v>
      </c>
      <c r="BG99" s="6">
        <f t="shared" si="38"/>
        <v>0</v>
      </c>
      <c r="BH99" s="6">
        <f t="shared" si="39"/>
        <v>0</v>
      </c>
      <c r="BI99" s="6">
        <f t="shared" si="40"/>
        <v>0</v>
      </c>
      <c r="BJ99" s="6">
        <f t="shared" si="41"/>
        <v>0</v>
      </c>
      <c r="BK99" s="6">
        <f t="shared" si="42"/>
        <v>0</v>
      </c>
      <c r="BL99" s="6">
        <f t="shared" si="43"/>
        <v>0</v>
      </c>
      <c r="BM99" s="6">
        <f t="shared" si="44"/>
        <v>1</v>
      </c>
      <c r="BN99" s="6">
        <f t="shared" si="45"/>
        <v>1</v>
      </c>
      <c r="BO99" s="6">
        <f t="shared" si="46"/>
        <v>0</v>
      </c>
      <c r="BP99" s="6">
        <f t="shared" si="47"/>
        <v>1</v>
      </c>
      <c r="BQ99" s="105">
        <f t="shared" si="48"/>
        <v>1</v>
      </c>
      <c r="BR99" s="6">
        <f t="shared" si="49"/>
        <v>0</v>
      </c>
      <c r="BS99" s="6">
        <f t="shared" si="50"/>
        <v>0</v>
      </c>
      <c r="BT99" s="105">
        <f t="shared" si="51"/>
        <v>1</v>
      </c>
      <c r="BU99" s="105">
        <f t="shared" si="52"/>
        <v>1</v>
      </c>
      <c r="BV99" s="105">
        <f t="shared" si="53"/>
        <v>1</v>
      </c>
      <c r="BW99" s="105">
        <f t="shared" si="54"/>
        <v>1</v>
      </c>
      <c r="BX99" s="3"/>
      <c r="BY99" s="3" t="str">
        <f t="shared" si="68"/>
        <v/>
      </c>
      <c r="BZ99" s="3" t="str">
        <f t="shared" si="69"/>
        <v/>
      </c>
      <c r="CA99" s="3" t="str">
        <f t="shared" si="70"/>
        <v/>
      </c>
      <c r="CB99" s="3">
        <f t="shared" si="71"/>
        <v>0</v>
      </c>
      <c r="CC99" s="3" t="str">
        <f t="shared" si="72"/>
        <v>0</v>
      </c>
    </row>
    <row r="100" spans="1:81" x14ac:dyDescent="0.25">
      <c r="A100" s="3" t="str">
        <f t="shared" si="58"/>
        <v>Not Completed</v>
      </c>
      <c r="C100" s="10">
        <f t="shared" si="79"/>
        <v>99</v>
      </c>
      <c r="D100" s="5" t="str">
        <f t="shared" si="60"/>
        <v/>
      </c>
      <c r="E100" s="6"/>
      <c r="F100" s="6"/>
      <c r="G100" s="6"/>
      <c r="H100" s="5" t="str">
        <f t="shared" si="80"/>
        <v/>
      </c>
      <c r="I100" s="6"/>
      <c r="J100" s="6"/>
      <c r="K100" s="6"/>
      <c r="L100" s="6"/>
      <c r="M100" s="6"/>
      <c r="N100" s="6"/>
      <c r="O100" s="6"/>
      <c r="P100" s="7"/>
      <c r="Q100" s="8" t="str">
        <f>IF(ISBLANK(O100)=TRUE,"",VLOOKUP(O100,'validation code'!$X$35:$Y$38,2,0))</f>
        <v/>
      </c>
      <c r="R100" s="8">
        <f t="shared" si="76"/>
        <v>0</v>
      </c>
      <c r="S100" s="7"/>
      <c r="T100" s="61" t="str">
        <f t="shared" si="61"/>
        <v/>
      </c>
      <c r="U100" s="57"/>
      <c r="V100" s="57"/>
      <c r="W100" s="57"/>
      <c r="X100" s="57"/>
      <c r="Y100" s="58"/>
      <c r="Z100" s="57"/>
      <c r="AA100" s="87"/>
      <c r="AB100" s="84" t="str">
        <f t="shared" si="62"/>
        <v/>
      </c>
      <c r="AC100" s="60" t="str">
        <f t="shared" si="81"/>
        <v/>
      </c>
      <c r="AD100" s="60" t="str">
        <f t="shared" si="81"/>
        <v/>
      </c>
      <c r="AE100" s="60" t="str">
        <f t="shared" si="81"/>
        <v/>
      </c>
      <c r="AF100" s="60" t="str">
        <f t="shared" si="81"/>
        <v/>
      </c>
      <c r="AG100" s="60" t="str">
        <f t="shared" si="81"/>
        <v/>
      </c>
      <c r="AH100" s="60" t="str">
        <f t="shared" si="81"/>
        <v/>
      </c>
      <c r="AI100" s="60" t="str">
        <f t="shared" si="81"/>
        <v/>
      </c>
      <c r="AJ100" s="60" t="str">
        <f t="shared" si="81"/>
        <v/>
      </c>
      <c r="AK100" s="60" t="str">
        <f t="shared" si="81"/>
        <v/>
      </c>
      <c r="AL100" s="60" t="str">
        <f t="shared" si="81"/>
        <v/>
      </c>
      <c r="AM100" s="60" t="str">
        <f t="shared" si="81"/>
        <v/>
      </c>
      <c r="AN100" s="55">
        <f t="shared" si="77"/>
        <v>0</v>
      </c>
      <c r="AO100" s="3"/>
      <c r="AP100" s="3" t="str">
        <f>IF(ISBLANK(F100),"",VLOOKUP(F100,'validation code'!$T$64:$U$125,2,0))</f>
        <v/>
      </c>
      <c r="AQ100" s="3" t="str">
        <f>IF(ISBLANK(F100),"",VLOOKUP(F100,'validation code'!$T$3:$U$61,2,0))</f>
        <v/>
      </c>
      <c r="AR100" s="3" t="str">
        <f>IF(ISBLANK(M100)=TRUE,"",VLOOKUP(M100,'validation code'!$X$48:$Y$49,2,0))</f>
        <v/>
      </c>
      <c r="AS100" s="3" t="str">
        <f>IF(ISBLANK(F100)=TRUE,"",VLOOKUP(F100,'validation code'!$A$29:$B$91,2,0))</f>
        <v/>
      </c>
      <c r="AT100" s="3"/>
      <c r="AU100" s="3" t="str">
        <f t="shared" si="3"/>
        <v>EX-25</v>
      </c>
      <c r="AV100" s="3" t="str">
        <f>IF(ISBLANK($B$2)=TRUE,"",VLOOKUP($B$2,'validation code'!$W$54:$X$76,2,0))</f>
        <v>GAF</v>
      </c>
      <c r="AW100" s="3" t="str">
        <f t="shared" si="63"/>
        <v>01</v>
      </c>
      <c r="AX100" s="3" t="str">
        <f t="shared" si="64"/>
        <v/>
      </c>
      <c r="AY100" s="3" t="str">
        <f t="shared" si="65"/>
        <v>0099</v>
      </c>
      <c r="AZ100" s="3" t="str">
        <f t="shared" si="66"/>
        <v>EX-25-GAF-01--0099</v>
      </c>
      <c r="BA100" s="3" t="str">
        <f t="shared" si="67"/>
        <v>Not Completed</v>
      </c>
      <c r="BB100" s="6">
        <f t="shared" si="33"/>
        <v>0</v>
      </c>
      <c r="BC100" s="6">
        <f t="shared" si="34"/>
        <v>0</v>
      </c>
      <c r="BD100" s="6">
        <f t="shared" si="35"/>
        <v>1</v>
      </c>
      <c r="BE100" s="6">
        <f t="shared" si="36"/>
        <v>0</v>
      </c>
      <c r="BF100" s="6">
        <f t="shared" si="37"/>
        <v>0</v>
      </c>
      <c r="BG100" s="6">
        <f t="shared" si="38"/>
        <v>0</v>
      </c>
      <c r="BH100" s="6">
        <f t="shared" si="39"/>
        <v>0</v>
      </c>
      <c r="BI100" s="6">
        <f t="shared" si="40"/>
        <v>0</v>
      </c>
      <c r="BJ100" s="6">
        <f t="shared" si="41"/>
        <v>0</v>
      </c>
      <c r="BK100" s="6">
        <f t="shared" si="42"/>
        <v>0</v>
      </c>
      <c r="BL100" s="6">
        <f t="shared" si="43"/>
        <v>0</v>
      </c>
      <c r="BM100" s="6">
        <f t="shared" si="44"/>
        <v>1</v>
      </c>
      <c r="BN100" s="6">
        <f t="shared" si="45"/>
        <v>1</v>
      </c>
      <c r="BO100" s="6">
        <f t="shared" si="46"/>
        <v>0</v>
      </c>
      <c r="BP100" s="6">
        <f t="shared" si="47"/>
        <v>1</v>
      </c>
      <c r="BQ100" s="105">
        <f t="shared" si="48"/>
        <v>1</v>
      </c>
      <c r="BR100" s="6">
        <f t="shared" si="49"/>
        <v>0</v>
      </c>
      <c r="BS100" s="6">
        <f t="shared" si="50"/>
        <v>0</v>
      </c>
      <c r="BT100" s="105">
        <f t="shared" si="51"/>
        <v>1</v>
      </c>
      <c r="BU100" s="105">
        <f t="shared" si="52"/>
        <v>1</v>
      </c>
      <c r="BV100" s="105">
        <f t="shared" si="53"/>
        <v>1</v>
      </c>
      <c r="BW100" s="105">
        <f t="shared" si="54"/>
        <v>1</v>
      </c>
      <c r="BX100" s="3"/>
      <c r="BY100" s="3" t="str">
        <f t="shared" si="68"/>
        <v/>
      </c>
      <c r="BZ100" s="3" t="str">
        <f t="shared" si="69"/>
        <v/>
      </c>
      <c r="CA100" s="3" t="str">
        <f t="shared" si="70"/>
        <v/>
      </c>
      <c r="CB100" s="3">
        <f t="shared" si="71"/>
        <v>0</v>
      </c>
      <c r="CC100" s="3" t="str">
        <f t="shared" si="72"/>
        <v>0</v>
      </c>
    </row>
    <row r="101" spans="1:81" x14ac:dyDescent="0.25">
      <c r="A101" s="3" t="str">
        <f t="shared" si="58"/>
        <v>Not Completed</v>
      </c>
      <c r="C101" s="10">
        <f t="shared" si="79"/>
        <v>100</v>
      </c>
      <c r="D101" s="5" t="str">
        <f t="shared" si="60"/>
        <v/>
      </c>
      <c r="E101" s="6"/>
      <c r="F101" s="6"/>
      <c r="G101" s="6"/>
      <c r="H101" s="5" t="str">
        <f t="shared" si="80"/>
        <v/>
      </c>
      <c r="I101" s="6"/>
      <c r="J101" s="6"/>
      <c r="K101" s="6"/>
      <c r="L101" s="6"/>
      <c r="M101" s="6"/>
      <c r="N101" s="6"/>
      <c r="O101" s="6"/>
      <c r="P101" s="7"/>
      <c r="Q101" s="8" t="str">
        <f>IF(ISBLANK(O101)=TRUE,"",VLOOKUP(O101,'validation code'!$X$35:$Y$38,2,0))</f>
        <v/>
      </c>
      <c r="R101" s="8">
        <f t="shared" si="76"/>
        <v>0</v>
      </c>
      <c r="S101" s="7"/>
      <c r="T101" s="61" t="str">
        <f t="shared" si="61"/>
        <v/>
      </c>
      <c r="U101" s="57"/>
      <c r="V101" s="57"/>
      <c r="W101" s="57"/>
      <c r="X101" s="57"/>
      <c r="Y101" s="58"/>
      <c r="Z101" s="57"/>
      <c r="AA101" s="87"/>
      <c r="AB101" s="84" t="str">
        <f t="shared" si="62"/>
        <v/>
      </c>
      <c r="AC101" s="60" t="str">
        <f t="shared" si="81"/>
        <v/>
      </c>
      <c r="AD101" s="60" t="str">
        <f t="shared" si="81"/>
        <v/>
      </c>
      <c r="AE101" s="60" t="str">
        <f t="shared" si="81"/>
        <v/>
      </c>
      <c r="AF101" s="60" t="str">
        <f t="shared" si="81"/>
        <v/>
      </c>
      <c r="AG101" s="60" t="str">
        <f t="shared" si="81"/>
        <v/>
      </c>
      <c r="AH101" s="60" t="str">
        <f t="shared" si="81"/>
        <v/>
      </c>
      <c r="AI101" s="60" t="str">
        <f t="shared" si="81"/>
        <v/>
      </c>
      <c r="AJ101" s="60" t="str">
        <f t="shared" si="81"/>
        <v/>
      </c>
      <c r="AK101" s="60" t="str">
        <f t="shared" si="81"/>
        <v/>
      </c>
      <c r="AL101" s="60" t="str">
        <f t="shared" si="81"/>
        <v/>
      </c>
      <c r="AM101" s="60" t="str">
        <f t="shared" si="81"/>
        <v/>
      </c>
      <c r="AN101" s="55">
        <f t="shared" si="77"/>
        <v>0</v>
      </c>
      <c r="AO101" s="3"/>
      <c r="AP101" s="3" t="str">
        <f>IF(ISBLANK(F101),"",VLOOKUP(F101,'validation code'!$T$64:$U$125,2,0))</f>
        <v/>
      </c>
      <c r="AQ101" s="3" t="str">
        <f>IF(ISBLANK(F101),"",VLOOKUP(F101,'validation code'!$T$3:$U$61,2,0))</f>
        <v/>
      </c>
      <c r="AR101" s="3" t="str">
        <f>IF(ISBLANK(M101)=TRUE,"",VLOOKUP(M101,'validation code'!$X$48:$Y$49,2,0))</f>
        <v/>
      </c>
      <c r="AS101" s="3" t="str">
        <f>IF(ISBLANK(F101)=TRUE,"",VLOOKUP(F101,'validation code'!$A$29:$B$91,2,0))</f>
        <v/>
      </c>
      <c r="AT101" s="3"/>
      <c r="AU101" s="3" t="str">
        <f t="shared" si="3"/>
        <v>EX-25</v>
      </c>
      <c r="AV101" s="3" t="str">
        <f>IF(ISBLANK($B$2)=TRUE,"",VLOOKUP($B$2,'validation code'!$W$54:$X$76,2,0))</f>
        <v>GAF</v>
      </c>
      <c r="AW101" s="3" t="str">
        <f t="shared" si="63"/>
        <v>01</v>
      </c>
      <c r="AX101" s="3" t="str">
        <f t="shared" si="64"/>
        <v/>
      </c>
      <c r="AY101" s="3" t="str">
        <f t="shared" si="65"/>
        <v>0100</v>
      </c>
      <c r="AZ101" s="3" t="str">
        <f t="shared" si="66"/>
        <v>EX-25-GAF-01--0100</v>
      </c>
      <c r="BA101" s="3" t="str">
        <f t="shared" si="67"/>
        <v>Not Completed</v>
      </c>
      <c r="BB101" s="6">
        <f t="shared" si="33"/>
        <v>0</v>
      </c>
      <c r="BC101" s="6">
        <f t="shared" si="34"/>
        <v>0</v>
      </c>
      <c r="BD101" s="6">
        <f t="shared" si="35"/>
        <v>1</v>
      </c>
      <c r="BE101" s="6">
        <f t="shared" si="36"/>
        <v>0</v>
      </c>
      <c r="BF101" s="6">
        <f t="shared" si="37"/>
        <v>0</v>
      </c>
      <c r="BG101" s="6">
        <f t="shared" si="38"/>
        <v>0</v>
      </c>
      <c r="BH101" s="6">
        <f t="shared" si="39"/>
        <v>0</v>
      </c>
      <c r="BI101" s="6">
        <f t="shared" si="40"/>
        <v>0</v>
      </c>
      <c r="BJ101" s="6">
        <f t="shared" si="41"/>
        <v>0</v>
      </c>
      <c r="BK101" s="6">
        <f t="shared" si="42"/>
        <v>0</v>
      </c>
      <c r="BL101" s="6">
        <f t="shared" si="43"/>
        <v>0</v>
      </c>
      <c r="BM101" s="6">
        <f t="shared" si="44"/>
        <v>1</v>
      </c>
      <c r="BN101" s="6">
        <f t="shared" si="45"/>
        <v>1</v>
      </c>
      <c r="BO101" s="6">
        <f t="shared" si="46"/>
        <v>0</v>
      </c>
      <c r="BP101" s="6">
        <f t="shared" si="47"/>
        <v>1</v>
      </c>
      <c r="BQ101" s="105">
        <f t="shared" si="48"/>
        <v>1</v>
      </c>
      <c r="BR101" s="6">
        <f t="shared" si="49"/>
        <v>0</v>
      </c>
      <c r="BS101" s="6">
        <f t="shared" si="50"/>
        <v>0</v>
      </c>
      <c r="BT101" s="105">
        <f t="shared" si="51"/>
        <v>1</v>
      </c>
      <c r="BU101" s="105">
        <f t="shared" si="52"/>
        <v>1</v>
      </c>
      <c r="BV101" s="105">
        <f t="shared" si="53"/>
        <v>1</v>
      </c>
      <c r="BW101" s="105">
        <f t="shared" si="54"/>
        <v>1</v>
      </c>
      <c r="BX101" s="3"/>
      <c r="BY101" s="3" t="str">
        <f t="shared" si="68"/>
        <v/>
      </c>
      <c r="BZ101" s="3" t="str">
        <f t="shared" si="69"/>
        <v/>
      </c>
      <c r="CA101" s="3" t="str">
        <f t="shared" si="70"/>
        <v/>
      </c>
      <c r="CB101" s="3">
        <f t="shared" si="71"/>
        <v>0</v>
      </c>
      <c r="CC101" s="3" t="str">
        <f t="shared" si="72"/>
        <v>0</v>
      </c>
    </row>
    <row r="102" spans="1:81" x14ac:dyDescent="0.25">
      <c r="A102" s="3" t="str">
        <f t="shared" si="58"/>
        <v>Not Completed</v>
      </c>
      <c r="C102" s="10">
        <f t="shared" si="79"/>
        <v>101</v>
      </c>
      <c r="D102" s="5" t="str">
        <f t="shared" si="60"/>
        <v/>
      </c>
      <c r="E102" s="6"/>
      <c r="F102" s="6"/>
      <c r="G102" s="6"/>
      <c r="H102" s="5" t="str">
        <f t="shared" si="80"/>
        <v/>
      </c>
      <c r="I102" s="6"/>
      <c r="J102" s="6"/>
      <c r="K102" s="6"/>
      <c r="L102" s="6"/>
      <c r="M102" s="6"/>
      <c r="N102" s="6"/>
      <c r="O102" s="6"/>
      <c r="P102" s="7"/>
      <c r="Q102" s="8" t="str">
        <f>IF(ISBLANK(O102)=TRUE,"",VLOOKUP(O102,'validation code'!$X$35:$Y$38,2,0))</f>
        <v/>
      </c>
      <c r="R102" s="8">
        <f t="shared" si="76"/>
        <v>0</v>
      </c>
      <c r="S102" s="7"/>
      <c r="T102" s="61" t="str">
        <f t="shared" si="61"/>
        <v/>
      </c>
      <c r="U102" s="57"/>
      <c r="V102" s="57"/>
      <c r="W102" s="57"/>
      <c r="X102" s="57"/>
      <c r="Y102" s="58"/>
      <c r="Z102" s="57"/>
      <c r="AA102" s="87"/>
      <c r="AB102" s="84" t="str">
        <f t="shared" si="62"/>
        <v/>
      </c>
      <c r="AC102" s="60" t="str">
        <f t="shared" si="81"/>
        <v/>
      </c>
      <c r="AD102" s="60" t="str">
        <f t="shared" si="81"/>
        <v/>
      </c>
      <c r="AE102" s="60" t="str">
        <f t="shared" si="81"/>
        <v/>
      </c>
      <c r="AF102" s="60" t="str">
        <f t="shared" si="81"/>
        <v/>
      </c>
      <c r="AG102" s="60" t="str">
        <f t="shared" si="81"/>
        <v/>
      </c>
      <c r="AH102" s="60" t="str">
        <f t="shared" si="81"/>
        <v/>
      </c>
      <c r="AI102" s="60" t="str">
        <f t="shared" si="81"/>
        <v/>
      </c>
      <c r="AJ102" s="60" t="str">
        <f t="shared" si="81"/>
        <v/>
      </c>
      <c r="AK102" s="60" t="str">
        <f t="shared" si="81"/>
        <v/>
      </c>
      <c r="AL102" s="60" t="str">
        <f t="shared" si="81"/>
        <v/>
      </c>
      <c r="AM102" s="60" t="str">
        <f t="shared" si="81"/>
        <v/>
      </c>
      <c r="AN102" s="55">
        <f t="shared" si="77"/>
        <v>0</v>
      </c>
      <c r="AO102" s="3"/>
      <c r="AP102" s="3" t="str">
        <f>IF(ISBLANK(F102),"",VLOOKUP(F102,'validation code'!$T$64:$U$125,2,0))</f>
        <v/>
      </c>
      <c r="AQ102" s="3" t="str">
        <f>IF(ISBLANK(F102),"",VLOOKUP(F102,'validation code'!$T$3:$U$61,2,0))</f>
        <v/>
      </c>
      <c r="AR102" s="3" t="str">
        <f>IF(ISBLANK(M102)=TRUE,"",VLOOKUP(M102,'validation code'!$X$48:$Y$49,2,0))</f>
        <v/>
      </c>
      <c r="AS102" s="3" t="str">
        <f>IF(ISBLANK(F102)=TRUE,"",VLOOKUP(F102,'validation code'!$A$29:$B$91,2,0))</f>
        <v/>
      </c>
      <c r="AT102" s="3"/>
      <c r="AU102" s="3" t="str">
        <f t="shared" si="3"/>
        <v>EX-25</v>
      </c>
      <c r="AV102" s="3" t="str">
        <f>IF(ISBLANK($B$2)=TRUE,"",VLOOKUP($B$2,'validation code'!$W$54:$X$76,2,0))</f>
        <v>GAF</v>
      </c>
      <c r="AW102" s="3" t="str">
        <f t="shared" si="63"/>
        <v>01</v>
      </c>
      <c r="AX102" s="3" t="str">
        <f t="shared" si="64"/>
        <v/>
      </c>
      <c r="AY102" s="3" t="str">
        <f t="shared" si="65"/>
        <v>0101</v>
      </c>
      <c r="AZ102" s="3" t="str">
        <f t="shared" si="66"/>
        <v>EX-25-GAF-01--0101</v>
      </c>
      <c r="BA102" s="3" t="str">
        <f t="shared" si="67"/>
        <v>Not Completed</v>
      </c>
      <c r="BB102" s="6">
        <f t="shared" si="33"/>
        <v>0</v>
      </c>
      <c r="BC102" s="6">
        <f t="shared" si="34"/>
        <v>0</v>
      </c>
      <c r="BD102" s="6">
        <f t="shared" si="35"/>
        <v>1</v>
      </c>
      <c r="BE102" s="6">
        <f t="shared" si="36"/>
        <v>0</v>
      </c>
      <c r="BF102" s="6">
        <f t="shared" si="37"/>
        <v>0</v>
      </c>
      <c r="BG102" s="6">
        <f t="shared" si="38"/>
        <v>0</v>
      </c>
      <c r="BH102" s="6">
        <f t="shared" si="39"/>
        <v>0</v>
      </c>
      <c r="BI102" s="6">
        <f t="shared" si="40"/>
        <v>0</v>
      </c>
      <c r="BJ102" s="6">
        <f t="shared" si="41"/>
        <v>0</v>
      </c>
      <c r="BK102" s="6">
        <f t="shared" si="42"/>
        <v>0</v>
      </c>
      <c r="BL102" s="6">
        <f t="shared" si="43"/>
        <v>0</v>
      </c>
      <c r="BM102" s="6">
        <f t="shared" si="44"/>
        <v>1</v>
      </c>
      <c r="BN102" s="6">
        <f t="shared" si="45"/>
        <v>1</v>
      </c>
      <c r="BO102" s="6">
        <f t="shared" si="46"/>
        <v>0</v>
      </c>
      <c r="BP102" s="6">
        <f t="shared" si="47"/>
        <v>1</v>
      </c>
      <c r="BQ102" s="105">
        <f t="shared" si="48"/>
        <v>1</v>
      </c>
      <c r="BR102" s="6">
        <f t="shared" si="49"/>
        <v>0</v>
      </c>
      <c r="BS102" s="6">
        <f t="shared" si="50"/>
        <v>0</v>
      </c>
      <c r="BT102" s="105">
        <f t="shared" si="51"/>
        <v>1</v>
      </c>
      <c r="BU102" s="105">
        <f t="shared" si="52"/>
        <v>1</v>
      </c>
      <c r="BV102" s="105">
        <f t="shared" si="53"/>
        <v>1</v>
      </c>
      <c r="BW102" s="105">
        <f t="shared" si="54"/>
        <v>1</v>
      </c>
      <c r="BX102" s="3"/>
      <c r="BY102" s="3" t="str">
        <f t="shared" si="68"/>
        <v/>
      </c>
      <c r="BZ102" s="3" t="str">
        <f t="shared" si="69"/>
        <v/>
      </c>
      <c r="CA102" s="3" t="str">
        <f t="shared" si="70"/>
        <v/>
      </c>
      <c r="CB102" s="3">
        <f t="shared" si="71"/>
        <v>0</v>
      </c>
      <c r="CC102" s="3" t="str">
        <f t="shared" si="72"/>
        <v>0</v>
      </c>
    </row>
    <row r="103" spans="1:81" x14ac:dyDescent="0.25">
      <c r="A103" s="3" t="str">
        <f t="shared" si="58"/>
        <v>Not Completed</v>
      </c>
      <c r="C103" s="10">
        <f t="shared" si="79"/>
        <v>102</v>
      </c>
      <c r="D103" s="5" t="str">
        <f t="shared" si="60"/>
        <v/>
      </c>
      <c r="E103" s="6"/>
      <c r="F103" s="6"/>
      <c r="G103" s="6"/>
      <c r="H103" s="5" t="str">
        <f t="shared" si="80"/>
        <v/>
      </c>
      <c r="I103" s="6"/>
      <c r="J103" s="6"/>
      <c r="K103" s="6"/>
      <c r="L103" s="6"/>
      <c r="M103" s="6"/>
      <c r="N103" s="6"/>
      <c r="O103" s="6"/>
      <c r="P103" s="7"/>
      <c r="Q103" s="8" t="str">
        <f>IF(ISBLANK(O103)=TRUE,"",VLOOKUP(O103,'validation code'!$X$35:$Y$38,2,0))</f>
        <v/>
      </c>
      <c r="R103" s="8">
        <f t="shared" si="76"/>
        <v>0</v>
      </c>
      <c r="S103" s="7"/>
      <c r="T103" s="61" t="str">
        <f t="shared" si="61"/>
        <v/>
      </c>
      <c r="U103" s="57"/>
      <c r="V103" s="57"/>
      <c r="W103" s="57"/>
      <c r="X103" s="57"/>
      <c r="Y103" s="58"/>
      <c r="Z103" s="57"/>
      <c r="AA103" s="87"/>
      <c r="AB103" s="84" t="str">
        <f t="shared" si="62"/>
        <v/>
      </c>
      <c r="AC103" s="60" t="str">
        <f t="shared" si="81"/>
        <v/>
      </c>
      <c r="AD103" s="60" t="str">
        <f t="shared" si="81"/>
        <v/>
      </c>
      <c r="AE103" s="60" t="str">
        <f t="shared" si="81"/>
        <v/>
      </c>
      <c r="AF103" s="60" t="str">
        <f t="shared" si="81"/>
        <v/>
      </c>
      <c r="AG103" s="60" t="str">
        <f t="shared" si="81"/>
        <v/>
      </c>
      <c r="AH103" s="60" t="str">
        <f t="shared" si="81"/>
        <v/>
      </c>
      <c r="AI103" s="60" t="str">
        <f t="shared" si="81"/>
        <v/>
      </c>
      <c r="AJ103" s="60" t="str">
        <f t="shared" si="81"/>
        <v/>
      </c>
      <c r="AK103" s="60" t="str">
        <f t="shared" si="81"/>
        <v/>
      </c>
      <c r="AL103" s="60" t="str">
        <f t="shared" si="81"/>
        <v/>
      </c>
      <c r="AM103" s="60" t="str">
        <f t="shared" si="81"/>
        <v/>
      </c>
      <c r="AN103" s="55">
        <f t="shared" si="77"/>
        <v>0</v>
      </c>
      <c r="AO103" s="3"/>
      <c r="AP103" s="3" t="str">
        <f>IF(ISBLANK(F103),"",VLOOKUP(F103,'validation code'!$T$64:$U$125,2,0))</f>
        <v/>
      </c>
      <c r="AQ103" s="3" t="str">
        <f>IF(ISBLANK(F103),"",VLOOKUP(F103,'validation code'!$T$3:$U$61,2,0))</f>
        <v/>
      </c>
      <c r="AR103" s="3" t="str">
        <f>IF(ISBLANK(M103)=TRUE,"",VLOOKUP(M103,'validation code'!$X$48:$Y$49,2,0))</f>
        <v/>
      </c>
      <c r="AS103" s="3" t="str">
        <f>IF(ISBLANK(F103)=TRUE,"",VLOOKUP(F103,'validation code'!$A$29:$B$91,2,0))</f>
        <v/>
      </c>
      <c r="AT103" s="3"/>
      <c r="AU103" s="3" t="str">
        <f t="shared" si="3"/>
        <v>EX-25</v>
      </c>
      <c r="AV103" s="3" t="str">
        <f>IF(ISBLANK($B$2)=TRUE,"",VLOOKUP($B$2,'validation code'!$W$54:$X$76,2,0))</f>
        <v>GAF</v>
      </c>
      <c r="AW103" s="3" t="str">
        <f t="shared" si="63"/>
        <v>01</v>
      </c>
      <c r="AX103" s="3" t="str">
        <f t="shared" si="64"/>
        <v/>
      </c>
      <c r="AY103" s="3" t="str">
        <f t="shared" si="65"/>
        <v>0102</v>
      </c>
      <c r="AZ103" s="3" t="str">
        <f t="shared" si="66"/>
        <v>EX-25-GAF-01--0102</v>
      </c>
      <c r="BA103" s="3" t="str">
        <f t="shared" si="67"/>
        <v>Not Completed</v>
      </c>
      <c r="BB103" s="6">
        <f t="shared" si="33"/>
        <v>0</v>
      </c>
      <c r="BC103" s="6">
        <f t="shared" si="34"/>
        <v>0</v>
      </c>
      <c r="BD103" s="6">
        <f t="shared" si="35"/>
        <v>1</v>
      </c>
      <c r="BE103" s="6">
        <f t="shared" si="36"/>
        <v>0</v>
      </c>
      <c r="BF103" s="6">
        <f t="shared" si="37"/>
        <v>0</v>
      </c>
      <c r="BG103" s="6">
        <f t="shared" si="38"/>
        <v>0</v>
      </c>
      <c r="BH103" s="6">
        <f t="shared" si="39"/>
        <v>0</v>
      </c>
      <c r="BI103" s="6">
        <f t="shared" si="40"/>
        <v>0</v>
      </c>
      <c r="BJ103" s="6">
        <f t="shared" si="41"/>
        <v>0</v>
      </c>
      <c r="BK103" s="6">
        <f t="shared" si="42"/>
        <v>0</v>
      </c>
      <c r="BL103" s="6">
        <f t="shared" si="43"/>
        <v>0</v>
      </c>
      <c r="BM103" s="6">
        <f t="shared" si="44"/>
        <v>1</v>
      </c>
      <c r="BN103" s="6">
        <f t="shared" si="45"/>
        <v>1</v>
      </c>
      <c r="BO103" s="6">
        <f t="shared" si="46"/>
        <v>0</v>
      </c>
      <c r="BP103" s="6">
        <f t="shared" si="47"/>
        <v>1</v>
      </c>
      <c r="BQ103" s="105">
        <f t="shared" si="48"/>
        <v>1</v>
      </c>
      <c r="BR103" s="6">
        <f t="shared" si="49"/>
        <v>0</v>
      </c>
      <c r="BS103" s="6">
        <f t="shared" si="50"/>
        <v>0</v>
      </c>
      <c r="BT103" s="105">
        <f t="shared" si="51"/>
        <v>1</v>
      </c>
      <c r="BU103" s="105">
        <f t="shared" si="52"/>
        <v>1</v>
      </c>
      <c r="BV103" s="105">
        <f t="shared" si="53"/>
        <v>1</v>
      </c>
      <c r="BW103" s="105">
        <f t="shared" si="54"/>
        <v>1</v>
      </c>
      <c r="BX103" s="3"/>
      <c r="BY103" s="3" t="str">
        <f t="shared" si="68"/>
        <v/>
      </c>
      <c r="BZ103" s="3" t="str">
        <f t="shared" si="69"/>
        <v/>
      </c>
      <c r="CA103" s="3" t="str">
        <f t="shared" si="70"/>
        <v/>
      </c>
      <c r="CB103" s="3">
        <f t="shared" si="71"/>
        <v>0</v>
      </c>
      <c r="CC103" s="3" t="str">
        <f t="shared" si="72"/>
        <v>0</v>
      </c>
    </row>
    <row r="104" spans="1:81" x14ac:dyDescent="0.25">
      <c r="A104" s="3" t="str">
        <f t="shared" si="58"/>
        <v>Not Completed</v>
      </c>
      <c r="C104" s="10">
        <f t="shared" si="79"/>
        <v>103</v>
      </c>
      <c r="D104" s="5" t="str">
        <f t="shared" si="60"/>
        <v/>
      </c>
      <c r="E104" s="6"/>
      <c r="F104" s="6"/>
      <c r="G104" s="6"/>
      <c r="H104" s="5" t="str">
        <f t="shared" si="80"/>
        <v/>
      </c>
      <c r="I104" s="6"/>
      <c r="J104" s="6"/>
      <c r="K104" s="6"/>
      <c r="L104" s="6"/>
      <c r="M104" s="6"/>
      <c r="N104" s="6"/>
      <c r="O104" s="6"/>
      <c r="P104" s="7"/>
      <c r="Q104" s="8" t="str">
        <f>IF(ISBLANK(O104)=TRUE,"",VLOOKUP(O104,'validation code'!$X$35:$Y$38,2,0))</f>
        <v/>
      </c>
      <c r="R104" s="8">
        <f t="shared" si="76"/>
        <v>0</v>
      </c>
      <c r="S104" s="7"/>
      <c r="T104" s="61" t="str">
        <f t="shared" si="61"/>
        <v/>
      </c>
      <c r="U104" s="57"/>
      <c r="V104" s="57"/>
      <c r="W104" s="57"/>
      <c r="X104" s="57"/>
      <c r="Y104" s="58"/>
      <c r="Z104" s="57"/>
      <c r="AA104" s="87"/>
      <c r="AB104" s="84" t="str">
        <f t="shared" si="62"/>
        <v/>
      </c>
      <c r="AC104" s="60" t="str">
        <f t="shared" si="81"/>
        <v/>
      </c>
      <c r="AD104" s="60" t="str">
        <f t="shared" si="81"/>
        <v/>
      </c>
      <c r="AE104" s="60" t="str">
        <f t="shared" si="81"/>
        <v/>
      </c>
      <c r="AF104" s="60" t="str">
        <f t="shared" si="81"/>
        <v/>
      </c>
      <c r="AG104" s="60" t="str">
        <f t="shared" si="81"/>
        <v/>
      </c>
      <c r="AH104" s="60" t="str">
        <f t="shared" si="81"/>
        <v/>
      </c>
      <c r="AI104" s="60" t="str">
        <f t="shared" si="81"/>
        <v/>
      </c>
      <c r="AJ104" s="60" t="str">
        <f t="shared" si="81"/>
        <v/>
      </c>
      <c r="AK104" s="60" t="str">
        <f t="shared" si="81"/>
        <v/>
      </c>
      <c r="AL104" s="60" t="str">
        <f t="shared" si="81"/>
        <v/>
      </c>
      <c r="AM104" s="60" t="str">
        <f t="shared" si="81"/>
        <v/>
      </c>
      <c r="AN104" s="55">
        <f t="shared" si="77"/>
        <v>0</v>
      </c>
      <c r="AO104" s="3"/>
      <c r="AP104" s="3" t="str">
        <f>IF(ISBLANK(F104),"",VLOOKUP(F104,'validation code'!$T$64:$U$125,2,0))</f>
        <v/>
      </c>
      <c r="AQ104" s="3" t="str">
        <f>IF(ISBLANK(F104),"",VLOOKUP(F104,'validation code'!$T$3:$U$61,2,0))</f>
        <v/>
      </c>
      <c r="AR104" s="3" t="str">
        <f>IF(ISBLANK(M104)=TRUE,"",VLOOKUP(M104,'validation code'!$X$48:$Y$49,2,0))</f>
        <v/>
      </c>
      <c r="AS104" s="3" t="str">
        <f>IF(ISBLANK(F104)=TRUE,"",VLOOKUP(F104,'validation code'!$A$29:$B$91,2,0))</f>
        <v/>
      </c>
      <c r="AT104" s="3"/>
      <c r="AU104" s="3" t="str">
        <f t="shared" si="3"/>
        <v>EX-25</v>
      </c>
      <c r="AV104" s="3" t="str">
        <f>IF(ISBLANK($B$2)=TRUE,"",VLOOKUP($B$2,'validation code'!$W$54:$X$76,2,0))</f>
        <v>GAF</v>
      </c>
      <c r="AW104" s="3" t="str">
        <f t="shared" si="63"/>
        <v>01</v>
      </c>
      <c r="AX104" s="3" t="str">
        <f t="shared" si="64"/>
        <v/>
      </c>
      <c r="AY104" s="3" t="str">
        <f t="shared" si="65"/>
        <v>0103</v>
      </c>
      <c r="AZ104" s="3" t="str">
        <f t="shared" si="66"/>
        <v>EX-25-GAF-01--0103</v>
      </c>
      <c r="BA104" s="3" t="str">
        <f t="shared" si="67"/>
        <v>Not Completed</v>
      </c>
      <c r="BB104" s="6">
        <f t="shared" si="33"/>
        <v>0</v>
      </c>
      <c r="BC104" s="6">
        <f t="shared" si="34"/>
        <v>0</v>
      </c>
      <c r="BD104" s="6">
        <f t="shared" si="35"/>
        <v>1</v>
      </c>
      <c r="BE104" s="6">
        <f t="shared" si="36"/>
        <v>0</v>
      </c>
      <c r="BF104" s="6">
        <f t="shared" si="37"/>
        <v>0</v>
      </c>
      <c r="BG104" s="6">
        <f t="shared" si="38"/>
        <v>0</v>
      </c>
      <c r="BH104" s="6">
        <f t="shared" si="39"/>
        <v>0</v>
      </c>
      <c r="BI104" s="6">
        <f t="shared" si="40"/>
        <v>0</v>
      </c>
      <c r="BJ104" s="6">
        <f t="shared" si="41"/>
        <v>0</v>
      </c>
      <c r="BK104" s="6">
        <f t="shared" si="42"/>
        <v>0</v>
      </c>
      <c r="BL104" s="6">
        <f t="shared" si="43"/>
        <v>0</v>
      </c>
      <c r="BM104" s="6">
        <f t="shared" si="44"/>
        <v>1</v>
      </c>
      <c r="BN104" s="6">
        <f t="shared" si="45"/>
        <v>1</v>
      </c>
      <c r="BO104" s="6">
        <f t="shared" si="46"/>
        <v>0</v>
      </c>
      <c r="BP104" s="6">
        <f t="shared" si="47"/>
        <v>1</v>
      </c>
      <c r="BQ104" s="105">
        <f t="shared" si="48"/>
        <v>1</v>
      </c>
      <c r="BR104" s="6">
        <f t="shared" si="49"/>
        <v>0</v>
      </c>
      <c r="BS104" s="6">
        <f t="shared" si="50"/>
        <v>0</v>
      </c>
      <c r="BT104" s="105">
        <f t="shared" si="51"/>
        <v>1</v>
      </c>
      <c r="BU104" s="105">
        <f t="shared" si="52"/>
        <v>1</v>
      </c>
      <c r="BV104" s="105">
        <f t="shared" si="53"/>
        <v>1</v>
      </c>
      <c r="BW104" s="105">
        <f t="shared" si="54"/>
        <v>1</v>
      </c>
      <c r="BX104" s="3"/>
      <c r="BY104" s="3" t="str">
        <f t="shared" si="68"/>
        <v/>
      </c>
      <c r="BZ104" s="3" t="str">
        <f t="shared" si="69"/>
        <v/>
      </c>
      <c r="CA104" s="3" t="str">
        <f t="shared" si="70"/>
        <v/>
      </c>
      <c r="CB104" s="3">
        <f t="shared" si="71"/>
        <v>0</v>
      </c>
      <c r="CC104" s="3" t="str">
        <f t="shared" si="72"/>
        <v>0</v>
      </c>
    </row>
    <row r="105" spans="1:81" x14ac:dyDescent="0.25">
      <c r="A105" s="3" t="str">
        <f t="shared" si="58"/>
        <v>Not Completed</v>
      </c>
      <c r="C105" s="10">
        <f t="shared" si="79"/>
        <v>104</v>
      </c>
      <c r="D105" s="5" t="str">
        <f t="shared" si="60"/>
        <v/>
      </c>
      <c r="E105" s="6"/>
      <c r="F105" s="6"/>
      <c r="G105" s="6"/>
      <c r="H105" s="5" t="str">
        <f t="shared" si="80"/>
        <v/>
      </c>
      <c r="I105" s="6"/>
      <c r="J105" s="6"/>
      <c r="K105" s="6"/>
      <c r="L105" s="6"/>
      <c r="M105" s="6"/>
      <c r="N105" s="6"/>
      <c r="O105" s="6"/>
      <c r="P105" s="7"/>
      <c r="Q105" s="8" t="str">
        <f>IF(ISBLANK(O105)=TRUE,"",VLOOKUP(O105,'validation code'!$X$35:$Y$38,2,0))</f>
        <v/>
      </c>
      <c r="R105" s="8">
        <f t="shared" si="76"/>
        <v>0</v>
      </c>
      <c r="S105" s="7"/>
      <c r="T105" s="61" t="str">
        <f t="shared" si="61"/>
        <v/>
      </c>
      <c r="U105" s="57"/>
      <c r="V105" s="57"/>
      <c r="W105" s="57"/>
      <c r="X105" s="57"/>
      <c r="Y105" s="58"/>
      <c r="Z105" s="57"/>
      <c r="AA105" s="87"/>
      <c r="AB105" s="84" t="str">
        <f t="shared" si="62"/>
        <v/>
      </c>
      <c r="AC105" s="60" t="str">
        <f t="shared" si="81"/>
        <v/>
      </c>
      <c r="AD105" s="60" t="str">
        <f t="shared" si="81"/>
        <v/>
      </c>
      <c r="AE105" s="60" t="str">
        <f t="shared" si="81"/>
        <v/>
      </c>
      <c r="AF105" s="60" t="str">
        <f t="shared" si="81"/>
        <v/>
      </c>
      <c r="AG105" s="60" t="str">
        <f t="shared" si="81"/>
        <v/>
      </c>
      <c r="AH105" s="60" t="str">
        <f t="shared" si="81"/>
        <v/>
      </c>
      <c r="AI105" s="60" t="str">
        <f t="shared" si="81"/>
        <v/>
      </c>
      <c r="AJ105" s="60" t="str">
        <f t="shared" si="81"/>
        <v/>
      </c>
      <c r="AK105" s="60" t="str">
        <f t="shared" si="81"/>
        <v/>
      </c>
      <c r="AL105" s="60" t="str">
        <f t="shared" si="81"/>
        <v/>
      </c>
      <c r="AM105" s="60" t="str">
        <f t="shared" si="81"/>
        <v/>
      </c>
      <c r="AN105" s="55">
        <f t="shared" si="77"/>
        <v>0</v>
      </c>
      <c r="AO105" s="3"/>
      <c r="AP105" s="3" t="str">
        <f>IF(ISBLANK(F105),"",VLOOKUP(F105,'validation code'!$T$64:$U$125,2,0))</f>
        <v/>
      </c>
      <c r="AQ105" s="3" t="str">
        <f>IF(ISBLANK(F105),"",VLOOKUP(F105,'validation code'!$T$3:$U$61,2,0))</f>
        <v/>
      </c>
      <c r="AR105" s="3" t="str">
        <f>IF(ISBLANK(M105)=TRUE,"",VLOOKUP(M105,'validation code'!$X$48:$Y$49,2,0))</f>
        <v/>
      </c>
      <c r="AS105" s="3" t="str">
        <f>IF(ISBLANK(F105)=TRUE,"",VLOOKUP(F105,'validation code'!$A$29:$B$91,2,0))</f>
        <v/>
      </c>
      <c r="AT105" s="3"/>
      <c r="AU105" s="3" t="str">
        <f t="shared" si="3"/>
        <v>EX-25</v>
      </c>
      <c r="AV105" s="3" t="str">
        <f>IF(ISBLANK($B$2)=TRUE,"",VLOOKUP($B$2,'validation code'!$W$54:$X$76,2,0))</f>
        <v>GAF</v>
      </c>
      <c r="AW105" s="3" t="str">
        <f t="shared" si="63"/>
        <v>01</v>
      </c>
      <c r="AX105" s="3" t="str">
        <f t="shared" si="64"/>
        <v/>
      </c>
      <c r="AY105" s="3" t="str">
        <f t="shared" si="65"/>
        <v>0104</v>
      </c>
      <c r="AZ105" s="3" t="str">
        <f t="shared" si="66"/>
        <v>EX-25-GAF-01--0104</v>
      </c>
      <c r="BA105" s="3" t="str">
        <f t="shared" si="67"/>
        <v>Not Completed</v>
      </c>
      <c r="BB105" s="6">
        <f t="shared" si="33"/>
        <v>0</v>
      </c>
      <c r="BC105" s="6">
        <f t="shared" si="34"/>
        <v>0</v>
      </c>
      <c r="BD105" s="6">
        <f t="shared" si="35"/>
        <v>1</v>
      </c>
      <c r="BE105" s="6">
        <f t="shared" si="36"/>
        <v>0</v>
      </c>
      <c r="BF105" s="6">
        <f t="shared" si="37"/>
        <v>0</v>
      </c>
      <c r="BG105" s="6">
        <f t="shared" si="38"/>
        <v>0</v>
      </c>
      <c r="BH105" s="6">
        <f t="shared" si="39"/>
        <v>0</v>
      </c>
      <c r="BI105" s="6">
        <f t="shared" si="40"/>
        <v>0</v>
      </c>
      <c r="BJ105" s="6">
        <f t="shared" si="41"/>
        <v>0</v>
      </c>
      <c r="BK105" s="6">
        <f t="shared" si="42"/>
        <v>0</v>
      </c>
      <c r="BL105" s="6">
        <f t="shared" si="43"/>
        <v>0</v>
      </c>
      <c r="BM105" s="6">
        <f t="shared" si="44"/>
        <v>1</v>
      </c>
      <c r="BN105" s="6">
        <f t="shared" si="45"/>
        <v>1</v>
      </c>
      <c r="BO105" s="6">
        <f t="shared" si="46"/>
        <v>0</v>
      </c>
      <c r="BP105" s="6">
        <f t="shared" si="47"/>
        <v>1</v>
      </c>
      <c r="BQ105" s="105">
        <f t="shared" si="48"/>
        <v>1</v>
      </c>
      <c r="BR105" s="6">
        <f t="shared" si="49"/>
        <v>0</v>
      </c>
      <c r="BS105" s="6">
        <f t="shared" si="50"/>
        <v>0</v>
      </c>
      <c r="BT105" s="105">
        <f t="shared" si="51"/>
        <v>1</v>
      </c>
      <c r="BU105" s="105">
        <f t="shared" si="52"/>
        <v>1</v>
      </c>
      <c r="BV105" s="105">
        <f t="shared" si="53"/>
        <v>1</v>
      </c>
      <c r="BW105" s="105">
        <f t="shared" si="54"/>
        <v>1</v>
      </c>
      <c r="BX105" s="3"/>
      <c r="BY105" s="3" t="str">
        <f t="shared" si="68"/>
        <v/>
      </c>
      <c r="BZ105" s="3" t="str">
        <f t="shared" si="69"/>
        <v/>
      </c>
      <c r="CA105" s="3" t="str">
        <f t="shared" si="70"/>
        <v/>
      </c>
      <c r="CB105" s="3">
        <f t="shared" si="71"/>
        <v>0</v>
      </c>
      <c r="CC105" s="3" t="str">
        <f t="shared" si="72"/>
        <v>0</v>
      </c>
    </row>
    <row r="106" spans="1:81" x14ac:dyDescent="0.25">
      <c r="A106" s="3" t="str">
        <f t="shared" si="58"/>
        <v>Not Completed</v>
      </c>
      <c r="C106" s="10">
        <f t="shared" si="79"/>
        <v>105</v>
      </c>
      <c r="D106" s="5" t="str">
        <f t="shared" si="60"/>
        <v/>
      </c>
      <c r="E106" s="6"/>
      <c r="F106" s="6"/>
      <c r="G106" s="6"/>
      <c r="H106" s="5" t="str">
        <f t="shared" si="80"/>
        <v/>
      </c>
      <c r="I106" s="6"/>
      <c r="J106" s="6"/>
      <c r="K106" s="6"/>
      <c r="L106" s="6"/>
      <c r="M106" s="6"/>
      <c r="N106" s="6"/>
      <c r="O106" s="6"/>
      <c r="P106" s="7"/>
      <c r="Q106" s="8" t="str">
        <f>IF(ISBLANK(O106)=TRUE,"",VLOOKUP(O106,'validation code'!$X$35:$Y$38,2,0))</f>
        <v/>
      </c>
      <c r="R106" s="8">
        <f t="shared" si="76"/>
        <v>0</v>
      </c>
      <c r="S106" s="7"/>
      <c r="T106" s="61" t="str">
        <f t="shared" si="61"/>
        <v/>
      </c>
      <c r="U106" s="57"/>
      <c r="V106" s="57"/>
      <c r="W106" s="57"/>
      <c r="X106" s="57"/>
      <c r="Y106" s="58"/>
      <c r="Z106" s="57"/>
      <c r="AA106" s="87"/>
      <c r="AB106" s="84" t="str">
        <f t="shared" si="62"/>
        <v/>
      </c>
      <c r="AC106" s="60" t="str">
        <f t="shared" si="81"/>
        <v/>
      </c>
      <c r="AD106" s="60" t="str">
        <f t="shared" si="81"/>
        <v/>
      </c>
      <c r="AE106" s="60" t="str">
        <f t="shared" si="81"/>
        <v/>
      </c>
      <c r="AF106" s="60" t="str">
        <f t="shared" si="81"/>
        <v/>
      </c>
      <c r="AG106" s="60" t="str">
        <f t="shared" si="81"/>
        <v/>
      </c>
      <c r="AH106" s="60" t="str">
        <f t="shared" si="81"/>
        <v/>
      </c>
      <c r="AI106" s="60" t="str">
        <f t="shared" si="81"/>
        <v/>
      </c>
      <c r="AJ106" s="60" t="str">
        <f t="shared" si="81"/>
        <v/>
      </c>
      <c r="AK106" s="60" t="str">
        <f t="shared" si="81"/>
        <v/>
      </c>
      <c r="AL106" s="60" t="str">
        <f t="shared" si="81"/>
        <v/>
      </c>
      <c r="AM106" s="60" t="str">
        <f t="shared" si="81"/>
        <v/>
      </c>
      <c r="AN106" s="55">
        <f t="shared" si="77"/>
        <v>0</v>
      </c>
      <c r="AO106" s="3"/>
      <c r="AP106" s="3" t="str">
        <f>IF(ISBLANK(F106),"",VLOOKUP(F106,'validation code'!$T$64:$U$125,2,0))</f>
        <v/>
      </c>
      <c r="AQ106" s="3" t="str">
        <f>IF(ISBLANK(F106),"",VLOOKUP(F106,'validation code'!$T$3:$U$61,2,0))</f>
        <v/>
      </c>
      <c r="AR106" s="3" t="str">
        <f>IF(ISBLANK(M106)=TRUE,"",VLOOKUP(M106,'validation code'!$X$48:$Y$49,2,0))</f>
        <v/>
      </c>
      <c r="AS106" s="3" t="str">
        <f>IF(ISBLANK(F106)=TRUE,"",VLOOKUP(F106,'validation code'!$A$29:$B$91,2,0))</f>
        <v/>
      </c>
      <c r="AT106" s="3"/>
      <c r="AU106" s="3" t="str">
        <f t="shared" si="3"/>
        <v>EX-25</v>
      </c>
      <c r="AV106" s="3" t="str">
        <f>IF(ISBLANK($B$2)=TRUE,"",VLOOKUP($B$2,'validation code'!$W$54:$X$76,2,0))</f>
        <v>GAF</v>
      </c>
      <c r="AW106" s="3" t="str">
        <f t="shared" si="63"/>
        <v>01</v>
      </c>
      <c r="AX106" s="3" t="str">
        <f t="shared" si="64"/>
        <v/>
      </c>
      <c r="AY106" s="3" t="str">
        <f t="shared" si="65"/>
        <v>0105</v>
      </c>
      <c r="AZ106" s="3" t="str">
        <f t="shared" si="66"/>
        <v>EX-25-GAF-01--0105</v>
      </c>
      <c r="BA106" s="3" t="str">
        <f t="shared" si="67"/>
        <v>Not Completed</v>
      </c>
      <c r="BB106" s="6">
        <f t="shared" si="33"/>
        <v>0</v>
      </c>
      <c r="BC106" s="6">
        <f t="shared" si="34"/>
        <v>0</v>
      </c>
      <c r="BD106" s="6">
        <f t="shared" si="35"/>
        <v>1</v>
      </c>
      <c r="BE106" s="6">
        <f t="shared" si="36"/>
        <v>0</v>
      </c>
      <c r="BF106" s="6">
        <f t="shared" si="37"/>
        <v>0</v>
      </c>
      <c r="BG106" s="6">
        <f t="shared" si="38"/>
        <v>0</v>
      </c>
      <c r="BH106" s="6">
        <f t="shared" si="39"/>
        <v>0</v>
      </c>
      <c r="BI106" s="6">
        <f t="shared" si="40"/>
        <v>0</v>
      </c>
      <c r="BJ106" s="6">
        <f t="shared" si="41"/>
        <v>0</v>
      </c>
      <c r="BK106" s="6">
        <f t="shared" si="42"/>
        <v>0</v>
      </c>
      <c r="BL106" s="6">
        <f t="shared" si="43"/>
        <v>0</v>
      </c>
      <c r="BM106" s="6">
        <f t="shared" si="44"/>
        <v>1</v>
      </c>
      <c r="BN106" s="6">
        <f t="shared" si="45"/>
        <v>1</v>
      </c>
      <c r="BO106" s="6">
        <f t="shared" si="46"/>
        <v>0</v>
      </c>
      <c r="BP106" s="6">
        <f t="shared" si="47"/>
        <v>1</v>
      </c>
      <c r="BQ106" s="105">
        <f t="shared" si="48"/>
        <v>1</v>
      </c>
      <c r="BR106" s="6">
        <f t="shared" si="49"/>
        <v>0</v>
      </c>
      <c r="BS106" s="6">
        <f t="shared" si="50"/>
        <v>0</v>
      </c>
      <c r="BT106" s="105">
        <f t="shared" si="51"/>
        <v>1</v>
      </c>
      <c r="BU106" s="105">
        <f t="shared" si="52"/>
        <v>1</v>
      </c>
      <c r="BV106" s="105">
        <f t="shared" si="53"/>
        <v>1</v>
      </c>
      <c r="BW106" s="105">
        <f t="shared" si="54"/>
        <v>1</v>
      </c>
      <c r="BX106" s="3"/>
      <c r="BY106" s="3" t="str">
        <f t="shared" si="68"/>
        <v/>
      </c>
      <c r="BZ106" s="3" t="str">
        <f t="shared" si="69"/>
        <v/>
      </c>
      <c r="CA106" s="3" t="str">
        <f t="shared" si="70"/>
        <v/>
      </c>
      <c r="CB106" s="3">
        <f t="shared" si="71"/>
        <v>0</v>
      </c>
      <c r="CC106" s="3" t="str">
        <f t="shared" si="72"/>
        <v>0</v>
      </c>
    </row>
    <row r="107" spans="1:81" x14ac:dyDescent="0.25">
      <c r="A107" s="3" t="str">
        <f t="shared" si="58"/>
        <v>Not Completed</v>
      </c>
      <c r="C107" s="10">
        <f t="shared" si="79"/>
        <v>106</v>
      </c>
      <c r="D107" s="5" t="str">
        <f t="shared" si="60"/>
        <v/>
      </c>
      <c r="E107" s="6"/>
      <c r="F107" s="6"/>
      <c r="G107" s="6"/>
      <c r="H107" s="5" t="str">
        <f t="shared" si="80"/>
        <v/>
      </c>
      <c r="I107" s="6"/>
      <c r="J107" s="6"/>
      <c r="K107" s="6"/>
      <c r="L107" s="6"/>
      <c r="M107" s="6"/>
      <c r="N107" s="6"/>
      <c r="O107" s="6"/>
      <c r="P107" s="7"/>
      <c r="Q107" s="8" t="str">
        <f>IF(ISBLANK(O107)=TRUE,"",VLOOKUP(O107,'validation code'!$X$35:$Y$38,2,0))</f>
        <v/>
      </c>
      <c r="R107" s="8">
        <f t="shared" si="76"/>
        <v>0</v>
      </c>
      <c r="S107" s="7"/>
      <c r="T107" s="61" t="str">
        <f t="shared" si="61"/>
        <v/>
      </c>
      <c r="U107" s="57"/>
      <c r="V107" s="57"/>
      <c r="W107" s="57"/>
      <c r="X107" s="57"/>
      <c r="Y107" s="58"/>
      <c r="Z107" s="57"/>
      <c r="AA107" s="87"/>
      <c r="AB107" s="84" t="str">
        <f t="shared" si="62"/>
        <v/>
      </c>
      <c r="AC107" s="60" t="str">
        <f t="shared" si="81"/>
        <v/>
      </c>
      <c r="AD107" s="60" t="str">
        <f t="shared" si="81"/>
        <v/>
      </c>
      <c r="AE107" s="60" t="str">
        <f t="shared" si="81"/>
        <v/>
      </c>
      <c r="AF107" s="60" t="str">
        <f t="shared" si="81"/>
        <v/>
      </c>
      <c r="AG107" s="60" t="str">
        <f t="shared" si="81"/>
        <v/>
      </c>
      <c r="AH107" s="60" t="str">
        <f t="shared" si="81"/>
        <v/>
      </c>
      <c r="AI107" s="60" t="str">
        <f t="shared" si="81"/>
        <v/>
      </c>
      <c r="AJ107" s="60" t="str">
        <f t="shared" si="81"/>
        <v/>
      </c>
      <c r="AK107" s="60" t="str">
        <f t="shared" si="81"/>
        <v/>
      </c>
      <c r="AL107" s="60" t="str">
        <f t="shared" si="81"/>
        <v/>
      </c>
      <c r="AM107" s="60" t="str">
        <f t="shared" si="81"/>
        <v/>
      </c>
      <c r="AN107" s="55">
        <f t="shared" si="77"/>
        <v>0</v>
      </c>
      <c r="AO107" s="3"/>
      <c r="AP107" s="3" t="str">
        <f>IF(ISBLANK(F107),"",VLOOKUP(F107,'validation code'!$T$64:$U$125,2,0))</f>
        <v/>
      </c>
      <c r="AQ107" s="3" t="str">
        <f>IF(ISBLANK(F107),"",VLOOKUP(F107,'validation code'!$T$3:$U$61,2,0))</f>
        <v/>
      </c>
      <c r="AR107" s="3" t="str">
        <f>IF(ISBLANK(M107)=TRUE,"",VLOOKUP(M107,'validation code'!$X$48:$Y$49,2,0))</f>
        <v/>
      </c>
      <c r="AS107" s="3" t="str">
        <f>IF(ISBLANK(F107)=TRUE,"",VLOOKUP(F107,'validation code'!$A$29:$B$91,2,0))</f>
        <v/>
      </c>
      <c r="AT107" s="3"/>
      <c r="AU107" s="3" t="str">
        <f t="shared" si="3"/>
        <v>EX-25</v>
      </c>
      <c r="AV107" s="3" t="str">
        <f>IF(ISBLANK($B$2)=TRUE,"",VLOOKUP($B$2,'validation code'!$W$54:$X$76,2,0))</f>
        <v>GAF</v>
      </c>
      <c r="AW107" s="3" t="str">
        <f t="shared" si="63"/>
        <v>01</v>
      </c>
      <c r="AX107" s="3" t="str">
        <f t="shared" si="64"/>
        <v/>
      </c>
      <c r="AY107" s="3" t="str">
        <f t="shared" si="65"/>
        <v>0106</v>
      </c>
      <c r="AZ107" s="3" t="str">
        <f t="shared" si="66"/>
        <v>EX-25-GAF-01--0106</v>
      </c>
      <c r="BA107" s="3" t="str">
        <f t="shared" si="67"/>
        <v>Not Completed</v>
      </c>
      <c r="BB107" s="6">
        <f t="shared" si="33"/>
        <v>0</v>
      </c>
      <c r="BC107" s="6">
        <f t="shared" si="34"/>
        <v>0</v>
      </c>
      <c r="BD107" s="6">
        <f t="shared" si="35"/>
        <v>1</v>
      </c>
      <c r="BE107" s="6">
        <f t="shared" si="36"/>
        <v>0</v>
      </c>
      <c r="BF107" s="6">
        <f t="shared" si="37"/>
        <v>0</v>
      </c>
      <c r="BG107" s="6">
        <f t="shared" si="38"/>
        <v>0</v>
      </c>
      <c r="BH107" s="6">
        <f t="shared" si="39"/>
        <v>0</v>
      </c>
      <c r="BI107" s="6">
        <f t="shared" si="40"/>
        <v>0</v>
      </c>
      <c r="BJ107" s="6">
        <f t="shared" si="41"/>
        <v>0</v>
      </c>
      <c r="BK107" s="6">
        <f t="shared" si="42"/>
        <v>0</v>
      </c>
      <c r="BL107" s="6">
        <f t="shared" si="43"/>
        <v>0</v>
      </c>
      <c r="BM107" s="6">
        <f t="shared" si="44"/>
        <v>1</v>
      </c>
      <c r="BN107" s="6">
        <f t="shared" si="45"/>
        <v>1</v>
      </c>
      <c r="BO107" s="6">
        <f t="shared" si="46"/>
        <v>0</v>
      </c>
      <c r="BP107" s="6">
        <f t="shared" si="47"/>
        <v>1</v>
      </c>
      <c r="BQ107" s="105">
        <f t="shared" si="48"/>
        <v>1</v>
      </c>
      <c r="BR107" s="6">
        <f t="shared" si="49"/>
        <v>0</v>
      </c>
      <c r="BS107" s="6">
        <f t="shared" si="50"/>
        <v>0</v>
      </c>
      <c r="BT107" s="105">
        <f t="shared" si="51"/>
        <v>1</v>
      </c>
      <c r="BU107" s="105">
        <f t="shared" si="52"/>
        <v>1</v>
      </c>
      <c r="BV107" s="105">
        <f t="shared" si="53"/>
        <v>1</v>
      </c>
      <c r="BW107" s="105">
        <f t="shared" si="54"/>
        <v>1</v>
      </c>
      <c r="BX107" s="3"/>
      <c r="BY107" s="3" t="str">
        <f t="shared" si="68"/>
        <v/>
      </c>
      <c r="BZ107" s="3" t="str">
        <f t="shared" si="69"/>
        <v/>
      </c>
      <c r="CA107" s="3" t="str">
        <f t="shared" si="70"/>
        <v/>
      </c>
      <c r="CB107" s="3">
        <f t="shared" si="71"/>
        <v>0</v>
      </c>
      <c r="CC107" s="3" t="str">
        <f t="shared" si="72"/>
        <v>0</v>
      </c>
    </row>
    <row r="108" spans="1:81" x14ac:dyDescent="0.25">
      <c r="A108" s="3" t="str">
        <f t="shared" si="58"/>
        <v>Not Completed</v>
      </c>
      <c r="C108" s="10">
        <f t="shared" si="79"/>
        <v>107</v>
      </c>
      <c r="D108" s="5" t="str">
        <f t="shared" si="60"/>
        <v/>
      </c>
      <c r="E108" s="6"/>
      <c r="F108" s="6"/>
      <c r="G108" s="6"/>
      <c r="H108" s="5" t="str">
        <f t="shared" si="80"/>
        <v/>
      </c>
      <c r="I108" s="6"/>
      <c r="J108" s="6"/>
      <c r="K108" s="6"/>
      <c r="L108" s="6"/>
      <c r="M108" s="6"/>
      <c r="N108" s="6"/>
      <c r="O108" s="6"/>
      <c r="P108" s="7"/>
      <c r="Q108" s="8" t="str">
        <f>IF(ISBLANK(O108)=TRUE,"",VLOOKUP(O108,'validation code'!$X$35:$Y$38,2,0))</f>
        <v/>
      </c>
      <c r="R108" s="8">
        <f t="shared" si="76"/>
        <v>0</v>
      </c>
      <c r="S108" s="7"/>
      <c r="T108" s="61" t="str">
        <f t="shared" si="61"/>
        <v/>
      </c>
      <c r="U108" s="57"/>
      <c r="V108" s="57"/>
      <c r="W108" s="57"/>
      <c r="X108" s="57"/>
      <c r="Y108" s="58"/>
      <c r="Z108" s="57"/>
      <c r="AA108" s="87"/>
      <c r="AB108" s="84" t="str">
        <f t="shared" si="62"/>
        <v/>
      </c>
      <c r="AC108" s="60" t="str">
        <f t="shared" si="81"/>
        <v/>
      </c>
      <c r="AD108" s="60" t="str">
        <f t="shared" si="81"/>
        <v/>
      </c>
      <c r="AE108" s="60" t="str">
        <f t="shared" si="81"/>
        <v/>
      </c>
      <c r="AF108" s="60" t="str">
        <f t="shared" si="81"/>
        <v/>
      </c>
      <c r="AG108" s="60" t="str">
        <f t="shared" si="81"/>
        <v/>
      </c>
      <c r="AH108" s="60" t="str">
        <f t="shared" si="81"/>
        <v/>
      </c>
      <c r="AI108" s="60" t="str">
        <f t="shared" si="81"/>
        <v/>
      </c>
      <c r="AJ108" s="60" t="str">
        <f t="shared" si="81"/>
        <v/>
      </c>
      <c r="AK108" s="60" t="str">
        <f t="shared" si="81"/>
        <v/>
      </c>
      <c r="AL108" s="60" t="str">
        <f t="shared" si="81"/>
        <v/>
      </c>
      <c r="AM108" s="60" t="str">
        <f t="shared" si="81"/>
        <v/>
      </c>
      <c r="AN108" s="55">
        <f t="shared" si="77"/>
        <v>0</v>
      </c>
      <c r="AO108" s="3"/>
      <c r="AP108" s="3" t="str">
        <f>IF(ISBLANK(F108),"",VLOOKUP(F108,'validation code'!$T$64:$U$125,2,0))</f>
        <v/>
      </c>
      <c r="AQ108" s="3" t="str">
        <f>IF(ISBLANK(F108),"",VLOOKUP(F108,'validation code'!$T$3:$U$61,2,0))</f>
        <v/>
      </c>
      <c r="AR108" s="3" t="str">
        <f>IF(ISBLANK(M108)=TRUE,"",VLOOKUP(M108,'validation code'!$X$48:$Y$49,2,0))</f>
        <v/>
      </c>
      <c r="AS108" s="3" t="str">
        <f>IF(ISBLANK(F108)=TRUE,"",VLOOKUP(F108,'validation code'!$A$29:$B$91,2,0))</f>
        <v/>
      </c>
      <c r="AT108" s="3"/>
      <c r="AU108" s="3" t="str">
        <f t="shared" si="3"/>
        <v>EX-25</v>
      </c>
      <c r="AV108" s="3" t="str">
        <f>IF(ISBLANK($B$2)=TRUE,"",VLOOKUP($B$2,'validation code'!$W$54:$X$76,2,0))</f>
        <v>GAF</v>
      </c>
      <c r="AW108" s="3" t="str">
        <f t="shared" si="63"/>
        <v>01</v>
      </c>
      <c r="AX108" s="3" t="str">
        <f t="shared" si="64"/>
        <v/>
      </c>
      <c r="AY108" s="3" t="str">
        <f t="shared" si="65"/>
        <v>0107</v>
      </c>
      <c r="AZ108" s="3" t="str">
        <f t="shared" si="66"/>
        <v>EX-25-GAF-01--0107</v>
      </c>
      <c r="BA108" s="3" t="str">
        <f t="shared" si="67"/>
        <v>Not Completed</v>
      </c>
      <c r="BB108" s="6">
        <f t="shared" si="33"/>
        <v>0</v>
      </c>
      <c r="BC108" s="6">
        <f t="shared" si="34"/>
        <v>0</v>
      </c>
      <c r="BD108" s="6">
        <f t="shared" si="35"/>
        <v>1</v>
      </c>
      <c r="BE108" s="6">
        <f t="shared" si="36"/>
        <v>0</v>
      </c>
      <c r="BF108" s="6">
        <f t="shared" si="37"/>
        <v>0</v>
      </c>
      <c r="BG108" s="6">
        <f t="shared" si="38"/>
        <v>0</v>
      </c>
      <c r="BH108" s="6">
        <f t="shared" si="39"/>
        <v>0</v>
      </c>
      <c r="BI108" s="6">
        <f t="shared" si="40"/>
        <v>0</v>
      </c>
      <c r="BJ108" s="6">
        <f t="shared" si="41"/>
        <v>0</v>
      </c>
      <c r="BK108" s="6">
        <f t="shared" si="42"/>
        <v>0</v>
      </c>
      <c r="BL108" s="6">
        <f t="shared" si="43"/>
        <v>0</v>
      </c>
      <c r="BM108" s="6">
        <f t="shared" si="44"/>
        <v>1</v>
      </c>
      <c r="BN108" s="6">
        <f t="shared" si="45"/>
        <v>1</v>
      </c>
      <c r="BO108" s="6">
        <f t="shared" si="46"/>
        <v>0</v>
      </c>
      <c r="BP108" s="6">
        <f t="shared" si="47"/>
        <v>1</v>
      </c>
      <c r="BQ108" s="105">
        <f t="shared" si="48"/>
        <v>1</v>
      </c>
      <c r="BR108" s="6">
        <f t="shared" si="49"/>
        <v>0</v>
      </c>
      <c r="BS108" s="6">
        <f t="shared" si="50"/>
        <v>0</v>
      </c>
      <c r="BT108" s="105">
        <f t="shared" si="51"/>
        <v>1</v>
      </c>
      <c r="BU108" s="105">
        <f t="shared" si="52"/>
        <v>1</v>
      </c>
      <c r="BV108" s="105">
        <f t="shared" si="53"/>
        <v>1</v>
      </c>
      <c r="BW108" s="105">
        <f t="shared" si="54"/>
        <v>1</v>
      </c>
      <c r="BX108" s="3"/>
      <c r="BY108" s="3" t="str">
        <f t="shared" si="68"/>
        <v/>
      </c>
      <c r="BZ108" s="3" t="str">
        <f t="shared" si="69"/>
        <v/>
      </c>
      <c r="CA108" s="3" t="str">
        <f t="shared" si="70"/>
        <v/>
      </c>
      <c r="CB108" s="3">
        <f t="shared" si="71"/>
        <v>0</v>
      </c>
      <c r="CC108" s="3" t="str">
        <f t="shared" si="72"/>
        <v>0</v>
      </c>
    </row>
    <row r="109" spans="1:81" x14ac:dyDescent="0.25">
      <c r="A109" s="3" t="str">
        <f t="shared" si="58"/>
        <v>Not Completed</v>
      </c>
      <c r="C109" s="10">
        <f t="shared" si="79"/>
        <v>108</v>
      </c>
      <c r="D109" s="5" t="str">
        <f t="shared" si="60"/>
        <v/>
      </c>
      <c r="E109" s="6"/>
      <c r="F109" s="6"/>
      <c r="G109" s="6"/>
      <c r="H109" s="5" t="str">
        <f t="shared" si="80"/>
        <v/>
      </c>
      <c r="I109" s="6"/>
      <c r="J109" s="6"/>
      <c r="K109" s="6"/>
      <c r="L109" s="6"/>
      <c r="M109" s="6"/>
      <c r="N109" s="6"/>
      <c r="O109" s="6"/>
      <c r="P109" s="7"/>
      <c r="Q109" s="8" t="str">
        <f>IF(ISBLANK(O109)=TRUE,"",VLOOKUP(O109,'validation code'!$X$35:$Y$38,2,0))</f>
        <v/>
      </c>
      <c r="R109" s="8">
        <f t="shared" si="76"/>
        <v>0</v>
      </c>
      <c r="S109" s="7"/>
      <c r="T109" s="61" t="str">
        <f t="shared" si="61"/>
        <v/>
      </c>
      <c r="U109" s="57"/>
      <c r="V109" s="57"/>
      <c r="W109" s="57"/>
      <c r="X109" s="57"/>
      <c r="Y109" s="58"/>
      <c r="Z109" s="57"/>
      <c r="AA109" s="87"/>
      <c r="AB109" s="84" t="str">
        <f t="shared" si="62"/>
        <v/>
      </c>
      <c r="AC109" s="60" t="str">
        <f t="shared" si="81"/>
        <v/>
      </c>
      <c r="AD109" s="60" t="str">
        <f t="shared" si="81"/>
        <v/>
      </c>
      <c r="AE109" s="60" t="str">
        <f t="shared" si="81"/>
        <v/>
      </c>
      <c r="AF109" s="60" t="str">
        <f t="shared" si="81"/>
        <v/>
      </c>
      <c r="AG109" s="60" t="str">
        <f t="shared" si="81"/>
        <v/>
      </c>
      <c r="AH109" s="60" t="str">
        <f t="shared" si="81"/>
        <v/>
      </c>
      <c r="AI109" s="60" t="str">
        <f t="shared" si="81"/>
        <v/>
      </c>
      <c r="AJ109" s="60" t="str">
        <f t="shared" si="81"/>
        <v/>
      </c>
      <c r="AK109" s="60" t="str">
        <f t="shared" si="81"/>
        <v/>
      </c>
      <c r="AL109" s="60" t="str">
        <f t="shared" si="81"/>
        <v/>
      </c>
      <c r="AM109" s="60" t="str">
        <f t="shared" si="81"/>
        <v/>
      </c>
      <c r="AN109" s="55">
        <f t="shared" si="77"/>
        <v>0</v>
      </c>
      <c r="AO109" s="3"/>
      <c r="AP109" s="3" t="str">
        <f>IF(ISBLANK(F109),"",VLOOKUP(F109,'validation code'!$T$64:$U$125,2,0))</f>
        <v/>
      </c>
      <c r="AQ109" s="3" t="str">
        <f>IF(ISBLANK(F109),"",VLOOKUP(F109,'validation code'!$T$3:$U$61,2,0))</f>
        <v/>
      </c>
      <c r="AR109" s="3" t="str">
        <f>IF(ISBLANK(M109)=TRUE,"",VLOOKUP(M109,'validation code'!$X$48:$Y$49,2,0))</f>
        <v/>
      </c>
      <c r="AS109" s="3" t="str">
        <f>IF(ISBLANK(F109)=TRUE,"",VLOOKUP(F109,'validation code'!$A$29:$B$91,2,0))</f>
        <v/>
      </c>
      <c r="AT109" s="3"/>
      <c r="AU109" s="3" t="str">
        <f t="shared" si="3"/>
        <v>EX-25</v>
      </c>
      <c r="AV109" s="3" t="str">
        <f>IF(ISBLANK($B$2)=TRUE,"",VLOOKUP($B$2,'validation code'!$W$54:$X$76,2,0))</f>
        <v>GAF</v>
      </c>
      <c r="AW109" s="3" t="str">
        <f t="shared" si="63"/>
        <v>01</v>
      </c>
      <c r="AX109" s="3" t="str">
        <f t="shared" si="64"/>
        <v/>
      </c>
      <c r="AY109" s="3" t="str">
        <f t="shared" si="65"/>
        <v>0108</v>
      </c>
      <c r="AZ109" s="3" t="str">
        <f t="shared" si="66"/>
        <v>EX-25-GAF-01--0108</v>
      </c>
      <c r="BA109" s="3" t="str">
        <f t="shared" si="67"/>
        <v>Not Completed</v>
      </c>
      <c r="BB109" s="6">
        <f t="shared" si="33"/>
        <v>0</v>
      </c>
      <c r="BC109" s="6">
        <f t="shared" si="34"/>
        <v>0</v>
      </c>
      <c r="BD109" s="6">
        <f t="shared" si="35"/>
        <v>1</v>
      </c>
      <c r="BE109" s="6">
        <f t="shared" si="36"/>
        <v>0</v>
      </c>
      <c r="BF109" s="6">
        <f t="shared" si="37"/>
        <v>0</v>
      </c>
      <c r="BG109" s="6">
        <f t="shared" si="38"/>
        <v>0</v>
      </c>
      <c r="BH109" s="6">
        <f t="shared" si="39"/>
        <v>0</v>
      </c>
      <c r="BI109" s="6">
        <f t="shared" si="40"/>
        <v>0</v>
      </c>
      <c r="BJ109" s="6">
        <f t="shared" si="41"/>
        <v>0</v>
      </c>
      <c r="BK109" s="6">
        <f t="shared" si="42"/>
        <v>0</v>
      </c>
      <c r="BL109" s="6">
        <f t="shared" si="43"/>
        <v>0</v>
      </c>
      <c r="BM109" s="6">
        <f t="shared" si="44"/>
        <v>1</v>
      </c>
      <c r="BN109" s="6">
        <f t="shared" si="45"/>
        <v>1</v>
      </c>
      <c r="BO109" s="6">
        <f t="shared" si="46"/>
        <v>0</v>
      </c>
      <c r="BP109" s="6">
        <f t="shared" si="47"/>
        <v>1</v>
      </c>
      <c r="BQ109" s="105">
        <f t="shared" si="48"/>
        <v>1</v>
      </c>
      <c r="BR109" s="6">
        <f t="shared" si="49"/>
        <v>0</v>
      </c>
      <c r="BS109" s="6">
        <f t="shared" si="50"/>
        <v>0</v>
      </c>
      <c r="BT109" s="105">
        <f t="shared" si="51"/>
        <v>1</v>
      </c>
      <c r="BU109" s="105">
        <f t="shared" si="52"/>
        <v>1</v>
      </c>
      <c r="BV109" s="105">
        <f t="shared" si="53"/>
        <v>1</v>
      </c>
      <c r="BW109" s="105">
        <f t="shared" si="54"/>
        <v>1</v>
      </c>
      <c r="BX109" s="3"/>
      <c r="BY109" s="3" t="str">
        <f t="shared" si="68"/>
        <v/>
      </c>
      <c r="BZ109" s="3" t="str">
        <f t="shared" si="69"/>
        <v/>
      </c>
      <c r="CA109" s="3" t="str">
        <f t="shared" si="70"/>
        <v/>
      </c>
      <c r="CB109" s="3">
        <f t="shared" si="71"/>
        <v>0</v>
      </c>
      <c r="CC109" s="3" t="str">
        <f t="shared" si="72"/>
        <v>0</v>
      </c>
    </row>
    <row r="110" spans="1:81" x14ac:dyDescent="0.25">
      <c r="A110" s="3" t="str">
        <f t="shared" si="58"/>
        <v>Not Completed</v>
      </c>
      <c r="C110" s="10">
        <f t="shared" si="79"/>
        <v>109</v>
      </c>
      <c r="D110" s="5" t="str">
        <f t="shared" si="60"/>
        <v/>
      </c>
      <c r="E110" s="6"/>
      <c r="F110" s="6"/>
      <c r="G110" s="6"/>
      <c r="H110" s="5" t="str">
        <f t="shared" si="80"/>
        <v/>
      </c>
      <c r="I110" s="6"/>
      <c r="J110" s="6"/>
      <c r="K110" s="6"/>
      <c r="L110" s="6"/>
      <c r="M110" s="6"/>
      <c r="N110" s="6"/>
      <c r="O110" s="6"/>
      <c r="P110" s="7"/>
      <c r="Q110" s="8" t="str">
        <f>IF(ISBLANK(O110)=TRUE,"",VLOOKUP(O110,'validation code'!$X$35:$Y$38,2,0))</f>
        <v/>
      </c>
      <c r="R110" s="8">
        <f t="shared" si="76"/>
        <v>0</v>
      </c>
      <c r="S110" s="7"/>
      <c r="T110" s="61" t="str">
        <f t="shared" si="61"/>
        <v/>
      </c>
      <c r="U110" s="57"/>
      <c r="V110" s="57"/>
      <c r="W110" s="57"/>
      <c r="X110" s="57"/>
      <c r="Y110" s="58"/>
      <c r="Z110" s="57"/>
      <c r="AA110" s="87"/>
      <c r="AB110" s="84" t="str">
        <f t="shared" si="62"/>
        <v/>
      </c>
      <c r="AC110" s="60" t="str">
        <f t="shared" si="81"/>
        <v/>
      </c>
      <c r="AD110" s="60" t="str">
        <f t="shared" si="81"/>
        <v/>
      </c>
      <c r="AE110" s="60" t="str">
        <f t="shared" si="81"/>
        <v/>
      </c>
      <c r="AF110" s="60" t="str">
        <f t="shared" si="81"/>
        <v/>
      </c>
      <c r="AG110" s="60" t="str">
        <f t="shared" si="81"/>
        <v/>
      </c>
      <c r="AH110" s="60" t="str">
        <f t="shared" si="81"/>
        <v/>
      </c>
      <c r="AI110" s="60" t="str">
        <f t="shared" si="81"/>
        <v/>
      </c>
      <c r="AJ110" s="60" t="str">
        <f t="shared" si="81"/>
        <v/>
      </c>
      <c r="AK110" s="60" t="str">
        <f t="shared" si="81"/>
        <v/>
      </c>
      <c r="AL110" s="60" t="str">
        <f t="shared" si="81"/>
        <v/>
      </c>
      <c r="AM110" s="60" t="str">
        <f t="shared" si="81"/>
        <v/>
      </c>
      <c r="AN110" s="55">
        <f t="shared" si="77"/>
        <v>0</v>
      </c>
      <c r="AO110" s="3"/>
      <c r="AP110" s="3" t="str">
        <f>IF(ISBLANK(F110),"",VLOOKUP(F110,'validation code'!$T$64:$U$125,2,0))</f>
        <v/>
      </c>
      <c r="AQ110" s="3" t="str">
        <f>IF(ISBLANK(F110),"",VLOOKUP(F110,'validation code'!$T$3:$U$61,2,0))</f>
        <v/>
      </c>
      <c r="AR110" s="3" t="str">
        <f>IF(ISBLANK(M110)=TRUE,"",VLOOKUP(M110,'validation code'!$X$48:$Y$49,2,0))</f>
        <v/>
      </c>
      <c r="AS110" s="3" t="str">
        <f>IF(ISBLANK(F110)=TRUE,"",VLOOKUP(F110,'validation code'!$A$29:$B$91,2,0))</f>
        <v/>
      </c>
      <c r="AT110" s="3"/>
      <c r="AU110" s="3" t="str">
        <f t="shared" si="3"/>
        <v>EX-25</v>
      </c>
      <c r="AV110" s="3" t="str">
        <f>IF(ISBLANK($B$2)=TRUE,"",VLOOKUP($B$2,'validation code'!$W$54:$X$76,2,0))</f>
        <v>GAF</v>
      </c>
      <c r="AW110" s="3" t="str">
        <f t="shared" si="63"/>
        <v>01</v>
      </c>
      <c r="AX110" s="3" t="str">
        <f t="shared" si="64"/>
        <v/>
      </c>
      <c r="AY110" s="3" t="str">
        <f t="shared" si="65"/>
        <v>0109</v>
      </c>
      <c r="AZ110" s="3" t="str">
        <f t="shared" si="66"/>
        <v>EX-25-GAF-01--0109</v>
      </c>
      <c r="BA110" s="3" t="str">
        <f t="shared" si="67"/>
        <v>Not Completed</v>
      </c>
      <c r="BB110" s="6">
        <f t="shared" si="33"/>
        <v>0</v>
      </c>
      <c r="BC110" s="6">
        <f t="shared" si="34"/>
        <v>0</v>
      </c>
      <c r="BD110" s="6">
        <f t="shared" si="35"/>
        <v>1</v>
      </c>
      <c r="BE110" s="6">
        <f t="shared" si="36"/>
        <v>0</v>
      </c>
      <c r="BF110" s="6">
        <f t="shared" si="37"/>
        <v>0</v>
      </c>
      <c r="BG110" s="6">
        <f t="shared" si="38"/>
        <v>0</v>
      </c>
      <c r="BH110" s="6">
        <f t="shared" si="39"/>
        <v>0</v>
      </c>
      <c r="BI110" s="6">
        <f t="shared" si="40"/>
        <v>0</v>
      </c>
      <c r="BJ110" s="6">
        <f t="shared" si="41"/>
        <v>0</v>
      </c>
      <c r="BK110" s="6">
        <f t="shared" si="42"/>
        <v>0</v>
      </c>
      <c r="BL110" s="6">
        <f t="shared" si="43"/>
        <v>0</v>
      </c>
      <c r="BM110" s="6">
        <f t="shared" si="44"/>
        <v>1</v>
      </c>
      <c r="BN110" s="6">
        <f t="shared" si="45"/>
        <v>1</v>
      </c>
      <c r="BO110" s="6">
        <f t="shared" si="46"/>
        <v>0</v>
      </c>
      <c r="BP110" s="6">
        <f t="shared" si="47"/>
        <v>1</v>
      </c>
      <c r="BQ110" s="105">
        <f t="shared" si="48"/>
        <v>1</v>
      </c>
      <c r="BR110" s="6">
        <f t="shared" si="49"/>
        <v>0</v>
      </c>
      <c r="BS110" s="6">
        <f t="shared" si="50"/>
        <v>0</v>
      </c>
      <c r="BT110" s="105">
        <f t="shared" si="51"/>
        <v>1</v>
      </c>
      <c r="BU110" s="105">
        <f t="shared" si="52"/>
        <v>1</v>
      </c>
      <c r="BV110" s="105">
        <f t="shared" si="53"/>
        <v>1</v>
      </c>
      <c r="BW110" s="105">
        <f t="shared" si="54"/>
        <v>1</v>
      </c>
      <c r="BX110" s="3"/>
      <c r="BY110" s="3" t="str">
        <f t="shared" si="68"/>
        <v/>
      </c>
      <c r="BZ110" s="3" t="str">
        <f t="shared" si="69"/>
        <v/>
      </c>
      <c r="CA110" s="3" t="str">
        <f t="shared" si="70"/>
        <v/>
      </c>
      <c r="CB110" s="3">
        <f t="shared" si="71"/>
        <v>0</v>
      </c>
      <c r="CC110" s="3" t="str">
        <f t="shared" si="72"/>
        <v>0</v>
      </c>
    </row>
    <row r="111" spans="1:81" x14ac:dyDescent="0.25">
      <c r="A111" s="3" t="str">
        <f t="shared" si="58"/>
        <v>Not Completed</v>
      </c>
      <c r="C111" s="10">
        <f t="shared" si="79"/>
        <v>110</v>
      </c>
      <c r="D111" s="5" t="str">
        <f t="shared" si="60"/>
        <v/>
      </c>
      <c r="E111" s="6"/>
      <c r="F111" s="6"/>
      <c r="G111" s="6"/>
      <c r="H111" s="5" t="str">
        <f t="shared" si="80"/>
        <v/>
      </c>
      <c r="I111" s="6"/>
      <c r="J111" s="6"/>
      <c r="K111" s="6"/>
      <c r="L111" s="6"/>
      <c r="M111" s="6"/>
      <c r="N111" s="6"/>
      <c r="O111" s="6"/>
      <c r="P111" s="7"/>
      <c r="Q111" s="8" t="str">
        <f>IF(ISBLANK(O111)=TRUE,"",VLOOKUP(O111,'validation code'!$X$35:$Y$38,2,0))</f>
        <v/>
      </c>
      <c r="R111" s="8">
        <f t="shared" si="76"/>
        <v>0</v>
      </c>
      <c r="S111" s="7"/>
      <c r="T111" s="61" t="str">
        <f t="shared" si="61"/>
        <v/>
      </c>
      <c r="U111" s="57"/>
      <c r="V111" s="57"/>
      <c r="W111" s="57"/>
      <c r="X111" s="57"/>
      <c r="Y111" s="58"/>
      <c r="Z111" s="57"/>
      <c r="AA111" s="87"/>
      <c r="AB111" s="84" t="str">
        <f t="shared" si="62"/>
        <v/>
      </c>
      <c r="AC111" s="60" t="str">
        <f t="shared" si="81"/>
        <v/>
      </c>
      <c r="AD111" s="60" t="str">
        <f t="shared" si="81"/>
        <v/>
      </c>
      <c r="AE111" s="60" t="str">
        <f t="shared" si="81"/>
        <v/>
      </c>
      <c r="AF111" s="60" t="str">
        <f t="shared" si="81"/>
        <v/>
      </c>
      <c r="AG111" s="60" t="str">
        <f t="shared" si="81"/>
        <v/>
      </c>
      <c r="AH111" s="60" t="str">
        <f t="shared" si="81"/>
        <v/>
      </c>
      <c r="AI111" s="60" t="str">
        <f t="shared" si="81"/>
        <v/>
      </c>
      <c r="AJ111" s="60" t="str">
        <f t="shared" si="81"/>
        <v/>
      </c>
      <c r="AK111" s="60" t="str">
        <f t="shared" si="81"/>
        <v/>
      </c>
      <c r="AL111" s="60" t="str">
        <f t="shared" si="81"/>
        <v/>
      </c>
      <c r="AM111" s="60" t="str">
        <f t="shared" si="81"/>
        <v/>
      </c>
      <c r="AN111" s="55">
        <f t="shared" si="77"/>
        <v>0</v>
      </c>
      <c r="AO111" s="3"/>
      <c r="AP111" s="3" t="str">
        <f>IF(ISBLANK(F111),"",VLOOKUP(F111,'validation code'!$T$64:$U$125,2,0))</f>
        <v/>
      </c>
      <c r="AQ111" s="3" t="str">
        <f>IF(ISBLANK(F111),"",VLOOKUP(F111,'validation code'!$T$3:$U$61,2,0))</f>
        <v/>
      </c>
      <c r="AR111" s="3" t="str">
        <f>IF(ISBLANK(M111)=TRUE,"",VLOOKUP(M111,'validation code'!$X$48:$Y$49,2,0))</f>
        <v/>
      </c>
      <c r="AS111" s="3" t="str">
        <f>IF(ISBLANK(F111)=TRUE,"",VLOOKUP(F111,'validation code'!$A$29:$B$91,2,0))</f>
        <v/>
      </c>
      <c r="AT111" s="3"/>
      <c r="AU111" s="3" t="str">
        <f t="shared" si="3"/>
        <v>EX-25</v>
      </c>
      <c r="AV111" s="3" t="str">
        <f>IF(ISBLANK($B$2)=TRUE,"",VLOOKUP($B$2,'validation code'!$W$54:$X$76,2,0))</f>
        <v>GAF</v>
      </c>
      <c r="AW111" s="3" t="str">
        <f t="shared" si="63"/>
        <v>01</v>
      </c>
      <c r="AX111" s="3" t="str">
        <f t="shared" si="64"/>
        <v/>
      </c>
      <c r="AY111" s="3" t="str">
        <f t="shared" si="65"/>
        <v>0110</v>
      </c>
      <c r="AZ111" s="3" t="str">
        <f t="shared" si="66"/>
        <v>EX-25-GAF-01--0110</v>
      </c>
      <c r="BA111" s="3" t="str">
        <f t="shared" si="67"/>
        <v>Not Completed</v>
      </c>
      <c r="BB111" s="6">
        <f t="shared" si="33"/>
        <v>0</v>
      </c>
      <c r="BC111" s="6">
        <f t="shared" si="34"/>
        <v>0</v>
      </c>
      <c r="BD111" s="6">
        <f t="shared" si="35"/>
        <v>1</v>
      </c>
      <c r="BE111" s="6">
        <f t="shared" si="36"/>
        <v>0</v>
      </c>
      <c r="BF111" s="6">
        <f t="shared" si="37"/>
        <v>0</v>
      </c>
      <c r="BG111" s="6">
        <f t="shared" si="38"/>
        <v>0</v>
      </c>
      <c r="BH111" s="6">
        <f t="shared" si="39"/>
        <v>0</v>
      </c>
      <c r="BI111" s="6">
        <f t="shared" si="40"/>
        <v>0</v>
      </c>
      <c r="BJ111" s="6">
        <f t="shared" si="41"/>
        <v>0</v>
      </c>
      <c r="BK111" s="6">
        <f t="shared" si="42"/>
        <v>0</v>
      </c>
      <c r="BL111" s="6">
        <f t="shared" si="43"/>
        <v>0</v>
      </c>
      <c r="BM111" s="6">
        <f t="shared" si="44"/>
        <v>1</v>
      </c>
      <c r="BN111" s="6">
        <f t="shared" si="45"/>
        <v>1</v>
      </c>
      <c r="BO111" s="6">
        <f t="shared" si="46"/>
        <v>0</v>
      </c>
      <c r="BP111" s="6">
        <f t="shared" si="47"/>
        <v>1</v>
      </c>
      <c r="BQ111" s="105">
        <f t="shared" si="48"/>
        <v>1</v>
      </c>
      <c r="BR111" s="6">
        <f t="shared" si="49"/>
        <v>0</v>
      </c>
      <c r="BS111" s="6">
        <f t="shared" si="50"/>
        <v>0</v>
      </c>
      <c r="BT111" s="105">
        <f t="shared" si="51"/>
        <v>1</v>
      </c>
      <c r="BU111" s="105">
        <f t="shared" si="52"/>
        <v>1</v>
      </c>
      <c r="BV111" s="105">
        <f t="shared" si="53"/>
        <v>1</v>
      </c>
      <c r="BW111" s="105">
        <f t="shared" si="54"/>
        <v>1</v>
      </c>
      <c r="BX111" s="3"/>
      <c r="BY111" s="3" t="str">
        <f t="shared" si="68"/>
        <v/>
      </c>
      <c r="BZ111" s="3" t="str">
        <f t="shared" si="69"/>
        <v/>
      </c>
      <c r="CA111" s="3" t="str">
        <f t="shared" si="70"/>
        <v/>
      </c>
      <c r="CB111" s="3">
        <f t="shared" si="71"/>
        <v>0</v>
      </c>
      <c r="CC111" s="3" t="str">
        <f t="shared" si="72"/>
        <v>0</v>
      </c>
    </row>
    <row r="112" spans="1:81" x14ac:dyDescent="0.25">
      <c r="A112" s="3" t="str">
        <f t="shared" si="58"/>
        <v>Not Completed</v>
      </c>
      <c r="C112" s="10">
        <f t="shared" si="79"/>
        <v>111</v>
      </c>
      <c r="D112" s="5" t="str">
        <f t="shared" si="60"/>
        <v/>
      </c>
      <c r="E112" s="6"/>
      <c r="F112" s="6"/>
      <c r="G112" s="6"/>
      <c r="H112" s="5" t="str">
        <f t="shared" si="80"/>
        <v/>
      </c>
      <c r="I112" s="6"/>
      <c r="J112" s="6"/>
      <c r="K112" s="6"/>
      <c r="L112" s="6"/>
      <c r="M112" s="6"/>
      <c r="N112" s="6"/>
      <c r="O112" s="6"/>
      <c r="P112" s="7"/>
      <c r="Q112" s="8" t="str">
        <f>IF(ISBLANK(O112)=TRUE,"",VLOOKUP(O112,'validation code'!$X$35:$Y$38,2,0))</f>
        <v/>
      </c>
      <c r="R112" s="8">
        <f t="shared" si="76"/>
        <v>0</v>
      </c>
      <c r="S112" s="7"/>
      <c r="T112" s="61" t="str">
        <f t="shared" si="61"/>
        <v/>
      </c>
      <c r="U112" s="57"/>
      <c r="V112" s="57"/>
      <c r="W112" s="57"/>
      <c r="X112" s="57"/>
      <c r="Y112" s="58"/>
      <c r="Z112" s="57"/>
      <c r="AA112" s="87"/>
      <c r="AB112" s="84" t="str">
        <f t="shared" si="62"/>
        <v/>
      </c>
      <c r="AC112" s="60" t="str">
        <f t="shared" si="81"/>
        <v/>
      </c>
      <c r="AD112" s="60" t="str">
        <f t="shared" si="81"/>
        <v/>
      </c>
      <c r="AE112" s="60" t="str">
        <f t="shared" si="81"/>
        <v/>
      </c>
      <c r="AF112" s="60" t="str">
        <f t="shared" si="81"/>
        <v/>
      </c>
      <c r="AG112" s="60" t="str">
        <f t="shared" si="81"/>
        <v/>
      </c>
      <c r="AH112" s="60" t="str">
        <f t="shared" si="81"/>
        <v/>
      </c>
      <c r="AI112" s="60" t="str">
        <f t="shared" si="81"/>
        <v/>
      </c>
      <c r="AJ112" s="60" t="str">
        <f t="shared" si="81"/>
        <v/>
      </c>
      <c r="AK112" s="60" t="str">
        <f t="shared" si="81"/>
        <v/>
      </c>
      <c r="AL112" s="60" t="str">
        <f t="shared" si="81"/>
        <v/>
      </c>
      <c r="AM112" s="60" t="str">
        <f t="shared" si="81"/>
        <v/>
      </c>
      <c r="AN112" s="55">
        <f t="shared" si="77"/>
        <v>0</v>
      </c>
      <c r="AO112" s="3"/>
      <c r="AP112" s="3" t="str">
        <f>IF(ISBLANK(F112),"",VLOOKUP(F112,'validation code'!$T$64:$U$125,2,0))</f>
        <v/>
      </c>
      <c r="AQ112" s="3" t="str">
        <f>IF(ISBLANK(F112),"",VLOOKUP(F112,'validation code'!$T$3:$U$61,2,0))</f>
        <v/>
      </c>
      <c r="AR112" s="3" t="str">
        <f>IF(ISBLANK(M112)=TRUE,"",VLOOKUP(M112,'validation code'!$X$48:$Y$49,2,0))</f>
        <v/>
      </c>
      <c r="AS112" s="3" t="str">
        <f>IF(ISBLANK(F112)=TRUE,"",VLOOKUP(F112,'validation code'!$A$29:$B$91,2,0))</f>
        <v/>
      </c>
      <c r="AT112" s="3"/>
      <c r="AU112" s="3" t="str">
        <f t="shared" si="3"/>
        <v>EX-25</v>
      </c>
      <c r="AV112" s="3" t="str">
        <f>IF(ISBLANK($B$2)=TRUE,"",VLOOKUP($B$2,'validation code'!$W$54:$X$76,2,0))</f>
        <v>GAF</v>
      </c>
      <c r="AW112" s="3" t="str">
        <f t="shared" si="63"/>
        <v>01</v>
      </c>
      <c r="AX112" s="3" t="str">
        <f t="shared" si="64"/>
        <v/>
      </c>
      <c r="AY112" s="3" t="str">
        <f t="shared" si="65"/>
        <v>0111</v>
      </c>
      <c r="AZ112" s="3" t="str">
        <f t="shared" si="66"/>
        <v>EX-25-GAF-01--0111</v>
      </c>
      <c r="BA112" s="3" t="str">
        <f t="shared" si="67"/>
        <v>Not Completed</v>
      </c>
      <c r="BB112" s="6">
        <f t="shared" si="33"/>
        <v>0</v>
      </c>
      <c r="BC112" s="6">
        <f t="shared" si="34"/>
        <v>0</v>
      </c>
      <c r="BD112" s="6">
        <f t="shared" si="35"/>
        <v>1</v>
      </c>
      <c r="BE112" s="6">
        <f t="shared" si="36"/>
        <v>0</v>
      </c>
      <c r="BF112" s="6">
        <f t="shared" si="37"/>
        <v>0</v>
      </c>
      <c r="BG112" s="6">
        <f t="shared" si="38"/>
        <v>0</v>
      </c>
      <c r="BH112" s="6">
        <f t="shared" si="39"/>
        <v>0</v>
      </c>
      <c r="BI112" s="6">
        <f t="shared" si="40"/>
        <v>0</v>
      </c>
      <c r="BJ112" s="6">
        <f t="shared" si="41"/>
        <v>0</v>
      </c>
      <c r="BK112" s="6">
        <f t="shared" si="42"/>
        <v>0</v>
      </c>
      <c r="BL112" s="6">
        <f t="shared" si="43"/>
        <v>0</v>
      </c>
      <c r="BM112" s="6">
        <f t="shared" si="44"/>
        <v>1</v>
      </c>
      <c r="BN112" s="6">
        <f t="shared" si="45"/>
        <v>1</v>
      </c>
      <c r="BO112" s="6">
        <f t="shared" si="46"/>
        <v>0</v>
      </c>
      <c r="BP112" s="6">
        <f t="shared" si="47"/>
        <v>1</v>
      </c>
      <c r="BQ112" s="105">
        <f t="shared" si="48"/>
        <v>1</v>
      </c>
      <c r="BR112" s="6">
        <f t="shared" si="49"/>
        <v>0</v>
      </c>
      <c r="BS112" s="6">
        <f t="shared" si="50"/>
        <v>0</v>
      </c>
      <c r="BT112" s="105">
        <f t="shared" si="51"/>
        <v>1</v>
      </c>
      <c r="BU112" s="105">
        <f t="shared" si="52"/>
        <v>1</v>
      </c>
      <c r="BV112" s="105">
        <f t="shared" si="53"/>
        <v>1</v>
      </c>
      <c r="BW112" s="105">
        <f t="shared" si="54"/>
        <v>1</v>
      </c>
      <c r="BX112" s="3"/>
      <c r="BY112" s="3" t="str">
        <f t="shared" si="68"/>
        <v/>
      </c>
      <c r="BZ112" s="3" t="str">
        <f t="shared" si="69"/>
        <v/>
      </c>
      <c r="CA112" s="3" t="str">
        <f t="shared" si="70"/>
        <v/>
      </c>
      <c r="CB112" s="3">
        <f t="shared" si="71"/>
        <v>0</v>
      </c>
      <c r="CC112" s="3" t="str">
        <f t="shared" si="72"/>
        <v>0</v>
      </c>
    </row>
    <row r="113" spans="1:81" x14ac:dyDescent="0.25">
      <c r="A113" s="3" t="str">
        <f t="shared" si="58"/>
        <v>Not Completed</v>
      </c>
      <c r="C113" s="10">
        <f t="shared" si="79"/>
        <v>112</v>
      </c>
      <c r="D113" s="5" t="str">
        <f t="shared" si="60"/>
        <v/>
      </c>
      <c r="E113" s="6"/>
      <c r="F113" s="6"/>
      <c r="G113" s="6"/>
      <c r="H113" s="5" t="str">
        <f t="shared" si="80"/>
        <v/>
      </c>
      <c r="I113" s="6"/>
      <c r="J113" s="6"/>
      <c r="K113" s="6"/>
      <c r="L113" s="6"/>
      <c r="M113" s="6"/>
      <c r="N113" s="6"/>
      <c r="O113" s="6"/>
      <c r="P113" s="7"/>
      <c r="Q113" s="8" t="str">
        <f>IF(ISBLANK(O113)=TRUE,"",VLOOKUP(O113,'validation code'!$X$35:$Y$38,2,0))</f>
        <v/>
      </c>
      <c r="R113" s="8">
        <f t="shared" si="76"/>
        <v>0</v>
      </c>
      <c r="S113" s="7"/>
      <c r="T113" s="61" t="str">
        <f t="shared" si="61"/>
        <v/>
      </c>
      <c r="U113" s="57"/>
      <c r="V113" s="57"/>
      <c r="W113" s="57"/>
      <c r="X113" s="57"/>
      <c r="Y113" s="58"/>
      <c r="Z113" s="57"/>
      <c r="AA113" s="87"/>
      <c r="AB113" s="84" t="str">
        <f t="shared" si="62"/>
        <v/>
      </c>
      <c r="AC113" s="60" t="str">
        <f t="shared" si="81"/>
        <v/>
      </c>
      <c r="AD113" s="60" t="str">
        <f t="shared" si="81"/>
        <v/>
      </c>
      <c r="AE113" s="60" t="str">
        <f t="shared" si="81"/>
        <v/>
      </c>
      <c r="AF113" s="60" t="str">
        <f t="shared" si="81"/>
        <v/>
      </c>
      <c r="AG113" s="60" t="str">
        <f t="shared" si="81"/>
        <v/>
      </c>
      <c r="AH113" s="60" t="str">
        <f t="shared" si="81"/>
        <v/>
      </c>
      <c r="AI113" s="60" t="str">
        <f t="shared" si="81"/>
        <v/>
      </c>
      <c r="AJ113" s="60" t="str">
        <f t="shared" si="81"/>
        <v/>
      </c>
      <c r="AK113" s="60" t="str">
        <f t="shared" si="81"/>
        <v/>
      </c>
      <c r="AL113" s="60" t="str">
        <f t="shared" si="81"/>
        <v/>
      </c>
      <c r="AM113" s="60" t="str">
        <f t="shared" si="81"/>
        <v/>
      </c>
      <c r="AN113" s="55">
        <f t="shared" si="77"/>
        <v>0</v>
      </c>
      <c r="AO113" s="3"/>
      <c r="AP113" s="3" t="str">
        <f>IF(ISBLANK(F113),"",VLOOKUP(F113,'validation code'!$T$64:$U$125,2,0))</f>
        <v/>
      </c>
      <c r="AQ113" s="3" t="str">
        <f>IF(ISBLANK(F113),"",VLOOKUP(F113,'validation code'!$T$3:$U$61,2,0))</f>
        <v/>
      </c>
      <c r="AR113" s="3" t="str">
        <f>IF(ISBLANK(M113)=TRUE,"",VLOOKUP(M113,'validation code'!$X$48:$Y$49,2,0))</f>
        <v/>
      </c>
      <c r="AS113" s="3" t="str">
        <f>IF(ISBLANK(F113)=TRUE,"",VLOOKUP(F113,'validation code'!$A$29:$B$91,2,0))</f>
        <v/>
      </c>
      <c r="AT113" s="3"/>
      <c r="AU113" s="3" t="str">
        <f t="shared" si="3"/>
        <v>EX-25</v>
      </c>
      <c r="AV113" s="3" t="str">
        <f>IF(ISBLANK($B$2)=TRUE,"",VLOOKUP($B$2,'validation code'!$W$54:$X$76,2,0))</f>
        <v>GAF</v>
      </c>
      <c r="AW113" s="3" t="str">
        <f t="shared" si="63"/>
        <v>01</v>
      </c>
      <c r="AX113" s="3" t="str">
        <f t="shared" si="64"/>
        <v/>
      </c>
      <c r="AY113" s="3" t="str">
        <f t="shared" si="65"/>
        <v>0112</v>
      </c>
      <c r="AZ113" s="3" t="str">
        <f t="shared" si="66"/>
        <v>EX-25-GAF-01--0112</v>
      </c>
      <c r="BA113" s="3" t="str">
        <f t="shared" si="67"/>
        <v>Not Completed</v>
      </c>
      <c r="BB113" s="6">
        <f t="shared" si="33"/>
        <v>0</v>
      </c>
      <c r="BC113" s="6">
        <f t="shared" si="34"/>
        <v>0</v>
      </c>
      <c r="BD113" s="6">
        <f t="shared" si="35"/>
        <v>1</v>
      </c>
      <c r="BE113" s="6">
        <f t="shared" si="36"/>
        <v>0</v>
      </c>
      <c r="BF113" s="6">
        <f t="shared" si="37"/>
        <v>0</v>
      </c>
      <c r="BG113" s="6">
        <f t="shared" si="38"/>
        <v>0</v>
      </c>
      <c r="BH113" s="6">
        <f t="shared" si="39"/>
        <v>0</v>
      </c>
      <c r="BI113" s="6">
        <f t="shared" si="40"/>
        <v>0</v>
      </c>
      <c r="BJ113" s="6">
        <f t="shared" si="41"/>
        <v>0</v>
      </c>
      <c r="BK113" s="6">
        <f t="shared" si="42"/>
        <v>0</v>
      </c>
      <c r="BL113" s="6">
        <f t="shared" si="43"/>
        <v>0</v>
      </c>
      <c r="BM113" s="6">
        <f t="shared" si="44"/>
        <v>1</v>
      </c>
      <c r="BN113" s="6">
        <f t="shared" si="45"/>
        <v>1</v>
      </c>
      <c r="BO113" s="6">
        <f t="shared" si="46"/>
        <v>0</v>
      </c>
      <c r="BP113" s="6">
        <f t="shared" si="47"/>
        <v>1</v>
      </c>
      <c r="BQ113" s="105">
        <f t="shared" si="48"/>
        <v>1</v>
      </c>
      <c r="BR113" s="6">
        <f t="shared" si="49"/>
        <v>0</v>
      </c>
      <c r="BS113" s="6">
        <f t="shared" si="50"/>
        <v>0</v>
      </c>
      <c r="BT113" s="105">
        <f t="shared" si="51"/>
        <v>1</v>
      </c>
      <c r="BU113" s="105">
        <f t="shared" si="52"/>
        <v>1</v>
      </c>
      <c r="BV113" s="105">
        <f t="shared" si="53"/>
        <v>1</v>
      </c>
      <c r="BW113" s="105">
        <f t="shared" si="54"/>
        <v>1</v>
      </c>
      <c r="BX113" s="3"/>
      <c r="BY113" s="3" t="str">
        <f t="shared" si="68"/>
        <v/>
      </c>
      <c r="BZ113" s="3" t="str">
        <f t="shared" si="69"/>
        <v/>
      </c>
      <c r="CA113" s="3" t="str">
        <f t="shared" si="70"/>
        <v/>
      </c>
      <c r="CB113" s="3">
        <f t="shared" si="71"/>
        <v>0</v>
      </c>
      <c r="CC113" s="3" t="str">
        <f t="shared" si="72"/>
        <v>0</v>
      </c>
    </row>
    <row r="114" spans="1:81" x14ac:dyDescent="0.25">
      <c r="A114" s="3" t="str">
        <f t="shared" si="58"/>
        <v>Not Completed</v>
      </c>
      <c r="C114" s="10">
        <f t="shared" si="79"/>
        <v>113</v>
      </c>
      <c r="D114" s="5" t="str">
        <f t="shared" si="60"/>
        <v/>
      </c>
      <c r="E114" s="6"/>
      <c r="F114" s="6"/>
      <c r="G114" s="6"/>
      <c r="H114" s="5" t="str">
        <f t="shared" si="80"/>
        <v/>
      </c>
      <c r="I114" s="6"/>
      <c r="J114" s="6"/>
      <c r="K114" s="6"/>
      <c r="L114" s="6"/>
      <c r="M114" s="6"/>
      <c r="N114" s="6"/>
      <c r="O114" s="6"/>
      <c r="P114" s="7"/>
      <c r="Q114" s="8" t="str">
        <f>IF(ISBLANK(O114)=TRUE,"",VLOOKUP(O114,'validation code'!$X$35:$Y$38,2,0))</f>
        <v/>
      </c>
      <c r="R114" s="8">
        <f t="shared" si="76"/>
        <v>0</v>
      </c>
      <c r="S114" s="7"/>
      <c r="T114" s="61" t="str">
        <f t="shared" si="61"/>
        <v/>
      </c>
      <c r="U114" s="57"/>
      <c r="V114" s="57"/>
      <c r="W114" s="57"/>
      <c r="X114" s="57"/>
      <c r="Y114" s="58"/>
      <c r="Z114" s="57"/>
      <c r="AA114" s="87"/>
      <c r="AB114" s="84" t="str">
        <f t="shared" si="62"/>
        <v/>
      </c>
      <c r="AC114" s="60" t="str">
        <f t="shared" si="81"/>
        <v/>
      </c>
      <c r="AD114" s="60" t="str">
        <f t="shared" si="81"/>
        <v/>
      </c>
      <c r="AE114" s="60" t="str">
        <f t="shared" si="81"/>
        <v/>
      </c>
      <c r="AF114" s="60" t="str">
        <f t="shared" si="81"/>
        <v/>
      </c>
      <c r="AG114" s="60" t="str">
        <f t="shared" si="81"/>
        <v/>
      </c>
      <c r="AH114" s="60" t="str">
        <f t="shared" si="81"/>
        <v/>
      </c>
      <c r="AI114" s="60" t="str">
        <f t="shared" si="81"/>
        <v/>
      </c>
      <c r="AJ114" s="60" t="str">
        <f t="shared" si="81"/>
        <v/>
      </c>
      <c r="AK114" s="60" t="str">
        <f t="shared" si="81"/>
        <v/>
      </c>
      <c r="AL114" s="60" t="str">
        <f t="shared" si="81"/>
        <v/>
      </c>
      <c r="AM114" s="60" t="str">
        <f t="shared" si="81"/>
        <v/>
      </c>
      <c r="AN114" s="55">
        <f t="shared" si="77"/>
        <v>0</v>
      </c>
      <c r="AO114" s="3"/>
      <c r="AP114" s="3" t="str">
        <f>IF(ISBLANK(F114),"",VLOOKUP(F114,'validation code'!$T$64:$U$125,2,0))</f>
        <v/>
      </c>
      <c r="AQ114" s="3" t="str">
        <f>IF(ISBLANK(F114),"",VLOOKUP(F114,'validation code'!$T$3:$U$61,2,0))</f>
        <v/>
      </c>
      <c r="AR114" s="3" t="str">
        <f>IF(ISBLANK(M114)=TRUE,"",VLOOKUP(M114,'validation code'!$X$48:$Y$49,2,0))</f>
        <v/>
      </c>
      <c r="AS114" s="3" t="str">
        <f>IF(ISBLANK(F114)=TRUE,"",VLOOKUP(F114,'validation code'!$A$29:$B$91,2,0))</f>
        <v/>
      </c>
      <c r="AT114" s="3"/>
      <c r="AU114" s="3" t="str">
        <f t="shared" si="3"/>
        <v>EX-25</v>
      </c>
      <c r="AV114" s="3" t="str">
        <f>IF(ISBLANK($B$2)=TRUE,"",VLOOKUP($B$2,'validation code'!$W$54:$X$76,2,0))</f>
        <v>GAF</v>
      </c>
      <c r="AW114" s="3" t="str">
        <f t="shared" si="63"/>
        <v>01</v>
      </c>
      <c r="AX114" s="3" t="str">
        <f t="shared" si="64"/>
        <v/>
      </c>
      <c r="AY114" s="3" t="str">
        <f t="shared" si="65"/>
        <v>0113</v>
      </c>
      <c r="AZ114" s="3" t="str">
        <f t="shared" si="66"/>
        <v>EX-25-GAF-01--0113</v>
      </c>
      <c r="BA114" s="3" t="str">
        <f t="shared" si="67"/>
        <v>Not Completed</v>
      </c>
      <c r="BB114" s="6">
        <f t="shared" si="33"/>
        <v>0</v>
      </c>
      <c r="BC114" s="6">
        <f t="shared" si="34"/>
        <v>0</v>
      </c>
      <c r="BD114" s="6">
        <f t="shared" si="35"/>
        <v>1</v>
      </c>
      <c r="BE114" s="6">
        <f t="shared" si="36"/>
        <v>0</v>
      </c>
      <c r="BF114" s="6">
        <f t="shared" si="37"/>
        <v>0</v>
      </c>
      <c r="BG114" s="6">
        <f t="shared" si="38"/>
        <v>0</v>
      </c>
      <c r="BH114" s="6">
        <f t="shared" si="39"/>
        <v>0</v>
      </c>
      <c r="BI114" s="6">
        <f t="shared" si="40"/>
        <v>0</v>
      </c>
      <c r="BJ114" s="6">
        <f t="shared" si="41"/>
        <v>0</v>
      </c>
      <c r="BK114" s="6">
        <f t="shared" si="42"/>
        <v>0</v>
      </c>
      <c r="BL114" s="6">
        <f t="shared" si="43"/>
        <v>0</v>
      </c>
      <c r="BM114" s="6">
        <f t="shared" si="44"/>
        <v>1</v>
      </c>
      <c r="BN114" s="6">
        <f t="shared" si="45"/>
        <v>1</v>
      </c>
      <c r="BO114" s="6">
        <f t="shared" si="46"/>
        <v>0</v>
      </c>
      <c r="BP114" s="6">
        <f t="shared" si="47"/>
        <v>1</v>
      </c>
      <c r="BQ114" s="105">
        <f t="shared" si="48"/>
        <v>1</v>
      </c>
      <c r="BR114" s="6">
        <f t="shared" si="49"/>
        <v>0</v>
      </c>
      <c r="BS114" s="6">
        <f t="shared" si="50"/>
        <v>0</v>
      </c>
      <c r="BT114" s="105">
        <f t="shared" si="51"/>
        <v>1</v>
      </c>
      <c r="BU114" s="105">
        <f t="shared" si="52"/>
        <v>1</v>
      </c>
      <c r="BV114" s="105">
        <f t="shared" si="53"/>
        <v>1</v>
      </c>
      <c r="BW114" s="105">
        <f t="shared" si="54"/>
        <v>1</v>
      </c>
      <c r="BX114" s="3"/>
      <c r="BY114" s="3" t="str">
        <f t="shared" si="68"/>
        <v/>
      </c>
      <c r="BZ114" s="3" t="str">
        <f t="shared" si="69"/>
        <v/>
      </c>
      <c r="CA114" s="3" t="str">
        <f t="shared" si="70"/>
        <v/>
      </c>
      <c r="CB114" s="3">
        <f t="shared" si="71"/>
        <v>0</v>
      </c>
      <c r="CC114" s="3" t="str">
        <f t="shared" si="72"/>
        <v>0</v>
      </c>
    </row>
    <row r="115" spans="1:81" x14ac:dyDescent="0.25">
      <c r="A115" s="3" t="str">
        <f t="shared" si="58"/>
        <v>Not Completed</v>
      </c>
      <c r="C115" s="10">
        <f t="shared" si="79"/>
        <v>114</v>
      </c>
      <c r="D115" s="5" t="str">
        <f t="shared" si="60"/>
        <v/>
      </c>
      <c r="E115" s="6"/>
      <c r="F115" s="6"/>
      <c r="G115" s="6"/>
      <c r="H115" s="5" t="str">
        <f t="shared" si="80"/>
        <v/>
      </c>
      <c r="I115" s="6"/>
      <c r="J115" s="6"/>
      <c r="K115" s="6"/>
      <c r="L115" s="6"/>
      <c r="M115" s="6"/>
      <c r="N115" s="6"/>
      <c r="O115" s="6"/>
      <c r="P115" s="7"/>
      <c r="Q115" s="8" t="str">
        <f>IF(ISBLANK(O115)=TRUE,"",VLOOKUP(O115,'validation code'!$X$35:$Y$38,2,0))</f>
        <v/>
      </c>
      <c r="R115" s="8">
        <f t="shared" si="76"/>
        <v>0</v>
      </c>
      <c r="S115" s="7"/>
      <c r="T115" s="61" t="str">
        <f t="shared" si="61"/>
        <v/>
      </c>
      <c r="U115" s="57"/>
      <c r="V115" s="57"/>
      <c r="W115" s="57"/>
      <c r="X115" s="57"/>
      <c r="Y115" s="58"/>
      <c r="Z115" s="57"/>
      <c r="AA115" s="87"/>
      <c r="AB115" s="84" t="str">
        <f t="shared" si="62"/>
        <v/>
      </c>
      <c r="AC115" s="60" t="str">
        <f t="shared" si="81"/>
        <v/>
      </c>
      <c r="AD115" s="60" t="str">
        <f t="shared" si="81"/>
        <v/>
      </c>
      <c r="AE115" s="60" t="str">
        <f t="shared" si="81"/>
        <v/>
      </c>
      <c r="AF115" s="60" t="str">
        <f t="shared" si="81"/>
        <v/>
      </c>
      <c r="AG115" s="60" t="str">
        <f t="shared" si="81"/>
        <v/>
      </c>
      <c r="AH115" s="60" t="str">
        <f t="shared" si="81"/>
        <v/>
      </c>
      <c r="AI115" s="60" t="str">
        <f t="shared" si="81"/>
        <v/>
      </c>
      <c r="AJ115" s="60" t="str">
        <f t="shared" si="81"/>
        <v/>
      </c>
      <c r="AK115" s="60" t="str">
        <f t="shared" si="81"/>
        <v/>
      </c>
      <c r="AL115" s="60" t="str">
        <f t="shared" si="81"/>
        <v/>
      </c>
      <c r="AM115" s="60" t="str">
        <f t="shared" si="81"/>
        <v/>
      </c>
      <c r="AN115" s="55">
        <f t="shared" si="77"/>
        <v>0</v>
      </c>
      <c r="AO115" s="3"/>
      <c r="AP115" s="3" t="str">
        <f>IF(ISBLANK(F115),"",VLOOKUP(F115,'validation code'!$T$64:$U$125,2,0))</f>
        <v/>
      </c>
      <c r="AQ115" s="3" t="str">
        <f>IF(ISBLANK(F115),"",VLOOKUP(F115,'validation code'!$T$3:$U$61,2,0))</f>
        <v/>
      </c>
      <c r="AR115" s="3" t="str">
        <f>IF(ISBLANK(M115)=TRUE,"",VLOOKUP(M115,'validation code'!$X$48:$Y$49,2,0))</f>
        <v/>
      </c>
      <c r="AS115" s="3" t="str">
        <f>IF(ISBLANK(F115)=TRUE,"",VLOOKUP(F115,'validation code'!$A$29:$B$91,2,0))</f>
        <v/>
      </c>
      <c r="AT115" s="3"/>
      <c r="AU115" s="3" t="str">
        <f t="shared" si="3"/>
        <v>EX-25</v>
      </c>
      <c r="AV115" s="3" t="str">
        <f>IF(ISBLANK($B$2)=TRUE,"",VLOOKUP($B$2,'validation code'!$W$54:$X$76,2,0))</f>
        <v>GAF</v>
      </c>
      <c r="AW115" s="3" t="str">
        <f t="shared" si="63"/>
        <v>01</v>
      </c>
      <c r="AX115" s="3" t="str">
        <f t="shared" si="64"/>
        <v/>
      </c>
      <c r="AY115" s="3" t="str">
        <f t="shared" si="65"/>
        <v>0114</v>
      </c>
      <c r="AZ115" s="3" t="str">
        <f t="shared" si="66"/>
        <v>EX-25-GAF-01--0114</v>
      </c>
      <c r="BA115" s="3" t="str">
        <f t="shared" si="67"/>
        <v>Not Completed</v>
      </c>
      <c r="BB115" s="6">
        <f t="shared" si="33"/>
        <v>0</v>
      </c>
      <c r="BC115" s="6">
        <f t="shared" si="34"/>
        <v>0</v>
      </c>
      <c r="BD115" s="6">
        <f t="shared" si="35"/>
        <v>1</v>
      </c>
      <c r="BE115" s="6">
        <f t="shared" si="36"/>
        <v>0</v>
      </c>
      <c r="BF115" s="6">
        <f t="shared" si="37"/>
        <v>0</v>
      </c>
      <c r="BG115" s="6">
        <f t="shared" si="38"/>
        <v>0</v>
      </c>
      <c r="BH115" s="6">
        <f t="shared" si="39"/>
        <v>0</v>
      </c>
      <c r="BI115" s="6">
        <f t="shared" si="40"/>
        <v>0</v>
      </c>
      <c r="BJ115" s="6">
        <f t="shared" si="41"/>
        <v>0</v>
      </c>
      <c r="BK115" s="6">
        <f t="shared" si="42"/>
        <v>0</v>
      </c>
      <c r="BL115" s="6">
        <f t="shared" si="43"/>
        <v>0</v>
      </c>
      <c r="BM115" s="6">
        <f t="shared" si="44"/>
        <v>1</v>
      </c>
      <c r="BN115" s="6">
        <f t="shared" si="45"/>
        <v>1</v>
      </c>
      <c r="BO115" s="6">
        <f t="shared" si="46"/>
        <v>0</v>
      </c>
      <c r="BP115" s="6">
        <f t="shared" si="47"/>
        <v>1</v>
      </c>
      <c r="BQ115" s="105">
        <f t="shared" si="48"/>
        <v>1</v>
      </c>
      <c r="BR115" s="6">
        <f t="shared" si="49"/>
        <v>0</v>
      </c>
      <c r="BS115" s="6">
        <f t="shared" si="50"/>
        <v>0</v>
      </c>
      <c r="BT115" s="105">
        <f t="shared" si="51"/>
        <v>1</v>
      </c>
      <c r="BU115" s="105">
        <f t="shared" si="52"/>
        <v>1</v>
      </c>
      <c r="BV115" s="105">
        <f t="shared" si="53"/>
        <v>1</v>
      </c>
      <c r="BW115" s="105">
        <f t="shared" si="54"/>
        <v>1</v>
      </c>
      <c r="BX115" s="3"/>
      <c r="BY115" s="3" t="str">
        <f t="shared" si="68"/>
        <v/>
      </c>
      <c r="BZ115" s="3" t="str">
        <f t="shared" si="69"/>
        <v/>
      </c>
      <c r="CA115" s="3" t="str">
        <f t="shared" si="70"/>
        <v/>
      </c>
      <c r="CB115" s="3">
        <f t="shared" si="71"/>
        <v>0</v>
      </c>
      <c r="CC115" s="3" t="str">
        <f t="shared" si="72"/>
        <v>0</v>
      </c>
    </row>
    <row r="116" spans="1:81" x14ac:dyDescent="0.25">
      <c r="A116" s="3" t="str">
        <f t="shared" si="58"/>
        <v>Not Completed</v>
      </c>
      <c r="C116" s="10">
        <f t="shared" si="79"/>
        <v>115</v>
      </c>
      <c r="D116" s="5" t="str">
        <f t="shared" si="60"/>
        <v/>
      </c>
      <c r="E116" s="6"/>
      <c r="F116" s="6"/>
      <c r="G116" s="6"/>
      <c r="H116" s="5" t="str">
        <f t="shared" si="80"/>
        <v/>
      </c>
      <c r="I116" s="6"/>
      <c r="J116" s="6"/>
      <c r="K116" s="6"/>
      <c r="L116" s="6"/>
      <c r="M116" s="6"/>
      <c r="N116" s="6"/>
      <c r="O116" s="6"/>
      <c r="P116" s="7"/>
      <c r="Q116" s="8" t="str">
        <f>IF(ISBLANK(O116)=TRUE,"",VLOOKUP(O116,'validation code'!$X$35:$Y$38,2,0))</f>
        <v/>
      </c>
      <c r="R116" s="8">
        <f t="shared" si="76"/>
        <v>0</v>
      </c>
      <c r="S116" s="7"/>
      <c r="T116" s="61" t="str">
        <f t="shared" si="61"/>
        <v/>
      </c>
      <c r="U116" s="57"/>
      <c r="V116" s="57"/>
      <c r="W116" s="57"/>
      <c r="X116" s="57"/>
      <c r="Y116" s="58"/>
      <c r="Z116" s="57"/>
      <c r="AA116" s="87"/>
      <c r="AB116" s="84" t="str">
        <f t="shared" si="62"/>
        <v/>
      </c>
      <c r="AC116" s="60" t="str">
        <f t="shared" si="81"/>
        <v/>
      </c>
      <c r="AD116" s="60" t="str">
        <f t="shared" si="81"/>
        <v/>
      </c>
      <c r="AE116" s="60" t="str">
        <f t="shared" si="81"/>
        <v/>
      </c>
      <c r="AF116" s="60" t="str">
        <f t="shared" si="81"/>
        <v/>
      </c>
      <c r="AG116" s="60" t="str">
        <f t="shared" si="81"/>
        <v/>
      </c>
      <c r="AH116" s="60" t="str">
        <f t="shared" si="81"/>
        <v/>
      </c>
      <c r="AI116" s="60" t="str">
        <f t="shared" si="81"/>
        <v/>
      </c>
      <c r="AJ116" s="60" t="str">
        <f t="shared" si="81"/>
        <v/>
      </c>
      <c r="AK116" s="60" t="str">
        <f t="shared" si="81"/>
        <v/>
      </c>
      <c r="AL116" s="60" t="str">
        <f t="shared" si="81"/>
        <v/>
      </c>
      <c r="AM116" s="60" t="str">
        <f t="shared" ref="AC116:AM140" si="82">IF(OR(ISBLANK($V116)=TRUE,$V116&lt;&gt;AM$1=TRUE,ISBLANK($T116)=TRUE),"",IF(AM$1=$V116,$T116,0))</f>
        <v/>
      </c>
      <c r="AN116" s="55">
        <f t="shared" si="77"/>
        <v>0</v>
      </c>
      <c r="AO116" s="3"/>
      <c r="AP116" s="3" t="str">
        <f>IF(ISBLANK(F116),"",VLOOKUP(F116,'validation code'!$T$64:$U$125,2,0))</f>
        <v/>
      </c>
      <c r="AQ116" s="3" t="str">
        <f>IF(ISBLANK(F116),"",VLOOKUP(F116,'validation code'!$T$3:$U$61,2,0))</f>
        <v/>
      </c>
      <c r="AR116" s="3" t="str">
        <f>IF(ISBLANK(M116)=TRUE,"",VLOOKUP(M116,'validation code'!$X$48:$Y$49,2,0))</f>
        <v/>
      </c>
      <c r="AS116" s="3" t="str">
        <f>IF(ISBLANK(F116)=TRUE,"",VLOOKUP(F116,'validation code'!$A$29:$B$91,2,0))</f>
        <v/>
      </c>
      <c r="AT116" s="3"/>
      <c r="AU116" s="3" t="str">
        <f t="shared" si="3"/>
        <v>EX-25</v>
      </c>
      <c r="AV116" s="3" t="str">
        <f>IF(ISBLANK($B$2)=TRUE,"",VLOOKUP($B$2,'validation code'!$W$54:$X$76,2,0))</f>
        <v>GAF</v>
      </c>
      <c r="AW116" s="3" t="str">
        <f t="shared" si="63"/>
        <v>01</v>
      </c>
      <c r="AX116" s="3" t="str">
        <f t="shared" si="64"/>
        <v/>
      </c>
      <c r="AY116" s="3" t="str">
        <f t="shared" si="65"/>
        <v>0115</v>
      </c>
      <c r="AZ116" s="3" t="str">
        <f t="shared" si="66"/>
        <v>EX-25-GAF-01--0115</v>
      </c>
      <c r="BA116" s="3" t="str">
        <f t="shared" si="67"/>
        <v>Not Completed</v>
      </c>
      <c r="BB116" s="6">
        <f t="shared" si="33"/>
        <v>0</v>
      </c>
      <c r="BC116" s="6">
        <f t="shared" si="34"/>
        <v>0</v>
      </c>
      <c r="BD116" s="6">
        <f t="shared" si="35"/>
        <v>1</v>
      </c>
      <c r="BE116" s="6">
        <f t="shared" si="36"/>
        <v>0</v>
      </c>
      <c r="BF116" s="6">
        <f t="shared" si="37"/>
        <v>0</v>
      </c>
      <c r="BG116" s="6">
        <f t="shared" si="38"/>
        <v>0</v>
      </c>
      <c r="BH116" s="6">
        <f t="shared" si="39"/>
        <v>0</v>
      </c>
      <c r="BI116" s="6">
        <f t="shared" si="40"/>
        <v>0</v>
      </c>
      <c r="BJ116" s="6">
        <f t="shared" si="41"/>
        <v>0</v>
      </c>
      <c r="BK116" s="6">
        <f t="shared" si="42"/>
        <v>0</v>
      </c>
      <c r="BL116" s="6">
        <f t="shared" si="43"/>
        <v>0</v>
      </c>
      <c r="BM116" s="6">
        <f t="shared" si="44"/>
        <v>1</v>
      </c>
      <c r="BN116" s="6">
        <f t="shared" si="45"/>
        <v>1</v>
      </c>
      <c r="BO116" s="6">
        <f t="shared" si="46"/>
        <v>0</v>
      </c>
      <c r="BP116" s="6">
        <f t="shared" si="47"/>
        <v>1</v>
      </c>
      <c r="BQ116" s="105">
        <f t="shared" si="48"/>
        <v>1</v>
      </c>
      <c r="BR116" s="6">
        <f t="shared" si="49"/>
        <v>0</v>
      </c>
      <c r="BS116" s="6">
        <f t="shared" si="50"/>
        <v>0</v>
      </c>
      <c r="BT116" s="105">
        <f t="shared" si="51"/>
        <v>1</v>
      </c>
      <c r="BU116" s="105">
        <f t="shared" si="52"/>
        <v>1</v>
      </c>
      <c r="BV116" s="105">
        <f t="shared" si="53"/>
        <v>1</v>
      </c>
      <c r="BW116" s="105">
        <f t="shared" si="54"/>
        <v>1</v>
      </c>
      <c r="BX116" s="3"/>
      <c r="BY116" s="3" t="str">
        <f t="shared" si="68"/>
        <v/>
      </c>
      <c r="BZ116" s="3" t="str">
        <f t="shared" si="69"/>
        <v/>
      </c>
      <c r="CA116" s="3" t="str">
        <f t="shared" si="70"/>
        <v/>
      </c>
      <c r="CB116" s="3">
        <f t="shared" si="71"/>
        <v>0</v>
      </c>
      <c r="CC116" s="3" t="str">
        <f t="shared" si="72"/>
        <v>0</v>
      </c>
    </row>
    <row r="117" spans="1:81" x14ac:dyDescent="0.25">
      <c r="A117" s="3" t="str">
        <f t="shared" si="58"/>
        <v>Not Completed</v>
      </c>
      <c r="C117" s="10">
        <f t="shared" si="79"/>
        <v>116</v>
      </c>
      <c r="D117" s="5" t="str">
        <f t="shared" si="60"/>
        <v/>
      </c>
      <c r="E117" s="6"/>
      <c r="F117" s="6"/>
      <c r="G117" s="6"/>
      <c r="H117" s="5" t="str">
        <f t="shared" si="80"/>
        <v/>
      </c>
      <c r="I117" s="6"/>
      <c r="J117" s="6"/>
      <c r="K117" s="6"/>
      <c r="L117" s="6"/>
      <c r="M117" s="6"/>
      <c r="N117" s="6"/>
      <c r="O117" s="6"/>
      <c r="P117" s="7"/>
      <c r="Q117" s="8" t="str">
        <f>IF(ISBLANK(O117)=TRUE,"",VLOOKUP(O117,'validation code'!$X$35:$Y$38,2,0))</f>
        <v/>
      </c>
      <c r="R117" s="8">
        <f t="shared" si="76"/>
        <v>0</v>
      </c>
      <c r="S117" s="7"/>
      <c r="T117" s="61" t="str">
        <f t="shared" si="61"/>
        <v/>
      </c>
      <c r="U117" s="57"/>
      <c r="V117" s="57"/>
      <c r="W117" s="57"/>
      <c r="X117" s="57"/>
      <c r="Y117" s="58"/>
      <c r="Z117" s="57"/>
      <c r="AA117" s="87"/>
      <c r="AB117" s="84" t="str">
        <f t="shared" si="62"/>
        <v/>
      </c>
      <c r="AC117" s="60" t="str">
        <f t="shared" si="82"/>
        <v/>
      </c>
      <c r="AD117" s="60" t="str">
        <f t="shared" si="82"/>
        <v/>
      </c>
      <c r="AE117" s="60" t="str">
        <f t="shared" si="82"/>
        <v/>
      </c>
      <c r="AF117" s="60" t="str">
        <f t="shared" si="82"/>
        <v/>
      </c>
      <c r="AG117" s="60" t="str">
        <f t="shared" si="82"/>
        <v/>
      </c>
      <c r="AH117" s="60" t="str">
        <f t="shared" si="82"/>
        <v/>
      </c>
      <c r="AI117" s="60" t="str">
        <f t="shared" si="82"/>
        <v/>
      </c>
      <c r="AJ117" s="60" t="str">
        <f t="shared" si="82"/>
        <v/>
      </c>
      <c r="AK117" s="60" t="str">
        <f t="shared" si="82"/>
        <v/>
      </c>
      <c r="AL117" s="60" t="str">
        <f t="shared" si="82"/>
        <v/>
      </c>
      <c r="AM117" s="60" t="str">
        <f t="shared" si="82"/>
        <v/>
      </c>
      <c r="AN117" s="55">
        <f t="shared" si="77"/>
        <v>0</v>
      </c>
      <c r="AO117" s="3"/>
      <c r="AP117" s="3" t="str">
        <f>IF(ISBLANK(F117),"",VLOOKUP(F117,'validation code'!$T$64:$U$125,2,0))</f>
        <v/>
      </c>
      <c r="AQ117" s="3" t="str">
        <f>IF(ISBLANK(F117),"",VLOOKUP(F117,'validation code'!$T$3:$U$61,2,0))</f>
        <v/>
      </c>
      <c r="AR117" s="3" t="str">
        <f>IF(ISBLANK(M117)=TRUE,"",VLOOKUP(M117,'validation code'!$X$48:$Y$49,2,0))</f>
        <v/>
      </c>
      <c r="AS117" s="3" t="str">
        <f>IF(ISBLANK(F117)=TRUE,"",VLOOKUP(F117,'validation code'!$A$29:$B$91,2,0))</f>
        <v/>
      </c>
      <c r="AT117" s="3"/>
      <c r="AU117" s="3" t="str">
        <f t="shared" si="3"/>
        <v>EX-25</v>
      </c>
      <c r="AV117" s="3" t="str">
        <f>IF(ISBLANK($B$2)=TRUE,"",VLOOKUP($B$2,'validation code'!$W$54:$X$76,2,0))</f>
        <v>GAF</v>
      </c>
      <c r="AW117" s="3" t="str">
        <f t="shared" si="63"/>
        <v>01</v>
      </c>
      <c r="AX117" s="3" t="str">
        <f t="shared" si="64"/>
        <v/>
      </c>
      <c r="AY117" s="3" t="str">
        <f t="shared" si="65"/>
        <v>0116</v>
      </c>
      <c r="AZ117" s="3" t="str">
        <f t="shared" si="66"/>
        <v>EX-25-GAF-01--0116</v>
      </c>
      <c r="BA117" s="3" t="str">
        <f t="shared" si="67"/>
        <v>Not Completed</v>
      </c>
      <c r="BB117" s="6">
        <f t="shared" si="33"/>
        <v>0</v>
      </c>
      <c r="BC117" s="6">
        <f t="shared" si="34"/>
        <v>0</v>
      </c>
      <c r="BD117" s="6">
        <f t="shared" si="35"/>
        <v>1</v>
      </c>
      <c r="BE117" s="6">
        <f t="shared" si="36"/>
        <v>0</v>
      </c>
      <c r="BF117" s="6">
        <f t="shared" si="37"/>
        <v>0</v>
      </c>
      <c r="BG117" s="6">
        <f t="shared" si="38"/>
        <v>0</v>
      </c>
      <c r="BH117" s="6">
        <f t="shared" si="39"/>
        <v>0</v>
      </c>
      <c r="BI117" s="6">
        <f t="shared" si="40"/>
        <v>0</v>
      </c>
      <c r="BJ117" s="6">
        <f t="shared" si="41"/>
        <v>0</v>
      </c>
      <c r="BK117" s="6">
        <f t="shared" si="42"/>
        <v>0</v>
      </c>
      <c r="BL117" s="6">
        <f t="shared" si="43"/>
        <v>0</v>
      </c>
      <c r="BM117" s="6">
        <f t="shared" si="44"/>
        <v>1</v>
      </c>
      <c r="BN117" s="6">
        <f t="shared" si="45"/>
        <v>1</v>
      </c>
      <c r="BO117" s="6">
        <f t="shared" si="46"/>
        <v>0</v>
      </c>
      <c r="BP117" s="6">
        <f t="shared" si="47"/>
        <v>1</v>
      </c>
      <c r="BQ117" s="105">
        <f t="shared" si="48"/>
        <v>1</v>
      </c>
      <c r="BR117" s="6">
        <f t="shared" si="49"/>
        <v>0</v>
      </c>
      <c r="BS117" s="6">
        <f t="shared" si="50"/>
        <v>0</v>
      </c>
      <c r="BT117" s="105">
        <f t="shared" si="51"/>
        <v>1</v>
      </c>
      <c r="BU117" s="105">
        <f t="shared" si="52"/>
        <v>1</v>
      </c>
      <c r="BV117" s="105">
        <f t="shared" si="53"/>
        <v>1</v>
      </c>
      <c r="BW117" s="105">
        <f t="shared" si="54"/>
        <v>1</v>
      </c>
      <c r="BX117" s="3"/>
      <c r="BY117" s="3" t="str">
        <f t="shared" si="68"/>
        <v/>
      </c>
      <c r="BZ117" s="3" t="str">
        <f t="shared" si="69"/>
        <v/>
      </c>
      <c r="CA117" s="3" t="str">
        <f t="shared" si="70"/>
        <v/>
      </c>
      <c r="CB117" s="3">
        <f t="shared" si="71"/>
        <v>0</v>
      </c>
      <c r="CC117" s="3" t="str">
        <f t="shared" si="72"/>
        <v>0</v>
      </c>
    </row>
    <row r="118" spans="1:81" x14ac:dyDescent="0.25">
      <c r="A118" s="3" t="str">
        <f t="shared" si="58"/>
        <v>Not Completed</v>
      </c>
      <c r="C118" s="10">
        <f t="shared" si="79"/>
        <v>117</v>
      </c>
      <c r="D118" s="5" t="str">
        <f t="shared" si="60"/>
        <v/>
      </c>
      <c r="E118" s="6"/>
      <c r="F118" s="6"/>
      <c r="G118" s="6"/>
      <c r="H118" s="5" t="str">
        <f t="shared" si="80"/>
        <v/>
      </c>
      <c r="I118" s="6"/>
      <c r="J118" s="6"/>
      <c r="K118" s="6"/>
      <c r="L118" s="6"/>
      <c r="M118" s="6"/>
      <c r="N118" s="6"/>
      <c r="O118" s="6"/>
      <c r="P118" s="7"/>
      <c r="Q118" s="8" t="str">
        <f>IF(ISBLANK(O118)=TRUE,"",VLOOKUP(O118,'validation code'!$X$35:$Y$38,2,0))</f>
        <v/>
      </c>
      <c r="R118" s="8">
        <f t="shared" si="76"/>
        <v>0</v>
      </c>
      <c r="S118" s="7"/>
      <c r="T118" s="61" t="str">
        <f t="shared" si="61"/>
        <v/>
      </c>
      <c r="U118" s="57"/>
      <c r="V118" s="57"/>
      <c r="W118" s="57"/>
      <c r="X118" s="57"/>
      <c r="Y118" s="58"/>
      <c r="Z118" s="57"/>
      <c r="AA118" s="87"/>
      <c r="AB118" s="84" t="str">
        <f t="shared" si="62"/>
        <v/>
      </c>
      <c r="AC118" s="60" t="str">
        <f t="shared" si="82"/>
        <v/>
      </c>
      <c r="AD118" s="60" t="str">
        <f t="shared" si="82"/>
        <v/>
      </c>
      <c r="AE118" s="60" t="str">
        <f t="shared" si="82"/>
        <v/>
      </c>
      <c r="AF118" s="60" t="str">
        <f t="shared" si="82"/>
        <v/>
      </c>
      <c r="AG118" s="60" t="str">
        <f t="shared" si="82"/>
        <v/>
      </c>
      <c r="AH118" s="60" t="str">
        <f t="shared" si="82"/>
        <v/>
      </c>
      <c r="AI118" s="60" t="str">
        <f t="shared" si="82"/>
        <v/>
      </c>
      <c r="AJ118" s="60" t="str">
        <f t="shared" si="82"/>
        <v/>
      </c>
      <c r="AK118" s="60" t="str">
        <f t="shared" si="82"/>
        <v/>
      </c>
      <c r="AL118" s="60" t="str">
        <f t="shared" si="82"/>
        <v/>
      </c>
      <c r="AM118" s="60" t="str">
        <f t="shared" si="82"/>
        <v/>
      </c>
      <c r="AN118" s="55">
        <f t="shared" si="77"/>
        <v>0</v>
      </c>
      <c r="AO118" s="3"/>
      <c r="AP118" s="3" t="str">
        <f>IF(ISBLANK(F118),"",VLOOKUP(F118,'validation code'!$T$64:$U$125,2,0))</f>
        <v/>
      </c>
      <c r="AQ118" s="3" t="str">
        <f>IF(ISBLANK(F118),"",VLOOKUP(F118,'validation code'!$T$3:$U$61,2,0))</f>
        <v/>
      </c>
      <c r="AR118" s="3" t="str">
        <f>IF(ISBLANK(M118)=TRUE,"",VLOOKUP(M118,'validation code'!$X$48:$Y$49,2,0))</f>
        <v/>
      </c>
      <c r="AS118" s="3" t="str">
        <f>IF(ISBLANK(F118)=TRUE,"",VLOOKUP(F118,'validation code'!$A$29:$B$91,2,0))</f>
        <v/>
      </c>
      <c r="AT118" s="3"/>
      <c r="AU118" s="3" t="str">
        <f t="shared" si="3"/>
        <v>EX-25</v>
      </c>
      <c r="AV118" s="3" t="str">
        <f>IF(ISBLANK($B$2)=TRUE,"",VLOOKUP($B$2,'validation code'!$W$54:$X$76,2,0))</f>
        <v>GAF</v>
      </c>
      <c r="AW118" s="3" t="str">
        <f t="shared" si="63"/>
        <v>01</v>
      </c>
      <c r="AX118" s="3" t="str">
        <f t="shared" si="64"/>
        <v/>
      </c>
      <c r="AY118" s="3" t="str">
        <f t="shared" si="65"/>
        <v>0117</v>
      </c>
      <c r="AZ118" s="3" t="str">
        <f t="shared" si="66"/>
        <v>EX-25-GAF-01--0117</v>
      </c>
      <c r="BA118" s="3" t="str">
        <f t="shared" si="67"/>
        <v>Not Completed</v>
      </c>
      <c r="BB118" s="6">
        <f t="shared" si="33"/>
        <v>0</v>
      </c>
      <c r="BC118" s="6">
        <f t="shared" si="34"/>
        <v>0</v>
      </c>
      <c r="BD118" s="6">
        <f t="shared" si="35"/>
        <v>1</v>
      </c>
      <c r="BE118" s="6">
        <f t="shared" si="36"/>
        <v>0</v>
      </c>
      <c r="BF118" s="6">
        <f t="shared" si="37"/>
        <v>0</v>
      </c>
      <c r="BG118" s="6">
        <f t="shared" si="38"/>
        <v>0</v>
      </c>
      <c r="BH118" s="6">
        <f t="shared" si="39"/>
        <v>0</v>
      </c>
      <c r="BI118" s="6">
        <f t="shared" si="40"/>
        <v>0</v>
      </c>
      <c r="BJ118" s="6">
        <f t="shared" si="41"/>
        <v>0</v>
      </c>
      <c r="BK118" s="6">
        <f t="shared" si="42"/>
        <v>0</v>
      </c>
      <c r="BL118" s="6">
        <f t="shared" si="43"/>
        <v>0</v>
      </c>
      <c r="BM118" s="6">
        <f t="shared" si="44"/>
        <v>1</v>
      </c>
      <c r="BN118" s="6">
        <f t="shared" si="45"/>
        <v>1</v>
      </c>
      <c r="BO118" s="6">
        <f t="shared" si="46"/>
        <v>0</v>
      </c>
      <c r="BP118" s="6">
        <f t="shared" si="47"/>
        <v>1</v>
      </c>
      <c r="BQ118" s="105">
        <f t="shared" si="48"/>
        <v>1</v>
      </c>
      <c r="BR118" s="6">
        <f t="shared" si="49"/>
        <v>0</v>
      </c>
      <c r="BS118" s="6">
        <f t="shared" si="50"/>
        <v>0</v>
      </c>
      <c r="BT118" s="105">
        <f t="shared" si="51"/>
        <v>1</v>
      </c>
      <c r="BU118" s="105">
        <f t="shared" si="52"/>
        <v>1</v>
      </c>
      <c r="BV118" s="105">
        <f t="shared" si="53"/>
        <v>1</v>
      </c>
      <c r="BW118" s="105">
        <f t="shared" si="54"/>
        <v>1</v>
      </c>
      <c r="BX118" s="3"/>
      <c r="BY118" s="3" t="str">
        <f t="shared" si="68"/>
        <v/>
      </c>
      <c r="BZ118" s="3" t="str">
        <f t="shared" si="69"/>
        <v/>
      </c>
      <c r="CA118" s="3" t="str">
        <f t="shared" si="70"/>
        <v/>
      </c>
      <c r="CB118" s="3">
        <f t="shared" si="71"/>
        <v>0</v>
      </c>
      <c r="CC118" s="3" t="str">
        <f t="shared" si="72"/>
        <v>0</v>
      </c>
    </row>
    <row r="119" spans="1:81" x14ac:dyDescent="0.25">
      <c r="A119" s="3" t="str">
        <f t="shared" si="58"/>
        <v>Not Completed</v>
      </c>
      <c r="C119" s="10">
        <f t="shared" si="79"/>
        <v>118</v>
      </c>
      <c r="D119" s="5" t="str">
        <f t="shared" si="60"/>
        <v/>
      </c>
      <c r="E119" s="6"/>
      <c r="F119" s="6"/>
      <c r="G119" s="6"/>
      <c r="H119" s="5" t="str">
        <f t="shared" si="80"/>
        <v/>
      </c>
      <c r="I119" s="6"/>
      <c r="J119" s="6"/>
      <c r="K119" s="6"/>
      <c r="L119" s="6"/>
      <c r="M119" s="6"/>
      <c r="N119" s="6"/>
      <c r="O119" s="6"/>
      <c r="P119" s="7"/>
      <c r="Q119" s="8" t="str">
        <f>IF(ISBLANK(O119)=TRUE,"",VLOOKUP(O119,'validation code'!$X$35:$Y$38,2,0))</f>
        <v/>
      </c>
      <c r="R119" s="8">
        <f t="shared" si="76"/>
        <v>0</v>
      </c>
      <c r="S119" s="7"/>
      <c r="T119" s="61" t="str">
        <f t="shared" si="61"/>
        <v/>
      </c>
      <c r="U119" s="57"/>
      <c r="V119" s="57"/>
      <c r="W119" s="57"/>
      <c r="X119" s="57"/>
      <c r="Y119" s="58"/>
      <c r="Z119" s="57"/>
      <c r="AA119" s="87"/>
      <c r="AB119" s="84" t="str">
        <f t="shared" si="62"/>
        <v/>
      </c>
      <c r="AC119" s="60" t="str">
        <f t="shared" si="82"/>
        <v/>
      </c>
      <c r="AD119" s="60" t="str">
        <f t="shared" si="82"/>
        <v/>
      </c>
      <c r="AE119" s="60" t="str">
        <f t="shared" si="82"/>
        <v/>
      </c>
      <c r="AF119" s="60" t="str">
        <f t="shared" si="82"/>
        <v/>
      </c>
      <c r="AG119" s="60" t="str">
        <f t="shared" si="82"/>
        <v/>
      </c>
      <c r="AH119" s="60" t="str">
        <f t="shared" si="82"/>
        <v/>
      </c>
      <c r="AI119" s="60" t="str">
        <f t="shared" si="82"/>
        <v/>
      </c>
      <c r="AJ119" s="60" t="str">
        <f t="shared" si="82"/>
        <v/>
      </c>
      <c r="AK119" s="60" t="str">
        <f t="shared" si="82"/>
        <v/>
      </c>
      <c r="AL119" s="60" t="str">
        <f t="shared" si="82"/>
        <v/>
      </c>
      <c r="AM119" s="60" t="str">
        <f t="shared" si="82"/>
        <v/>
      </c>
      <c r="AN119" s="55">
        <f t="shared" si="77"/>
        <v>0</v>
      </c>
      <c r="AO119" s="3"/>
      <c r="AP119" s="3" t="str">
        <f>IF(ISBLANK(F119),"",VLOOKUP(F119,'validation code'!$T$64:$U$125,2,0))</f>
        <v/>
      </c>
      <c r="AQ119" s="3" t="str">
        <f>IF(ISBLANK(F119),"",VLOOKUP(F119,'validation code'!$T$3:$U$61,2,0))</f>
        <v/>
      </c>
      <c r="AR119" s="3" t="str">
        <f>IF(ISBLANK(M119)=TRUE,"",VLOOKUP(M119,'validation code'!$X$48:$Y$49,2,0))</f>
        <v/>
      </c>
      <c r="AS119" s="3" t="str">
        <f>IF(ISBLANK(F119)=TRUE,"",VLOOKUP(F119,'validation code'!$A$29:$B$91,2,0))</f>
        <v/>
      </c>
      <c r="AT119" s="3"/>
      <c r="AU119" s="3" t="str">
        <f t="shared" si="3"/>
        <v>EX-25</v>
      </c>
      <c r="AV119" s="3" t="str">
        <f>IF(ISBLANK($B$2)=TRUE,"",VLOOKUP($B$2,'validation code'!$W$54:$X$76,2,0))</f>
        <v>GAF</v>
      </c>
      <c r="AW119" s="3" t="str">
        <f t="shared" si="63"/>
        <v>01</v>
      </c>
      <c r="AX119" s="3" t="str">
        <f t="shared" si="64"/>
        <v/>
      </c>
      <c r="AY119" s="3" t="str">
        <f t="shared" si="65"/>
        <v>0118</v>
      </c>
      <c r="AZ119" s="3" t="str">
        <f t="shared" si="66"/>
        <v>EX-25-GAF-01--0118</v>
      </c>
      <c r="BA119" s="3" t="str">
        <f t="shared" si="67"/>
        <v>Not Completed</v>
      </c>
      <c r="BB119" s="6">
        <f t="shared" si="33"/>
        <v>0</v>
      </c>
      <c r="BC119" s="6">
        <f t="shared" si="34"/>
        <v>0</v>
      </c>
      <c r="BD119" s="6">
        <f t="shared" si="35"/>
        <v>1</v>
      </c>
      <c r="BE119" s="6">
        <f t="shared" si="36"/>
        <v>0</v>
      </c>
      <c r="BF119" s="6">
        <f t="shared" si="37"/>
        <v>0</v>
      </c>
      <c r="BG119" s="6">
        <f t="shared" si="38"/>
        <v>0</v>
      </c>
      <c r="BH119" s="6">
        <f t="shared" si="39"/>
        <v>0</v>
      </c>
      <c r="BI119" s="6">
        <f t="shared" si="40"/>
        <v>0</v>
      </c>
      <c r="BJ119" s="6">
        <f t="shared" si="41"/>
        <v>0</v>
      </c>
      <c r="BK119" s="6">
        <f t="shared" si="42"/>
        <v>0</v>
      </c>
      <c r="BL119" s="6">
        <f t="shared" si="43"/>
        <v>0</v>
      </c>
      <c r="BM119" s="6">
        <f t="shared" si="44"/>
        <v>1</v>
      </c>
      <c r="BN119" s="6">
        <f t="shared" si="45"/>
        <v>1</v>
      </c>
      <c r="BO119" s="6">
        <f t="shared" si="46"/>
        <v>0</v>
      </c>
      <c r="BP119" s="6">
        <f t="shared" si="47"/>
        <v>1</v>
      </c>
      <c r="BQ119" s="105">
        <f t="shared" si="48"/>
        <v>1</v>
      </c>
      <c r="BR119" s="6">
        <f t="shared" si="49"/>
        <v>0</v>
      </c>
      <c r="BS119" s="6">
        <f t="shared" si="50"/>
        <v>0</v>
      </c>
      <c r="BT119" s="105">
        <f t="shared" si="51"/>
        <v>1</v>
      </c>
      <c r="BU119" s="105">
        <f t="shared" si="52"/>
        <v>1</v>
      </c>
      <c r="BV119" s="105">
        <f t="shared" si="53"/>
        <v>1</v>
      </c>
      <c r="BW119" s="105">
        <f t="shared" si="54"/>
        <v>1</v>
      </c>
      <c r="BX119" s="3"/>
      <c r="BY119" s="3" t="str">
        <f t="shared" si="68"/>
        <v/>
      </c>
      <c r="BZ119" s="3" t="str">
        <f t="shared" si="69"/>
        <v/>
      </c>
      <c r="CA119" s="3" t="str">
        <f t="shared" si="70"/>
        <v/>
      </c>
      <c r="CB119" s="3">
        <f t="shared" si="71"/>
        <v>0</v>
      </c>
      <c r="CC119" s="3" t="str">
        <f t="shared" si="72"/>
        <v>0</v>
      </c>
    </row>
    <row r="120" spans="1:81" x14ac:dyDescent="0.25">
      <c r="A120" s="3" t="str">
        <f t="shared" si="58"/>
        <v>Not Completed</v>
      </c>
      <c r="C120" s="10">
        <f t="shared" si="79"/>
        <v>119</v>
      </c>
      <c r="D120" s="5" t="str">
        <f t="shared" si="60"/>
        <v/>
      </c>
      <c r="E120" s="6"/>
      <c r="F120" s="6"/>
      <c r="G120" s="6"/>
      <c r="H120" s="5" t="str">
        <f t="shared" si="80"/>
        <v/>
      </c>
      <c r="I120" s="6"/>
      <c r="J120" s="6"/>
      <c r="K120" s="6"/>
      <c r="L120" s="6"/>
      <c r="M120" s="6"/>
      <c r="N120" s="6"/>
      <c r="O120" s="6"/>
      <c r="P120" s="7"/>
      <c r="Q120" s="8" t="str">
        <f>IF(ISBLANK(O120)=TRUE,"",VLOOKUP(O120,'validation code'!$X$35:$Y$38,2,0))</f>
        <v/>
      </c>
      <c r="R120" s="8">
        <f t="shared" si="76"/>
        <v>0</v>
      </c>
      <c r="S120" s="7"/>
      <c r="T120" s="61" t="str">
        <f t="shared" si="61"/>
        <v/>
      </c>
      <c r="U120" s="57"/>
      <c r="V120" s="57"/>
      <c r="W120" s="57"/>
      <c r="X120" s="57"/>
      <c r="Y120" s="58"/>
      <c r="Z120" s="57"/>
      <c r="AA120" s="87"/>
      <c r="AB120" s="84" t="str">
        <f t="shared" si="62"/>
        <v/>
      </c>
      <c r="AC120" s="60" t="str">
        <f t="shared" si="82"/>
        <v/>
      </c>
      <c r="AD120" s="60" t="str">
        <f t="shared" si="82"/>
        <v/>
      </c>
      <c r="AE120" s="60" t="str">
        <f t="shared" si="82"/>
        <v/>
      </c>
      <c r="AF120" s="60" t="str">
        <f t="shared" si="82"/>
        <v/>
      </c>
      <c r="AG120" s="60" t="str">
        <f t="shared" si="82"/>
        <v/>
      </c>
      <c r="AH120" s="60" t="str">
        <f t="shared" si="82"/>
        <v/>
      </c>
      <c r="AI120" s="60" t="str">
        <f t="shared" si="82"/>
        <v/>
      </c>
      <c r="AJ120" s="60" t="str">
        <f t="shared" si="82"/>
        <v/>
      </c>
      <c r="AK120" s="60" t="str">
        <f t="shared" si="82"/>
        <v/>
      </c>
      <c r="AL120" s="60" t="str">
        <f t="shared" si="82"/>
        <v/>
      </c>
      <c r="AM120" s="60" t="str">
        <f t="shared" si="82"/>
        <v/>
      </c>
      <c r="AN120" s="55">
        <f t="shared" si="77"/>
        <v>0</v>
      </c>
      <c r="AO120" s="3"/>
      <c r="AP120" s="3" t="str">
        <f>IF(ISBLANK(F120),"",VLOOKUP(F120,'validation code'!$T$64:$U$125,2,0))</f>
        <v/>
      </c>
      <c r="AQ120" s="3" t="str">
        <f>IF(ISBLANK(F120),"",VLOOKUP(F120,'validation code'!$T$3:$U$61,2,0))</f>
        <v/>
      </c>
      <c r="AR120" s="3" t="str">
        <f>IF(ISBLANK(M120)=TRUE,"",VLOOKUP(M120,'validation code'!$X$48:$Y$49,2,0))</f>
        <v/>
      </c>
      <c r="AS120" s="3" t="str">
        <f>IF(ISBLANK(F120)=TRUE,"",VLOOKUP(F120,'validation code'!$A$29:$B$91,2,0))</f>
        <v/>
      </c>
      <c r="AT120" s="3"/>
      <c r="AU120" s="3" t="str">
        <f t="shared" si="3"/>
        <v>EX-25</v>
      </c>
      <c r="AV120" s="3" t="str">
        <f>IF(ISBLANK($B$2)=TRUE,"",VLOOKUP($B$2,'validation code'!$W$54:$X$76,2,0))</f>
        <v>GAF</v>
      </c>
      <c r="AW120" s="3" t="str">
        <f t="shared" si="63"/>
        <v>01</v>
      </c>
      <c r="AX120" s="3" t="str">
        <f t="shared" si="64"/>
        <v/>
      </c>
      <c r="AY120" s="3" t="str">
        <f t="shared" si="65"/>
        <v>0119</v>
      </c>
      <c r="AZ120" s="3" t="str">
        <f t="shared" si="66"/>
        <v>EX-25-GAF-01--0119</v>
      </c>
      <c r="BA120" s="3" t="str">
        <f t="shared" si="67"/>
        <v>Not Completed</v>
      </c>
      <c r="BB120" s="6">
        <f t="shared" si="33"/>
        <v>0</v>
      </c>
      <c r="BC120" s="6">
        <f t="shared" si="34"/>
        <v>0</v>
      </c>
      <c r="BD120" s="6">
        <f t="shared" si="35"/>
        <v>1</v>
      </c>
      <c r="BE120" s="6">
        <f t="shared" si="36"/>
        <v>0</v>
      </c>
      <c r="BF120" s="6">
        <f t="shared" si="37"/>
        <v>0</v>
      </c>
      <c r="BG120" s="6">
        <f t="shared" si="38"/>
        <v>0</v>
      </c>
      <c r="BH120" s="6">
        <f t="shared" si="39"/>
        <v>0</v>
      </c>
      <c r="BI120" s="6">
        <f t="shared" si="40"/>
        <v>0</v>
      </c>
      <c r="BJ120" s="6">
        <f t="shared" si="41"/>
        <v>0</v>
      </c>
      <c r="BK120" s="6">
        <f t="shared" si="42"/>
        <v>0</v>
      </c>
      <c r="BL120" s="6">
        <f t="shared" si="43"/>
        <v>0</v>
      </c>
      <c r="BM120" s="6">
        <f t="shared" si="44"/>
        <v>1</v>
      </c>
      <c r="BN120" s="6">
        <f t="shared" si="45"/>
        <v>1</v>
      </c>
      <c r="BO120" s="6">
        <f t="shared" si="46"/>
        <v>0</v>
      </c>
      <c r="BP120" s="6">
        <f t="shared" si="47"/>
        <v>1</v>
      </c>
      <c r="BQ120" s="105">
        <f t="shared" si="48"/>
        <v>1</v>
      </c>
      <c r="BR120" s="6">
        <f t="shared" si="49"/>
        <v>0</v>
      </c>
      <c r="BS120" s="6">
        <f t="shared" si="50"/>
        <v>0</v>
      </c>
      <c r="BT120" s="105">
        <f t="shared" si="51"/>
        <v>1</v>
      </c>
      <c r="BU120" s="105">
        <f t="shared" si="52"/>
        <v>1</v>
      </c>
      <c r="BV120" s="105">
        <f t="shared" si="53"/>
        <v>1</v>
      </c>
      <c r="BW120" s="105">
        <f t="shared" si="54"/>
        <v>1</v>
      </c>
      <c r="BX120" s="3"/>
      <c r="BY120" s="3" t="str">
        <f t="shared" si="68"/>
        <v/>
      </c>
      <c r="BZ120" s="3" t="str">
        <f t="shared" si="69"/>
        <v/>
      </c>
      <c r="CA120" s="3" t="str">
        <f t="shared" si="70"/>
        <v/>
      </c>
      <c r="CB120" s="3">
        <f t="shared" si="71"/>
        <v>0</v>
      </c>
      <c r="CC120" s="3" t="str">
        <f t="shared" si="72"/>
        <v>0</v>
      </c>
    </row>
    <row r="121" spans="1:81" x14ac:dyDescent="0.25">
      <c r="A121" s="3" t="str">
        <f t="shared" si="58"/>
        <v>Not Completed</v>
      </c>
      <c r="C121" s="10">
        <f t="shared" si="79"/>
        <v>120</v>
      </c>
      <c r="D121" s="5" t="str">
        <f t="shared" si="60"/>
        <v/>
      </c>
      <c r="E121" s="6"/>
      <c r="F121" s="6"/>
      <c r="G121" s="6"/>
      <c r="H121" s="5" t="str">
        <f t="shared" si="80"/>
        <v/>
      </c>
      <c r="I121" s="6"/>
      <c r="J121" s="6"/>
      <c r="K121" s="6"/>
      <c r="L121" s="6"/>
      <c r="M121" s="6"/>
      <c r="N121" s="6"/>
      <c r="O121" s="6"/>
      <c r="P121" s="7"/>
      <c r="Q121" s="8" t="str">
        <f>IF(ISBLANK(O121)=TRUE,"",VLOOKUP(O121,'validation code'!$X$35:$Y$38,2,0))</f>
        <v/>
      </c>
      <c r="R121" s="8">
        <f t="shared" si="76"/>
        <v>0</v>
      </c>
      <c r="S121" s="7"/>
      <c r="T121" s="61" t="str">
        <f t="shared" si="61"/>
        <v/>
      </c>
      <c r="U121" s="57"/>
      <c r="V121" s="57"/>
      <c r="W121" s="57"/>
      <c r="X121" s="57"/>
      <c r="Y121" s="58"/>
      <c r="Z121" s="57"/>
      <c r="AA121" s="87"/>
      <c r="AB121" s="84" t="str">
        <f t="shared" si="62"/>
        <v/>
      </c>
      <c r="AC121" s="60" t="str">
        <f t="shared" si="82"/>
        <v/>
      </c>
      <c r="AD121" s="60" t="str">
        <f t="shared" si="82"/>
        <v/>
      </c>
      <c r="AE121" s="60" t="str">
        <f t="shared" si="82"/>
        <v/>
      </c>
      <c r="AF121" s="60" t="str">
        <f t="shared" si="82"/>
        <v/>
      </c>
      <c r="AG121" s="60" t="str">
        <f t="shared" si="82"/>
        <v/>
      </c>
      <c r="AH121" s="60" t="str">
        <f t="shared" si="82"/>
        <v/>
      </c>
      <c r="AI121" s="60" t="str">
        <f t="shared" si="82"/>
        <v/>
      </c>
      <c r="AJ121" s="60" t="str">
        <f t="shared" si="82"/>
        <v/>
      </c>
      <c r="AK121" s="60" t="str">
        <f t="shared" si="82"/>
        <v/>
      </c>
      <c r="AL121" s="60" t="str">
        <f t="shared" si="82"/>
        <v/>
      </c>
      <c r="AM121" s="60" t="str">
        <f t="shared" si="82"/>
        <v/>
      </c>
      <c r="AN121" s="55">
        <f t="shared" si="77"/>
        <v>0</v>
      </c>
      <c r="AO121" s="3"/>
      <c r="AP121" s="3" t="str">
        <f>IF(ISBLANK(F121),"",VLOOKUP(F121,'validation code'!$T$64:$U$125,2,0))</f>
        <v/>
      </c>
      <c r="AQ121" s="3" t="str">
        <f>IF(ISBLANK(F121),"",VLOOKUP(F121,'validation code'!$T$3:$U$61,2,0))</f>
        <v/>
      </c>
      <c r="AR121" s="3" t="str">
        <f>IF(ISBLANK(M121)=TRUE,"",VLOOKUP(M121,'validation code'!$X$48:$Y$49,2,0))</f>
        <v/>
      </c>
      <c r="AS121" s="3" t="str">
        <f>IF(ISBLANK(F121)=TRUE,"",VLOOKUP(F121,'validation code'!$A$29:$B$91,2,0))</f>
        <v/>
      </c>
      <c r="AT121" s="3"/>
      <c r="AU121" s="3" t="str">
        <f t="shared" si="3"/>
        <v>EX-25</v>
      </c>
      <c r="AV121" s="3" t="str">
        <f>IF(ISBLANK($B$2)=TRUE,"",VLOOKUP($B$2,'validation code'!$W$54:$X$76,2,0))</f>
        <v>GAF</v>
      </c>
      <c r="AW121" s="3" t="str">
        <f t="shared" si="63"/>
        <v>01</v>
      </c>
      <c r="AX121" s="3" t="str">
        <f t="shared" si="64"/>
        <v/>
      </c>
      <c r="AY121" s="3" t="str">
        <f t="shared" si="65"/>
        <v>0120</v>
      </c>
      <c r="AZ121" s="3" t="str">
        <f t="shared" si="66"/>
        <v>EX-25-GAF-01--0120</v>
      </c>
      <c r="BA121" s="3" t="str">
        <f t="shared" si="67"/>
        <v>Not Completed</v>
      </c>
      <c r="BB121" s="6">
        <f t="shared" si="33"/>
        <v>0</v>
      </c>
      <c r="BC121" s="6">
        <f t="shared" si="34"/>
        <v>0</v>
      </c>
      <c r="BD121" s="6">
        <f t="shared" si="35"/>
        <v>1</v>
      </c>
      <c r="BE121" s="6">
        <f t="shared" si="36"/>
        <v>0</v>
      </c>
      <c r="BF121" s="6">
        <f t="shared" si="37"/>
        <v>0</v>
      </c>
      <c r="BG121" s="6">
        <f t="shared" si="38"/>
        <v>0</v>
      </c>
      <c r="BH121" s="6">
        <f t="shared" si="39"/>
        <v>0</v>
      </c>
      <c r="BI121" s="6">
        <f t="shared" si="40"/>
        <v>0</v>
      </c>
      <c r="BJ121" s="6">
        <f t="shared" si="41"/>
        <v>0</v>
      </c>
      <c r="BK121" s="6">
        <f t="shared" si="42"/>
        <v>0</v>
      </c>
      <c r="BL121" s="6">
        <f t="shared" si="43"/>
        <v>0</v>
      </c>
      <c r="BM121" s="6">
        <f t="shared" si="44"/>
        <v>1</v>
      </c>
      <c r="BN121" s="6">
        <f t="shared" si="45"/>
        <v>1</v>
      </c>
      <c r="BO121" s="6">
        <f t="shared" si="46"/>
        <v>0</v>
      </c>
      <c r="BP121" s="6">
        <f t="shared" si="47"/>
        <v>1</v>
      </c>
      <c r="BQ121" s="105">
        <f t="shared" si="48"/>
        <v>1</v>
      </c>
      <c r="BR121" s="6">
        <f t="shared" si="49"/>
        <v>0</v>
      </c>
      <c r="BS121" s="6">
        <f t="shared" si="50"/>
        <v>0</v>
      </c>
      <c r="BT121" s="105">
        <f t="shared" si="51"/>
        <v>1</v>
      </c>
      <c r="BU121" s="105">
        <f t="shared" si="52"/>
        <v>1</v>
      </c>
      <c r="BV121" s="105">
        <f t="shared" si="53"/>
        <v>1</v>
      </c>
      <c r="BW121" s="105">
        <f t="shared" si="54"/>
        <v>1</v>
      </c>
      <c r="BX121" s="3"/>
      <c r="BY121" s="3" t="str">
        <f t="shared" si="68"/>
        <v/>
      </c>
      <c r="BZ121" s="3" t="str">
        <f t="shared" si="69"/>
        <v/>
      </c>
      <c r="CA121" s="3" t="str">
        <f t="shared" si="70"/>
        <v/>
      </c>
      <c r="CB121" s="3">
        <f t="shared" si="71"/>
        <v>0</v>
      </c>
      <c r="CC121" s="3" t="str">
        <f t="shared" si="72"/>
        <v>0</v>
      </c>
    </row>
    <row r="122" spans="1:81" x14ac:dyDescent="0.25">
      <c r="A122" s="3" t="str">
        <f t="shared" si="58"/>
        <v>Not Completed</v>
      </c>
      <c r="C122" s="10">
        <f t="shared" si="79"/>
        <v>121</v>
      </c>
      <c r="D122" s="5" t="str">
        <f t="shared" si="60"/>
        <v/>
      </c>
      <c r="E122" s="6"/>
      <c r="F122" s="6"/>
      <c r="G122" s="6"/>
      <c r="H122" s="5" t="str">
        <f t="shared" si="80"/>
        <v/>
      </c>
      <c r="I122" s="6"/>
      <c r="J122" s="6"/>
      <c r="K122" s="6"/>
      <c r="L122" s="6"/>
      <c r="M122" s="6"/>
      <c r="N122" s="6"/>
      <c r="O122" s="6"/>
      <c r="P122" s="7"/>
      <c r="Q122" s="8" t="str">
        <f>IF(ISBLANK(O122)=TRUE,"",VLOOKUP(O122,'validation code'!$X$35:$Y$38,2,0))</f>
        <v/>
      </c>
      <c r="R122" s="8">
        <f t="shared" si="76"/>
        <v>0</v>
      </c>
      <c r="S122" s="7"/>
      <c r="T122" s="61" t="str">
        <f t="shared" si="61"/>
        <v/>
      </c>
      <c r="U122" s="57"/>
      <c r="V122" s="57"/>
      <c r="W122" s="57"/>
      <c r="X122" s="57"/>
      <c r="Y122" s="58"/>
      <c r="Z122" s="57"/>
      <c r="AA122" s="87"/>
      <c r="AB122" s="84" t="str">
        <f t="shared" si="62"/>
        <v/>
      </c>
      <c r="AC122" s="60" t="str">
        <f t="shared" si="82"/>
        <v/>
      </c>
      <c r="AD122" s="60" t="str">
        <f t="shared" si="82"/>
        <v/>
      </c>
      <c r="AE122" s="60" t="str">
        <f t="shared" si="82"/>
        <v/>
      </c>
      <c r="AF122" s="60" t="str">
        <f t="shared" si="82"/>
        <v/>
      </c>
      <c r="AG122" s="60" t="str">
        <f t="shared" si="82"/>
        <v/>
      </c>
      <c r="AH122" s="60" t="str">
        <f t="shared" si="82"/>
        <v/>
      </c>
      <c r="AI122" s="60" t="str">
        <f t="shared" si="82"/>
        <v/>
      </c>
      <c r="AJ122" s="60" t="str">
        <f t="shared" si="82"/>
        <v/>
      </c>
      <c r="AK122" s="60" t="str">
        <f t="shared" si="82"/>
        <v/>
      </c>
      <c r="AL122" s="60" t="str">
        <f t="shared" si="82"/>
        <v/>
      </c>
      <c r="AM122" s="60" t="str">
        <f t="shared" si="82"/>
        <v/>
      </c>
      <c r="AN122" s="55">
        <f t="shared" si="77"/>
        <v>0</v>
      </c>
      <c r="AO122" s="3"/>
      <c r="AP122" s="3" t="str">
        <f>IF(ISBLANK(F122),"",VLOOKUP(F122,'validation code'!$T$64:$U$125,2,0))</f>
        <v/>
      </c>
      <c r="AQ122" s="3" t="str">
        <f>IF(ISBLANK(F122),"",VLOOKUP(F122,'validation code'!$T$3:$U$61,2,0))</f>
        <v/>
      </c>
      <c r="AR122" s="3" t="str">
        <f>IF(ISBLANK(M122)=TRUE,"",VLOOKUP(M122,'validation code'!$X$48:$Y$49,2,0))</f>
        <v/>
      </c>
      <c r="AS122" s="3" t="str">
        <f>IF(ISBLANK(F122)=TRUE,"",VLOOKUP(F122,'validation code'!$A$29:$B$91,2,0))</f>
        <v/>
      </c>
      <c r="AT122" s="3"/>
      <c r="AU122" s="3" t="str">
        <f t="shared" si="3"/>
        <v>EX-25</v>
      </c>
      <c r="AV122" s="3" t="str">
        <f>IF(ISBLANK($B$2)=TRUE,"",VLOOKUP($B$2,'validation code'!$W$54:$X$76,2,0))</f>
        <v>GAF</v>
      </c>
      <c r="AW122" s="3" t="str">
        <f t="shared" si="63"/>
        <v>01</v>
      </c>
      <c r="AX122" s="3" t="str">
        <f t="shared" si="64"/>
        <v/>
      </c>
      <c r="AY122" s="3" t="str">
        <f t="shared" si="65"/>
        <v>0121</v>
      </c>
      <c r="AZ122" s="3" t="str">
        <f t="shared" si="66"/>
        <v>EX-25-GAF-01--0121</v>
      </c>
      <c r="BA122" s="3" t="str">
        <f t="shared" si="67"/>
        <v>Not Completed</v>
      </c>
      <c r="BB122" s="6">
        <f t="shared" si="33"/>
        <v>0</v>
      </c>
      <c r="BC122" s="6">
        <f t="shared" si="34"/>
        <v>0</v>
      </c>
      <c r="BD122" s="6">
        <f t="shared" si="35"/>
        <v>1</v>
      </c>
      <c r="BE122" s="6">
        <f t="shared" si="36"/>
        <v>0</v>
      </c>
      <c r="BF122" s="6">
        <f t="shared" si="37"/>
        <v>0</v>
      </c>
      <c r="BG122" s="6">
        <f t="shared" si="38"/>
        <v>0</v>
      </c>
      <c r="BH122" s="6">
        <f t="shared" si="39"/>
        <v>0</v>
      </c>
      <c r="BI122" s="6">
        <f t="shared" si="40"/>
        <v>0</v>
      </c>
      <c r="BJ122" s="6">
        <f t="shared" si="41"/>
        <v>0</v>
      </c>
      <c r="BK122" s="6">
        <f t="shared" si="42"/>
        <v>0</v>
      </c>
      <c r="BL122" s="6">
        <f t="shared" si="43"/>
        <v>0</v>
      </c>
      <c r="BM122" s="6">
        <f t="shared" si="44"/>
        <v>1</v>
      </c>
      <c r="BN122" s="6">
        <f t="shared" si="45"/>
        <v>1</v>
      </c>
      <c r="BO122" s="6">
        <f t="shared" si="46"/>
        <v>0</v>
      </c>
      <c r="BP122" s="6">
        <f t="shared" si="47"/>
        <v>1</v>
      </c>
      <c r="BQ122" s="105">
        <f t="shared" si="48"/>
        <v>1</v>
      </c>
      <c r="BR122" s="6">
        <f t="shared" si="49"/>
        <v>0</v>
      </c>
      <c r="BS122" s="6">
        <f t="shared" si="50"/>
        <v>0</v>
      </c>
      <c r="BT122" s="105">
        <f t="shared" si="51"/>
        <v>1</v>
      </c>
      <c r="BU122" s="105">
        <f t="shared" si="52"/>
        <v>1</v>
      </c>
      <c r="BV122" s="105">
        <f t="shared" si="53"/>
        <v>1</v>
      </c>
      <c r="BW122" s="105">
        <f t="shared" si="54"/>
        <v>1</v>
      </c>
      <c r="BX122" s="3"/>
      <c r="BY122" s="3" t="str">
        <f t="shared" si="68"/>
        <v/>
      </c>
      <c r="BZ122" s="3" t="str">
        <f t="shared" si="69"/>
        <v/>
      </c>
      <c r="CA122" s="3" t="str">
        <f t="shared" si="70"/>
        <v/>
      </c>
      <c r="CB122" s="3">
        <f t="shared" si="71"/>
        <v>0</v>
      </c>
      <c r="CC122" s="3" t="str">
        <f t="shared" si="72"/>
        <v>0</v>
      </c>
    </row>
    <row r="123" spans="1:81" x14ac:dyDescent="0.25">
      <c r="A123" s="3" t="str">
        <f t="shared" si="58"/>
        <v>Not Completed</v>
      </c>
      <c r="C123" s="10">
        <f t="shared" si="79"/>
        <v>122</v>
      </c>
      <c r="D123" s="5" t="str">
        <f t="shared" si="60"/>
        <v/>
      </c>
      <c r="E123" s="6"/>
      <c r="F123" s="6"/>
      <c r="G123" s="6"/>
      <c r="H123" s="5" t="str">
        <f t="shared" si="80"/>
        <v/>
      </c>
      <c r="I123" s="6"/>
      <c r="J123" s="6"/>
      <c r="K123" s="6"/>
      <c r="L123" s="6"/>
      <c r="M123" s="6"/>
      <c r="N123" s="6"/>
      <c r="O123" s="6"/>
      <c r="P123" s="7"/>
      <c r="Q123" s="8" t="str">
        <f>IF(ISBLANK(O123)=TRUE,"",VLOOKUP(O123,'validation code'!$X$35:$Y$38,2,0))</f>
        <v/>
      </c>
      <c r="R123" s="8">
        <f t="shared" si="76"/>
        <v>0</v>
      </c>
      <c r="S123" s="7"/>
      <c r="T123" s="61" t="str">
        <f t="shared" si="61"/>
        <v/>
      </c>
      <c r="U123" s="57"/>
      <c r="V123" s="57"/>
      <c r="W123" s="57"/>
      <c r="X123" s="57"/>
      <c r="Y123" s="58"/>
      <c r="Z123" s="57"/>
      <c r="AA123" s="87"/>
      <c r="AB123" s="84" t="str">
        <f t="shared" si="62"/>
        <v/>
      </c>
      <c r="AC123" s="60" t="str">
        <f t="shared" si="82"/>
        <v/>
      </c>
      <c r="AD123" s="60" t="str">
        <f t="shared" si="82"/>
        <v/>
      </c>
      <c r="AE123" s="60" t="str">
        <f t="shared" si="82"/>
        <v/>
      </c>
      <c r="AF123" s="60" t="str">
        <f t="shared" si="82"/>
        <v/>
      </c>
      <c r="AG123" s="60" t="str">
        <f t="shared" si="82"/>
        <v/>
      </c>
      <c r="AH123" s="60" t="str">
        <f t="shared" si="82"/>
        <v/>
      </c>
      <c r="AI123" s="60" t="str">
        <f t="shared" si="82"/>
        <v/>
      </c>
      <c r="AJ123" s="60" t="str">
        <f t="shared" si="82"/>
        <v/>
      </c>
      <c r="AK123" s="60" t="str">
        <f t="shared" si="82"/>
        <v/>
      </c>
      <c r="AL123" s="60" t="str">
        <f t="shared" si="82"/>
        <v/>
      </c>
      <c r="AM123" s="60" t="str">
        <f t="shared" si="82"/>
        <v/>
      </c>
      <c r="AN123" s="55">
        <f t="shared" si="77"/>
        <v>0</v>
      </c>
      <c r="AO123" s="3"/>
      <c r="AP123" s="3" t="str">
        <f>IF(ISBLANK(F123),"",VLOOKUP(F123,'validation code'!$T$64:$U$125,2,0))</f>
        <v/>
      </c>
      <c r="AQ123" s="3" t="str">
        <f>IF(ISBLANK(F123),"",VLOOKUP(F123,'validation code'!$T$3:$U$61,2,0))</f>
        <v/>
      </c>
      <c r="AR123" s="3" t="str">
        <f>IF(ISBLANK(M123)=TRUE,"",VLOOKUP(M123,'validation code'!$X$48:$Y$49,2,0))</f>
        <v/>
      </c>
      <c r="AS123" s="3" t="str">
        <f>IF(ISBLANK(F123)=TRUE,"",VLOOKUP(F123,'validation code'!$A$29:$B$91,2,0))</f>
        <v/>
      </c>
      <c r="AT123" s="3"/>
      <c r="AU123" s="3" t="str">
        <f t="shared" si="3"/>
        <v>EX-25</v>
      </c>
      <c r="AV123" s="3" t="str">
        <f>IF(ISBLANK($B$2)=TRUE,"",VLOOKUP($B$2,'validation code'!$W$54:$X$76,2,0))</f>
        <v>GAF</v>
      </c>
      <c r="AW123" s="3" t="str">
        <f t="shared" si="63"/>
        <v>01</v>
      </c>
      <c r="AX123" s="3" t="str">
        <f t="shared" si="64"/>
        <v/>
      </c>
      <c r="AY123" s="3" t="str">
        <f t="shared" si="65"/>
        <v>0122</v>
      </c>
      <c r="AZ123" s="3" t="str">
        <f t="shared" si="66"/>
        <v>EX-25-GAF-01--0122</v>
      </c>
      <c r="BA123" s="3" t="str">
        <f t="shared" si="67"/>
        <v>Not Completed</v>
      </c>
      <c r="BB123" s="6">
        <f t="shared" si="33"/>
        <v>0</v>
      </c>
      <c r="BC123" s="6">
        <f t="shared" si="34"/>
        <v>0</v>
      </c>
      <c r="BD123" s="6">
        <f t="shared" si="35"/>
        <v>1</v>
      </c>
      <c r="BE123" s="6">
        <f t="shared" si="36"/>
        <v>0</v>
      </c>
      <c r="BF123" s="6">
        <f t="shared" si="37"/>
        <v>0</v>
      </c>
      <c r="BG123" s="6">
        <f t="shared" si="38"/>
        <v>0</v>
      </c>
      <c r="BH123" s="6">
        <f t="shared" si="39"/>
        <v>0</v>
      </c>
      <c r="BI123" s="6">
        <f t="shared" si="40"/>
        <v>0</v>
      </c>
      <c r="BJ123" s="6">
        <f t="shared" si="41"/>
        <v>0</v>
      </c>
      <c r="BK123" s="6">
        <f t="shared" si="42"/>
        <v>0</v>
      </c>
      <c r="BL123" s="6">
        <f t="shared" si="43"/>
        <v>0</v>
      </c>
      <c r="BM123" s="6">
        <f t="shared" si="44"/>
        <v>1</v>
      </c>
      <c r="BN123" s="6">
        <f t="shared" si="45"/>
        <v>1</v>
      </c>
      <c r="BO123" s="6">
        <f t="shared" si="46"/>
        <v>0</v>
      </c>
      <c r="BP123" s="6">
        <f t="shared" si="47"/>
        <v>1</v>
      </c>
      <c r="BQ123" s="105">
        <f t="shared" si="48"/>
        <v>1</v>
      </c>
      <c r="BR123" s="6">
        <f t="shared" si="49"/>
        <v>0</v>
      </c>
      <c r="BS123" s="6">
        <f t="shared" si="50"/>
        <v>0</v>
      </c>
      <c r="BT123" s="105">
        <f t="shared" si="51"/>
        <v>1</v>
      </c>
      <c r="BU123" s="105">
        <f t="shared" si="52"/>
        <v>1</v>
      </c>
      <c r="BV123" s="105">
        <f t="shared" si="53"/>
        <v>1</v>
      </c>
      <c r="BW123" s="105">
        <f t="shared" si="54"/>
        <v>1</v>
      </c>
      <c r="BX123" s="3"/>
      <c r="BY123" s="3" t="str">
        <f t="shared" si="68"/>
        <v/>
      </c>
      <c r="BZ123" s="3" t="str">
        <f t="shared" si="69"/>
        <v/>
      </c>
      <c r="CA123" s="3" t="str">
        <f t="shared" si="70"/>
        <v/>
      </c>
      <c r="CB123" s="3">
        <f t="shared" si="71"/>
        <v>0</v>
      </c>
      <c r="CC123" s="3" t="str">
        <f t="shared" si="72"/>
        <v>0</v>
      </c>
    </row>
    <row r="124" spans="1:81" x14ac:dyDescent="0.25">
      <c r="A124" s="3" t="str">
        <f t="shared" si="58"/>
        <v>Not Completed</v>
      </c>
      <c r="C124" s="10">
        <f t="shared" si="79"/>
        <v>123</v>
      </c>
      <c r="D124" s="5" t="str">
        <f t="shared" si="60"/>
        <v/>
      </c>
      <c r="E124" s="6"/>
      <c r="F124" s="6"/>
      <c r="G124" s="6"/>
      <c r="H124" s="5" t="str">
        <f t="shared" si="80"/>
        <v/>
      </c>
      <c r="I124" s="6"/>
      <c r="J124" s="6"/>
      <c r="K124" s="6"/>
      <c r="L124" s="6"/>
      <c r="M124" s="6"/>
      <c r="N124" s="6"/>
      <c r="O124" s="6"/>
      <c r="P124" s="7"/>
      <c r="Q124" s="8" t="str">
        <f>IF(ISBLANK(O124)=TRUE,"",VLOOKUP(O124,'validation code'!$X$35:$Y$38,2,0))</f>
        <v/>
      </c>
      <c r="R124" s="8">
        <f t="shared" si="76"/>
        <v>0</v>
      </c>
      <c r="S124" s="7"/>
      <c r="T124" s="61" t="str">
        <f t="shared" si="61"/>
        <v/>
      </c>
      <c r="U124" s="57"/>
      <c r="V124" s="57"/>
      <c r="W124" s="57"/>
      <c r="X124" s="57"/>
      <c r="Y124" s="58"/>
      <c r="Z124" s="57"/>
      <c r="AA124" s="87"/>
      <c r="AB124" s="84" t="str">
        <f t="shared" si="62"/>
        <v/>
      </c>
      <c r="AC124" s="60" t="str">
        <f t="shared" si="82"/>
        <v/>
      </c>
      <c r="AD124" s="60" t="str">
        <f t="shared" si="82"/>
        <v/>
      </c>
      <c r="AE124" s="60" t="str">
        <f t="shared" si="82"/>
        <v/>
      </c>
      <c r="AF124" s="60" t="str">
        <f t="shared" si="82"/>
        <v/>
      </c>
      <c r="AG124" s="60" t="str">
        <f t="shared" si="82"/>
        <v/>
      </c>
      <c r="AH124" s="60" t="str">
        <f t="shared" si="82"/>
        <v/>
      </c>
      <c r="AI124" s="60" t="str">
        <f t="shared" si="82"/>
        <v/>
      </c>
      <c r="AJ124" s="60" t="str">
        <f t="shared" si="82"/>
        <v/>
      </c>
      <c r="AK124" s="60" t="str">
        <f t="shared" si="82"/>
        <v/>
      </c>
      <c r="AL124" s="60" t="str">
        <f t="shared" si="82"/>
        <v/>
      </c>
      <c r="AM124" s="60" t="str">
        <f t="shared" si="82"/>
        <v/>
      </c>
      <c r="AN124" s="55">
        <f t="shared" si="77"/>
        <v>0</v>
      </c>
      <c r="AO124" s="3"/>
      <c r="AP124" s="3" t="str">
        <f>IF(ISBLANK(F124),"",VLOOKUP(F124,'validation code'!$T$64:$U$125,2,0))</f>
        <v/>
      </c>
      <c r="AQ124" s="3" t="str">
        <f>IF(ISBLANK(F124),"",VLOOKUP(F124,'validation code'!$T$3:$U$61,2,0))</f>
        <v/>
      </c>
      <c r="AR124" s="3" t="str">
        <f>IF(ISBLANK(M124)=TRUE,"",VLOOKUP(M124,'validation code'!$X$48:$Y$49,2,0))</f>
        <v/>
      </c>
      <c r="AS124" s="3" t="str">
        <f>IF(ISBLANK(F124)=TRUE,"",VLOOKUP(F124,'validation code'!$A$29:$B$91,2,0))</f>
        <v/>
      </c>
      <c r="AT124" s="3"/>
      <c r="AU124" s="3" t="str">
        <f t="shared" si="3"/>
        <v>EX-25</v>
      </c>
      <c r="AV124" s="3" t="str">
        <f>IF(ISBLANK($B$2)=TRUE,"",VLOOKUP($B$2,'validation code'!$W$54:$X$76,2,0))</f>
        <v>GAF</v>
      </c>
      <c r="AW124" s="3" t="str">
        <f t="shared" si="63"/>
        <v>01</v>
      </c>
      <c r="AX124" s="3" t="str">
        <f t="shared" si="64"/>
        <v/>
      </c>
      <c r="AY124" s="3" t="str">
        <f t="shared" si="65"/>
        <v>0123</v>
      </c>
      <c r="AZ124" s="3" t="str">
        <f t="shared" si="66"/>
        <v>EX-25-GAF-01--0123</v>
      </c>
      <c r="BA124" s="3" t="str">
        <f t="shared" si="67"/>
        <v>Not Completed</v>
      </c>
      <c r="BB124" s="6">
        <f t="shared" si="33"/>
        <v>0</v>
      </c>
      <c r="BC124" s="6">
        <f t="shared" si="34"/>
        <v>0</v>
      </c>
      <c r="BD124" s="6">
        <f t="shared" si="35"/>
        <v>1</v>
      </c>
      <c r="BE124" s="6">
        <f t="shared" si="36"/>
        <v>0</v>
      </c>
      <c r="BF124" s="6">
        <f t="shared" si="37"/>
        <v>0</v>
      </c>
      <c r="BG124" s="6">
        <f t="shared" si="38"/>
        <v>0</v>
      </c>
      <c r="BH124" s="6">
        <f t="shared" si="39"/>
        <v>0</v>
      </c>
      <c r="BI124" s="6">
        <f t="shared" si="40"/>
        <v>0</v>
      </c>
      <c r="BJ124" s="6">
        <f t="shared" si="41"/>
        <v>0</v>
      </c>
      <c r="BK124" s="6">
        <f t="shared" si="42"/>
        <v>0</v>
      </c>
      <c r="BL124" s="6">
        <f t="shared" si="43"/>
        <v>0</v>
      </c>
      <c r="BM124" s="6">
        <f t="shared" si="44"/>
        <v>1</v>
      </c>
      <c r="BN124" s="6">
        <f t="shared" si="45"/>
        <v>1</v>
      </c>
      <c r="BO124" s="6">
        <f t="shared" si="46"/>
        <v>0</v>
      </c>
      <c r="BP124" s="6">
        <f t="shared" si="47"/>
        <v>1</v>
      </c>
      <c r="BQ124" s="105">
        <f t="shared" si="48"/>
        <v>1</v>
      </c>
      <c r="BR124" s="6">
        <f t="shared" si="49"/>
        <v>0</v>
      </c>
      <c r="BS124" s="6">
        <f t="shared" si="50"/>
        <v>0</v>
      </c>
      <c r="BT124" s="105">
        <f t="shared" si="51"/>
        <v>1</v>
      </c>
      <c r="BU124" s="105">
        <f t="shared" si="52"/>
        <v>1</v>
      </c>
      <c r="BV124" s="105">
        <f t="shared" si="53"/>
        <v>1</v>
      </c>
      <c r="BW124" s="105">
        <f t="shared" si="54"/>
        <v>1</v>
      </c>
      <c r="BX124" s="3"/>
      <c r="BY124" s="3" t="str">
        <f t="shared" si="68"/>
        <v/>
      </c>
      <c r="BZ124" s="3" t="str">
        <f t="shared" si="69"/>
        <v/>
      </c>
      <c r="CA124" s="3" t="str">
        <f t="shared" si="70"/>
        <v/>
      </c>
      <c r="CB124" s="3">
        <f t="shared" si="71"/>
        <v>0</v>
      </c>
      <c r="CC124" s="3" t="str">
        <f t="shared" si="72"/>
        <v>0</v>
      </c>
    </row>
    <row r="125" spans="1:81" x14ac:dyDescent="0.25">
      <c r="A125" s="3" t="str">
        <f t="shared" si="58"/>
        <v>Not Completed</v>
      </c>
      <c r="C125" s="10">
        <f t="shared" si="79"/>
        <v>124</v>
      </c>
      <c r="D125" s="5" t="str">
        <f t="shared" si="60"/>
        <v/>
      </c>
      <c r="E125" s="6"/>
      <c r="F125" s="6"/>
      <c r="G125" s="6"/>
      <c r="H125" s="5" t="str">
        <f t="shared" si="80"/>
        <v/>
      </c>
      <c r="I125" s="6"/>
      <c r="J125" s="6"/>
      <c r="K125" s="6"/>
      <c r="L125" s="6"/>
      <c r="M125" s="6"/>
      <c r="N125" s="6"/>
      <c r="O125" s="6"/>
      <c r="P125" s="7"/>
      <c r="Q125" s="8" t="str">
        <f>IF(ISBLANK(O125)=TRUE,"",VLOOKUP(O125,'validation code'!$X$35:$Y$38,2,0))</f>
        <v/>
      </c>
      <c r="R125" s="8">
        <f t="shared" si="76"/>
        <v>0</v>
      </c>
      <c r="S125" s="7"/>
      <c r="T125" s="61" t="str">
        <f t="shared" si="61"/>
        <v/>
      </c>
      <c r="U125" s="57"/>
      <c r="V125" s="57"/>
      <c r="W125" s="57"/>
      <c r="X125" s="57"/>
      <c r="Y125" s="58"/>
      <c r="Z125" s="57"/>
      <c r="AA125" s="87"/>
      <c r="AB125" s="84" t="str">
        <f t="shared" si="62"/>
        <v/>
      </c>
      <c r="AC125" s="60" t="str">
        <f t="shared" si="82"/>
        <v/>
      </c>
      <c r="AD125" s="60" t="str">
        <f t="shared" si="82"/>
        <v/>
      </c>
      <c r="AE125" s="60" t="str">
        <f t="shared" si="82"/>
        <v/>
      </c>
      <c r="AF125" s="60" t="str">
        <f t="shared" si="82"/>
        <v/>
      </c>
      <c r="AG125" s="60" t="str">
        <f t="shared" si="82"/>
        <v/>
      </c>
      <c r="AH125" s="60" t="str">
        <f t="shared" si="82"/>
        <v/>
      </c>
      <c r="AI125" s="60" t="str">
        <f t="shared" si="82"/>
        <v/>
      </c>
      <c r="AJ125" s="60" t="str">
        <f t="shared" si="82"/>
        <v/>
      </c>
      <c r="AK125" s="60" t="str">
        <f t="shared" si="82"/>
        <v/>
      </c>
      <c r="AL125" s="60" t="str">
        <f t="shared" si="82"/>
        <v/>
      </c>
      <c r="AM125" s="60" t="str">
        <f t="shared" si="82"/>
        <v/>
      </c>
      <c r="AN125" s="55">
        <f t="shared" si="77"/>
        <v>0</v>
      </c>
      <c r="AO125" s="3"/>
      <c r="AP125" s="3" t="str">
        <f>IF(ISBLANK(F125),"",VLOOKUP(F125,'validation code'!$T$64:$U$125,2,0))</f>
        <v/>
      </c>
      <c r="AQ125" s="3" t="str">
        <f>IF(ISBLANK(F125),"",VLOOKUP(F125,'validation code'!$T$3:$U$61,2,0))</f>
        <v/>
      </c>
      <c r="AR125" s="3" t="str">
        <f>IF(ISBLANK(M125)=TRUE,"",VLOOKUP(M125,'validation code'!$X$48:$Y$49,2,0))</f>
        <v/>
      </c>
      <c r="AS125" s="3" t="str">
        <f>IF(ISBLANK(F125)=TRUE,"",VLOOKUP(F125,'validation code'!$A$29:$B$91,2,0))</f>
        <v/>
      </c>
      <c r="AT125" s="3"/>
      <c r="AU125" s="3" t="str">
        <f t="shared" si="3"/>
        <v>EX-25</v>
      </c>
      <c r="AV125" s="3" t="str">
        <f>IF(ISBLANK($B$2)=TRUE,"",VLOOKUP($B$2,'validation code'!$W$54:$X$76,2,0))</f>
        <v>GAF</v>
      </c>
      <c r="AW125" s="3" t="str">
        <f t="shared" si="63"/>
        <v>01</v>
      </c>
      <c r="AX125" s="3" t="str">
        <f t="shared" si="64"/>
        <v/>
      </c>
      <c r="AY125" s="3" t="str">
        <f t="shared" si="65"/>
        <v>0124</v>
      </c>
      <c r="AZ125" s="3" t="str">
        <f t="shared" si="66"/>
        <v>EX-25-GAF-01--0124</v>
      </c>
      <c r="BA125" s="3" t="str">
        <f t="shared" si="67"/>
        <v>Not Completed</v>
      </c>
      <c r="BB125" s="6">
        <f t="shared" si="33"/>
        <v>0</v>
      </c>
      <c r="BC125" s="6">
        <f t="shared" si="34"/>
        <v>0</v>
      </c>
      <c r="BD125" s="6">
        <f t="shared" si="35"/>
        <v>1</v>
      </c>
      <c r="BE125" s="6">
        <f t="shared" si="36"/>
        <v>0</v>
      </c>
      <c r="BF125" s="6">
        <f t="shared" si="37"/>
        <v>0</v>
      </c>
      <c r="BG125" s="6">
        <f t="shared" si="38"/>
        <v>0</v>
      </c>
      <c r="BH125" s="6">
        <f t="shared" si="39"/>
        <v>0</v>
      </c>
      <c r="BI125" s="6">
        <f t="shared" si="40"/>
        <v>0</v>
      </c>
      <c r="BJ125" s="6">
        <f t="shared" si="41"/>
        <v>0</v>
      </c>
      <c r="BK125" s="6">
        <f t="shared" si="42"/>
        <v>0</v>
      </c>
      <c r="BL125" s="6">
        <f t="shared" si="43"/>
        <v>0</v>
      </c>
      <c r="BM125" s="6">
        <f t="shared" si="44"/>
        <v>1</v>
      </c>
      <c r="BN125" s="6">
        <f t="shared" si="45"/>
        <v>1</v>
      </c>
      <c r="BO125" s="6">
        <f t="shared" si="46"/>
        <v>0</v>
      </c>
      <c r="BP125" s="6">
        <f t="shared" si="47"/>
        <v>1</v>
      </c>
      <c r="BQ125" s="105">
        <f t="shared" si="48"/>
        <v>1</v>
      </c>
      <c r="BR125" s="6">
        <f t="shared" si="49"/>
        <v>0</v>
      </c>
      <c r="BS125" s="6">
        <f t="shared" si="50"/>
        <v>0</v>
      </c>
      <c r="BT125" s="105">
        <f t="shared" si="51"/>
        <v>1</v>
      </c>
      <c r="BU125" s="105">
        <f t="shared" si="52"/>
        <v>1</v>
      </c>
      <c r="BV125" s="105">
        <f t="shared" si="53"/>
        <v>1</v>
      </c>
      <c r="BW125" s="105">
        <f t="shared" si="54"/>
        <v>1</v>
      </c>
      <c r="BX125" s="3"/>
      <c r="BY125" s="3" t="str">
        <f t="shared" si="68"/>
        <v/>
      </c>
      <c r="BZ125" s="3" t="str">
        <f t="shared" si="69"/>
        <v/>
      </c>
      <c r="CA125" s="3" t="str">
        <f t="shared" si="70"/>
        <v/>
      </c>
      <c r="CB125" s="3">
        <f t="shared" si="71"/>
        <v>0</v>
      </c>
      <c r="CC125" s="3" t="str">
        <f t="shared" si="72"/>
        <v>0</v>
      </c>
    </row>
    <row r="126" spans="1:81" x14ac:dyDescent="0.25">
      <c r="A126" s="3" t="str">
        <f t="shared" si="58"/>
        <v>Not Completed</v>
      </c>
      <c r="C126" s="10">
        <f t="shared" si="79"/>
        <v>125</v>
      </c>
      <c r="D126" s="5" t="str">
        <f t="shared" si="60"/>
        <v/>
      </c>
      <c r="E126" s="6"/>
      <c r="F126" s="6"/>
      <c r="G126" s="6"/>
      <c r="H126" s="5" t="str">
        <f t="shared" si="80"/>
        <v/>
      </c>
      <c r="I126" s="6"/>
      <c r="J126" s="6"/>
      <c r="K126" s="6"/>
      <c r="L126" s="6"/>
      <c r="M126" s="6"/>
      <c r="N126" s="6"/>
      <c r="O126" s="6"/>
      <c r="P126" s="7"/>
      <c r="Q126" s="8" t="str">
        <f>IF(ISBLANK(O126)=TRUE,"",VLOOKUP(O126,'validation code'!$X$35:$Y$38,2,0))</f>
        <v/>
      </c>
      <c r="R126" s="8">
        <f t="shared" si="76"/>
        <v>0</v>
      </c>
      <c r="S126" s="7"/>
      <c r="T126" s="61" t="str">
        <f t="shared" si="61"/>
        <v/>
      </c>
      <c r="U126" s="57"/>
      <c r="V126" s="57"/>
      <c r="W126" s="57"/>
      <c r="X126" s="57"/>
      <c r="Y126" s="58"/>
      <c r="Z126" s="57"/>
      <c r="AA126" s="87"/>
      <c r="AB126" s="84" t="str">
        <f t="shared" si="62"/>
        <v/>
      </c>
      <c r="AC126" s="60" t="str">
        <f t="shared" si="82"/>
        <v/>
      </c>
      <c r="AD126" s="60" t="str">
        <f t="shared" si="82"/>
        <v/>
      </c>
      <c r="AE126" s="60" t="str">
        <f t="shared" si="82"/>
        <v/>
      </c>
      <c r="AF126" s="60" t="str">
        <f t="shared" si="82"/>
        <v/>
      </c>
      <c r="AG126" s="60" t="str">
        <f t="shared" si="82"/>
        <v/>
      </c>
      <c r="AH126" s="60" t="str">
        <f t="shared" si="82"/>
        <v/>
      </c>
      <c r="AI126" s="60" t="str">
        <f t="shared" si="82"/>
        <v/>
      </c>
      <c r="AJ126" s="60" t="str">
        <f t="shared" si="82"/>
        <v/>
      </c>
      <c r="AK126" s="60" t="str">
        <f t="shared" si="82"/>
        <v/>
      </c>
      <c r="AL126" s="60" t="str">
        <f t="shared" si="82"/>
        <v/>
      </c>
      <c r="AM126" s="60" t="str">
        <f t="shared" si="82"/>
        <v/>
      </c>
      <c r="AN126" s="55">
        <f t="shared" si="77"/>
        <v>0</v>
      </c>
      <c r="AO126" s="3"/>
      <c r="AP126" s="3" t="str">
        <f>IF(ISBLANK(F126),"",VLOOKUP(F126,'validation code'!$T$64:$U$125,2,0))</f>
        <v/>
      </c>
      <c r="AQ126" s="3" t="str">
        <f>IF(ISBLANK(F126),"",VLOOKUP(F126,'validation code'!$T$3:$U$61,2,0))</f>
        <v/>
      </c>
      <c r="AR126" s="3" t="str">
        <f>IF(ISBLANK(M126)=TRUE,"",VLOOKUP(M126,'validation code'!$X$48:$Y$49,2,0))</f>
        <v/>
      </c>
      <c r="AS126" s="3" t="str">
        <f>IF(ISBLANK(F126)=TRUE,"",VLOOKUP(F126,'validation code'!$A$29:$B$91,2,0))</f>
        <v/>
      </c>
      <c r="AT126" s="3"/>
      <c r="AU126" s="3" t="str">
        <f t="shared" si="3"/>
        <v>EX-25</v>
      </c>
      <c r="AV126" s="3" t="str">
        <f>IF(ISBLANK($B$2)=TRUE,"",VLOOKUP($B$2,'validation code'!$W$54:$X$76,2,0))</f>
        <v>GAF</v>
      </c>
      <c r="AW126" s="3" t="str">
        <f t="shared" si="63"/>
        <v>01</v>
      </c>
      <c r="AX126" s="3" t="str">
        <f t="shared" si="64"/>
        <v/>
      </c>
      <c r="AY126" s="3" t="str">
        <f t="shared" si="65"/>
        <v>0125</v>
      </c>
      <c r="AZ126" s="3" t="str">
        <f t="shared" si="66"/>
        <v>EX-25-GAF-01--0125</v>
      </c>
      <c r="BA126" s="3" t="str">
        <f t="shared" si="67"/>
        <v>Not Completed</v>
      </c>
      <c r="BB126" s="6">
        <f t="shared" si="33"/>
        <v>0</v>
      </c>
      <c r="BC126" s="6">
        <f t="shared" si="34"/>
        <v>0</v>
      </c>
      <c r="BD126" s="6">
        <f t="shared" si="35"/>
        <v>1</v>
      </c>
      <c r="BE126" s="6">
        <f t="shared" si="36"/>
        <v>0</v>
      </c>
      <c r="BF126" s="6">
        <f t="shared" si="37"/>
        <v>0</v>
      </c>
      <c r="BG126" s="6">
        <f t="shared" si="38"/>
        <v>0</v>
      </c>
      <c r="BH126" s="6">
        <f t="shared" si="39"/>
        <v>0</v>
      </c>
      <c r="BI126" s="6">
        <f t="shared" si="40"/>
        <v>0</v>
      </c>
      <c r="BJ126" s="6">
        <f t="shared" si="41"/>
        <v>0</v>
      </c>
      <c r="BK126" s="6">
        <f t="shared" si="42"/>
        <v>0</v>
      </c>
      <c r="BL126" s="6">
        <f t="shared" si="43"/>
        <v>0</v>
      </c>
      <c r="BM126" s="6">
        <f t="shared" si="44"/>
        <v>1</v>
      </c>
      <c r="BN126" s="6">
        <f t="shared" si="45"/>
        <v>1</v>
      </c>
      <c r="BO126" s="6">
        <f t="shared" si="46"/>
        <v>0</v>
      </c>
      <c r="BP126" s="6">
        <f t="shared" si="47"/>
        <v>1</v>
      </c>
      <c r="BQ126" s="105">
        <f t="shared" si="48"/>
        <v>1</v>
      </c>
      <c r="BR126" s="6">
        <f t="shared" si="49"/>
        <v>0</v>
      </c>
      <c r="BS126" s="6">
        <f t="shared" si="50"/>
        <v>0</v>
      </c>
      <c r="BT126" s="105">
        <f t="shared" si="51"/>
        <v>1</v>
      </c>
      <c r="BU126" s="105">
        <f t="shared" si="52"/>
        <v>1</v>
      </c>
      <c r="BV126" s="105">
        <f t="shared" si="53"/>
        <v>1</v>
      </c>
      <c r="BW126" s="105">
        <f t="shared" si="54"/>
        <v>1</v>
      </c>
      <c r="BX126" s="3"/>
      <c r="BY126" s="3" t="str">
        <f t="shared" si="68"/>
        <v/>
      </c>
      <c r="BZ126" s="3" t="str">
        <f t="shared" si="69"/>
        <v/>
      </c>
      <c r="CA126" s="3" t="str">
        <f t="shared" si="70"/>
        <v/>
      </c>
      <c r="CB126" s="3">
        <f t="shared" si="71"/>
        <v>0</v>
      </c>
      <c r="CC126" s="3" t="str">
        <f t="shared" si="72"/>
        <v>0</v>
      </c>
    </row>
    <row r="127" spans="1:81" x14ac:dyDescent="0.25">
      <c r="A127" s="3" t="str">
        <f t="shared" si="58"/>
        <v>Not Completed</v>
      </c>
      <c r="C127" s="10">
        <f t="shared" si="79"/>
        <v>126</v>
      </c>
      <c r="D127" s="5" t="str">
        <f t="shared" si="60"/>
        <v/>
      </c>
      <c r="E127" s="6"/>
      <c r="F127" s="6"/>
      <c r="G127" s="6"/>
      <c r="H127" s="5" t="str">
        <f t="shared" si="80"/>
        <v/>
      </c>
      <c r="I127" s="6"/>
      <c r="J127" s="6"/>
      <c r="K127" s="6"/>
      <c r="L127" s="6"/>
      <c r="M127" s="6"/>
      <c r="N127" s="6"/>
      <c r="O127" s="6"/>
      <c r="P127" s="7"/>
      <c r="Q127" s="8" t="str">
        <f>IF(ISBLANK(O127)=TRUE,"",VLOOKUP(O127,'validation code'!$X$35:$Y$38,2,0))</f>
        <v/>
      </c>
      <c r="R127" s="8">
        <f t="shared" si="76"/>
        <v>0</v>
      </c>
      <c r="S127" s="7"/>
      <c r="T127" s="61" t="str">
        <f t="shared" si="61"/>
        <v/>
      </c>
      <c r="U127" s="57"/>
      <c r="V127" s="57"/>
      <c r="W127" s="57"/>
      <c r="X127" s="57"/>
      <c r="Y127" s="58"/>
      <c r="Z127" s="57"/>
      <c r="AA127" s="87"/>
      <c r="AB127" s="84" t="str">
        <f t="shared" si="62"/>
        <v/>
      </c>
      <c r="AC127" s="60" t="str">
        <f t="shared" si="82"/>
        <v/>
      </c>
      <c r="AD127" s="60" t="str">
        <f t="shared" si="82"/>
        <v/>
      </c>
      <c r="AE127" s="60" t="str">
        <f t="shared" si="82"/>
        <v/>
      </c>
      <c r="AF127" s="60" t="str">
        <f t="shared" si="82"/>
        <v/>
      </c>
      <c r="AG127" s="60" t="str">
        <f t="shared" si="82"/>
        <v/>
      </c>
      <c r="AH127" s="60" t="str">
        <f t="shared" si="82"/>
        <v/>
      </c>
      <c r="AI127" s="60" t="str">
        <f t="shared" si="82"/>
        <v/>
      </c>
      <c r="AJ127" s="60" t="str">
        <f t="shared" si="82"/>
        <v/>
      </c>
      <c r="AK127" s="60" t="str">
        <f t="shared" si="82"/>
        <v/>
      </c>
      <c r="AL127" s="60" t="str">
        <f t="shared" si="82"/>
        <v/>
      </c>
      <c r="AM127" s="60" t="str">
        <f t="shared" si="82"/>
        <v/>
      </c>
      <c r="AN127" s="55">
        <f t="shared" si="77"/>
        <v>0</v>
      </c>
      <c r="AO127" s="3"/>
      <c r="AP127" s="3" t="str">
        <f>IF(ISBLANK(F127),"",VLOOKUP(F127,'validation code'!$T$64:$U$125,2,0))</f>
        <v/>
      </c>
      <c r="AQ127" s="3" t="str">
        <f>IF(ISBLANK(F127),"",VLOOKUP(F127,'validation code'!$T$3:$U$61,2,0))</f>
        <v/>
      </c>
      <c r="AR127" s="3" t="str">
        <f>IF(ISBLANK(M127)=TRUE,"",VLOOKUP(M127,'validation code'!$X$48:$Y$49,2,0))</f>
        <v/>
      </c>
      <c r="AS127" s="3" t="str">
        <f>IF(ISBLANK(F127)=TRUE,"",VLOOKUP(F127,'validation code'!$A$29:$B$91,2,0))</f>
        <v/>
      </c>
      <c r="AT127" s="3"/>
      <c r="AU127" s="3" t="str">
        <f t="shared" si="3"/>
        <v>EX-25</v>
      </c>
      <c r="AV127" s="3" t="str">
        <f>IF(ISBLANK($B$2)=TRUE,"",VLOOKUP($B$2,'validation code'!$W$54:$X$76,2,0))</f>
        <v>GAF</v>
      </c>
      <c r="AW127" s="3" t="str">
        <f t="shared" si="63"/>
        <v>01</v>
      </c>
      <c r="AX127" s="3" t="str">
        <f t="shared" si="64"/>
        <v/>
      </c>
      <c r="AY127" s="3" t="str">
        <f t="shared" si="65"/>
        <v>0126</v>
      </c>
      <c r="AZ127" s="3" t="str">
        <f t="shared" si="66"/>
        <v>EX-25-GAF-01--0126</v>
      </c>
      <c r="BA127" s="3" t="str">
        <f t="shared" si="67"/>
        <v>Not Completed</v>
      </c>
      <c r="BB127" s="6">
        <f t="shared" si="33"/>
        <v>0</v>
      </c>
      <c r="BC127" s="6">
        <f t="shared" si="34"/>
        <v>0</v>
      </c>
      <c r="BD127" s="6">
        <f t="shared" si="35"/>
        <v>1</v>
      </c>
      <c r="BE127" s="6">
        <f t="shared" si="36"/>
        <v>0</v>
      </c>
      <c r="BF127" s="6">
        <f t="shared" si="37"/>
        <v>0</v>
      </c>
      <c r="BG127" s="6">
        <f t="shared" si="38"/>
        <v>0</v>
      </c>
      <c r="BH127" s="6">
        <f t="shared" si="39"/>
        <v>0</v>
      </c>
      <c r="BI127" s="6">
        <f t="shared" si="40"/>
        <v>0</v>
      </c>
      <c r="BJ127" s="6">
        <f t="shared" si="41"/>
        <v>0</v>
      </c>
      <c r="BK127" s="6">
        <f t="shared" si="42"/>
        <v>0</v>
      </c>
      <c r="BL127" s="6">
        <f t="shared" si="43"/>
        <v>0</v>
      </c>
      <c r="BM127" s="6">
        <f t="shared" si="44"/>
        <v>1</v>
      </c>
      <c r="BN127" s="6">
        <f t="shared" si="45"/>
        <v>1</v>
      </c>
      <c r="BO127" s="6">
        <f t="shared" si="46"/>
        <v>0</v>
      </c>
      <c r="BP127" s="6">
        <f t="shared" si="47"/>
        <v>1</v>
      </c>
      <c r="BQ127" s="105">
        <f t="shared" si="48"/>
        <v>1</v>
      </c>
      <c r="BR127" s="6">
        <f t="shared" si="49"/>
        <v>0</v>
      </c>
      <c r="BS127" s="6">
        <f t="shared" si="50"/>
        <v>0</v>
      </c>
      <c r="BT127" s="105">
        <f t="shared" si="51"/>
        <v>1</v>
      </c>
      <c r="BU127" s="105">
        <f t="shared" si="52"/>
        <v>1</v>
      </c>
      <c r="BV127" s="105">
        <f t="shared" si="53"/>
        <v>1</v>
      </c>
      <c r="BW127" s="105">
        <f t="shared" si="54"/>
        <v>1</v>
      </c>
      <c r="BX127" s="3"/>
      <c r="BY127" s="3" t="str">
        <f t="shared" si="68"/>
        <v/>
      </c>
      <c r="BZ127" s="3" t="str">
        <f t="shared" si="69"/>
        <v/>
      </c>
      <c r="CA127" s="3" t="str">
        <f t="shared" si="70"/>
        <v/>
      </c>
      <c r="CB127" s="3">
        <f t="shared" si="71"/>
        <v>0</v>
      </c>
      <c r="CC127" s="3" t="str">
        <f t="shared" si="72"/>
        <v>0</v>
      </c>
    </row>
    <row r="128" spans="1:81" x14ac:dyDescent="0.25">
      <c r="A128" s="3" t="str">
        <f t="shared" si="58"/>
        <v>Not Completed</v>
      </c>
      <c r="C128" s="10">
        <f t="shared" si="79"/>
        <v>127</v>
      </c>
      <c r="D128" s="5" t="str">
        <f t="shared" si="60"/>
        <v/>
      </c>
      <c r="E128" s="6"/>
      <c r="F128" s="6"/>
      <c r="G128" s="6"/>
      <c r="H128" s="5" t="str">
        <f t="shared" si="80"/>
        <v/>
      </c>
      <c r="I128" s="6"/>
      <c r="J128" s="6"/>
      <c r="K128" s="6"/>
      <c r="L128" s="6"/>
      <c r="M128" s="6"/>
      <c r="N128" s="6"/>
      <c r="O128" s="6"/>
      <c r="P128" s="7"/>
      <c r="Q128" s="8" t="str">
        <f>IF(ISBLANK(O128)=TRUE,"",VLOOKUP(O128,'validation code'!$X$35:$Y$38,2,0))</f>
        <v/>
      </c>
      <c r="R128" s="8">
        <f t="shared" si="76"/>
        <v>0</v>
      </c>
      <c r="S128" s="7"/>
      <c r="T128" s="61" t="str">
        <f t="shared" si="61"/>
        <v/>
      </c>
      <c r="U128" s="57"/>
      <c r="V128" s="57"/>
      <c r="W128" s="57"/>
      <c r="X128" s="57"/>
      <c r="Y128" s="58"/>
      <c r="Z128" s="57"/>
      <c r="AA128" s="87"/>
      <c r="AB128" s="84" t="str">
        <f t="shared" si="62"/>
        <v/>
      </c>
      <c r="AC128" s="60" t="str">
        <f t="shared" si="82"/>
        <v/>
      </c>
      <c r="AD128" s="60" t="str">
        <f t="shared" si="82"/>
        <v/>
      </c>
      <c r="AE128" s="60" t="str">
        <f t="shared" si="82"/>
        <v/>
      </c>
      <c r="AF128" s="60" t="str">
        <f t="shared" si="82"/>
        <v/>
      </c>
      <c r="AG128" s="60" t="str">
        <f t="shared" si="82"/>
        <v/>
      </c>
      <c r="AH128" s="60" t="str">
        <f t="shared" si="82"/>
        <v/>
      </c>
      <c r="AI128" s="60" t="str">
        <f t="shared" si="82"/>
        <v/>
      </c>
      <c r="AJ128" s="60" t="str">
        <f t="shared" si="82"/>
        <v/>
      </c>
      <c r="AK128" s="60" t="str">
        <f t="shared" si="82"/>
        <v/>
      </c>
      <c r="AL128" s="60" t="str">
        <f t="shared" si="82"/>
        <v/>
      </c>
      <c r="AM128" s="60" t="str">
        <f t="shared" si="82"/>
        <v/>
      </c>
      <c r="AN128" s="55">
        <f t="shared" si="77"/>
        <v>0</v>
      </c>
      <c r="AO128" s="3"/>
      <c r="AP128" s="3" t="str">
        <f>IF(ISBLANK(F128),"",VLOOKUP(F128,'validation code'!$T$64:$U$125,2,0))</f>
        <v/>
      </c>
      <c r="AQ128" s="3" t="str">
        <f>IF(ISBLANK(F128),"",VLOOKUP(F128,'validation code'!$T$3:$U$61,2,0))</f>
        <v/>
      </c>
      <c r="AR128" s="3" t="str">
        <f>IF(ISBLANK(M128)=TRUE,"",VLOOKUP(M128,'validation code'!$X$48:$Y$49,2,0))</f>
        <v/>
      </c>
      <c r="AS128" s="3" t="str">
        <f>IF(ISBLANK(F128)=TRUE,"",VLOOKUP(F128,'validation code'!$A$29:$B$91,2,0))</f>
        <v/>
      </c>
      <c r="AT128" s="3"/>
      <c r="AU128" s="3" t="str">
        <f t="shared" si="3"/>
        <v>EX-25</v>
      </c>
      <c r="AV128" s="3" t="str">
        <f>IF(ISBLANK($B$2)=TRUE,"",VLOOKUP($B$2,'validation code'!$W$54:$X$76,2,0))</f>
        <v>GAF</v>
      </c>
      <c r="AW128" s="3" t="str">
        <f t="shared" si="63"/>
        <v>01</v>
      </c>
      <c r="AX128" s="3" t="str">
        <f t="shared" si="64"/>
        <v/>
      </c>
      <c r="AY128" s="3" t="str">
        <f t="shared" si="65"/>
        <v>0127</v>
      </c>
      <c r="AZ128" s="3" t="str">
        <f t="shared" si="66"/>
        <v>EX-25-GAF-01--0127</v>
      </c>
      <c r="BA128" s="3" t="str">
        <f t="shared" si="67"/>
        <v>Not Completed</v>
      </c>
      <c r="BB128" s="6">
        <f t="shared" si="33"/>
        <v>0</v>
      </c>
      <c r="BC128" s="6">
        <f t="shared" si="34"/>
        <v>0</v>
      </c>
      <c r="BD128" s="6">
        <f t="shared" si="35"/>
        <v>1</v>
      </c>
      <c r="BE128" s="6">
        <f t="shared" si="36"/>
        <v>0</v>
      </c>
      <c r="BF128" s="6">
        <f t="shared" si="37"/>
        <v>0</v>
      </c>
      <c r="BG128" s="6">
        <f t="shared" si="38"/>
        <v>0</v>
      </c>
      <c r="BH128" s="6">
        <f t="shared" si="39"/>
        <v>0</v>
      </c>
      <c r="BI128" s="6">
        <f t="shared" si="40"/>
        <v>0</v>
      </c>
      <c r="BJ128" s="6">
        <f t="shared" si="41"/>
        <v>0</v>
      </c>
      <c r="BK128" s="6">
        <f t="shared" si="42"/>
        <v>0</v>
      </c>
      <c r="BL128" s="6">
        <f t="shared" si="43"/>
        <v>0</v>
      </c>
      <c r="BM128" s="6">
        <f t="shared" si="44"/>
        <v>1</v>
      </c>
      <c r="BN128" s="6">
        <f t="shared" si="45"/>
        <v>1</v>
      </c>
      <c r="BO128" s="6">
        <f t="shared" si="46"/>
        <v>0</v>
      </c>
      <c r="BP128" s="6">
        <f t="shared" si="47"/>
        <v>1</v>
      </c>
      <c r="BQ128" s="105">
        <f t="shared" si="48"/>
        <v>1</v>
      </c>
      <c r="BR128" s="6">
        <f t="shared" si="49"/>
        <v>0</v>
      </c>
      <c r="BS128" s="6">
        <f t="shared" si="50"/>
        <v>0</v>
      </c>
      <c r="BT128" s="105">
        <f t="shared" si="51"/>
        <v>1</v>
      </c>
      <c r="BU128" s="105">
        <f t="shared" si="52"/>
        <v>1</v>
      </c>
      <c r="BV128" s="105">
        <f t="shared" si="53"/>
        <v>1</v>
      </c>
      <c r="BW128" s="105">
        <f t="shared" si="54"/>
        <v>1</v>
      </c>
      <c r="BX128" s="3"/>
      <c r="BY128" s="3" t="str">
        <f t="shared" si="68"/>
        <v/>
      </c>
      <c r="BZ128" s="3" t="str">
        <f t="shared" si="69"/>
        <v/>
      </c>
      <c r="CA128" s="3" t="str">
        <f t="shared" si="70"/>
        <v/>
      </c>
      <c r="CB128" s="3">
        <f t="shared" si="71"/>
        <v>0</v>
      </c>
      <c r="CC128" s="3" t="str">
        <f t="shared" si="72"/>
        <v>0</v>
      </c>
    </row>
    <row r="129" spans="1:81" x14ac:dyDescent="0.25">
      <c r="A129" s="3" t="str">
        <f t="shared" si="58"/>
        <v>Not Completed</v>
      </c>
      <c r="C129" s="10">
        <f t="shared" si="79"/>
        <v>128</v>
      </c>
      <c r="D129" s="5" t="str">
        <f t="shared" si="60"/>
        <v/>
      </c>
      <c r="E129" s="6"/>
      <c r="F129" s="6"/>
      <c r="G129" s="6"/>
      <c r="H129" s="5" t="str">
        <f t="shared" si="80"/>
        <v/>
      </c>
      <c r="I129" s="6"/>
      <c r="J129" s="6"/>
      <c r="K129" s="6"/>
      <c r="L129" s="6"/>
      <c r="M129" s="6"/>
      <c r="N129" s="6"/>
      <c r="O129" s="6"/>
      <c r="P129" s="7"/>
      <c r="Q129" s="8" t="str">
        <f>IF(ISBLANK(O129)=TRUE,"",VLOOKUP(O129,'validation code'!$X$35:$Y$38,2,0))</f>
        <v/>
      </c>
      <c r="R129" s="8">
        <f t="shared" si="76"/>
        <v>0</v>
      </c>
      <c r="S129" s="7"/>
      <c r="T129" s="61" t="str">
        <f t="shared" si="61"/>
        <v/>
      </c>
      <c r="U129" s="57"/>
      <c r="V129" s="57"/>
      <c r="W129" s="57"/>
      <c r="X129" s="57"/>
      <c r="Y129" s="58"/>
      <c r="Z129" s="57"/>
      <c r="AA129" s="87"/>
      <c r="AB129" s="84" t="str">
        <f t="shared" si="62"/>
        <v/>
      </c>
      <c r="AC129" s="60" t="str">
        <f t="shared" si="82"/>
        <v/>
      </c>
      <c r="AD129" s="60" t="str">
        <f t="shared" si="82"/>
        <v/>
      </c>
      <c r="AE129" s="60" t="str">
        <f t="shared" si="82"/>
        <v/>
      </c>
      <c r="AF129" s="60" t="str">
        <f t="shared" si="82"/>
        <v/>
      </c>
      <c r="AG129" s="60" t="str">
        <f t="shared" si="82"/>
        <v/>
      </c>
      <c r="AH129" s="60" t="str">
        <f t="shared" si="82"/>
        <v/>
      </c>
      <c r="AI129" s="60" t="str">
        <f t="shared" si="82"/>
        <v/>
      </c>
      <c r="AJ129" s="60" t="str">
        <f t="shared" si="82"/>
        <v/>
      </c>
      <c r="AK129" s="60" t="str">
        <f t="shared" si="82"/>
        <v/>
      </c>
      <c r="AL129" s="60" t="str">
        <f t="shared" si="82"/>
        <v/>
      </c>
      <c r="AM129" s="60" t="str">
        <f t="shared" si="82"/>
        <v/>
      </c>
      <c r="AN129" s="55">
        <f t="shared" si="77"/>
        <v>0</v>
      </c>
      <c r="AO129" s="3"/>
      <c r="AP129" s="3" t="str">
        <f>IF(ISBLANK(F129),"",VLOOKUP(F129,'validation code'!$T$64:$U$125,2,0))</f>
        <v/>
      </c>
      <c r="AQ129" s="3" t="str">
        <f>IF(ISBLANK(F129),"",VLOOKUP(F129,'validation code'!$T$3:$U$61,2,0))</f>
        <v/>
      </c>
      <c r="AR129" s="3" t="str">
        <f>IF(ISBLANK(M129)=TRUE,"",VLOOKUP(M129,'validation code'!$X$48:$Y$49,2,0))</f>
        <v/>
      </c>
      <c r="AS129" s="3" t="str">
        <f>IF(ISBLANK(F129)=TRUE,"",VLOOKUP(F129,'validation code'!$A$29:$B$91,2,0))</f>
        <v/>
      </c>
      <c r="AT129" s="3"/>
      <c r="AU129" s="3" t="str">
        <f t="shared" si="3"/>
        <v>EX-25</v>
      </c>
      <c r="AV129" s="3" t="str">
        <f>IF(ISBLANK($B$2)=TRUE,"",VLOOKUP($B$2,'validation code'!$W$54:$X$76,2,0))</f>
        <v>GAF</v>
      </c>
      <c r="AW129" s="3" t="str">
        <f t="shared" si="63"/>
        <v>01</v>
      </c>
      <c r="AX129" s="3" t="str">
        <f t="shared" si="64"/>
        <v/>
      </c>
      <c r="AY129" s="3" t="str">
        <f t="shared" si="65"/>
        <v>0128</v>
      </c>
      <c r="AZ129" s="3" t="str">
        <f t="shared" si="66"/>
        <v>EX-25-GAF-01--0128</v>
      </c>
      <c r="BA129" s="3" t="str">
        <f t="shared" si="67"/>
        <v>Not Completed</v>
      </c>
      <c r="BB129" s="6">
        <f t="shared" si="33"/>
        <v>0</v>
      </c>
      <c r="BC129" s="6">
        <f t="shared" si="34"/>
        <v>0</v>
      </c>
      <c r="BD129" s="6">
        <f t="shared" si="35"/>
        <v>1</v>
      </c>
      <c r="BE129" s="6">
        <f t="shared" si="36"/>
        <v>0</v>
      </c>
      <c r="BF129" s="6">
        <f t="shared" si="37"/>
        <v>0</v>
      </c>
      <c r="BG129" s="6">
        <f t="shared" si="38"/>
        <v>0</v>
      </c>
      <c r="BH129" s="6">
        <f t="shared" si="39"/>
        <v>0</v>
      </c>
      <c r="BI129" s="6">
        <f t="shared" si="40"/>
        <v>0</v>
      </c>
      <c r="BJ129" s="6">
        <f t="shared" si="41"/>
        <v>0</v>
      </c>
      <c r="BK129" s="6">
        <f t="shared" si="42"/>
        <v>0</v>
      </c>
      <c r="BL129" s="6">
        <f t="shared" si="43"/>
        <v>0</v>
      </c>
      <c r="BM129" s="6">
        <f t="shared" si="44"/>
        <v>1</v>
      </c>
      <c r="BN129" s="6">
        <f t="shared" si="45"/>
        <v>1</v>
      </c>
      <c r="BO129" s="6">
        <f t="shared" si="46"/>
        <v>0</v>
      </c>
      <c r="BP129" s="6">
        <f t="shared" si="47"/>
        <v>1</v>
      </c>
      <c r="BQ129" s="105">
        <f t="shared" si="48"/>
        <v>1</v>
      </c>
      <c r="BR129" s="6">
        <f t="shared" si="49"/>
        <v>0</v>
      </c>
      <c r="BS129" s="6">
        <f t="shared" si="50"/>
        <v>0</v>
      </c>
      <c r="BT129" s="105">
        <f t="shared" si="51"/>
        <v>1</v>
      </c>
      <c r="BU129" s="105">
        <f t="shared" si="52"/>
        <v>1</v>
      </c>
      <c r="BV129" s="105">
        <f t="shared" si="53"/>
        <v>1</v>
      </c>
      <c r="BW129" s="105">
        <f t="shared" si="54"/>
        <v>1</v>
      </c>
      <c r="BX129" s="3"/>
      <c r="BY129" s="3" t="str">
        <f t="shared" si="68"/>
        <v/>
      </c>
      <c r="BZ129" s="3" t="str">
        <f t="shared" si="69"/>
        <v/>
      </c>
      <c r="CA129" s="3" t="str">
        <f t="shared" si="70"/>
        <v/>
      </c>
      <c r="CB129" s="3">
        <f t="shared" si="71"/>
        <v>0</v>
      </c>
      <c r="CC129" s="3" t="str">
        <f t="shared" si="72"/>
        <v>0</v>
      </c>
    </row>
    <row r="130" spans="1:81" x14ac:dyDescent="0.25">
      <c r="A130" s="3" t="str">
        <f t="shared" si="58"/>
        <v>Not Completed</v>
      </c>
      <c r="C130" s="10">
        <f t="shared" si="79"/>
        <v>129</v>
      </c>
      <c r="D130" s="5" t="str">
        <f t="shared" si="60"/>
        <v/>
      </c>
      <c r="E130" s="6"/>
      <c r="F130" s="6"/>
      <c r="G130" s="6"/>
      <c r="H130" s="5" t="str">
        <f t="shared" si="80"/>
        <v/>
      </c>
      <c r="I130" s="6"/>
      <c r="J130" s="6"/>
      <c r="K130" s="6"/>
      <c r="L130" s="6"/>
      <c r="M130" s="6"/>
      <c r="N130" s="6"/>
      <c r="O130" s="6"/>
      <c r="P130" s="7"/>
      <c r="Q130" s="8" t="str">
        <f>IF(ISBLANK(O130)=TRUE,"",VLOOKUP(O130,'validation code'!$X$35:$Y$38,2,0))</f>
        <v/>
      </c>
      <c r="R130" s="8">
        <f t="shared" si="76"/>
        <v>0</v>
      </c>
      <c r="S130" s="7"/>
      <c r="T130" s="61" t="str">
        <f t="shared" si="61"/>
        <v/>
      </c>
      <c r="U130" s="57"/>
      <c r="V130" s="57"/>
      <c r="W130" s="57"/>
      <c r="X130" s="57"/>
      <c r="Y130" s="58"/>
      <c r="Z130" s="57"/>
      <c r="AA130" s="87"/>
      <c r="AB130" s="84" t="str">
        <f t="shared" si="62"/>
        <v/>
      </c>
      <c r="AC130" s="60" t="str">
        <f t="shared" si="82"/>
        <v/>
      </c>
      <c r="AD130" s="60" t="str">
        <f t="shared" si="82"/>
        <v/>
      </c>
      <c r="AE130" s="60" t="str">
        <f t="shared" si="82"/>
        <v/>
      </c>
      <c r="AF130" s="60" t="str">
        <f t="shared" si="82"/>
        <v/>
      </c>
      <c r="AG130" s="60" t="str">
        <f t="shared" si="82"/>
        <v/>
      </c>
      <c r="AH130" s="60" t="str">
        <f t="shared" si="82"/>
        <v/>
      </c>
      <c r="AI130" s="60" t="str">
        <f t="shared" si="82"/>
        <v/>
      </c>
      <c r="AJ130" s="60" t="str">
        <f t="shared" si="82"/>
        <v/>
      </c>
      <c r="AK130" s="60" t="str">
        <f t="shared" si="82"/>
        <v/>
      </c>
      <c r="AL130" s="60" t="str">
        <f t="shared" si="82"/>
        <v/>
      </c>
      <c r="AM130" s="60" t="str">
        <f t="shared" si="82"/>
        <v/>
      </c>
      <c r="AN130" s="55">
        <f t="shared" si="77"/>
        <v>0</v>
      </c>
      <c r="AO130" s="3"/>
      <c r="AP130" s="3" t="str">
        <f>IF(ISBLANK(F130),"",VLOOKUP(F130,'validation code'!$T$64:$U$125,2,0))</f>
        <v/>
      </c>
      <c r="AQ130" s="3" t="str">
        <f>IF(ISBLANK(F130),"",VLOOKUP(F130,'validation code'!$T$3:$U$61,2,0))</f>
        <v/>
      </c>
      <c r="AR130" s="3" t="str">
        <f>IF(ISBLANK(M130)=TRUE,"",VLOOKUP(M130,'validation code'!$X$48:$Y$49,2,0))</f>
        <v/>
      </c>
      <c r="AS130" s="3" t="str">
        <f>IF(ISBLANK(F130)=TRUE,"",VLOOKUP(F130,'validation code'!$A$29:$B$91,2,0))</f>
        <v/>
      </c>
      <c r="AT130" s="3"/>
      <c r="AU130" s="3" t="str">
        <f t="shared" si="3"/>
        <v>EX-25</v>
      </c>
      <c r="AV130" s="3" t="str">
        <f>IF(ISBLANK($B$2)=TRUE,"",VLOOKUP($B$2,'validation code'!$W$54:$X$76,2,0))</f>
        <v>GAF</v>
      </c>
      <c r="AW130" s="3" t="str">
        <f t="shared" si="63"/>
        <v>01</v>
      </c>
      <c r="AX130" s="3" t="str">
        <f t="shared" si="64"/>
        <v/>
      </c>
      <c r="AY130" s="3" t="str">
        <f t="shared" si="65"/>
        <v>0129</v>
      </c>
      <c r="AZ130" s="3" t="str">
        <f t="shared" si="66"/>
        <v>EX-25-GAF-01--0129</v>
      </c>
      <c r="BA130" s="3" t="str">
        <f t="shared" si="67"/>
        <v>Not Completed</v>
      </c>
      <c r="BB130" s="6">
        <f t="shared" si="33"/>
        <v>0</v>
      </c>
      <c r="BC130" s="6">
        <f t="shared" si="34"/>
        <v>0</v>
      </c>
      <c r="BD130" s="6">
        <f t="shared" si="35"/>
        <v>1</v>
      </c>
      <c r="BE130" s="6">
        <f t="shared" si="36"/>
        <v>0</v>
      </c>
      <c r="BF130" s="6">
        <f t="shared" si="37"/>
        <v>0</v>
      </c>
      <c r="BG130" s="6">
        <f t="shared" si="38"/>
        <v>0</v>
      </c>
      <c r="BH130" s="6">
        <f t="shared" si="39"/>
        <v>0</v>
      </c>
      <c r="BI130" s="6">
        <f t="shared" si="40"/>
        <v>0</v>
      </c>
      <c r="BJ130" s="6">
        <f t="shared" si="41"/>
        <v>0</v>
      </c>
      <c r="BK130" s="6">
        <f t="shared" si="42"/>
        <v>0</v>
      </c>
      <c r="BL130" s="6">
        <f t="shared" si="43"/>
        <v>0</v>
      </c>
      <c r="BM130" s="6">
        <f t="shared" si="44"/>
        <v>1</v>
      </c>
      <c r="BN130" s="6">
        <f t="shared" si="45"/>
        <v>1</v>
      </c>
      <c r="BO130" s="6">
        <f t="shared" si="46"/>
        <v>0</v>
      </c>
      <c r="BP130" s="6">
        <f t="shared" si="47"/>
        <v>1</v>
      </c>
      <c r="BQ130" s="105">
        <f t="shared" si="48"/>
        <v>1</v>
      </c>
      <c r="BR130" s="6">
        <f t="shared" si="49"/>
        <v>0</v>
      </c>
      <c r="BS130" s="6">
        <f t="shared" si="50"/>
        <v>0</v>
      </c>
      <c r="BT130" s="105">
        <f t="shared" si="51"/>
        <v>1</v>
      </c>
      <c r="BU130" s="105">
        <f t="shared" si="52"/>
        <v>1</v>
      </c>
      <c r="BV130" s="105">
        <f t="shared" si="53"/>
        <v>1</v>
      </c>
      <c r="BW130" s="105">
        <f t="shared" si="54"/>
        <v>1</v>
      </c>
      <c r="BX130" s="3"/>
      <c r="BY130" s="3" t="str">
        <f t="shared" si="68"/>
        <v/>
      </c>
      <c r="BZ130" s="3" t="str">
        <f t="shared" si="69"/>
        <v/>
      </c>
      <c r="CA130" s="3" t="str">
        <f t="shared" si="70"/>
        <v/>
      </c>
      <c r="CB130" s="3">
        <f t="shared" si="71"/>
        <v>0</v>
      </c>
      <c r="CC130" s="3" t="str">
        <f t="shared" si="72"/>
        <v>0</v>
      </c>
    </row>
    <row r="131" spans="1:81" x14ac:dyDescent="0.25">
      <c r="A131" s="3" t="str">
        <f t="shared" si="58"/>
        <v>Not Completed</v>
      </c>
      <c r="C131" s="10">
        <f t="shared" si="79"/>
        <v>130</v>
      </c>
      <c r="D131" s="5" t="str">
        <f t="shared" si="60"/>
        <v/>
      </c>
      <c r="E131" s="6"/>
      <c r="F131" s="6"/>
      <c r="G131" s="6"/>
      <c r="H131" s="5" t="str">
        <f t="shared" si="80"/>
        <v/>
      </c>
      <c r="I131" s="6"/>
      <c r="J131" s="6"/>
      <c r="K131" s="6"/>
      <c r="L131" s="6"/>
      <c r="M131" s="6"/>
      <c r="N131" s="6"/>
      <c r="O131" s="6"/>
      <c r="P131" s="7"/>
      <c r="Q131" s="8" t="str">
        <f>IF(ISBLANK(O131)=TRUE,"",VLOOKUP(O131,'validation code'!$X$35:$Y$38,2,0))</f>
        <v/>
      </c>
      <c r="R131" s="8">
        <f t="shared" ref="R131:R194" si="83">IFERROR(T131+S131,0)</f>
        <v>0</v>
      </c>
      <c r="S131" s="7"/>
      <c r="T131" s="61" t="str">
        <f t="shared" si="61"/>
        <v/>
      </c>
      <c r="U131" s="57"/>
      <c r="V131" s="57"/>
      <c r="W131" s="57"/>
      <c r="X131" s="57"/>
      <c r="Y131" s="58"/>
      <c r="Z131" s="57"/>
      <c r="AA131" s="87"/>
      <c r="AB131" s="84" t="str">
        <f t="shared" si="62"/>
        <v/>
      </c>
      <c r="AC131" s="60" t="str">
        <f t="shared" si="82"/>
        <v/>
      </c>
      <c r="AD131" s="60" t="str">
        <f t="shared" si="82"/>
        <v/>
      </c>
      <c r="AE131" s="60" t="str">
        <f t="shared" si="82"/>
        <v/>
      </c>
      <c r="AF131" s="60" t="str">
        <f t="shared" si="82"/>
        <v/>
      </c>
      <c r="AG131" s="60" t="str">
        <f t="shared" si="82"/>
        <v/>
      </c>
      <c r="AH131" s="60" t="str">
        <f t="shared" si="82"/>
        <v/>
      </c>
      <c r="AI131" s="60" t="str">
        <f t="shared" si="82"/>
        <v/>
      </c>
      <c r="AJ131" s="60" t="str">
        <f t="shared" si="82"/>
        <v/>
      </c>
      <c r="AK131" s="60" t="str">
        <f t="shared" si="82"/>
        <v/>
      </c>
      <c r="AL131" s="60" t="str">
        <f t="shared" si="82"/>
        <v/>
      </c>
      <c r="AM131" s="60" t="str">
        <f t="shared" si="82"/>
        <v/>
      </c>
      <c r="AN131" s="55">
        <f t="shared" ref="AN131:AN194" si="84">IFERROR((SUM(AB131:AM131))-T131,0)</f>
        <v>0</v>
      </c>
      <c r="AO131" s="3"/>
      <c r="AP131" s="3" t="str">
        <f>IF(ISBLANK(F131),"",VLOOKUP(F131,'validation code'!$T$64:$U$125,2,0))</f>
        <v/>
      </c>
      <c r="AQ131" s="3" t="str">
        <f>IF(ISBLANK(F131),"",VLOOKUP(F131,'validation code'!$T$3:$U$61,2,0))</f>
        <v/>
      </c>
      <c r="AR131" s="3" t="str">
        <f>IF(ISBLANK(M131)=TRUE,"",VLOOKUP(M131,'validation code'!$X$48:$Y$49,2,0))</f>
        <v/>
      </c>
      <c r="AS131" s="3" t="str">
        <f>IF(ISBLANK(F131)=TRUE,"",VLOOKUP(F131,'validation code'!$A$29:$B$91,2,0))</f>
        <v/>
      </c>
      <c r="AT131" s="3"/>
      <c r="AU131" s="3" t="str">
        <f t="shared" si="3"/>
        <v>EX-25</v>
      </c>
      <c r="AV131" s="3" t="str">
        <f>IF(ISBLANK($B$2)=TRUE,"",VLOOKUP($B$2,'validation code'!$W$54:$X$76,2,0))</f>
        <v>GAF</v>
      </c>
      <c r="AW131" s="3" t="str">
        <f t="shared" si="63"/>
        <v>01</v>
      </c>
      <c r="AX131" s="3" t="str">
        <f t="shared" si="64"/>
        <v/>
      </c>
      <c r="AY131" s="3" t="str">
        <f t="shared" si="65"/>
        <v>0130</v>
      </c>
      <c r="AZ131" s="3" t="str">
        <f t="shared" si="66"/>
        <v>EX-25-GAF-01--0130</v>
      </c>
      <c r="BA131" s="3" t="str">
        <f t="shared" si="67"/>
        <v>Not Completed</v>
      </c>
      <c r="BB131" s="6">
        <f t="shared" si="33"/>
        <v>0</v>
      </c>
      <c r="BC131" s="6">
        <f t="shared" si="34"/>
        <v>0</v>
      </c>
      <c r="BD131" s="6">
        <f t="shared" si="35"/>
        <v>1</v>
      </c>
      <c r="BE131" s="6">
        <f t="shared" si="36"/>
        <v>0</v>
      </c>
      <c r="BF131" s="6">
        <f t="shared" si="37"/>
        <v>0</v>
      </c>
      <c r="BG131" s="6">
        <f t="shared" si="38"/>
        <v>0</v>
      </c>
      <c r="BH131" s="6">
        <f t="shared" si="39"/>
        <v>0</v>
      </c>
      <c r="BI131" s="6">
        <f t="shared" si="40"/>
        <v>0</v>
      </c>
      <c r="BJ131" s="6">
        <f t="shared" si="41"/>
        <v>0</v>
      </c>
      <c r="BK131" s="6">
        <f t="shared" si="42"/>
        <v>0</v>
      </c>
      <c r="BL131" s="6">
        <f t="shared" si="43"/>
        <v>0</v>
      </c>
      <c r="BM131" s="6">
        <f t="shared" si="44"/>
        <v>1</v>
      </c>
      <c r="BN131" s="6">
        <f t="shared" si="45"/>
        <v>1</v>
      </c>
      <c r="BO131" s="6">
        <f t="shared" si="46"/>
        <v>0</v>
      </c>
      <c r="BP131" s="6">
        <f t="shared" si="47"/>
        <v>1</v>
      </c>
      <c r="BQ131" s="105">
        <f t="shared" si="48"/>
        <v>1</v>
      </c>
      <c r="BR131" s="6">
        <f t="shared" si="49"/>
        <v>0</v>
      </c>
      <c r="BS131" s="6">
        <f t="shared" si="50"/>
        <v>0</v>
      </c>
      <c r="BT131" s="105">
        <f t="shared" si="51"/>
        <v>1</v>
      </c>
      <c r="BU131" s="105">
        <f t="shared" si="52"/>
        <v>1</v>
      </c>
      <c r="BV131" s="105">
        <f t="shared" si="53"/>
        <v>1</v>
      </c>
      <c r="BW131" s="105">
        <f t="shared" si="54"/>
        <v>1</v>
      </c>
      <c r="BX131" s="3"/>
      <c r="BY131" s="3" t="str">
        <f t="shared" si="68"/>
        <v/>
      </c>
      <c r="BZ131" s="3" t="str">
        <f t="shared" si="69"/>
        <v/>
      </c>
      <c r="CA131" s="3" t="str">
        <f t="shared" si="70"/>
        <v/>
      </c>
      <c r="CB131" s="3">
        <f t="shared" si="71"/>
        <v>0</v>
      </c>
      <c r="CC131" s="3" t="str">
        <f t="shared" si="72"/>
        <v>0</v>
      </c>
    </row>
    <row r="132" spans="1:81" x14ac:dyDescent="0.25">
      <c r="A132" s="3" t="str">
        <f t="shared" si="58"/>
        <v>Not Completed</v>
      </c>
      <c r="C132" s="10">
        <f t="shared" si="79"/>
        <v>131</v>
      </c>
      <c r="D132" s="5" t="str">
        <f t="shared" si="60"/>
        <v/>
      </c>
      <c r="E132" s="6"/>
      <c r="F132" s="6"/>
      <c r="G132" s="6"/>
      <c r="H132" s="5" t="str">
        <f t="shared" si="80"/>
        <v/>
      </c>
      <c r="I132" s="6"/>
      <c r="J132" s="6"/>
      <c r="K132" s="6"/>
      <c r="L132" s="6"/>
      <c r="M132" s="6"/>
      <c r="N132" s="6"/>
      <c r="O132" s="6"/>
      <c r="P132" s="7"/>
      <c r="Q132" s="8" t="str">
        <f>IF(ISBLANK(O132)=TRUE,"",VLOOKUP(O132,'validation code'!$X$35:$Y$38,2,0))</f>
        <v/>
      </c>
      <c r="R132" s="8">
        <f t="shared" si="83"/>
        <v>0</v>
      </c>
      <c r="S132" s="7"/>
      <c r="T132" s="61" t="str">
        <f t="shared" si="61"/>
        <v/>
      </c>
      <c r="U132" s="57"/>
      <c r="V132" s="57"/>
      <c r="W132" s="57"/>
      <c r="X132" s="57"/>
      <c r="Y132" s="58"/>
      <c r="Z132" s="57"/>
      <c r="AA132" s="87"/>
      <c r="AB132" s="84" t="str">
        <f t="shared" si="62"/>
        <v/>
      </c>
      <c r="AC132" s="60" t="str">
        <f t="shared" si="82"/>
        <v/>
      </c>
      <c r="AD132" s="60" t="str">
        <f t="shared" si="82"/>
        <v/>
      </c>
      <c r="AE132" s="60" t="str">
        <f t="shared" si="82"/>
        <v/>
      </c>
      <c r="AF132" s="60" t="str">
        <f t="shared" si="82"/>
        <v/>
      </c>
      <c r="AG132" s="60" t="str">
        <f t="shared" si="82"/>
        <v/>
      </c>
      <c r="AH132" s="60" t="str">
        <f t="shared" si="82"/>
        <v/>
      </c>
      <c r="AI132" s="60" t="str">
        <f t="shared" si="82"/>
        <v/>
      </c>
      <c r="AJ132" s="60" t="str">
        <f t="shared" si="82"/>
        <v/>
      </c>
      <c r="AK132" s="60" t="str">
        <f t="shared" si="82"/>
        <v/>
      </c>
      <c r="AL132" s="60" t="str">
        <f t="shared" si="82"/>
        <v/>
      </c>
      <c r="AM132" s="60" t="str">
        <f t="shared" si="82"/>
        <v/>
      </c>
      <c r="AN132" s="55">
        <f t="shared" si="84"/>
        <v>0</v>
      </c>
      <c r="AO132" s="3"/>
      <c r="AP132" s="3" t="str">
        <f>IF(ISBLANK(F132),"",VLOOKUP(F132,'validation code'!$T$64:$U$125,2,0))</f>
        <v/>
      </c>
      <c r="AQ132" s="3" t="str">
        <f>IF(ISBLANK(F132),"",VLOOKUP(F132,'validation code'!$T$3:$U$61,2,0))</f>
        <v/>
      </c>
      <c r="AR132" s="3" t="str">
        <f>IF(ISBLANK(M132)=TRUE,"",VLOOKUP(M132,'validation code'!$X$48:$Y$49,2,0))</f>
        <v/>
      </c>
      <c r="AS132" s="3" t="str">
        <f>IF(ISBLANK(F132)=TRUE,"",VLOOKUP(F132,'validation code'!$A$29:$B$91,2,0))</f>
        <v/>
      </c>
      <c r="AT132" s="3"/>
      <c r="AU132" s="3" t="str">
        <f t="shared" si="3"/>
        <v>EX-25</v>
      </c>
      <c r="AV132" s="3" t="str">
        <f>IF(ISBLANK($B$2)=TRUE,"",VLOOKUP($B$2,'validation code'!$W$54:$X$76,2,0))</f>
        <v>GAF</v>
      </c>
      <c r="AW132" s="3" t="str">
        <f t="shared" si="63"/>
        <v>01</v>
      </c>
      <c r="AX132" s="3" t="str">
        <f t="shared" si="64"/>
        <v/>
      </c>
      <c r="AY132" s="3" t="str">
        <f t="shared" si="65"/>
        <v>0131</v>
      </c>
      <c r="AZ132" s="3" t="str">
        <f t="shared" si="66"/>
        <v>EX-25-GAF-01--0131</v>
      </c>
      <c r="BA132" s="3" t="str">
        <f t="shared" si="67"/>
        <v>Not Completed</v>
      </c>
      <c r="BB132" s="6">
        <f t="shared" si="33"/>
        <v>0</v>
      </c>
      <c r="BC132" s="6">
        <f t="shared" si="34"/>
        <v>0</v>
      </c>
      <c r="BD132" s="6">
        <f t="shared" si="35"/>
        <v>1</v>
      </c>
      <c r="BE132" s="6">
        <f t="shared" si="36"/>
        <v>0</v>
      </c>
      <c r="BF132" s="6">
        <f t="shared" si="37"/>
        <v>0</v>
      </c>
      <c r="BG132" s="6">
        <f t="shared" si="38"/>
        <v>0</v>
      </c>
      <c r="BH132" s="6">
        <f t="shared" si="39"/>
        <v>0</v>
      </c>
      <c r="BI132" s="6">
        <f t="shared" si="40"/>
        <v>0</v>
      </c>
      <c r="BJ132" s="6">
        <f t="shared" si="41"/>
        <v>0</v>
      </c>
      <c r="BK132" s="6">
        <f t="shared" si="42"/>
        <v>0</v>
      </c>
      <c r="BL132" s="6">
        <f t="shared" si="43"/>
        <v>0</v>
      </c>
      <c r="BM132" s="6">
        <f t="shared" si="44"/>
        <v>1</v>
      </c>
      <c r="BN132" s="6">
        <f t="shared" si="45"/>
        <v>1</v>
      </c>
      <c r="BO132" s="6">
        <f t="shared" si="46"/>
        <v>0</v>
      </c>
      <c r="BP132" s="6">
        <f t="shared" si="47"/>
        <v>1</v>
      </c>
      <c r="BQ132" s="105">
        <f t="shared" si="48"/>
        <v>1</v>
      </c>
      <c r="BR132" s="6">
        <f t="shared" si="49"/>
        <v>0</v>
      </c>
      <c r="BS132" s="6">
        <f t="shared" si="50"/>
        <v>0</v>
      </c>
      <c r="BT132" s="105">
        <f t="shared" si="51"/>
        <v>1</v>
      </c>
      <c r="BU132" s="105">
        <f t="shared" si="52"/>
        <v>1</v>
      </c>
      <c r="BV132" s="105">
        <f t="shared" si="53"/>
        <v>1</v>
      </c>
      <c r="BW132" s="105">
        <f t="shared" si="54"/>
        <v>1</v>
      </c>
      <c r="BX132" s="3"/>
      <c r="BY132" s="3" t="str">
        <f t="shared" si="68"/>
        <v/>
      </c>
      <c r="BZ132" s="3" t="str">
        <f t="shared" si="69"/>
        <v/>
      </c>
      <c r="CA132" s="3" t="str">
        <f t="shared" si="70"/>
        <v/>
      </c>
      <c r="CB132" s="3">
        <f t="shared" si="71"/>
        <v>0</v>
      </c>
      <c r="CC132" s="3" t="str">
        <f t="shared" si="72"/>
        <v>0</v>
      </c>
    </row>
    <row r="133" spans="1:81" x14ac:dyDescent="0.25">
      <c r="A133" s="3" t="str">
        <f t="shared" si="58"/>
        <v>Not Completed</v>
      </c>
      <c r="C133" s="10">
        <f t="shared" si="79"/>
        <v>132</v>
      </c>
      <c r="D133" s="5" t="str">
        <f t="shared" si="60"/>
        <v/>
      </c>
      <c r="E133" s="6"/>
      <c r="F133" s="6"/>
      <c r="G133" s="6"/>
      <c r="H133" s="5" t="str">
        <f t="shared" si="80"/>
        <v/>
      </c>
      <c r="I133" s="6"/>
      <c r="J133" s="6"/>
      <c r="K133" s="6"/>
      <c r="L133" s="6"/>
      <c r="M133" s="6"/>
      <c r="N133" s="6"/>
      <c r="O133" s="6"/>
      <c r="P133" s="7"/>
      <c r="Q133" s="8" t="str">
        <f>IF(ISBLANK(O133)=TRUE,"",VLOOKUP(O133,'validation code'!$X$35:$Y$38,2,0))</f>
        <v/>
      </c>
      <c r="R133" s="8">
        <f t="shared" si="83"/>
        <v>0</v>
      </c>
      <c r="S133" s="7"/>
      <c r="T133" s="61" t="str">
        <f t="shared" si="61"/>
        <v/>
      </c>
      <c r="U133" s="57"/>
      <c r="V133" s="57"/>
      <c r="W133" s="57"/>
      <c r="X133" s="57"/>
      <c r="Y133" s="58"/>
      <c r="Z133" s="57"/>
      <c r="AA133" s="87"/>
      <c r="AB133" s="84" t="str">
        <f t="shared" si="62"/>
        <v/>
      </c>
      <c r="AC133" s="60" t="str">
        <f t="shared" si="82"/>
        <v/>
      </c>
      <c r="AD133" s="60" t="str">
        <f t="shared" si="82"/>
        <v/>
      </c>
      <c r="AE133" s="60" t="str">
        <f t="shared" si="82"/>
        <v/>
      </c>
      <c r="AF133" s="60" t="str">
        <f t="shared" si="82"/>
        <v/>
      </c>
      <c r="AG133" s="60" t="str">
        <f t="shared" si="82"/>
        <v/>
      </c>
      <c r="AH133" s="60" t="str">
        <f t="shared" si="82"/>
        <v/>
      </c>
      <c r="AI133" s="60" t="str">
        <f t="shared" si="82"/>
        <v/>
      </c>
      <c r="AJ133" s="60" t="str">
        <f t="shared" si="82"/>
        <v/>
      </c>
      <c r="AK133" s="60" t="str">
        <f t="shared" si="82"/>
        <v/>
      </c>
      <c r="AL133" s="60" t="str">
        <f t="shared" si="82"/>
        <v/>
      </c>
      <c r="AM133" s="60" t="str">
        <f t="shared" si="82"/>
        <v/>
      </c>
      <c r="AN133" s="55">
        <f t="shared" si="84"/>
        <v>0</v>
      </c>
      <c r="AO133" s="3"/>
      <c r="AP133" s="3" t="str">
        <f>IF(ISBLANK(F133),"",VLOOKUP(F133,'validation code'!$T$64:$U$125,2,0))</f>
        <v/>
      </c>
      <c r="AQ133" s="3" t="str">
        <f>IF(ISBLANK(F133),"",VLOOKUP(F133,'validation code'!$T$3:$U$61,2,0))</f>
        <v/>
      </c>
      <c r="AR133" s="3" t="str">
        <f>IF(ISBLANK(M133)=TRUE,"",VLOOKUP(M133,'validation code'!$X$48:$Y$49,2,0))</f>
        <v/>
      </c>
      <c r="AS133" s="3" t="str">
        <f>IF(ISBLANK(F133)=TRUE,"",VLOOKUP(F133,'validation code'!$A$29:$B$91,2,0))</f>
        <v/>
      </c>
      <c r="AT133" s="3"/>
      <c r="AU133" s="3" t="str">
        <f t="shared" si="3"/>
        <v>EX-25</v>
      </c>
      <c r="AV133" s="3" t="str">
        <f>IF(ISBLANK($B$2)=TRUE,"",VLOOKUP($B$2,'validation code'!$W$54:$X$76,2,0))</f>
        <v>GAF</v>
      </c>
      <c r="AW133" s="3" t="str">
        <f t="shared" si="63"/>
        <v>01</v>
      </c>
      <c r="AX133" s="3" t="str">
        <f t="shared" si="64"/>
        <v/>
      </c>
      <c r="AY133" s="3" t="str">
        <f t="shared" si="65"/>
        <v>0132</v>
      </c>
      <c r="AZ133" s="3" t="str">
        <f t="shared" si="66"/>
        <v>EX-25-GAF-01--0132</v>
      </c>
      <c r="BA133" s="3" t="str">
        <f t="shared" si="67"/>
        <v>Not Completed</v>
      </c>
      <c r="BB133" s="6">
        <f t="shared" si="33"/>
        <v>0</v>
      </c>
      <c r="BC133" s="6">
        <f t="shared" si="34"/>
        <v>0</v>
      </c>
      <c r="BD133" s="6">
        <f t="shared" si="35"/>
        <v>1</v>
      </c>
      <c r="BE133" s="6">
        <f t="shared" si="36"/>
        <v>0</v>
      </c>
      <c r="BF133" s="6">
        <f t="shared" si="37"/>
        <v>0</v>
      </c>
      <c r="BG133" s="6">
        <f t="shared" si="38"/>
        <v>0</v>
      </c>
      <c r="BH133" s="6">
        <f t="shared" si="39"/>
        <v>0</v>
      </c>
      <c r="BI133" s="6">
        <f t="shared" si="40"/>
        <v>0</v>
      </c>
      <c r="BJ133" s="6">
        <f t="shared" si="41"/>
        <v>0</v>
      </c>
      <c r="BK133" s="6">
        <f t="shared" si="42"/>
        <v>0</v>
      </c>
      <c r="BL133" s="6">
        <f t="shared" si="43"/>
        <v>0</v>
      </c>
      <c r="BM133" s="6">
        <f t="shared" si="44"/>
        <v>1</v>
      </c>
      <c r="BN133" s="6">
        <f t="shared" si="45"/>
        <v>1</v>
      </c>
      <c r="BO133" s="6">
        <f t="shared" si="46"/>
        <v>0</v>
      </c>
      <c r="BP133" s="6">
        <f t="shared" si="47"/>
        <v>1</v>
      </c>
      <c r="BQ133" s="105">
        <f t="shared" si="48"/>
        <v>1</v>
      </c>
      <c r="BR133" s="6">
        <f t="shared" si="49"/>
        <v>0</v>
      </c>
      <c r="BS133" s="6">
        <f t="shared" si="50"/>
        <v>0</v>
      </c>
      <c r="BT133" s="105">
        <f t="shared" si="51"/>
        <v>1</v>
      </c>
      <c r="BU133" s="105">
        <f t="shared" si="52"/>
        <v>1</v>
      </c>
      <c r="BV133" s="105">
        <f t="shared" si="53"/>
        <v>1</v>
      </c>
      <c r="BW133" s="105">
        <f t="shared" si="54"/>
        <v>1</v>
      </c>
      <c r="BX133" s="3"/>
      <c r="BY133" s="3" t="str">
        <f t="shared" si="68"/>
        <v/>
      </c>
      <c r="BZ133" s="3" t="str">
        <f t="shared" si="69"/>
        <v/>
      </c>
      <c r="CA133" s="3" t="str">
        <f t="shared" si="70"/>
        <v/>
      </c>
      <c r="CB133" s="3">
        <f t="shared" si="71"/>
        <v>0</v>
      </c>
      <c r="CC133" s="3" t="str">
        <f t="shared" si="72"/>
        <v>0</v>
      </c>
    </row>
    <row r="134" spans="1:81" x14ac:dyDescent="0.25">
      <c r="A134" s="3" t="str">
        <f t="shared" si="58"/>
        <v>Not Completed</v>
      </c>
      <c r="C134" s="10">
        <f t="shared" si="79"/>
        <v>133</v>
      </c>
      <c r="D134" s="5" t="str">
        <f t="shared" si="60"/>
        <v/>
      </c>
      <c r="E134" s="6"/>
      <c r="F134" s="6"/>
      <c r="G134" s="6"/>
      <c r="H134" s="5" t="str">
        <f t="shared" si="80"/>
        <v/>
      </c>
      <c r="I134" s="6"/>
      <c r="J134" s="6"/>
      <c r="K134" s="6"/>
      <c r="L134" s="6"/>
      <c r="M134" s="6"/>
      <c r="N134" s="6"/>
      <c r="O134" s="6"/>
      <c r="P134" s="7"/>
      <c r="Q134" s="8" t="str">
        <f>IF(ISBLANK(O134)=TRUE,"",VLOOKUP(O134,'validation code'!$X$35:$Y$38,2,0))</f>
        <v/>
      </c>
      <c r="R134" s="8">
        <f t="shared" si="83"/>
        <v>0</v>
      </c>
      <c r="S134" s="7"/>
      <c r="T134" s="61" t="str">
        <f t="shared" si="61"/>
        <v/>
      </c>
      <c r="U134" s="57"/>
      <c r="V134" s="57"/>
      <c r="W134" s="57"/>
      <c r="X134" s="57"/>
      <c r="Y134" s="58"/>
      <c r="Z134" s="57"/>
      <c r="AA134" s="87"/>
      <c r="AB134" s="84" t="str">
        <f t="shared" si="62"/>
        <v/>
      </c>
      <c r="AC134" s="60" t="str">
        <f t="shared" si="82"/>
        <v/>
      </c>
      <c r="AD134" s="60" t="str">
        <f t="shared" si="82"/>
        <v/>
      </c>
      <c r="AE134" s="60" t="str">
        <f t="shared" si="82"/>
        <v/>
      </c>
      <c r="AF134" s="60" t="str">
        <f t="shared" si="82"/>
        <v/>
      </c>
      <c r="AG134" s="60" t="str">
        <f t="shared" si="82"/>
        <v/>
      </c>
      <c r="AH134" s="60" t="str">
        <f t="shared" si="82"/>
        <v/>
      </c>
      <c r="AI134" s="60" t="str">
        <f t="shared" si="82"/>
        <v/>
      </c>
      <c r="AJ134" s="60" t="str">
        <f t="shared" si="82"/>
        <v/>
      </c>
      <c r="AK134" s="60" t="str">
        <f t="shared" si="82"/>
        <v/>
      </c>
      <c r="AL134" s="60" t="str">
        <f t="shared" si="82"/>
        <v/>
      </c>
      <c r="AM134" s="60" t="str">
        <f t="shared" si="82"/>
        <v/>
      </c>
      <c r="AN134" s="55">
        <f t="shared" si="84"/>
        <v>0</v>
      </c>
      <c r="AO134" s="3"/>
      <c r="AP134" s="3" t="str">
        <f>IF(ISBLANK(F134),"",VLOOKUP(F134,'validation code'!$T$64:$U$125,2,0))</f>
        <v/>
      </c>
      <c r="AQ134" s="3" t="str">
        <f>IF(ISBLANK(F134),"",VLOOKUP(F134,'validation code'!$T$3:$U$61,2,0))</f>
        <v/>
      </c>
      <c r="AR134" s="3" t="str">
        <f>IF(ISBLANK(M134)=TRUE,"",VLOOKUP(M134,'validation code'!$X$48:$Y$49,2,0))</f>
        <v/>
      </c>
      <c r="AS134" s="3" t="str">
        <f>IF(ISBLANK(F134)=TRUE,"",VLOOKUP(F134,'validation code'!$A$29:$B$91,2,0))</f>
        <v/>
      </c>
      <c r="AT134" s="3"/>
      <c r="AU134" s="3" t="str">
        <f t="shared" si="3"/>
        <v>EX-25</v>
      </c>
      <c r="AV134" s="3" t="str">
        <f>IF(ISBLANK($B$2)=TRUE,"",VLOOKUP($B$2,'validation code'!$W$54:$X$76,2,0))</f>
        <v>GAF</v>
      </c>
      <c r="AW134" s="3" t="str">
        <f t="shared" si="63"/>
        <v>01</v>
      </c>
      <c r="AX134" s="3" t="str">
        <f t="shared" si="64"/>
        <v/>
      </c>
      <c r="AY134" s="3" t="str">
        <f t="shared" si="65"/>
        <v>0133</v>
      </c>
      <c r="AZ134" s="3" t="str">
        <f t="shared" si="66"/>
        <v>EX-25-GAF-01--0133</v>
      </c>
      <c r="BA134" s="3" t="str">
        <f t="shared" si="67"/>
        <v>Not Completed</v>
      </c>
      <c r="BB134" s="6">
        <f t="shared" si="33"/>
        <v>0</v>
      </c>
      <c r="BC134" s="6">
        <f t="shared" si="34"/>
        <v>0</v>
      </c>
      <c r="BD134" s="6">
        <f t="shared" si="35"/>
        <v>1</v>
      </c>
      <c r="BE134" s="6">
        <f t="shared" si="36"/>
        <v>0</v>
      </c>
      <c r="BF134" s="6">
        <f t="shared" si="37"/>
        <v>0</v>
      </c>
      <c r="BG134" s="6">
        <f t="shared" si="38"/>
        <v>0</v>
      </c>
      <c r="BH134" s="6">
        <f t="shared" si="39"/>
        <v>0</v>
      </c>
      <c r="BI134" s="6">
        <f t="shared" si="40"/>
        <v>0</v>
      </c>
      <c r="BJ134" s="6">
        <f t="shared" si="41"/>
        <v>0</v>
      </c>
      <c r="BK134" s="6">
        <f t="shared" si="42"/>
        <v>0</v>
      </c>
      <c r="BL134" s="6">
        <f t="shared" si="43"/>
        <v>0</v>
      </c>
      <c r="BM134" s="6">
        <f t="shared" si="44"/>
        <v>1</v>
      </c>
      <c r="BN134" s="6">
        <f t="shared" si="45"/>
        <v>1</v>
      </c>
      <c r="BO134" s="6">
        <f t="shared" si="46"/>
        <v>0</v>
      </c>
      <c r="BP134" s="6">
        <f t="shared" si="47"/>
        <v>1</v>
      </c>
      <c r="BQ134" s="105">
        <f t="shared" si="48"/>
        <v>1</v>
      </c>
      <c r="BR134" s="6">
        <f t="shared" si="49"/>
        <v>0</v>
      </c>
      <c r="BS134" s="6">
        <f t="shared" si="50"/>
        <v>0</v>
      </c>
      <c r="BT134" s="105">
        <f t="shared" si="51"/>
        <v>1</v>
      </c>
      <c r="BU134" s="105">
        <f t="shared" si="52"/>
        <v>1</v>
      </c>
      <c r="BV134" s="105">
        <f t="shared" si="53"/>
        <v>1</v>
      </c>
      <c r="BW134" s="105">
        <f t="shared" si="54"/>
        <v>1</v>
      </c>
      <c r="BX134" s="3"/>
      <c r="BY134" s="3" t="str">
        <f t="shared" si="68"/>
        <v/>
      </c>
      <c r="BZ134" s="3" t="str">
        <f t="shared" si="69"/>
        <v/>
      </c>
      <c r="CA134" s="3" t="str">
        <f t="shared" si="70"/>
        <v/>
      </c>
      <c r="CB134" s="3">
        <f t="shared" si="71"/>
        <v>0</v>
      </c>
      <c r="CC134" s="3" t="str">
        <f t="shared" si="72"/>
        <v>0</v>
      </c>
    </row>
    <row r="135" spans="1:81" x14ac:dyDescent="0.25">
      <c r="A135" s="3" t="str">
        <f t="shared" si="58"/>
        <v>Not Completed</v>
      </c>
      <c r="C135" s="10">
        <f t="shared" ref="C135:C198" si="85">C134+1</f>
        <v>134</v>
      </c>
      <c r="D135" s="5" t="str">
        <f t="shared" si="60"/>
        <v/>
      </c>
      <c r="E135" s="6"/>
      <c r="F135" s="6"/>
      <c r="G135" s="6"/>
      <c r="H135" s="5" t="str">
        <f t="shared" si="80"/>
        <v/>
      </c>
      <c r="I135" s="6"/>
      <c r="J135" s="6"/>
      <c r="K135" s="6"/>
      <c r="L135" s="6"/>
      <c r="M135" s="6"/>
      <c r="N135" s="6"/>
      <c r="O135" s="6"/>
      <c r="P135" s="7"/>
      <c r="Q135" s="8" t="str">
        <f>IF(ISBLANK(O135)=TRUE,"",VLOOKUP(O135,'validation code'!$X$35:$Y$38,2,0))</f>
        <v/>
      </c>
      <c r="R135" s="8">
        <f t="shared" si="83"/>
        <v>0</v>
      </c>
      <c r="S135" s="7"/>
      <c r="T135" s="61" t="str">
        <f t="shared" si="61"/>
        <v/>
      </c>
      <c r="U135" s="57"/>
      <c r="V135" s="57"/>
      <c r="W135" s="57"/>
      <c r="X135" s="57"/>
      <c r="Y135" s="58"/>
      <c r="Z135" s="57"/>
      <c r="AA135" s="87"/>
      <c r="AB135" s="84" t="str">
        <f t="shared" si="62"/>
        <v/>
      </c>
      <c r="AC135" s="60" t="str">
        <f t="shared" si="82"/>
        <v/>
      </c>
      <c r="AD135" s="60" t="str">
        <f t="shared" si="82"/>
        <v/>
      </c>
      <c r="AE135" s="60" t="str">
        <f t="shared" si="82"/>
        <v/>
      </c>
      <c r="AF135" s="60" t="str">
        <f t="shared" si="82"/>
        <v/>
      </c>
      <c r="AG135" s="60" t="str">
        <f t="shared" si="82"/>
        <v/>
      </c>
      <c r="AH135" s="60" t="str">
        <f t="shared" si="82"/>
        <v/>
      </c>
      <c r="AI135" s="60" t="str">
        <f t="shared" si="82"/>
        <v/>
      </c>
      <c r="AJ135" s="60" t="str">
        <f t="shared" si="82"/>
        <v/>
      </c>
      <c r="AK135" s="60" t="str">
        <f t="shared" si="82"/>
        <v/>
      </c>
      <c r="AL135" s="60" t="str">
        <f t="shared" si="82"/>
        <v/>
      </c>
      <c r="AM135" s="60" t="str">
        <f t="shared" si="82"/>
        <v/>
      </c>
      <c r="AN135" s="55">
        <f t="shared" si="84"/>
        <v>0</v>
      </c>
      <c r="AO135" s="3"/>
      <c r="AP135" s="3" t="str">
        <f>IF(ISBLANK(F135),"",VLOOKUP(F135,'validation code'!$T$64:$U$125,2,0))</f>
        <v/>
      </c>
      <c r="AQ135" s="3" t="str">
        <f>IF(ISBLANK(F135),"",VLOOKUP(F135,'validation code'!$T$3:$U$61,2,0))</f>
        <v/>
      </c>
      <c r="AR135" s="3" t="str">
        <f>IF(ISBLANK(M135)=TRUE,"",VLOOKUP(M135,'validation code'!$X$48:$Y$49,2,0))</f>
        <v/>
      </c>
      <c r="AS135" s="3" t="str">
        <f>IF(ISBLANK(F135)=TRUE,"",VLOOKUP(F135,'validation code'!$A$29:$B$91,2,0))</f>
        <v/>
      </c>
      <c r="AT135" s="3"/>
      <c r="AU135" s="3" t="str">
        <f t="shared" si="3"/>
        <v>EX-25</v>
      </c>
      <c r="AV135" s="3" t="str">
        <f>IF(ISBLANK($B$2)=TRUE,"",VLOOKUP($B$2,'validation code'!$W$54:$X$76,2,0))</f>
        <v>GAF</v>
      </c>
      <c r="AW135" s="3" t="str">
        <f t="shared" si="63"/>
        <v>01</v>
      </c>
      <c r="AX135" s="3" t="str">
        <f t="shared" si="64"/>
        <v/>
      </c>
      <c r="AY135" s="3" t="str">
        <f t="shared" si="65"/>
        <v>0134</v>
      </c>
      <c r="AZ135" s="3" t="str">
        <f t="shared" si="66"/>
        <v>EX-25-GAF-01--0134</v>
      </c>
      <c r="BA135" s="3" t="str">
        <f t="shared" si="67"/>
        <v>Not Completed</v>
      </c>
      <c r="BB135" s="6">
        <f t="shared" si="33"/>
        <v>0</v>
      </c>
      <c r="BC135" s="6">
        <f t="shared" si="34"/>
        <v>0</v>
      </c>
      <c r="BD135" s="6">
        <f t="shared" si="35"/>
        <v>1</v>
      </c>
      <c r="BE135" s="6">
        <f t="shared" si="36"/>
        <v>0</v>
      </c>
      <c r="BF135" s="6">
        <f t="shared" si="37"/>
        <v>0</v>
      </c>
      <c r="BG135" s="6">
        <f t="shared" si="38"/>
        <v>0</v>
      </c>
      <c r="BH135" s="6">
        <f t="shared" si="39"/>
        <v>0</v>
      </c>
      <c r="BI135" s="6">
        <f t="shared" si="40"/>
        <v>0</v>
      </c>
      <c r="BJ135" s="6">
        <f t="shared" si="41"/>
        <v>0</v>
      </c>
      <c r="BK135" s="6">
        <f t="shared" si="42"/>
        <v>0</v>
      </c>
      <c r="BL135" s="6">
        <f t="shared" si="43"/>
        <v>0</v>
      </c>
      <c r="BM135" s="6">
        <f t="shared" si="44"/>
        <v>1</v>
      </c>
      <c r="BN135" s="6">
        <f t="shared" si="45"/>
        <v>1</v>
      </c>
      <c r="BO135" s="6">
        <f t="shared" si="46"/>
        <v>0</v>
      </c>
      <c r="BP135" s="6">
        <f t="shared" si="47"/>
        <v>1</v>
      </c>
      <c r="BQ135" s="105">
        <f t="shared" si="48"/>
        <v>1</v>
      </c>
      <c r="BR135" s="6">
        <f t="shared" si="49"/>
        <v>0</v>
      </c>
      <c r="BS135" s="6">
        <f t="shared" si="50"/>
        <v>0</v>
      </c>
      <c r="BT135" s="105">
        <f t="shared" si="51"/>
        <v>1</v>
      </c>
      <c r="BU135" s="105">
        <f t="shared" si="52"/>
        <v>1</v>
      </c>
      <c r="BV135" s="105">
        <f t="shared" si="53"/>
        <v>1</v>
      </c>
      <c r="BW135" s="105">
        <f t="shared" si="54"/>
        <v>1</v>
      </c>
      <c r="BX135" s="3"/>
      <c r="BY135" s="3" t="str">
        <f t="shared" si="68"/>
        <v/>
      </c>
      <c r="BZ135" s="3" t="str">
        <f t="shared" si="69"/>
        <v/>
      </c>
      <c r="CA135" s="3" t="str">
        <f t="shared" si="70"/>
        <v/>
      </c>
      <c r="CB135" s="3">
        <f t="shared" si="71"/>
        <v>0</v>
      </c>
      <c r="CC135" s="3" t="str">
        <f t="shared" si="72"/>
        <v>0</v>
      </c>
    </row>
    <row r="136" spans="1:81" x14ac:dyDescent="0.25">
      <c r="A136" s="3" t="str">
        <f t="shared" si="58"/>
        <v>Not Completed</v>
      </c>
      <c r="C136" s="10">
        <f t="shared" si="85"/>
        <v>135</v>
      </c>
      <c r="D136" s="5" t="str">
        <f t="shared" si="60"/>
        <v/>
      </c>
      <c r="E136" s="6"/>
      <c r="F136" s="6"/>
      <c r="G136" s="6"/>
      <c r="H136" s="5" t="str">
        <f t="shared" si="80"/>
        <v/>
      </c>
      <c r="I136" s="6"/>
      <c r="J136" s="6"/>
      <c r="K136" s="6"/>
      <c r="L136" s="6"/>
      <c r="M136" s="6"/>
      <c r="N136" s="6"/>
      <c r="O136" s="6"/>
      <c r="P136" s="7"/>
      <c r="Q136" s="8" t="str">
        <f>IF(ISBLANK(O136)=TRUE,"",VLOOKUP(O136,'validation code'!$X$35:$Y$38,2,0))</f>
        <v/>
      </c>
      <c r="R136" s="8">
        <f t="shared" si="83"/>
        <v>0</v>
      </c>
      <c r="S136" s="7"/>
      <c r="T136" s="61" t="str">
        <f t="shared" si="61"/>
        <v/>
      </c>
      <c r="U136" s="57"/>
      <c r="V136" s="57"/>
      <c r="W136" s="57"/>
      <c r="X136" s="57"/>
      <c r="Y136" s="58"/>
      <c r="Z136" s="57"/>
      <c r="AA136" s="87"/>
      <c r="AB136" s="84" t="str">
        <f t="shared" si="62"/>
        <v/>
      </c>
      <c r="AC136" s="60" t="str">
        <f t="shared" si="82"/>
        <v/>
      </c>
      <c r="AD136" s="60" t="str">
        <f t="shared" si="82"/>
        <v/>
      </c>
      <c r="AE136" s="60" t="str">
        <f t="shared" si="82"/>
        <v/>
      </c>
      <c r="AF136" s="60" t="str">
        <f t="shared" si="82"/>
        <v/>
      </c>
      <c r="AG136" s="60" t="str">
        <f t="shared" si="82"/>
        <v/>
      </c>
      <c r="AH136" s="60" t="str">
        <f t="shared" si="82"/>
        <v/>
      </c>
      <c r="AI136" s="60" t="str">
        <f t="shared" si="82"/>
        <v/>
      </c>
      <c r="AJ136" s="60" t="str">
        <f t="shared" si="82"/>
        <v/>
      </c>
      <c r="AK136" s="60" t="str">
        <f t="shared" si="82"/>
        <v/>
      </c>
      <c r="AL136" s="60" t="str">
        <f t="shared" si="82"/>
        <v/>
      </c>
      <c r="AM136" s="60" t="str">
        <f t="shared" si="82"/>
        <v/>
      </c>
      <c r="AN136" s="55">
        <f t="shared" si="84"/>
        <v>0</v>
      </c>
      <c r="AO136" s="3"/>
      <c r="AP136" s="3" t="str">
        <f>IF(ISBLANK(F136),"",VLOOKUP(F136,'validation code'!$T$64:$U$125,2,0))</f>
        <v/>
      </c>
      <c r="AQ136" s="3" t="str">
        <f>IF(ISBLANK(F136),"",VLOOKUP(F136,'validation code'!$T$3:$U$61,2,0))</f>
        <v/>
      </c>
      <c r="AR136" s="3" t="str">
        <f>IF(ISBLANK(M136)=TRUE,"",VLOOKUP(M136,'validation code'!$X$48:$Y$49,2,0))</f>
        <v/>
      </c>
      <c r="AS136" s="3" t="str">
        <f>IF(ISBLANK(F136)=TRUE,"",VLOOKUP(F136,'validation code'!$A$29:$B$91,2,0))</f>
        <v/>
      </c>
      <c r="AT136" s="3"/>
      <c r="AU136" s="3" t="str">
        <f t="shared" si="3"/>
        <v>EX-25</v>
      </c>
      <c r="AV136" s="3" t="str">
        <f>IF(ISBLANK($B$2)=TRUE,"",VLOOKUP($B$2,'validation code'!$W$54:$X$76,2,0))</f>
        <v>GAF</v>
      </c>
      <c r="AW136" s="3" t="str">
        <f t="shared" si="63"/>
        <v>01</v>
      </c>
      <c r="AX136" s="3" t="str">
        <f t="shared" si="64"/>
        <v/>
      </c>
      <c r="AY136" s="3" t="str">
        <f t="shared" si="65"/>
        <v>0135</v>
      </c>
      <c r="AZ136" s="3" t="str">
        <f t="shared" si="66"/>
        <v>EX-25-GAF-01--0135</v>
      </c>
      <c r="BA136" s="3" t="str">
        <f t="shared" si="67"/>
        <v>Not Completed</v>
      </c>
      <c r="BB136" s="6">
        <f t="shared" si="33"/>
        <v>0</v>
      </c>
      <c r="BC136" s="6">
        <f t="shared" si="34"/>
        <v>0</v>
      </c>
      <c r="BD136" s="6">
        <f t="shared" si="35"/>
        <v>1</v>
      </c>
      <c r="BE136" s="6">
        <f t="shared" si="36"/>
        <v>0</v>
      </c>
      <c r="BF136" s="6">
        <f t="shared" si="37"/>
        <v>0</v>
      </c>
      <c r="BG136" s="6">
        <f t="shared" si="38"/>
        <v>0</v>
      </c>
      <c r="BH136" s="6">
        <f t="shared" si="39"/>
        <v>0</v>
      </c>
      <c r="BI136" s="6">
        <f t="shared" si="40"/>
        <v>0</v>
      </c>
      <c r="BJ136" s="6">
        <f t="shared" si="41"/>
        <v>0</v>
      </c>
      <c r="BK136" s="6">
        <f t="shared" si="42"/>
        <v>0</v>
      </c>
      <c r="BL136" s="6">
        <f t="shared" si="43"/>
        <v>0</v>
      </c>
      <c r="BM136" s="6">
        <f t="shared" si="44"/>
        <v>1</v>
      </c>
      <c r="BN136" s="6">
        <f t="shared" si="45"/>
        <v>1</v>
      </c>
      <c r="BO136" s="6">
        <f t="shared" si="46"/>
        <v>0</v>
      </c>
      <c r="BP136" s="6">
        <f t="shared" si="47"/>
        <v>1</v>
      </c>
      <c r="BQ136" s="105">
        <f t="shared" si="48"/>
        <v>1</v>
      </c>
      <c r="BR136" s="6">
        <f t="shared" si="49"/>
        <v>0</v>
      </c>
      <c r="BS136" s="6">
        <f t="shared" si="50"/>
        <v>0</v>
      </c>
      <c r="BT136" s="105">
        <f t="shared" si="51"/>
        <v>1</v>
      </c>
      <c r="BU136" s="105">
        <f t="shared" si="52"/>
        <v>1</v>
      </c>
      <c r="BV136" s="105">
        <f t="shared" si="53"/>
        <v>1</v>
      </c>
      <c r="BW136" s="105">
        <f t="shared" si="54"/>
        <v>1</v>
      </c>
      <c r="BX136" s="3"/>
      <c r="BY136" s="3" t="str">
        <f t="shared" si="68"/>
        <v/>
      </c>
      <c r="BZ136" s="3" t="str">
        <f t="shared" si="69"/>
        <v/>
      </c>
      <c r="CA136" s="3" t="str">
        <f t="shared" si="70"/>
        <v/>
      </c>
      <c r="CB136" s="3">
        <f t="shared" si="71"/>
        <v>0</v>
      </c>
      <c r="CC136" s="3" t="str">
        <f t="shared" si="72"/>
        <v>0</v>
      </c>
    </row>
    <row r="137" spans="1:81" x14ac:dyDescent="0.25">
      <c r="A137" s="3" t="str">
        <f t="shared" si="58"/>
        <v>Not Completed</v>
      </c>
      <c r="C137" s="10">
        <f t="shared" si="85"/>
        <v>136</v>
      </c>
      <c r="D137" s="5" t="str">
        <f t="shared" si="60"/>
        <v/>
      </c>
      <c r="E137" s="6"/>
      <c r="F137" s="6"/>
      <c r="G137" s="6"/>
      <c r="H137" s="5" t="str">
        <f t="shared" si="80"/>
        <v/>
      </c>
      <c r="I137" s="6"/>
      <c r="J137" s="6"/>
      <c r="K137" s="6"/>
      <c r="L137" s="6"/>
      <c r="M137" s="6"/>
      <c r="N137" s="6"/>
      <c r="O137" s="6"/>
      <c r="P137" s="7"/>
      <c r="Q137" s="8" t="str">
        <f>IF(ISBLANK(O137)=TRUE,"",VLOOKUP(O137,'validation code'!$X$35:$Y$38,2,0))</f>
        <v/>
      </c>
      <c r="R137" s="8">
        <f t="shared" si="83"/>
        <v>0</v>
      </c>
      <c r="S137" s="7"/>
      <c r="T137" s="61" t="str">
        <f t="shared" si="61"/>
        <v/>
      </c>
      <c r="U137" s="57"/>
      <c r="V137" s="57"/>
      <c r="W137" s="57"/>
      <c r="X137" s="57"/>
      <c r="Y137" s="58"/>
      <c r="Z137" s="57"/>
      <c r="AA137" s="87"/>
      <c r="AB137" s="84" t="str">
        <f t="shared" si="62"/>
        <v/>
      </c>
      <c r="AC137" s="60" t="str">
        <f t="shared" si="82"/>
        <v/>
      </c>
      <c r="AD137" s="60" t="str">
        <f t="shared" si="82"/>
        <v/>
      </c>
      <c r="AE137" s="60" t="str">
        <f t="shared" si="82"/>
        <v/>
      </c>
      <c r="AF137" s="60" t="str">
        <f t="shared" si="82"/>
        <v/>
      </c>
      <c r="AG137" s="60" t="str">
        <f t="shared" si="82"/>
        <v/>
      </c>
      <c r="AH137" s="60" t="str">
        <f t="shared" si="82"/>
        <v/>
      </c>
      <c r="AI137" s="60" t="str">
        <f t="shared" si="82"/>
        <v/>
      </c>
      <c r="AJ137" s="60" t="str">
        <f t="shared" si="82"/>
        <v/>
      </c>
      <c r="AK137" s="60" t="str">
        <f t="shared" si="82"/>
        <v/>
      </c>
      <c r="AL137" s="60" t="str">
        <f t="shared" si="82"/>
        <v/>
      </c>
      <c r="AM137" s="60" t="str">
        <f t="shared" si="82"/>
        <v/>
      </c>
      <c r="AN137" s="55">
        <f t="shared" si="84"/>
        <v>0</v>
      </c>
      <c r="AO137" s="3"/>
      <c r="AP137" s="3" t="str">
        <f>IF(ISBLANK(F137),"",VLOOKUP(F137,'validation code'!$T$64:$U$125,2,0))</f>
        <v/>
      </c>
      <c r="AQ137" s="3" t="str">
        <f>IF(ISBLANK(F137),"",VLOOKUP(F137,'validation code'!$T$3:$U$61,2,0))</f>
        <v/>
      </c>
      <c r="AR137" s="3" t="str">
        <f>IF(ISBLANK(M137)=TRUE,"",VLOOKUP(M137,'validation code'!$X$48:$Y$49,2,0))</f>
        <v/>
      </c>
      <c r="AS137" s="3" t="str">
        <f>IF(ISBLANK(F137)=TRUE,"",VLOOKUP(F137,'validation code'!$A$29:$B$91,2,0))</f>
        <v/>
      </c>
      <c r="AT137" s="3"/>
      <c r="AU137" s="3" t="str">
        <f t="shared" si="3"/>
        <v>EX-25</v>
      </c>
      <c r="AV137" s="3" t="str">
        <f>IF(ISBLANK($B$2)=TRUE,"",VLOOKUP($B$2,'validation code'!$W$54:$X$76,2,0))</f>
        <v>GAF</v>
      </c>
      <c r="AW137" s="3" t="str">
        <f t="shared" si="63"/>
        <v>01</v>
      </c>
      <c r="AX137" s="3" t="str">
        <f t="shared" si="64"/>
        <v/>
      </c>
      <c r="AY137" s="3" t="str">
        <f t="shared" si="65"/>
        <v>0136</v>
      </c>
      <c r="AZ137" s="3" t="str">
        <f t="shared" si="66"/>
        <v>EX-25-GAF-01--0136</v>
      </c>
      <c r="BA137" s="3" t="str">
        <f t="shared" si="67"/>
        <v>Not Completed</v>
      </c>
      <c r="BB137" s="6">
        <f t="shared" si="33"/>
        <v>0</v>
      </c>
      <c r="BC137" s="6">
        <f t="shared" si="34"/>
        <v>0</v>
      </c>
      <c r="BD137" s="6">
        <f t="shared" si="35"/>
        <v>1</v>
      </c>
      <c r="BE137" s="6">
        <f t="shared" si="36"/>
        <v>0</v>
      </c>
      <c r="BF137" s="6">
        <f t="shared" si="37"/>
        <v>0</v>
      </c>
      <c r="BG137" s="6">
        <f t="shared" si="38"/>
        <v>0</v>
      </c>
      <c r="BH137" s="6">
        <f t="shared" si="39"/>
        <v>0</v>
      </c>
      <c r="BI137" s="6">
        <f t="shared" si="40"/>
        <v>0</v>
      </c>
      <c r="BJ137" s="6">
        <f t="shared" si="41"/>
        <v>0</v>
      </c>
      <c r="BK137" s="6">
        <f t="shared" si="42"/>
        <v>0</v>
      </c>
      <c r="BL137" s="6">
        <f t="shared" si="43"/>
        <v>0</v>
      </c>
      <c r="BM137" s="6">
        <f t="shared" si="44"/>
        <v>1</v>
      </c>
      <c r="BN137" s="6">
        <f t="shared" si="45"/>
        <v>1</v>
      </c>
      <c r="BO137" s="6">
        <f t="shared" si="46"/>
        <v>0</v>
      </c>
      <c r="BP137" s="6">
        <f t="shared" si="47"/>
        <v>1</v>
      </c>
      <c r="BQ137" s="105">
        <f t="shared" si="48"/>
        <v>1</v>
      </c>
      <c r="BR137" s="6">
        <f t="shared" si="49"/>
        <v>0</v>
      </c>
      <c r="BS137" s="6">
        <f t="shared" si="50"/>
        <v>0</v>
      </c>
      <c r="BT137" s="105">
        <f t="shared" si="51"/>
        <v>1</v>
      </c>
      <c r="BU137" s="105">
        <f t="shared" si="52"/>
        <v>1</v>
      </c>
      <c r="BV137" s="105">
        <f t="shared" si="53"/>
        <v>1</v>
      </c>
      <c r="BW137" s="105">
        <f t="shared" si="54"/>
        <v>1</v>
      </c>
      <c r="BX137" s="3"/>
      <c r="BY137" s="3" t="str">
        <f t="shared" si="68"/>
        <v/>
      </c>
      <c r="BZ137" s="3" t="str">
        <f t="shared" si="69"/>
        <v/>
      </c>
      <c r="CA137" s="3" t="str">
        <f t="shared" si="70"/>
        <v/>
      </c>
      <c r="CB137" s="3">
        <f t="shared" si="71"/>
        <v>0</v>
      </c>
      <c r="CC137" s="3" t="str">
        <f t="shared" si="72"/>
        <v>0</v>
      </c>
    </row>
    <row r="138" spans="1:81" x14ac:dyDescent="0.25">
      <c r="A138" s="3" t="str">
        <f t="shared" si="58"/>
        <v>Not Completed</v>
      </c>
      <c r="C138" s="10">
        <f t="shared" si="85"/>
        <v>137</v>
      </c>
      <c r="D138" s="5" t="str">
        <f t="shared" si="60"/>
        <v/>
      </c>
      <c r="E138" s="6"/>
      <c r="F138" s="6"/>
      <c r="G138" s="6"/>
      <c r="H138" s="5" t="str">
        <f t="shared" si="80"/>
        <v/>
      </c>
      <c r="I138" s="6"/>
      <c r="J138" s="6"/>
      <c r="K138" s="6"/>
      <c r="L138" s="6"/>
      <c r="M138" s="6"/>
      <c r="N138" s="6"/>
      <c r="O138" s="6"/>
      <c r="P138" s="7"/>
      <c r="Q138" s="8" t="str">
        <f>IF(ISBLANK(O138)=TRUE,"",VLOOKUP(O138,'validation code'!$X$35:$Y$38,2,0))</f>
        <v/>
      </c>
      <c r="R138" s="8">
        <f t="shared" si="83"/>
        <v>0</v>
      </c>
      <c r="S138" s="7"/>
      <c r="T138" s="61" t="str">
        <f t="shared" si="61"/>
        <v/>
      </c>
      <c r="U138" s="57"/>
      <c r="V138" s="57"/>
      <c r="W138" s="57"/>
      <c r="X138" s="57"/>
      <c r="Y138" s="58"/>
      <c r="Z138" s="57"/>
      <c r="AA138" s="87"/>
      <c r="AB138" s="84" t="str">
        <f t="shared" si="62"/>
        <v/>
      </c>
      <c r="AC138" s="60" t="str">
        <f t="shared" si="82"/>
        <v/>
      </c>
      <c r="AD138" s="60" t="str">
        <f t="shared" si="82"/>
        <v/>
      </c>
      <c r="AE138" s="60" t="str">
        <f t="shared" si="82"/>
        <v/>
      </c>
      <c r="AF138" s="60" t="str">
        <f t="shared" si="82"/>
        <v/>
      </c>
      <c r="AG138" s="60" t="str">
        <f t="shared" si="82"/>
        <v/>
      </c>
      <c r="AH138" s="60" t="str">
        <f t="shared" si="82"/>
        <v/>
      </c>
      <c r="AI138" s="60" t="str">
        <f t="shared" si="82"/>
        <v/>
      </c>
      <c r="AJ138" s="60" t="str">
        <f t="shared" si="82"/>
        <v/>
      </c>
      <c r="AK138" s="60" t="str">
        <f t="shared" si="82"/>
        <v/>
      </c>
      <c r="AL138" s="60" t="str">
        <f t="shared" si="82"/>
        <v/>
      </c>
      <c r="AM138" s="60" t="str">
        <f t="shared" si="82"/>
        <v/>
      </c>
      <c r="AN138" s="55">
        <f t="shared" si="84"/>
        <v>0</v>
      </c>
      <c r="AO138" s="3"/>
      <c r="AP138" s="3" t="str">
        <f>IF(ISBLANK(F138),"",VLOOKUP(F138,'validation code'!$T$64:$U$125,2,0))</f>
        <v/>
      </c>
      <c r="AQ138" s="3" t="str">
        <f>IF(ISBLANK(F138),"",VLOOKUP(F138,'validation code'!$T$3:$U$61,2,0))</f>
        <v/>
      </c>
      <c r="AR138" s="3" t="str">
        <f>IF(ISBLANK(M138)=TRUE,"",VLOOKUP(M138,'validation code'!$X$48:$Y$49,2,0))</f>
        <v/>
      </c>
      <c r="AS138" s="3" t="str">
        <f>IF(ISBLANK(F138)=TRUE,"",VLOOKUP(F138,'validation code'!$A$29:$B$91,2,0))</f>
        <v/>
      </c>
      <c r="AT138" s="3"/>
      <c r="AU138" s="3" t="str">
        <f t="shared" si="3"/>
        <v>EX-25</v>
      </c>
      <c r="AV138" s="3" t="str">
        <f>IF(ISBLANK($B$2)=TRUE,"",VLOOKUP($B$2,'validation code'!$W$54:$X$76,2,0))</f>
        <v>GAF</v>
      </c>
      <c r="AW138" s="3" t="str">
        <f t="shared" si="63"/>
        <v>01</v>
      </c>
      <c r="AX138" s="3" t="str">
        <f t="shared" si="64"/>
        <v/>
      </c>
      <c r="AY138" s="3" t="str">
        <f t="shared" si="65"/>
        <v>0137</v>
      </c>
      <c r="AZ138" s="3" t="str">
        <f t="shared" si="66"/>
        <v>EX-25-GAF-01--0137</v>
      </c>
      <c r="BA138" s="3" t="str">
        <f t="shared" si="67"/>
        <v>Not Completed</v>
      </c>
      <c r="BB138" s="6">
        <f t="shared" si="33"/>
        <v>0</v>
      </c>
      <c r="BC138" s="6">
        <f t="shared" si="34"/>
        <v>0</v>
      </c>
      <c r="BD138" s="6">
        <f t="shared" si="35"/>
        <v>1</v>
      </c>
      <c r="BE138" s="6">
        <f t="shared" si="36"/>
        <v>0</v>
      </c>
      <c r="BF138" s="6">
        <f t="shared" si="37"/>
        <v>0</v>
      </c>
      <c r="BG138" s="6">
        <f t="shared" si="38"/>
        <v>0</v>
      </c>
      <c r="BH138" s="6">
        <f t="shared" si="39"/>
        <v>0</v>
      </c>
      <c r="BI138" s="6">
        <f t="shared" si="40"/>
        <v>0</v>
      </c>
      <c r="BJ138" s="6">
        <f t="shared" si="41"/>
        <v>0</v>
      </c>
      <c r="BK138" s="6">
        <f t="shared" si="42"/>
        <v>0</v>
      </c>
      <c r="BL138" s="6">
        <f t="shared" si="43"/>
        <v>0</v>
      </c>
      <c r="BM138" s="6">
        <f t="shared" si="44"/>
        <v>1</v>
      </c>
      <c r="BN138" s="6">
        <f t="shared" si="45"/>
        <v>1</v>
      </c>
      <c r="BO138" s="6">
        <f t="shared" si="46"/>
        <v>0</v>
      </c>
      <c r="BP138" s="6">
        <f t="shared" si="47"/>
        <v>1</v>
      </c>
      <c r="BQ138" s="105">
        <f t="shared" si="48"/>
        <v>1</v>
      </c>
      <c r="BR138" s="6">
        <f t="shared" si="49"/>
        <v>0</v>
      </c>
      <c r="BS138" s="6">
        <f t="shared" si="50"/>
        <v>0</v>
      </c>
      <c r="BT138" s="105">
        <f t="shared" si="51"/>
        <v>1</v>
      </c>
      <c r="BU138" s="105">
        <f t="shared" si="52"/>
        <v>1</v>
      </c>
      <c r="BV138" s="105">
        <f t="shared" si="53"/>
        <v>1</v>
      </c>
      <c r="BW138" s="105">
        <f t="shared" si="54"/>
        <v>1</v>
      </c>
      <c r="BX138" s="3"/>
      <c r="BY138" s="3" t="str">
        <f t="shared" si="68"/>
        <v/>
      </c>
      <c r="BZ138" s="3" t="str">
        <f t="shared" si="69"/>
        <v/>
      </c>
      <c r="CA138" s="3" t="str">
        <f t="shared" si="70"/>
        <v/>
      </c>
      <c r="CB138" s="3">
        <f t="shared" si="71"/>
        <v>0</v>
      </c>
      <c r="CC138" s="3" t="str">
        <f t="shared" si="72"/>
        <v>0</v>
      </c>
    </row>
    <row r="139" spans="1:81" x14ac:dyDescent="0.25">
      <c r="A139" s="3" t="str">
        <f t="shared" si="58"/>
        <v>Not Completed</v>
      </c>
      <c r="C139" s="10">
        <f t="shared" si="85"/>
        <v>138</v>
      </c>
      <c r="D139" s="5" t="str">
        <f t="shared" si="60"/>
        <v/>
      </c>
      <c r="E139" s="6"/>
      <c r="F139" s="6"/>
      <c r="G139" s="6"/>
      <c r="H139" s="5" t="str">
        <f t="shared" ref="H139:H199" si="86">IF(ISBLANK(G139),"",VLOOKUP(G139,T_profitcode,2,0))</f>
        <v/>
      </c>
      <c r="I139" s="6"/>
      <c r="J139" s="6"/>
      <c r="K139" s="6"/>
      <c r="L139" s="6"/>
      <c r="M139" s="6"/>
      <c r="N139" s="6"/>
      <c r="O139" s="6"/>
      <c r="P139" s="7"/>
      <c r="Q139" s="8" t="str">
        <f>IF(ISBLANK(O139)=TRUE,"",VLOOKUP(O139,'validation code'!$X$35:$Y$38,2,0))</f>
        <v/>
      </c>
      <c r="R139" s="8">
        <f t="shared" si="83"/>
        <v>0</v>
      </c>
      <c r="S139" s="7"/>
      <c r="T139" s="61" t="str">
        <f t="shared" si="61"/>
        <v/>
      </c>
      <c r="U139" s="57"/>
      <c r="V139" s="57"/>
      <c r="W139" s="57"/>
      <c r="X139" s="57"/>
      <c r="Y139" s="58"/>
      <c r="Z139" s="57"/>
      <c r="AA139" s="87"/>
      <c r="AB139" s="84" t="str">
        <f t="shared" si="62"/>
        <v/>
      </c>
      <c r="AC139" s="60" t="str">
        <f t="shared" si="82"/>
        <v/>
      </c>
      <c r="AD139" s="60" t="str">
        <f t="shared" si="82"/>
        <v/>
      </c>
      <c r="AE139" s="60" t="str">
        <f t="shared" si="82"/>
        <v/>
      </c>
      <c r="AF139" s="60" t="str">
        <f t="shared" si="82"/>
        <v/>
      </c>
      <c r="AG139" s="60" t="str">
        <f t="shared" si="82"/>
        <v/>
      </c>
      <c r="AH139" s="60" t="str">
        <f t="shared" si="82"/>
        <v/>
      </c>
      <c r="AI139" s="60" t="str">
        <f t="shared" si="82"/>
        <v/>
      </c>
      <c r="AJ139" s="60" t="str">
        <f t="shared" si="82"/>
        <v/>
      </c>
      <c r="AK139" s="60" t="str">
        <f t="shared" si="82"/>
        <v/>
      </c>
      <c r="AL139" s="60" t="str">
        <f t="shared" si="82"/>
        <v/>
      </c>
      <c r="AM139" s="60" t="str">
        <f t="shared" si="82"/>
        <v/>
      </c>
      <c r="AN139" s="55">
        <f t="shared" si="84"/>
        <v>0</v>
      </c>
      <c r="AO139" s="3"/>
      <c r="AP139" s="3" t="str">
        <f>IF(ISBLANK(F139),"",VLOOKUP(F139,'validation code'!$T$64:$U$125,2,0))</f>
        <v/>
      </c>
      <c r="AQ139" s="3" t="str">
        <f>IF(ISBLANK(F139),"",VLOOKUP(F139,'validation code'!$T$3:$U$61,2,0))</f>
        <v/>
      </c>
      <c r="AR139" s="3" t="str">
        <f>IF(ISBLANK(M139)=TRUE,"",VLOOKUP(M139,'validation code'!$X$48:$Y$49,2,0))</f>
        <v/>
      </c>
      <c r="AS139" s="3" t="str">
        <f>IF(ISBLANK(F139)=TRUE,"",VLOOKUP(F139,'validation code'!$A$29:$B$91,2,0))</f>
        <v/>
      </c>
      <c r="AT139" s="3"/>
      <c r="AU139" s="3" t="str">
        <f t="shared" si="3"/>
        <v>EX-25</v>
      </c>
      <c r="AV139" s="3" t="str">
        <f>IF(ISBLANK($B$2)=TRUE,"",VLOOKUP($B$2,'validation code'!$W$54:$X$76,2,0))</f>
        <v>GAF</v>
      </c>
      <c r="AW139" s="3" t="str">
        <f t="shared" si="63"/>
        <v>01</v>
      </c>
      <c r="AX139" s="3" t="str">
        <f t="shared" si="64"/>
        <v/>
      </c>
      <c r="AY139" s="3" t="str">
        <f t="shared" si="65"/>
        <v>0138</v>
      </c>
      <c r="AZ139" s="3" t="str">
        <f t="shared" si="66"/>
        <v>EX-25-GAF-01--0138</v>
      </c>
      <c r="BA139" s="3" t="str">
        <f t="shared" si="67"/>
        <v>Not Completed</v>
      </c>
      <c r="BB139" s="6">
        <f t="shared" si="33"/>
        <v>0</v>
      </c>
      <c r="BC139" s="6">
        <f t="shared" si="34"/>
        <v>0</v>
      </c>
      <c r="BD139" s="6">
        <f t="shared" si="35"/>
        <v>1</v>
      </c>
      <c r="BE139" s="6">
        <f t="shared" si="36"/>
        <v>0</v>
      </c>
      <c r="BF139" s="6">
        <f t="shared" si="37"/>
        <v>0</v>
      </c>
      <c r="BG139" s="6">
        <f t="shared" si="38"/>
        <v>0</v>
      </c>
      <c r="BH139" s="6">
        <f t="shared" si="39"/>
        <v>0</v>
      </c>
      <c r="BI139" s="6">
        <f t="shared" si="40"/>
        <v>0</v>
      </c>
      <c r="BJ139" s="6">
        <f t="shared" si="41"/>
        <v>0</v>
      </c>
      <c r="BK139" s="6">
        <f t="shared" si="42"/>
        <v>0</v>
      </c>
      <c r="BL139" s="6">
        <f t="shared" si="43"/>
        <v>0</v>
      </c>
      <c r="BM139" s="6">
        <f t="shared" si="44"/>
        <v>1</v>
      </c>
      <c r="BN139" s="6">
        <f t="shared" si="45"/>
        <v>1</v>
      </c>
      <c r="BO139" s="6">
        <f t="shared" si="46"/>
        <v>0</v>
      </c>
      <c r="BP139" s="6">
        <f t="shared" si="47"/>
        <v>1</v>
      </c>
      <c r="BQ139" s="105">
        <f t="shared" si="48"/>
        <v>1</v>
      </c>
      <c r="BR139" s="6">
        <f t="shared" si="49"/>
        <v>0</v>
      </c>
      <c r="BS139" s="6">
        <f t="shared" si="50"/>
        <v>0</v>
      </c>
      <c r="BT139" s="105">
        <f t="shared" si="51"/>
        <v>1</v>
      </c>
      <c r="BU139" s="105">
        <f t="shared" si="52"/>
        <v>1</v>
      </c>
      <c r="BV139" s="105">
        <f t="shared" si="53"/>
        <v>1</v>
      </c>
      <c r="BW139" s="105">
        <f t="shared" si="54"/>
        <v>1</v>
      </c>
      <c r="BX139" s="3"/>
      <c r="BY139" s="3" t="str">
        <f t="shared" si="68"/>
        <v/>
      </c>
      <c r="BZ139" s="3" t="str">
        <f t="shared" si="69"/>
        <v/>
      </c>
      <c r="CA139" s="3" t="str">
        <f t="shared" si="70"/>
        <v/>
      </c>
      <c r="CB139" s="3">
        <f t="shared" si="71"/>
        <v>0</v>
      </c>
      <c r="CC139" s="3" t="str">
        <f t="shared" si="72"/>
        <v>0</v>
      </c>
    </row>
    <row r="140" spans="1:81" x14ac:dyDescent="0.25">
      <c r="A140" s="3" t="str">
        <f t="shared" si="58"/>
        <v>Not Completed</v>
      </c>
      <c r="C140" s="10">
        <f t="shared" si="85"/>
        <v>139</v>
      </c>
      <c r="D140" s="5" t="str">
        <f t="shared" si="60"/>
        <v/>
      </c>
      <c r="E140" s="6"/>
      <c r="F140" s="6"/>
      <c r="G140" s="6"/>
      <c r="H140" s="5" t="str">
        <f t="shared" si="86"/>
        <v/>
      </c>
      <c r="I140" s="6"/>
      <c r="J140" s="6"/>
      <c r="K140" s="6"/>
      <c r="L140" s="6"/>
      <c r="M140" s="6"/>
      <c r="N140" s="6"/>
      <c r="O140" s="6"/>
      <c r="P140" s="7"/>
      <c r="Q140" s="8" t="str">
        <f>IF(ISBLANK(O140)=TRUE,"",VLOOKUP(O140,'validation code'!$X$35:$Y$38,2,0))</f>
        <v/>
      </c>
      <c r="R140" s="8">
        <f t="shared" si="83"/>
        <v>0</v>
      </c>
      <c r="S140" s="7"/>
      <c r="T140" s="61" t="str">
        <f t="shared" si="61"/>
        <v/>
      </c>
      <c r="U140" s="57"/>
      <c r="V140" s="57"/>
      <c r="W140" s="57"/>
      <c r="X140" s="57"/>
      <c r="Y140" s="58"/>
      <c r="Z140" s="57"/>
      <c r="AA140" s="87"/>
      <c r="AB140" s="84" t="str">
        <f t="shared" si="62"/>
        <v/>
      </c>
      <c r="AC140" s="60" t="str">
        <f t="shared" si="82"/>
        <v/>
      </c>
      <c r="AD140" s="60" t="str">
        <f t="shared" ref="AC140:AM163" si="87">IF(OR(ISBLANK($V140)=TRUE,$V140&lt;&gt;AD$1=TRUE,ISBLANK($T140)=TRUE),"",IF(AD$1=$V140,$T140,0))</f>
        <v/>
      </c>
      <c r="AE140" s="60" t="str">
        <f t="shared" si="87"/>
        <v/>
      </c>
      <c r="AF140" s="60" t="str">
        <f t="shared" si="87"/>
        <v/>
      </c>
      <c r="AG140" s="60" t="str">
        <f t="shared" si="87"/>
        <v/>
      </c>
      <c r="AH140" s="60" t="str">
        <f t="shared" si="87"/>
        <v/>
      </c>
      <c r="AI140" s="60" t="str">
        <f t="shared" si="87"/>
        <v/>
      </c>
      <c r="AJ140" s="60" t="str">
        <f t="shared" si="87"/>
        <v/>
      </c>
      <c r="AK140" s="60" t="str">
        <f t="shared" si="87"/>
        <v/>
      </c>
      <c r="AL140" s="60" t="str">
        <f t="shared" si="87"/>
        <v/>
      </c>
      <c r="AM140" s="60" t="str">
        <f t="shared" si="87"/>
        <v/>
      </c>
      <c r="AN140" s="55">
        <f t="shared" si="84"/>
        <v>0</v>
      </c>
      <c r="AO140" s="3"/>
      <c r="AP140" s="3" t="str">
        <f>IF(ISBLANK(F140),"",VLOOKUP(F140,'validation code'!$T$64:$U$125,2,0))</f>
        <v/>
      </c>
      <c r="AQ140" s="3" t="str">
        <f>IF(ISBLANK(F140),"",VLOOKUP(F140,'validation code'!$T$3:$U$61,2,0))</f>
        <v/>
      </c>
      <c r="AR140" s="3" t="str">
        <f>IF(ISBLANK(M140)=TRUE,"",VLOOKUP(M140,'validation code'!$X$48:$Y$49,2,0))</f>
        <v/>
      </c>
      <c r="AS140" s="3" t="str">
        <f>IF(ISBLANK(F140)=TRUE,"",VLOOKUP(F140,'validation code'!$A$29:$B$91,2,0))</f>
        <v/>
      </c>
      <c r="AT140" s="3"/>
      <c r="AU140" s="3" t="str">
        <f t="shared" si="3"/>
        <v>EX-25</v>
      </c>
      <c r="AV140" s="3" t="str">
        <f>IF(ISBLANK($B$2)=TRUE,"",VLOOKUP($B$2,'validation code'!$W$54:$X$76,2,0))</f>
        <v>GAF</v>
      </c>
      <c r="AW140" s="3" t="str">
        <f t="shared" si="63"/>
        <v>01</v>
      </c>
      <c r="AX140" s="3" t="str">
        <f t="shared" si="64"/>
        <v/>
      </c>
      <c r="AY140" s="3" t="str">
        <f t="shared" si="65"/>
        <v>0139</v>
      </c>
      <c r="AZ140" s="3" t="str">
        <f t="shared" si="66"/>
        <v>EX-25-GAF-01--0139</v>
      </c>
      <c r="BA140" s="3" t="str">
        <f t="shared" si="67"/>
        <v>Not Completed</v>
      </c>
      <c r="BB140" s="6">
        <f t="shared" si="33"/>
        <v>0</v>
      </c>
      <c r="BC140" s="6">
        <f t="shared" si="34"/>
        <v>0</v>
      </c>
      <c r="BD140" s="6">
        <f t="shared" si="35"/>
        <v>1</v>
      </c>
      <c r="BE140" s="6">
        <f t="shared" si="36"/>
        <v>0</v>
      </c>
      <c r="BF140" s="6">
        <f t="shared" si="37"/>
        <v>0</v>
      </c>
      <c r="BG140" s="6">
        <f t="shared" si="38"/>
        <v>0</v>
      </c>
      <c r="BH140" s="6">
        <f t="shared" si="39"/>
        <v>0</v>
      </c>
      <c r="BI140" s="6">
        <f t="shared" si="40"/>
        <v>0</v>
      </c>
      <c r="BJ140" s="6">
        <f t="shared" si="41"/>
        <v>0</v>
      </c>
      <c r="BK140" s="6">
        <f t="shared" si="42"/>
        <v>0</v>
      </c>
      <c r="BL140" s="6">
        <f t="shared" si="43"/>
        <v>0</v>
      </c>
      <c r="BM140" s="6">
        <f t="shared" si="44"/>
        <v>1</v>
      </c>
      <c r="BN140" s="6">
        <f t="shared" si="45"/>
        <v>1</v>
      </c>
      <c r="BO140" s="6">
        <f t="shared" si="46"/>
        <v>0</v>
      </c>
      <c r="BP140" s="6">
        <f t="shared" si="47"/>
        <v>1</v>
      </c>
      <c r="BQ140" s="105">
        <f t="shared" si="48"/>
        <v>1</v>
      </c>
      <c r="BR140" s="6">
        <f t="shared" si="49"/>
        <v>0</v>
      </c>
      <c r="BS140" s="6">
        <f t="shared" si="50"/>
        <v>0</v>
      </c>
      <c r="BT140" s="105">
        <f t="shared" si="51"/>
        <v>1</v>
      </c>
      <c r="BU140" s="105">
        <f t="shared" si="52"/>
        <v>1</v>
      </c>
      <c r="BV140" s="105">
        <f t="shared" si="53"/>
        <v>1</v>
      </c>
      <c r="BW140" s="105">
        <f t="shared" si="54"/>
        <v>1</v>
      </c>
      <c r="BX140" s="3"/>
      <c r="BY140" s="3" t="str">
        <f t="shared" si="68"/>
        <v/>
      </c>
      <c r="BZ140" s="3" t="str">
        <f t="shared" si="69"/>
        <v/>
      </c>
      <c r="CA140" s="3" t="str">
        <f t="shared" si="70"/>
        <v/>
      </c>
      <c r="CB140" s="3">
        <f t="shared" si="71"/>
        <v>0</v>
      </c>
      <c r="CC140" s="3" t="str">
        <f t="shared" si="72"/>
        <v>0</v>
      </c>
    </row>
    <row r="141" spans="1:81" x14ac:dyDescent="0.25">
      <c r="A141" s="3" t="str">
        <f t="shared" si="58"/>
        <v>Not Completed</v>
      </c>
      <c r="C141" s="10">
        <f t="shared" si="85"/>
        <v>140</v>
      </c>
      <c r="D141" s="5" t="str">
        <f t="shared" si="60"/>
        <v/>
      </c>
      <c r="E141" s="6"/>
      <c r="F141" s="6"/>
      <c r="G141" s="6"/>
      <c r="H141" s="5" t="str">
        <f t="shared" si="86"/>
        <v/>
      </c>
      <c r="I141" s="6"/>
      <c r="J141" s="6"/>
      <c r="K141" s="6"/>
      <c r="L141" s="6"/>
      <c r="M141" s="6"/>
      <c r="N141" s="6"/>
      <c r="O141" s="6"/>
      <c r="P141" s="7"/>
      <c r="Q141" s="8" t="str">
        <f>IF(ISBLANK(O141)=TRUE,"",VLOOKUP(O141,'validation code'!$X$35:$Y$38,2,0))</f>
        <v/>
      </c>
      <c r="R141" s="8">
        <f t="shared" si="83"/>
        <v>0</v>
      </c>
      <c r="S141" s="7"/>
      <c r="T141" s="61" t="str">
        <f t="shared" si="61"/>
        <v/>
      </c>
      <c r="U141" s="57"/>
      <c r="V141" s="57"/>
      <c r="W141" s="57"/>
      <c r="X141" s="57"/>
      <c r="Y141" s="58"/>
      <c r="Z141" s="57"/>
      <c r="AA141" s="87"/>
      <c r="AB141" s="84" t="str">
        <f t="shared" si="62"/>
        <v/>
      </c>
      <c r="AC141" s="60" t="str">
        <f t="shared" si="87"/>
        <v/>
      </c>
      <c r="AD141" s="60" t="str">
        <f t="shared" si="87"/>
        <v/>
      </c>
      <c r="AE141" s="60" t="str">
        <f t="shared" si="87"/>
        <v/>
      </c>
      <c r="AF141" s="60" t="str">
        <f t="shared" si="87"/>
        <v/>
      </c>
      <c r="AG141" s="60" t="str">
        <f t="shared" si="87"/>
        <v/>
      </c>
      <c r="AH141" s="60" t="str">
        <f t="shared" si="87"/>
        <v/>
      </c>
      <c r="AI141" s="60" t="str">
        <f t="shared" si="87"/>
        <v/>
      </c>
      <c r="AJ141" s="60" t="str">
        <f t="shared" si="87"/>
        <v/>
      </c>
      <c r="AK141" s="60" t="str">
        <f t="shared" si="87"/>
        <v/>
      </c>
      <c r="AL141" s="60" t="str">
        <f t="shared" si="87"/>
        <v/>
      </c>
      <c r="AM141" s="60" t="str">
        <f t="shared" si="87"/>
        <v/>
      </c>
      <c r="AN141" s="55">
        <f t="shared" si="84"/>
        <v>0</v>
      </c>
      <c r="AO141" s="3"/>
      <c r="AP141" s="3" t="str">
        <f>IF(ISBLANK(F141),"",VLOOKUP(F141,'validation code'!$T$64:$U$125,2,0))</f>
        <v/>
      </c>
      <c r="AQ141" s="3" t="str">
        <f>IF(ISBLANK(F141),"",VLOOKUP(F141,'validation code'!$T$3:$U$61,2,0))</f>
        <v/>
      </c>
      <c r="AR141" s="3" t="str">
        <f>IF(ISBLANK(M141)=TRUE,"",VLOOKUP(M141,'validation code'!$X$48:$Y$49,2,0))</f>
        <v/>
      </c>
      <c r="AS141" s="3" t="str">
        <f>IF(ISBLANK(F141)=TRUE,"",VLOOKUP(F141,'validation code'!$A$29:$B$91,2,0))</f>
        <v/>
      </c>
      <c r="AT141" s="3"/>
      <c r="AU141" s="3" t="str">
        <f t="shared" si="3"/>
        <v>EX-25</v>
      </c>
      <c r="AV141" s="3" t="str">
        <f>IF(ISBLANK($B$2)=TRUE,"",VLOOKUP($B$2,'validation code'!$W$54:$X$76,2,0))</f>
        <v>GAF</v>
      </c>
      <c r="AW141" s="3" t="str">
        <f t="shared" si="63"/>
        <v>01</v>
      </c>
      <c r="AX141" s="3" t="str">
        <f t="shared" si="64"/>
        <v/>
      </c>
      <c r="AY141" s="3" t="str">
        <f t="shared" si="65"/>
        <v>0140</v>
      </c>
      <c r="AZ141" s="3" t="str">
        <f t="shared" si="66"/>
        <v>EX-25-GAF-01--0140</v>
      </c>
      <c r="BA141" s="3" t="str">
        <f t="shared" si="67"/>
        <v>Not Completed</v>
      </c>
      <c r="BB141" s="6">
        <f t="shared" si="33"/>
        <v>0</v>
      </c>
      <c r="BC141" s="6">
        <f t="shared" si="34"/>
        <v>0</v>
      </c>
      <c r="BD141" s="6">
        <f t="shared" si="35"/>
        <v>1</v>
      </c>
      <c r="BE141" s="6">
        <f t="shared" si="36"/>
        <v>0</v>
      </c>
      <c r="BF141" s="6">
        <f t="shared" si="37"/>
        <v>0</v>
      </c>
      <c r="BG141" s="6">
        <f t="shared" si="38"/>
        <v>0</v>
      </c>
      <c r="BH141" s="6">
        <f t="shared" si="39"/>
        <v>0</v>
      </c>
      <c r="BI141" s="6">
        <f t="shared" si="40"/>
        <v>0</v>
      </c>
      <c r="BJ141" s="6">
        <f t="shared" si="41"/>
        <v>0</v>
      </c>
      <c r="BK141" s="6">
        <f t="shared" si="42"/>
        <v>0</v>
      </c>
      <c r="BL141" s="6">
        <f t="shared" si="43"/>
        <v>0</v>
      </c>
      <c r="BM141" s="6">
        <f t="shared" si="44"/>
        <v>1</v>
      </c>
      <c r="BN141" s="6">
        <f t="shared" si="45"/>
        <v>1</v>
      </c>
      <c r="BO141" s="6">
        <f t="shared" si="46"/>
        <v>0</v>
      </c>
      <c r="BP141" s="6">
        <f t="shared" si="47"/>
        <v>1</v>
      </c>
      <c r="BQ141" s="105">
        <f t="shared" si="48"/>
        <v>1</v>
      </c>
      <c r="BR141" s="6">
        <f t="shared" si="49"/>
        <v>0</v>
      </c>
      <c r="BS141" s="6">
        <f t="shared" si="50"/>
        <v>0</v>
      </c>
      <c r="BT141" s="105">
        <f t="shared" si="51"/>
        <v>1</v>
      </c>
      <c r="BU141" s="105">
        <f t="shared" si="52"/>
        <v>1</v>
      </c>
      <c r="BV141" s="105">
        <f t="shared" si="53"/>
        <v>1</v>
      </c>
      <c r="BW141" s="105">
        <f t="shared" si="54"/>
        <v>1</v>
      </c>
      <c r="BX141" s="3"/>
      <c r="BY141" s="3" t="str">
        <f t="shared" si="68"/>
        <v/>
      </c>
      <c r="BZ141" s="3" t="str">
        <f t="shared" si="69"/>
        <v/>
      </c>
      <c r="CA141" s="3" t="str">
        <f t="shared" si="70"/>
        <v/>
      </c>
      <c r="CB141" s="3">
        <f t="shared" si="71"/>
        <v>0</v>
      </c>
      <c r="CC141" s="3" t="str">
        <f t="shared" si="72"/>
        <v>0</v>
      </c>
    </row>
    <row r="142" spans="1:81" x14ac:dyDescent="0.25">
      <c r="A142" s="3" t="str">
        <f t="shared" si="58"/>
        <v>Not Completed</v>
      </c>
      <c r="C142" s="10">
        <f t="shared" si="85"/>
        <v>141</v>
      </c>
      <c r="D142" s="5" t="str">
        <f t="shared" si="60"/>
        <v/>
      </c>
      <c r="E142" s="6"/>
      <c r="F142" s="6"/>
      <c r="G142" s="6"/>
      <c r="H142" s="5" t="str">
        <f t="shared" si="86"/>
        <v/>
      </c>
      <c r="I142" s="6"/>
      <c r="J142" s="6"/>
      <c r="K142" s="6"/>
      <c r="L142" s="6"/>
      <c r="M142" s="6"/>
      <c r="N142" s="6"/>
      <c r="O142" s="6"/>
      <c r="P142" s="7"/>
      <c r="Q142" s="8" t="str">
        <f>IF(ISBLANK(O142)=TRUE,"",VLOOKUP(O142,'validation code'!$X$35:$Y$38,2,0))</f>
        <v/>
      </c>
      <c r="R142" s="8">
        <f t="shared" si="83"/>
        <v>0</v>
      </c>
      <c r="S142" s="7"/>
      <c r="T142" s="61" t="str">
        <f t="shared" si="61"/>
        <v/>
      </c>
      <c r="U142" s="57"/>
      <c r="V142" s="57"/>
      <c r="W142" s="57"/>
      <c r="X142" s="57"/>
      <c r="Y142" s="58"/>
      <c r="Z142" s="57"/>
      <c r="AA142" s="87"/>
      <c r="AB142" s="84" t="str">
        <f t="shared" si="62"/>
        <v/>
      </c>
      <c r="AC142" s="60" t="str">
        <f t="shared" si="87"/>
        <v/>
      </c>
      <c r="AD142" s="60" t="str">
        <f t="shared" si="87"/>
        <v/>
      </c>
      <c r="AE142" s="60" t="str">
        <f t="shared" si="87"/>
        <v/>
      </c>
      <c r="AF142" s="60" t="str">
        <f t="shared" si="87"/>
        <v/>
      </c>
      <c r="AG142" s="60" t="str">
        <f t="shared" si="87"/>
        <v/>
      </c>
      <c r="AH142" s="60" t="str">
        <f t="shared" si="87"/>
        <v/>
      </c>
      <c r="AI142" s="60" t="str">
        <f t="shared" si="87"/>
        <v/>
      </c>
      <c r="AJ142" s="60" t="str">
        <f t="shared" si="87"/>
        <v/>
      </c>
      <c r="AK142" s="60" t="str">
        <f t="shared" si="87"/>
        <v/>
      </c>
      <c r="AL142" s="60" t="str">
        <f t="shared" si="87"/>
        <v/>
      </c>
      <c r="AM142" s="60" t="str">
        <f t="shared" si="87"/>
        <v/>
      </c>
      <c r="AN142" s="55">
        <f t="shared" si="84"/>
        <v>0</v>
      </c>
      <c r="AO142" s="3"/>
      <c r="AP142" s="3" t="str">
        <f>IF(ISBLANK(F142),"",VLOOKUP(F142,'validation code'!$T$64:$U$125,2,0))</f>
        <v/>
      </c>
      <c r="AQ142" s="3" t="str">
        <f>IF(ISBLANK(F142),"",VLOOKUP(F142,'validation code'!$T$3:$U$61,2,0))</f>
        <v/>
      </c>
      <c r="AR142" s="3" t="str">
        <f>IF(ISBLANK(M142)=TRUE,"",VLOOKUP(M142,'validation code'!$X$48:$Y$49,2,0))</f>
        <v/>
      </c>
      <c r="AS142" s="3" t="str">
        <f>IF(ISBLANK(F142)=TRUE,"",VLOOKUP(F142,'validation code'!$A$29:$B$91,2,0))</f>
        <v/>
      </c>
      <c r="AT142" s="3"/>
      <c r="AU142" s="3" t="str">
        <f t="shared" si="3"/>
        <v>EX-25</v>
      </c>
      <c r="AV142" s="3" t="str">
        <f>IF(ISBLANK($B$2)=TRUE,"",VLOOKUP($B$2,'validation code'!$W$54:$X$76,2,0))</f>
        <v>GAF</v>
      </c>
      <c r="AW142" s="3" t="str">
        <f t="shared" si="63"/>
        <v>01</v>
      </c>
      <c r="AX142" s="3" t="str">
        <f t="shared" si="64"/>
        <v/>
      </c>
      <c r="AY142" s="3" t="str">
        <f t="shared" si="65"/>
        <v>0141</v>
      </c>
      <c r="AZ142" s="3" t="str">
        <f t="shared" si="66"/>
        <v>EX-25-GAF-01--0141</v>
      </c>
      <c r="BA142" s="3" t="str">
        <f t="shared" si="67"/>
        <v>Not Completed</v>
      </c>
      <c r="BB142" s="6">
        <f t="shared" si="33"/>
        <v>0</v>
      </c>
      <c r="BC142" s="6">
        <f t="shared" si="34"/>
        <v>0</v>
      </c>
      <c r="BD142" s="6">
        <f t="shared" si="35"/>
        <v>1</v>
      </c>
      <c r="BE142" s="6">
        <f t="shared" si="36"/>
        <v>0</v>
      </c>
      <c r="BF142" s="6">
        <f t="shared" si="37"/>
        <v>0</v>
      </c>
      <c r="BG142" s="6">
        <f t="shared" si="38"/>
        <v>0</v>
      </c>
      <c r="BH142" s="6">
        <f t="shared" si="39"/>
        <v>0</v>
      </c>
      <c r="BI142" s="6">
        <f t="shared" si="40"/>
        <v>0</v>
      </c>
      <c r="BJ142" s="6">
        <f t="shared" si="41"/>
        <v>0</v>
      </c>
      <c r="BK142" s="6">
        <f t="shared" si="42"/>
        <v>0</v>
      </c>
      <c r="BL142" s="6">
        <f t="shared" si="43"/>
        <v>0</v>
      </c>
      <c r="BM142" s="6">
        <f t="shared" si="44"/>
        <v>1</v>
      </c>
      <c r="BN142" s="6">
        <f t="shared" si="45"/>
        <v>1</v>
      </c>
      <c r="BO142" s="6">
        <f t="shared" si="46"/>
        <v>0</v>
      </c>
      <c r="BP142" s="6">
        <f t="shared" si="47"/>
        <v>1</v>
      </c>
      <c r="BQ142" s="105">
        <f t="shared" si="48"/>
        <v>1</v>
      </c>
      <c r="BR142" s="6">
        <f t="shared" si="49"/>
        <v>0</v>
      </c>
      <c r="BS142" s="6">
        <f t="shared" si="50"/>
        <v>0</v>
      </c>
      <c r="BT142" s="105">
        <f t="shared" si="51"/>
        <v>1</v>
      </c>
      <c r="BU142" s="105">
        <f t="shared" si="52"/>
        <v>1</v>
      </c>
      <c r="BV142" s="105">
        <f t="shared" si="53"/>
        <v>1</v>
      </c>
      <c r="BW142" s="105">
        <f t="shared" si="54"/>
        <v>1</v>
      </c>
      <c r="BX142" s="3"/>
      <c r="BY142" s="3" t="str">
        <f t="shared" si="68"/>
        <v/>
      </c>
      <c r="BZ142" s="3" t="str">
        <f t="shared" si="69"/>
        <v/>
      </c>
      <c r="CA142" s="3" t="str">
        <f t="shared" si="70"/>
        <v/>
      </c>
      <c r="CB142" s="3">
        <f t="shared" si="71"/>
        <v>0</v>
      </c>
      <c r="CC142" s="3" t="str">
        <f t="shared" si="72"/>
        <v>0</v>
      </c>
    </row>
    <row r="143" spans="1:81" x14ac:dyDescent="0.25">
      <c r="A143" s="3" t="str">
        <f t="shared" si="58"/>
        <v>Not Completed</v>
      </c>
      <c r="C143" s="10">
        <f t="shared" si="85"/>
        <v>142</v>
      </c>
      <c r="D143" s="5" t="str">
        <f t="shared" si="60"/>
        <v/>
      </c>
      <c r="E143" s="6"/>
      <c r="F143" s="6"/>
      <c r="G143" s="6"/>
      <c r="H143" s="5" t="str">
        <f t="shared" si="86"/>
        <v/>
      </c>
      <c r="I143" s="6"/>
      <c r="J143" s="6"/>
      <c r="K143" s="6"/>
      <c r="L143" s="6"/>
      <c r="M143" s="6"/>
      <c r="N143" s="6"/>
      <c r="O143" s="6"/>
      <c r="P143" s="7"/>
      <c r="Q143" s="8" t="str">
        <f>IF(ISBLANK(O143)=TRUE,"",VLOOKUP(O143,'validation code'!$X$35:$Y$38,2,0))</f>
        <v/>
      </c>
      <c r="R143" s="8">
        <f t="shared" si="83"/>
        <v>0</v>
      </c>
      <c r="S143" s="7"/>
      <c r="T143" s="61" t="str">
        <f t="shared" si="61"/>
        <v/>
      </c>
      <c r="U143" s="57"/>
      <c r="V143" s="57"/>
      <c r="W143" s="57"/>
      <c r="X143" s="57"/>
      <c r="Y143" s="58"/>
      <c r="Z143" s="57"/>
      <c r="AA143" s="87"/>
      <c r="AB143" s="84" t="str">
        <f t="shared" si="62"/>
        <v/>
      </c>
      <c r="AC143" s="60" t="str">
        <f t="shared" si="87"/>
        <v/>
      </c>
      <c r="AD143" s="60" t="str">
        <f t="shared" si="87"/>
        <v/>
      </c>
      <c r="AE143" s="60" t="str">
        <f t="shared" si="87"/>
        <v/>
      </c>
      <c r="AF143" s="60" t="str">
        <f t="shared" si="87"/>
        <v/>
      </c>
      <c r="AG143" s="60" t="str">
        <f t="shared" si="87"/>
        <v/>
      </c>
      <c r="AH143" s="60" t="str">
        <f t="shared" si="87"/>
        <v/>
      </c>
      <c r="AI143" s="60" t="str">
        <f t="shared" si="87"/>
        <v/>
      </c>
      <c r="AJ143" s="60" t="str">
        <f t="shared" si="87"/>
        <v/>
      </c>
      <c r="AK143" s="60" t="str">
        <f t="shared" si="87"/>
        <v/>
      </c>
      <c r="AL143" s="60" t="str">
        <f t="shared" si="87"/>
        <v/>
      </c>
      <c r="AM143" s="60" t="str">
        <f t="shared" si="87"/>
        <v/>
      </c>
      <c r="AN143" s="55">
        <f t="shared" si="84"/>
        <v>0</v>
      </c>
      <c r="AO143" s="3"/>
      <c r="AP143" s="3" t="str">
        <f>IF(ISBLANK(F143),"",VLOOKUP(F143,'validation code'!$T$64:$U$125,2,0))</f>
        <v/>
      </c>
      <c r="AQ143" s="3" t="str">
        <f>IF(ISBLANK(F143),"",VLOOKUP(F143,'validation code'!$T$3:$U$61,2,0))</f>
        <v/>
      </c>
      <c r="AR143" s="3" t="str">
        <f>IF(ISBLANK(M143)=TRUE,"",VLOOKUP(M143,'validation code'!$X$48:$Y$49,2,0))</f>
        <v/>
      </c>
      <c r="AS143" s="3" t="str">
        <f>IF(ISBLANK(F143)=TRUE,"",VLOOKUP(F143,'validation code'!$A$29:$B$91,2,0))</f>
        <v/>
      </c>
      <c r="AT143" s="3"/>
      <c r="AU143" s="3" t="str">
        <f t="shared" si="3"/>
        <v>EX-25</v>
      </c>
      <c r="AV143" s="3" t="str">
        <f>IF(ISBLANK($B$2)=TRUE,"",VLOOKUP($B$2,'validation code'!$W$54:$X$76,2,0))</f>
        <v>GAF</v>
      </c>
      <c r="AW143" s="3" t="str">
        <f t="shared" si="63"/>
        <v>01</v>
      </c>
      <c r="AX143" s="3" t="str">
        <f t="shared" si="64"/>
        <v/>
      </c>
      <c r="AY143" s="3" t="str">
        <f t="shared" si="65"/>
        <v>0142</v>
      </c>
      <c r="AZ143" s="3" t="str">
        <f t="shared" si="66"/>
        <v>EX-25-GAF-01--0142</v>
      </c>
      <c r="BA143" s="3" t="str">
        <f t="shared" si="67"/>
        <v>Not Completed</v>
      </c>
      <c r="BB143" s="6">
        <f t="shared" si="33"/>
        <v>0</v>
      </c>
      <c r="BC143" s="6">
        <f t="shared" si="34"/>
        <v>0</v>
      </c>
      <c r="BD143" s="6">
        <f t="shared" si="35"/>
        <v>1</v>
      </c>
      <c r="BE143" s="6">
        <f t="shared" si="36"/>
        <v>0</v>
      </c>
      <c r="BF143" s="6">
        <f t="shared" si="37"/>
        <v>0</v>
      </c>
      <c r="BG143" s="6">
        <f t="shared" si="38"/>
        <v>0</v>
      </c>
      <c r="BH143" s="6">
        <f t="shared" si="39"/>
        <v>0</v>
      </c>
      <c r="BI143" s="6">
        <f t="shared" si="40"/>
        <v>0</v>
      </c>
      <c r="BJ143" s="6">
        <f t="shared" si="41"/>
        <v>0</v>
      </c>
      <c r="BK143" s="6">
        <f t="shared" si="42"/>
        <v>0</v>
      </c>
      <c r="BL143" s="6">
        <f t="shared" si="43"/>
        <v>0</v>
      </c>
      <c r="BM143" s="6">
        <f t="shared" si="44"/>
        <v>1</v>
      </c>
      <c r="BN143" s="6">
        <f t="shared" si="45"/>
        <v>1</v>
      </c>
      <c r="BO143" s="6">
        <f t="shared" si="46"/>
        <v>0</v>
      </c>
      <c r="BP143" s="6">
        <f t="shared" si="47"/>
        <v>1</v>
      </c>
      <c r="BQ143" s="105">
        <f t="shared" si="48"/>
        <v>1</v>
      </c>
      <c r="BR143" s="6">
        <f t="shared" si="49"/>
        <v>0</v>
      </c>
      <c r="BS143" s="6">
        <f t="shared" si="50"/>
        <v>0</v>
      </c>
      <c r="BT143" s="105">
        <f t="shared" si="51"/>
        <v>1</v>
      </c>
      <c r="BU143" s="105">
        <f t="shared" si="52"/>
        <v>1</v>
      </c>
      <c r="BV143" s="105">
        <f t="shared" si="53"/>
        <v>1</v>
      </c>
      <c r="BW143" s="105">
        <f t="shared" si="54"/>
        <v>1</v>
      </c>
      <c r="BX143" s="3"/>
      <c r="BY143" s="3" t="str">
        <f t="shared" si="68"/>
        <v/>
      </c>
      <c r="BZ143" s="3" t="str">
        <f t="shared" si="69"/>
        <v/>
      </c>
      <c r="CA143" s="3" t="str">
        <f t="shared" si="70"/>
        <v/>
      </c>
      <c r="CB143" s="3">
        <f t="shared" si="71"/>
        <v>0</v>
      </c>
      <c r="CC143" s="3" t="str">
        <f t="shared" si="72"/>
        <v>0</v>
      </c>
    </row>
    <row r="144" spans="1:81" x14ac:dyDescent="0.25">
      <c r="A144" s="3" t="str">
        <f t="shared" si="58"/>
        <v>Not Completed</v>
      </c>
      <c r="C144" s="10">
        <f t="shared" si="85"/>
        <v>143</v>
      </c>
      <c r="D144" s="5" t="str">
        <f t="shared" si="60"/>
        <v/>
      </c>
      <c r="E144" s="6"/>
      <c r="F144" s="6"/>
      <c r="G144" s="6"/>
      <c r="H144" s="5" t="str">
        <f t="shared" si="86"/>
        <v/>
      </c>
      <c r="I144" s="6"/>
      <c r="J144" s="6"/>
      <c r="K144" s="6"/>
      <c r="L144" s="6"/>
      <c r="M144" s="6"/>
      <c r="N144" s="6"/>
      <c r="O144" s="6"/>
      <c r="P144" s="7"/>
      <c r="Q144" s="8" t="str">
        <f>IF(ISBLANK(O144)=TRUE,"",VLOOKUP(O144,'validation code'!$X$35:$Y$38,2,0))</f>
        <v/>
      </c>
      <c r="R144" s="8">
        <f t="shared" si="83"/>
        <v>0</v>
      </c>
      <c r="S144" s="7"/>
      <c r="T144" s="61" t="str">
        <f t="shared" si="61"/>
        <v/>
      </c>
      <c r="U144" s="57"/>
      <c r="V144" s="57"/>
      <c r="W144" s="57"/>
      <c r="X144" s="57"/>
      <c r="Y144" s="58"/>
      <c r="Z144" s="57"/>
      <c r="AA144" s="87"/>
      <c r="AB144" s="84" t="str">
        <f t="shared" si="62"/>
        <v/>
      </c>
      <c r="AC144" s="60" t="str">
        <f t="shared" si="87"/>
        <v/>
      </c>
      <c r="AD144" s="60" t="str">
        <f t="shared" si="87"/>
        <v/>
      </c>
      <c r="AE144" s="60" t="str">
        <f t="shared" si="87"/>
        <v/>
      </c>
      <c r="AF144" s="60" t="str">
        <f t="shared" si="87"/>
        <v/>
      </c>
      <c r="AG144" s="60" t="str">
        <f t="shared" si="87"/>
        <v/>
      </c>
      <c r="AH144" s="60" t="str">
        <f t="shared" si="87"/>
        <v/>
      </c>
      <c r="AI144" s="60" t="str">
        <f t="shared" si="87"/>
        <v/>
      </c>
      <c r="AJ144" s="60" t="str">
        <f t="shared" si="87"/>
        <v/>
      </c>
      <c r="AK144" s="60" t="str">
        <f t="shared" si="87"/>
        <v/>
      </c>
      <c r="AL144" s="60" t="str">
        <f t="shared" si="87"/>
        <v/>
      </c>
      <c r="AM144" s="60" t="str">
        <f t="shared" si="87"/>
        <v/>
      </c>
      <c r="AN144" s="55">
        <f t="shared" si="84"/>
        <v>0</v>
      </c>
      <c r="AO144" s="3"/>
      <c r="AP144" s="3" t="str">
        <f>IF(ISBLANK(F144),"",VLOOKUP(F144,'validation code'!$T$64:$U$125,2,0))</f>
        <v/>
      </c>
      <c r="AQ144" s="3" t="str">
        <f>IF(ISBLANK(F144),"",VLOOKUP(F144,'validation code'!$T$3:$U$61,2,0))</f>
        <v/>
      </c>
      <c r="AR144" s="3" t="str">
        <f>IF(ISBLANK(M144)=TRUE,"",VLOOKUP(M144,'validation code'!$X$48:$Y$49,2,0))</f>
        <v/>
      </c>
      <c r="AS144" s="3" t="str">
        <f>IF(ISBLANK(F144)=TRUE,"",VLOOKUP(F144,'validation code'!$A$29:$B$91,2,0))</f>
        <v/>
      </c>
      <c r="AT144" s="3"/>
      <c r="AU144" s="3" t="str">
        <f t="shared" si="3"/>
        <v>EX-25</v>
      </c>
      <c r="AV144" s="3" t="str">
        <f>IF(ISBLANK($B$2)=TRUE,"",VLOOKUP($B$2,'validation code'!$W$54:$X$76,2,0))</f>
        <v>GAF</v>
      </c>
      <c r="AW144" s="3" t="str">
        <f t="shared" si="63"/>
        <v>01</v>
      </c>
      <c r="AX144" s="3" t="str">
        <f t="shared" si="64"/>
        <v/>
      </c>
      <c r="AY144" s="3" t="str">
        <f t="shared" si="65"/>
        <v>0143</v>
      </c>
      <c r="AZ144" s="3" t="str">
        <f t="shared" si="66"/>
        <v>EX-25-GAF-01--0143</v>
      </c>
      <c r="BA144" s="3" t="str">
        <f t="shared" si="67"/>
        <v>Not Completed</v>
      </c>
      <c r="BB144" s="6">
        <f t="shared" si="33"/>
        <v>0</v>
      </c>
      <c r="BC144" s="6">
        <f t="shared" si="34"/>
        <v>0</v>
      </c>
      <c r="BD144" s="6">
        <f t="shared" si="35"/>
        <v>1</v>
      </c>
      <c r="BE144" s="6">
        <f t="shared" si="36"/>
        <v>0</v>
      </c>
      <c r="BF144" s="6">
        <f t="shared" si="37"/>
        <v>0</v>
      </c>
      <c r="BG144" s="6">
        <f t="shared" si="38"/>
        <v>0</v>
      </c>
      <c r="BH144" s="6">
        <f t="shared" si="39"/>
        <v>0</v>
      </c>
      <c r="BI144" s="6">
        <f t="shared" si="40"/>
        <v>0</v>
      </c>
      <c r="BJ144" s="6">
        <f t="shared" si="41"/>
        <v>0</v>
      </c>
      <c r="BK144" s="6">
        <f t="shared" si="42"/>
        <v>0</v>
      </c>
      <c r="BL144" s="6">
        <f t="shared" si="43"/>
        <v>0</v>
      </c>
      <c r="BM144" s="6">
        <f t="shared" si="44"/>
        <v>1</v>
      </c>
      <c r="BN144" s="6">
        <f t="shared" si="45"/>
        <v>1</v>
      </c>
      <c r="BO144" s="6">
        <f t="shared" si="46"/>
        <v>0</v>
      </c>
      <c r="BP144" s="6">
        <f t="shared" si="47"/>
        <v>1</v>
      </c>
      <c r="BQ144" s="105">
        <f t="shared" si="48"/>
        <v>1</v>
      </c>
      <c r="BR144" s="6">
        <f t="shared" si="49"/>
        <v>0</v>
      </c>
      <c r="BS144" s="6">
        <f t="shared" si="50"/>
        <v>0</v>
      </c>
      <c r="BT144" s="105">
        <f t="shared" si="51"/>
        <v>1</v>
      </c>
      <c r="BU144" s="105">
        <f t="shared" si="52"/>
        <v>1</v>
      </c>
      <c r="BV144" s="105">
        <f t="shared" si="53"/>
        <v>1</v>
      </c>
      <c r="BW144" s="105">
        <f t="shared" si="54"/>
        <v>1</v>
      </c>
      <c r="BX144" s="3"/>
      <c r="BY144" s="3" t="str">
        <f t="shared" si="68"/>
        <v/>
      </c>
      <c r="BZ144" s="3" t="str">
        <f t="shared" si="69"/>
        <v/>
      </c>
      <c r="CA144" s="3" t="str">
        <f t="shared" si="70"/>
        <v/>
      </c>
      <c r="CB144" s="3">
        <f t="shared" si="71"/>
        <v>0</v>
      </c>
      <c r="CC144" s="3" t="str">
        <f t="shared" si="72"/>
        <v>0</v>
      </c>
    </row>
    <row r="145" spans="1:81" x14ac:dyDescent="0.25">
      <c r="A145" s="3" t="str">
        <f t="shared" si="58"/>
        <v>Not Completed</v>
      </c>
      <c r="C145" s="10">
        <f t="shared" si="85"/>
        <v>144</v>
      </c>
      <c r="D145" s="5" t="str">
        <f t="shared" si="60"/>
        <v/>
      </c>
      <c r="E145" s="6"/>
      <c r="F145" s="6"/>
      <c r="G145" s="6"/>
      <c r="H145" s="5" t="str">
        <f t="shared" si="86"/>
        <v/>
      </c>
      <c r="I145" s="6"/>
      <c r="J145" s="6"/>
      <c r="K145" s="6"/>
      <c r="L145" s="6"/>
      <c r="M145" s="6"/>
      <c r="N145" s="6"/>
      <c r="O145" s="6"/>
      <c r="P145" s="7"/>
      <c r="Q145" s="8" t="str">
        <f>IF(ISBLANK(O145)=TRUE,"",VLOOKUP(O145,'validation code'!$X$35:$Y$38,2,0))</f>
        <v/>
      </c>
      <c r="R145" s="8">
        <f t="shared" si="83"/>
        <v>0</v>
      </c>
      <c r="S145" s="7"/>
      <c r="T145" s="61" t="str">
        <f t="shared" si="61"/>
        <v/>
      </c>
      <c r="U145" s="57"/>
      <c r="V145" s="57"/>
      <c r="W145" s="57"/>
      <c r="X145" s="57"/>
      <c r="Y145" s="58"/>
      <c r="Z145" s="57"/>
      <c r="AA145" s="87"/>
      <c r="AB145" s="84" t="str">
        <f t="shared" si="62"/>
        <v/>
      </c>
      <c r="AC145" s="60" t="str">
        <f t="shared" si="87"/>
        <v/>
      </c>
      <c r="AD145" s="60" t="str">
        <f t="shared" si="87"/>
        <v/>
      </c>
      <c r="AE145" s="60" t="str">
        <f t="shared" si="87"/>
        <v/>
      </c>
      <c r="AF145" s="60" t="str">
        <f t="shared" si="87"/>
        <v/>
      </c>
      <c r="AG145" s="60" t="str">
        <f t="shared" si="87"/>
        <v/>
      </c>
      <c r="AH145" s="60" t="str">
        <f t="shared" si="87"/>
        <v/>
      </c>
      <c r="AI145" s="60" t="str">
        <f t="shared" si="87"/>
        <v/>
      </c>
      <c r="AJ145" s="60" t="str">
        <f t="shared" si="87"/>
        <v/>
      </c>
      <c r="AK145" s="60" t="str">
        <f t="shared" si="87"/>
        <v/>
      </c>
      <c r="AL145" s="60" t="str">
        <f t="shared" si="87"/>
        <v/>
      </c>
      <c r="AM145" s="60" t="str">
        <f t="shared" si="87"/>
        <v/>
      </c>
      <c r="AN145" s="55">
        <f t="shared" si="84"/>
        <v>0</v>
      </c>
      <c r="AO145" s="3"/>
      <c r="AP145" s="3" t="str">
        <f>IF(ISBLANK(F145),"",VLOOKUP(F145,'validation code'!$T$64:$U$125,2,0))</f>
        <v/>
      </c>
      <c r="AQ145" s="3" t="str">
        <f>IF(ISBLANK(F145),"",VLOOKUP(F145,'validation code'!$T$3:$U$61,2,0))</f>
        <v/>
      </c>
      <c r="AR145" s="3" t="str">
        <f>IF(ISBLANK(M145)=TRUE,"",VLOOKUP(M145,'validation code'!$X$48:$Y$49,2,0))</f>
        <v/>
      </c>
      <c r="AS145" s="3" t="str">
        <f>IF(ISBLANK(F145)=TRUE,"",VLOOKUP(F145,'validation code'!$A$29:$B$91,2,0))</f>
        <v/>
      </c>
      <c r="AT145" s="3"/>
      <c r="AU145" s="3" t="str">
        <f t="shared" si="3"/>
        <v>EX-25</v>
      </c>
      <c r="AV145" s="3" t="str">
        <f>IF(ISBLANK($B$2)=TRUE,"",VLOOKUP($B$2,'validation code'!$W$54:$X$76,2,0))</f>
        <v>GAF</v>
      </c>
      <c r="AW145" s="3" t="str">
        <f t="shared" si="63"/>
        <v>01</v>
      </c>
      <c r="AX145" s="3" t="str">
        <f t="shared" si="64"/>
        <v/>
      </c>
      <c r="AY145" s="3" t="str">
        <f t="shared" si="65"/>
        <v>0144</v>
      </c>
      <c r="AZ145" s="3" t="str">
        <f t="shared" si="66"/>
        <v>EX-25-GAF-01--0144</v>
      </c>
      <c r="BA145" s="3" t="str">
        <f t="shared" si="67"/>
        <v>Not Completed</v>
      </c>
      <c r="BB145" s="6">
        <f t="shared" si="33"/>
        <v>0</v>
      </c>
      <c r="BC145" s="6">
        <f t="shared" si="34"/>
        <v>0</v>
      </c>
      <c r="BD145" s="6">
        <f t="shared" si="35"/>
        <v>1</v>
      </c>
      <c r="BE145" s="6">
        <f t="shared" si="36"/>
        <v>0</v>
      </c>
      <c r="BF145" s="6">
        <f t="shared" si="37"/>
        <v>0</v>
      </c>
      <c r="BG145" s="6">
        <f t="shared" si="38"/>
        <v>0</v>
      </c>
      <c r="BH145" s="6">
        <f t="shared" si="39"/>
        <v>0</v>
      </c>
      <c r="BI145" s="6">
        <f t="shared" si="40"/>
        <v>0</v>
      </c>
      <c r="BJ145" s="6">
        <f t="shared" si="41"/>
        <v>0</v>
      </c>
      <c r="BK145" s="6">
        <f t="shared" si="42"/>
        <v>0</v>
      </c>
      <c r="BL145" s="6">
        <f t="shared" si="43"/>
        <v>0</v>
      </c>
      <c r="BM145" s="6">
        <f t="shared" si="44"/>
        <v>1</v>
      </c>
      <c r="BN145" s="6">
        <f t="shared" si="45"/>
        <v>1</v>
      </c>
      <c r="BO145" s="6">
        <f t="shared" si="46"/>
        <v>0</v>
      </c>
      <c r="BP145" s="6">
        <f t="shared" si="47"/>
        <v>1</v>
      </c>
      <c r="BQ145" s="105">
        <f t="shared" si="48"/>
        <v>1</v>
      </c>
      <c r="BR145" s="6">
        <f t="shared" si="49"/>
        <v>0</v>
      </c>
      <c r="BS145" s="6">
        <f t="shared" si="50"/>
        <v>0</v>
      </c>
      <c r="BT145" s="105">
        <f t="shared" si="51"/>
        <v>1</v>
      </c>
      <c r="BU145" s="105">
        <f t="shared" si="52"/>
        <v>1</v>
      </c>
      <c r="BV145" s="105">
        <f t="shared" si="53"/>
        <v>1</v>
      </c>
      <c r="BW145" s="105">
        <f t="shared" si="54"/>
        <v>1</v>
      </c>
      <c r="BX145" s="3"/>
      <c r="BY145" s="3" t="str">
        <f t="shared" si="68"/>
        <v/>
      </c>
      <c r="BZ145" s="3" t="str">
        <f t="shared" si="69"/>
        <v/>
      </c>
      <c r="CA145" s="3" t="str">
        <f t="shared" si="70"/>
        <v/>
      </c>
      <c r="CB145" s="3">
        <f t="shared" si="71"/>
        <v>0</v>
      </c>
      <c r="CC145" s="3" t="str">
        <f t="shared" si="72"/>
        <v>0</v>
      </c>
    </row>
    <row r="146" spans="1:81" x14ac:dyDescent="0.25">
      <c r="A146" s="3" t="str">
        <f t="shared" si="58"/>
        <v>Not Completed</v>
      </c>
      <c r="C146" s="10">
        <f t="shared" si="85"/>
        <v>145</v>
      </c>
      <c r="D146" s="5" t="str">
        <f t="shared" si="60"/>
        <v/>
      </c>
      <c r="E146" s="6"/>
      <c r="F146" s="6"/>
      <c r="G146" s="6"/>
      <c r="H146" s="5" t="str">
        <f t="shared" si="86"/>
        <v/>
      </c>
      <c r="I146" s="6"/>
      <c r="J146" s="6"/>
      <c r="K146" s="6"/>
      <c r="L146" s="6"/>
      <c r="M146" s="6"/>
      <c r="N146" s="6"/>
      <c r="O146" s="6"/>
      <c r="P146" s="7"/>
      <c r="Q146" s="8" t="str">
        <f>IF(ISBLANK(O146)=TRUE,"",VLOOKUP(O146,'validation code'!$X$35:$Y$38,2,0))</f>
        <v/>
      </c>
      <c r="R146" s="8">
        <f t="shared" si="83"/>
        <v>0</v>
      </c>
      <c r="S146" s="7"/>
      <c r="T146" s="61" t="str">
        <f t="shared" si="61"/>
        <v/>
      </c>
      <c r="U146" s="57"/>
      <c r="V146" s="57"/>
      <c r="W146" s="57"/>
      <c r="X146" s="57"/>
      <c r="Y146" s="58"/>
      <c r="Z146" s="57"/>
      <c r="AA146" s="87"/>
      <c r="AB146" s="84" t="str">
        <f t="shared" si="62"/>
        <v/>
      </c>
      <c r="AC146" s="60" t="str">
        <f t="shared" si="87"/>
        <v/>
      </c>
      <c r="AD146" s="60" t="str">
        <f t="shared" si="87"/>
        <v/>
      </c>
      <c r="AE146" s="60" t="str">
        <f t="shared" si="87"/>
        <v/>
      </c>
      <c r="AF146" s="60" t="str">
        <f t="shared" si="87"/>
        <v/>
      </c>
      <c r="AG146" s="60" t="str">
        <f t="shared" si="87"/>
        <v/>
      </c>
      <c r="AH146" s="60" t="str">
        <f t="shared" si="87"/>
        <v/>
      </c>
      <c r="AI146" s="60" t="str">
        <f t="shared" si="87"/>
        <v/>
      </c>
      <c r="AJ146" s="60" t="str">
        <f t="shared" si="87"/>
        <v/>
      </c>
      <c r="AK146" s="60" t="str">
        <f t="shared" si="87"/>
        <v/>
      </c>
      <c r="AL146" s="60" t="str">
        <f t="shared" si="87"/>
        <v/>
      </c>
      <c r="AM146" s="60" t="str">
        <f t="shared" si="87"/>
        <v/>
      </c>
      <c r="AN146" s="55">
        <f t="shared" si="84"/>
        <v>0</v>
      </c>
      <c r="AO146" s="3"/>
      <c r="AP146" s="3" t="str">
        <f>IF(ISBLANK(F146),"",VLOOKUP(F146,'validation code'!$T$64:$U$125,2,0))</f>
        <v/>
      </c>
      <c r="AQ146" s="3" t="str">
        <f>IF(ISBLANK(F146),"",VLOOKUP(F146,'validation code'!$T$3:$U$61,2,0))</f>
        <v/>
      </c>
      <c r="AR146" s="3" t="str">
        <f>IF(ISBLANK(M146)=TRUE,"",VLOOKUP(M146,'validation code'!$X$48:$Y$49,2,0))</f>
        <v/>
      </c>
      <c r="AS146" s="3" t="str">
        <f>IF(ISBLANK(F146)=TRUE,"",VLOOKUP(F146,'validation code'!$A$29:$B$91,2,0))</f>
        <v/>
      </c>
      <c r="AT146" s="3"/>
      <c r="AU146" s="3" t="str">
        <f t="shared" si="3"/>
        <v>EX-25</v>
      </c>
      <c r="AV146" s="3" t="str">
        <f>IF(ISBLANK($B$2)=TRUE,"",VLOOKUP($B$2,'validation code'!$W$54:$X$76,2,0))</f>
        <v>GAF</v>
      </c>
      <c r="AW146" s="3" t="str">
        <f t="shared" si="63"/>
        <v>01</v>
      </c>
      <c r="AX146" s="3" t="str">
        <f t="shared" si="64"/>
        <v/>
      </c>
      <c r="AY146" s="3" t="str">
        <f t="shared" si="65"/>
        <v>0145</v>
      </c>
      <c r="AZ146" s="3" t="str">
        <f t="shared" si="66"/>
        <v>EX-25-GAF-01--0145</v>
      </c>
      <c r="BA146" s="3" t="str">
        <f t="shared" si="67"/>
        <v>Not Completed</v>
      </c>
      <c r="BB146" s="6">
        <f t="shared" si="33"/>
        <v>0</v>
      </c>
      <c r="BC146" s="6">
        <f t="shared" si="34"/>
        <v>0</v>
      </c>
      <c r="BD146" s="6">
        <f t="shared" si="35"/>
        <v>1</v>
      </c>
      <c r="BE146" s="6">
        <f t="shared" si="36"/>
        <v>0</v>
      </c>
      <c r="BF146" s="6">
        <f t="shared" si="37"/>
        <v>0</v>
      </c>
      <c r="BG146" s="6">
        <f t="shared" si="38"/>
        <v>0</v>
      </c>
      <c r="BH146" s="6">
        <f t="shared" si="39"/>
        <v>0</v>
      </c>
      <c r="BI146" s="6">
        <f t="shared" si="40"/>
        <v>0</v>
      </c>
      <c r="BJ146" s="6">
        <f t="shared" si="41"/>
        <v>0</v>
      </c>
      <c r="BK146" s="6">
        <f t="shared" si="42"/>
        <v>0</v>
      </c>
      <c r="BL146" s="6">
        <f t="shared" si="43"/>
        <v>0</v>
      </c>
      <c r="BM146" s="6">
        <f t="shared" si="44"/>
        <v>1</v>
      </c>
      <c r="BN146" s="6">
        <f t="shared" si="45"/>
        <v>1</v>
      </c>
      <c r="BO146" s="6">
        <f t="shared" si="46"/>
        <v>0</v>
      </c>
      <c r="BP146" s="6">
        <f t="shared" si="47"/>
        <v>1</v>
      </c>
      <c r="BQ146" s="105">
        <f t="shared" si="48"/>
        <v>1</v>
      </c>
      <c r="BR146" s="6">
        <f t="shared" si="49"/>
        <v>0</v>
      </c>
      <c r="BS146" s="6">
        <f t="shared" si="50"/>
        <v>0</v>
      </c>
      <c r="BT146" s="105">
        <f t="shared" si="51"/>
        <v>1</v>
      </c>
      <c r="BU146" s="105">
        <f t="shared" si="52"/>
        <v>1</v>
      </c>
      <c r="BV146" s="105">
        <f t="shared" si="53"/>
        <v>1</v>
      </c>
      <c r="BW146" s="105">
        <f t="shared" si="54"/>
        <v>1</v>
      </c>
      <c r="BX146" s="3"/>
      <c r="BY146" s="3" t="str">
        <f t="shared" si="68"/>
        <v/>
      </c>
      <c r="BZ146" s="3" t="str">
        <f t="shared" si="69"/>
        <v/>
      </c>
      <c r="CA146" s="3" t="str">
        <f t="shared" si="70"/>
        <v/>
      </c>
      <c r="CB146" s="3">
        <f t="shared" si="71"/>
        <v>0</v>
      </c>
      <c r="CC146" s="3" t="str">
        <f t="shared" si="72"/>
        <v>0</v>
      </c>
    </row>
    <row r="147" spans="1:81" x14ac:dyDescent="0.25">
      <c r="A147" s="3" t="str">
        <f t="shared" si="58"/>
        <v>Not Completed</v>
      </c>
      <c r="C147" s="10">
        <f t="shared" si="85"/>
        <v>146</v>
      </c>
      <c r="D147" s="5" t="str">
        <f t="shared" si="60"/>
        <v/>
      </c>
      <c r="E147" s="6"/>
      <c r="F147" s="6"/>
      <c r="G147" s="6"/>
      <c r="H147" s="5" t="str">
        <f t="shared" si="86"/>
        <v/>
      </c>
      <c r="I147" s="6"/>
      <c r="J147" s="6"/>
      <c r="K147" s="6"/>
      <c r="L147" s="6"/>
      <c r="M147" s="6"/>
      <c r="N147" s="6"/>
      <c r="O147" s="6"/>
      <c r="P147" s="7"/>
      <c r="Q147" s="8" t="str">
        <f>IF(ISBLANK(O147)=TRUE,"",VLOOKUP(O147,'validation code'!$X$35:$Y$38,2,0))</f>
        <v/>
      </c>
      <c r="R147" s="8">
        <f t="shared" si="83"/>
        <v>0</v>
      </c>
      <c r="S147" s="7"/>
      <c r="T147" s="61" t="str">
        <f t="shared" si="61"/>
        <v/>
      </c>
      <c r="U147" s="57"/>
      <c r="V147" s="57"/>
      <c r="W147" s="57"/>
      <c r="X147" s="57"/>
      <c r="Y147" s="58"/>
      <c r="Z147" s="57"/>
      <c r="AA147" s="87"/>
      <c r="AB147" s="84" t="str">
        <f t="shared" si="62"/>
        <v/>
      </c>
      <c r="AC147" s="60" t="str">
        <f t="shared" si="87"/>
        <v/>
      </c>
      <c r="AD147" s="60" t="str">
        <f t="shared" si="87"/>
        <v/>
      </c>
      <c r="AE147" s="60" t="str">
        <f t="shared" si="87"/>
        <v/>
      </c>
      <c r="AF147" s="60" t="str">
        <f t="shared" si="87"/>
        <v/>
      </c>
      <c r="AG147" s="60" t="str">
        <f t="shared" si="87"/>
        <v/>
      </c>
      <c r="AH147" s="60" t="str">
        <f t="shared" si="87"/>
        <v/>
      </c>
      <c r="AI147" s="60" t="str">
        <f t="shared" si="87"/>
        <v/>
      </c>
      <c r="AJ147" s="60" t="str">
        <f t="shared" si="87"/>
        <v/>
      </c>
      <c r="AK147" s="60" t="str">
        <f t="shared" si="87"/>
        <v/>
      </c>
      <c r="AL147" s="60" t="str">
        <f t="shared" si="87"/>
        <v/>
      </c>
      <c r="AM147" s="60" t="str">
        <f t="shared" si="87"/>
        <v/>
      </c>
      <c r="AN147" s="55">
        <f t="shared" si="84"/>
        <v>0</v>
      </c>
      <c r="AO147" s="3"/>
      <c r="AP147" s="3" t="str">
        <f>IF(ISBLANK(F147),"",VLOOKUP(F147,'validation code'!$T$64:$U$125,2,0))</f>
        <v/>
      </c>
      <c r="AQ147" s="3" t="str">
        <f>IF(ISBLANK(F147),"",VLOOKUP(F147,'validation code'!$T$3:$U$61,2,0))</f>
        <v/>
      </c>
      <c r="AR147" s="3" t="str">
        <f>IF(ISBLANK(M147)=TRUE,"",VLOOKUP(M147,'validation code'!$X$48:$Y$49,2,0))</f>
        <v/>
      </c>
      <c r="AS147" s="3" t="str">
        <f>IF(ISBLANK(F147)=TRUE,"",VLOOKUP(F147,'validation code'!$A$29:$B$91,2,0))</f>
        <v/>
      </c>
      <c r="AT147" s="3"/>
      <c r="AU147" s="3" t="str">
        <f t="shared" si="3"/>
        <v>EX-25</v>
      </c>
      <c r="AV147" s="3" t="str">
        <f>IF(ISBLANK($B$2)=TRUE,"",VLOOKUP($B$2,'validation code'!$W$54:$X$76,2,0))</f>
        <v>GAF</v>
      </c>
      <c r="AW147" s="3" t="str">
        <f t="shared" si="63"/>
        <v>01</v>
      </c>
      <c r="AX147" s="3" t="str">
        <f t="shared" si="64"/>
        <v/>
      </c>
      <c r="AY147" s="3" t="str">
        <f t="shared" si="65"/>
        <v>0146</v>
      </c>
      <c r="AZ147" s="3" t="str">
        <f t="shared" si="66"/>
        <v>EX-25-GAF-01--0146</v>
      </c>
      <c r="BA147" s="3" t="str">
        <f t="shared" si="67"/>
        <v>Not Completed</v>
      </c>
      <c r="BB147" s="6">
        <f t="shared" si="33"/>
        <v>0</v>
      </c>
      <c r="BC147" s="6">
        <f t="shared" si="34"/>
        <v>0</v>
      </c>
      <c r="BD147" s="6">
        <f t="shared" si="35"/>
        <v>1</v>
      </c>
      <c r="BE147" s="6">
        <f t="shared" si="36"/>
        <v>0</v>
      </c>
      <c r="BF147" s="6">
        <f t="shared" si="37"/>
        <v>0</v>
      </c>
      <c r="BG147" s="6">
        <f t="shared" si="38"/>
        <v>0</v>
      </c>
      <c r="BH147" s="6">
        <f t="shared" si="39"/>
        <v>0</v>
      </c>
      <c r="BI147" s="6">
        <f t="shared" si="40"/>
        <v>0</v>
      </c>
      <c r="BJ147" s="6">
        <f t="shared" si="41"/>
        <v>0</v>
      </c>
      <c r="BK147" s="6">
        <f t="shared" si="42"/>
        <v>0</v>
      </c>
      <c r="BL147" s="6">
        <f t="shared" si="43"/>
        <v>0</v>
      </c>
      <c r="BM147" s="6">
        <f t="shared" si="44"/>
        <v>1</v>
      </c>
      <c r="BN147" s="6">
        <f t="shared" si="45"/>
        <v>1</v>
      </c>
      <c r="BO147" s="6">
        <f t="shared" si="46"/>
        <v>0</v>
      </c>
      <c r="BP147" s="6">
        <f t="shared" si="47"/>
        <v>1</v>
      </c>
      <c r="BQ147" s="105">
        <f t="shared" si="48"/>
        <v>1</v>
      </c>
      <c r="BR147" s="6">
        <f t="shared" si="49"/>
        <v>0</v>
      </c>
      <c r="BS147" s="6">
        <f t="shared" si="50"/>
        <v>0</v>
      </c>
      <c r="BT147" s="105">
        <f t="shared" si="51"/>
        <v>1</v>
      </c>
      <c r="BU147" s="105">
        <f t="shared" si="52"/>
        <v>1</v>
      </c>
      <c r="BV147" s="105">
        <f t="shared" si="53"/>
        <v>1</v>
      </c>
      <c r="BW147" s="105">
        <f t="shared" si="54"/>
        <v>1</v>
      </c>
      <c r="BX147" s="3"/>
      <c r="BY147" s="3" t="str">
        <f t="shared" si="68"/>
        <v/>
      </c>
      <c r="BZ147" s="3" t="str">
        <f t="shared" si="69"/>
        <v/>
      </c>
      <c r="CA147" s="3" t="str">
        <f t="shared" si="70"/>
        <v/>
      </c>
      <c r="CB147" s="3">
        <f t="shared" si="71"/>
        <v>0</v>
      </c>
      <c r="CC147" s="3" t="str">
        <f t="shared" si="72"/>
        <v>0</v>
      </c>
    </row>
    <row r="148" spans="1:81" x14ac:dyDescent="0.25">
      <c r="A148" s="3" t="str">
        <f t="shared" si="58"/>
        <v>Not Completed</v>
      </c>
      <c r="C148" s="10">
        <f t="shared" si="85"/>
        <v>147</v>
      </c>
      <c r="D148" s="5" t="str">
        <f t="shared" si="60"/>
        <v/>
      </c>
      <c r="E148" s="6"/>
      <c r="F148" s="6"/>
      <c r="G148" s="6"/>
      <c r="H148" s="5" t="str">
        <f t="shared" si="86"/>
        <v/>
      </c>
      <c r="I148" s="6"/>
      <c r="J148" s="6"/>
      <c r="K148" s="6"/>
      <c r="L148" s="6"/>
      <c r="M148" s="6"/>
      <c r="N148" s="6"/>
      <c r="O148" s="6"/>
      <c r="P148" s="7"/>
      <c r="Q148" s="8" t="str">
        <f>IF(ISBLANK(O148)=TRUE,"",VLOOKUP(O148,'validation code'!$X$35:$Y$38,2,0))</f>
        <v/>
      </c>
      <c r="R148" s="8">
        <f t="shared" si="83"/>
        <v>0</v>
      </c>
      <c r="S148" s="7"/>
      <c r="T148" s="61" t="str">
        <f t="shared" si="61"/>
        <v/>
      </c>
      <c r="U148" s="57"/>
      <c r="V148" s="57"/>
      <c r="W148" s="57"/>
      <c r="X148" s="57"/>
      <c r="Y148" s="58"/>
      <c r="Z148" s="57"/>
      <c r="AA148" s="87"/>
      <c r="AB148" s="84" t="str">
        <f t="shared" si="62"/>
        <v/>
      </c>
      <c r="AC148" s="60" t="str">
        <f t="shared" si="87"/>
        <v/>
      </c>
      <c r="AD148" s="60" t="str">
        <f t="shared" si="87"/>
        <v/>
      </c>
      <c r="AE148" s="60" t="str">
        <f t="shared" si="87"/>
        <v/>
      </c>
      <c r="AF148" s="60" t="str">
        <f t="shared" si="87"/>
        <v/>
      </c>
      <c r="AG148" s="60" t="str">
        <f t="shared" si="87"/>
        <v/>
      </c>
      <c r="AH148" s="60" t="str">
        <f t="shared" si="87"/>
        <v/>
      </c>
      <c r="AI148" s="60" t="str">
        <f t="shared" si="87"/>
        <v/>
      </c>
      <c r="AJ148" s="60" t="str">
        <f t="shared" si="87"/>
        <v/>
      </c>
      <c r="AK148" s="60" t="str">
        <f t="shared" si="87"/>
        <v/>
      </c>
      <c r="AL148" s="60" t="str">
        <f t="shared" si="87"/>
        <v/>
      </c>
      <c r="AM148" s="60" t="str">
        <f t="shared" si="87"/>
        <v/>
      </c>
      <c r="AN148" s="55">
        <f t="shared" si="84"/>
        <v>0</v>
      </c>
      <c r="AO148" s="3"/>
      <c r="AP148" s="3" t="str">
        <f>IF(ISBLANK(F148),"",VLOOKUP(F148,'validation code'!$T$64:$U$125,2,0))</f>
        <v/>
      </c>
      <c r="AQ148" s="3" t="str">
        <f>IF(ISBLANK(F148),"",VLOOKUP(F148,'validation code'!$T$3:$U$61,2,0))</f>
        <v/>
      </c>
      <c r="AR148" s="3" t="str">
        <f>IF(ISBLANK(M148)=TRUE,"",VLOOKUP(M148,'validation code'!$X$48:$Y$49,2,0))</f>
        <v/>
      </c>
      <c r="AS148" s="3" t="str">
        <f>IF(ISBLANK(F148)=TRUE,"",VLOOKUP(F148,'validation code'!$A$29:$B$91,2,0))</f>
        <v/>
      </c>
      <c r="AT148" s="3"/>
      <c r="AU148" s="3" t="str">
        <f t="shared" si="3"/>
        <v>EX-25</v>
      </c>
      <c r="AV148" s="3" t="str">
        <f>IF(ISBLANK($B$2)=TRUE,"",VLOOKUP($B$2,'validation code'!$W$54:$X$76,2,0))</f>
        <v>GAF</v>
      </c>
      <c r="AW148" s="3" t="str">
        <f t="shared" si="63"/>
        <v>01</v>
      </c>
      <c r="AX148" s="3" t="str">
        <f t="shared" si="64"/>
        <v/>
      </c>
      <c r="AY148" s="3" t="str">
        <f t="shared" si="65"/>
        <v>0147</v>
      </c>
      <c r="AZ148" s="3" t="str">
        <f t="shared" si="66"/>
        <v>EX-25-GAF-01--0147</v>
      </c>
      <c r="BA148" s="3" t="str">
        <f t="shared" si="67"/>
        <v>Not Completed</v>
      </c>
      <c r="BB148" s="6">
        <f t="shared" si="33"/>
        <v>0</v>
      </c>
      <c r="BC148" s="6">
        <f t="shared" si="34"/>
        <v>0</v>
      </c>
      <c r="BD148" s="6">
        <f t="shared" si="35"/>
        <v>1</v>
      </c>
      <c r="BE148" s="6">
        <f t="shared" si="36"/>
        <v>0</v>
      </c>
      <c r="BF148" s="6">
        <f t="shared" si="37"/>
        <v>0</v>
      </c>
      <c r="BG148" s="6">
        <f t="shared" si="38"/>
        <v>0</v>
      </c>
      <c r="BH148" s="6">
        <f t="shared" si="39"/>
        <v>0</v>
      </c>
      <c r="BI148" s="6">
        <f t="shared" si="40"/>
        <v>0</v>
      </c>
      <c r="BJ148" s="6">
        <f t="shared" si="41"/>
        <v>0</v>
      </c>
      <c r="BK148" s="6">
        <f t="shared" si="42"/>
        <v>0</v>
      </c>
      <c r="BL148" s="6">
        <f t="shared" si="43"/>
        <v>0</v>
      </c>
      <c r="BM148" s="6">
        <f t="shared" si="44"/>
        <v>1</v>
      </c>
      <c r="BN148" s="6">
        <f t="shared" si="45"/>
        <v>1</v>
      </c>
      <c r="BO148" s="6">
        <f t="shared" si="46"/>
        <v>0</v>
      </c>
      <c r="BP148" s="6">
        <f t="shared" si="47"/>
        <v>1</v>
      </c>
      <c r="BQ148" s="105">
        <f t="shared" si="48"/>
        <v>1</v>
      </c>
      <c r="BR148" s="6">
        <f t="shared" si="49"/>
        <v>0</v>
      </c>
      <c r="BS148" s="6">
        <f t="shared" si="50"/>
        <v>0</v>
      </c>
      <c r="BT148" s="105">
        <f t="shared" si="51"/>
        <v>1</v>
      </c>
      <c r="BU148" s="105">
        <f t="shared" si="52"/>
        <v>1</v>
      </c>
      <c r="BV148" s="105">
        <f t="shared" si="53"/>
        <v>1</v>
      </c>
      <c r="BW148" s="105">
        <f t="shared" si="54"/>
        <v>1</v>
      </c>
      <c r="BX148" s="3"/>
      <c r="BY148" s="3" t="str">
        <f t="shared" si="68"/>
        <v/>
      </c>
      <c r="BZ148" s="3" t="str">
        <f t="shared" si="69"/>
        <v/>
      </c>
      <c r="CA148" s="3" t="str">
        <f t="shared" si="70"/>
        <v/>
      </c>
      <c r="CB148" s="3">
        <f t="shared" si="71"/>
        <v>0</v>
      </c>
      <c r="CC148" s="3" t="str">
        <f t="shared" si="72"/>
        <v>0</v>
      </c>
    </row>
    <row r="149" spans="1:81" x14ac:dyDescent="0.25">
      <c r="A149" s="3" t="str">
        <f t="shared" si="58"/>
        <v>Not Completed</v>
      </c>
      <c r="C149" s="10">
        <f t="shared" si="85"/>
        <v>148</v>
      </c>
      <c r="D149" s="5" t="str">
        <f t="shared" si="60"/>
        <v/>
      </c>
      <c r="E149" s="6"/>
      <c r="F149" s="6"/>
      <c r="G149" s="6"/>
      <c r="H149" s="5" t="str">
        <f t="shared" si="86"/>
        <v/>
      </c>
      <c r="I149" s="6"/>
      <c r="J149" s="6"/>
      <c r="K149" s="6"/>
      <c r="L149" s="6"/>
      <c r="M149" s="6"/>
      <c r="N149" s="6"/>
      <c r="O149" s="6"/>
      <c r="P149" s="7"/>
      <c r="Q149" s="8" t="str">
        <f>IF(ISBLANK(O149)=TRUE,"",VLOOKUP(O149,'validation code'!$X$35:$Y$38,2,0))</f>
        <v/>
      </c>
      <c r="R149" s="8">
        <f t="shared" si="83"/>
        <v>0</v>
      </c>
      <c r="S149" s="7"/>
      <c r="T149" s="61" t="str">
        <f t="shared" si="61"/>
        <v/>
      </c>
      <c r="U149" s="57"/>
      <c r="V149" s="57"/>
      <c r="W149" s="57"/>
      <c r="X149" s="57"/>
      <c r="Y149" s="58"/>
      <c r="Z149" s="57"/>
      <c r="AA149" s="87"/>
      <c r="AB149" s="84" t="str">
        <f t="shared" si="62"/>
        <v/>
      </c>
      <c r="AC149" s="60" t="str">
        <f t="shared" si="87"/>
        <v/>
      </c>
      <c r="AD149" s="60" t="str">
        <f t="shared" si="87"/>
        <v/>
      </c>
      <c r="AE149" s="60" t="str">
        <f t="shared" si="87"/>
        <v/>
      </c>
      <c r="AF149" s="60" t="str">
        <f t="shared" si="87"/>
        <v/>
      </c>
      <c r="AG149" s="60" t="str">
        <f t="shared" si="87"/>
        <v/>
      </c>
      <c r="AH149" s="60" t="str">
        <f t="shared" si="87"/>
        <v/>
      </c>
      <c r="AI149" s="60" t="str">
        <f t="shared" si="87"/>
        <v/>
      </c>
      <c r="AJ149" s="60" t="str">
        <f t="shared" si="87"/>
        <v/>
      </c>
      <c r="AK149" s="60" t="str">
        <f t="shared" si="87"/>
        <v/>
      </c>
      <c r="AL149" s="60" t="str">
        <f t="shared" si="87"/>
        <v/>
      </c>
      <c r="AM149" s="60" t="str">
        <f t="shared" si="87"/>
        <v/>
      </c>
      <c r="AN149" s="55">
        <f t="shared" si="84"/>
        <v>0</v>
      </c>
      <c r="AO149" s="3"/>
      <c r="AP149" s="3" t="str">
        <f>IF(ISBLANK(F149),"",VLOOKUP(F149,'validation code'!$T$64:$U$125,2,0))</f>
        <v/>
      </c>
      <c r="AQ149" s="3" t="str">
        <f>IF(ISBLANK(F149),"",VLOOKUP(F149,'validation code'!$T$3:$U$61,2,0))</f>
        <v/>
      </c>
      <c r="AR149" s="3" t="str">
        <f>IF(ISBLANK(M149)=TRUE,"",VLOOKUP(M149,'validation code'!$X$48:$Y$49,2,0))</f>
        <v/>
      </c>
      <c r="AS149" s="3" t="str">
        <f>IF(ISBLANK(F149)=TRUE,"",VLOOKUP(F149,'validation code'!$A$29:$B$91,2,0))</f>
        <v/>
      </c>
      <c r="AT149" s="3"/>
      <c r="AU149" s="3" t="str">
        <f t="shared" si="3"/>
        <v>EX-25</v>
      </c>
      <c r="AV149" s="3" t="str">
        <f>IF(ISBLANK($B$2)=TRUE,"",VLOOKUP($B$2,'validation code'!$W$54:$X$76,2,0))</f>
        <v>GAF</v>
      </c>
      <c r="AW149" s="3" t="str">
        <f t="shared" si="63"/>
        <v>01</v>
      </c>
      <c r="AX149" s="3" t="str">
        <f t="shared" si="64"/>
        <v/>
      </c>
      <c r="AY149" s="3" t="str">
        <f t="shared" si="65"/>
        <v>0148</v>
      </c>
      <c r="AZ149" s="3" t="str">
        <f t="shared" si="66"/>
        <v>EX-25-GAF-01--0148</v>
      </c>
      <c r="BA149" s="3" t="str">
        <f t="shared" si="67"/>
        <v>Not Completed</v>
      </c>
      <c r="BB149" s="6">
        <f t="shared" si="33"/>
        <v>0</v>
      </c>
      <c r="BC149" s="6">
        <f t="shared" si="34"/>
        <v>0</v>
      </c>
      <c r="BD149" s="6">
        <f t="shared" si="35"/>
        <v>1</v>
      </c>
      <c r="BE149" s="6">
        <f t="shared" si="36"/>
        <v>0</v>
      </c>
      <c r="BF149" s="6">
        <f t="shared" si="37"/>
        <v>0</v>
      </c>
      <c r="BG149" s="6">
        <f t="shared" si="38"/>
        <v>0</v>
      </c>
      <c r="BH149" s="6">
        <f t="shared" si="39"/>
        <v>0</v>
      </c>
      <c r="BI149" s="6">
        <f t="shared" si="40"/>
        <v>0</v>
      </c>
      <c r="BJ149" s="6">
        <f t="shared" si="41"/>
        <v>0</v>
      </c>
      <c r="BK149" s="6">
        <f t="shared" si="42"/>
        <v>0</v>
      </c>
      <c r="BL149" s="6">
        <f t="shared" si="43"/>
        <v>0</v>
      </c>
      <c r="BM149" s="6">
        <f t="shared" si="44"/>
        <v>1</v>
      </c>
      <c r="BN149" s="6">
        <f t="shared" si="45"/>
        <v>1</v>
      </c>
      <c r="BO149" s="6">
        <f t="shared" si="46"/>
        <v>0</v>
      </c>
      <c r="BP149" s="6">
        <f t="shared" si="47"/>
        <v>1</v>
      </c>
      <c r="BQ149" s="105">
        <f t="shared" si="48"/>
        <v>1</v>
      </c>
      <c r="BR149" s="6">
        <f t="shared" si="49"/>
        <v>0</v>
      </c>
      <c r="BS149" s="6">
        <f t="shared" si="50"/>
        <v>0</v>
      </c>
      <c r="BT149" s="105">
        <f t="shared" si="51"/>
        <v>1</v>
      </c>
      <c r="BU149" s="105">
        <f t="shared" si="52"/>
        <v>1</v>
      </c>
      <c r="BV149" s="105">
        <f t="shared" si="53"/>
        <v>1</v>
      </c>
      <c r="BW149" s="105">
        <f t="shared" si="54"/>
        <v>1</v>
      </c>
      <c r="BX149" s="3"/>
      <c r="BY149" s="3" t="str">
        <f t="shared" si="68"/>
        <v/>
      </c>
      <c r="BZ149" s="3" t="str">
        <f t="shared" si="69"/>
        <v/>
      </c>
      <c r="CA149" s="3" t="str">
        <f t="shared" si="70"/>
        <v/>
      </c>
      <c r="CB149" s="3">
        <f t="shared" si="71"/>
        <v>0</v>
      </c>
      <c r="CC149" s="3" t="str">
        <f t="shared" si="72"/>
        <v>0</v>
      </c>
    </row>
    <row r="150" spans="1:81" x14ac:dyDescent="0.25">
      <c r="A150" s="3" t="str">
        <f t="shared" si="58"/>
        <v>Not Completed</v>
      </c>
      <c r="C150" s="10">
        <f t="shared" si="85"/>
        <v>149</v>
      </c>
      <c r="D150" s="5" t="str">
        <f t="shared" si="60"/>
        <v/>
      </c>
      <c r="E150" s="6"/>
      <c r="F150" s="6"/>
      <c r="G150" s="6"/>
      <c r="H150" s="5" t="str">
        <f t="shared" si="86"/>
        <v/>
      </c>
      <c r="I150" s="6"/>
      <c r="J150" s="6"/>
      <c r="K150" s="6"/>
      <c r="L150" s="6"/>
      <c r="M150" s="6"/>
      <c r="N150" s="6"/>
      <c r="O150" s="6"/>
      <c r="P150" s="7"/>
      <c r="Q150" s="8" t="str">
        <f>IF(ISBLANK(O150)=TRUE,"",VLOOKUP(O150,'validation code'!$X$35:$Y$38,2,0))</f>
        <v/>
      </c>
      <c r="R150" s="8">
        <f t="shared" si="83"/>
        <v>0</v>
      </c>
      <c r="S150" s="7"/>
      <c r="T150" s="61" t="str">
        <f t="shared" si="61"/>
        <v/>
      </c>
      <c r="U150" s="57"/>
      <c r="V150" s="57"/>
      <c r="W150" s="57"/>
      <c r="X150" s="57"/>
      <c r="Y150" s="58"/>
      <c r="Z150" s="57"/>
      <c r="AA150" s="87"/>
      <c r="AB150" s="84" t="str">
        <f t="shared" si="62"/>
        <v/>
      </c>
      <c r="AC150" s="60" t="str">
        <f t="shared" si="87"/>
        <v/>
      </c>
      <c r="AD150" s="60" t="str">
        <f t="shared" si="87"/>
        <v/>
      </c>
      <c r="AE150" s="60" t="str">
        <f t="shared" si="87"/>
        <v/>
      </c>
      <c r="AF150" s="60" t="str">
        <f t="shared" si="87"/>
        <v/>
      </c>
      <c r="AG150" s="60" t="str">
        <f t="shared" si="87"/>
        <v/>
      </c>
      <c r="AH150" s="60" t="str">
        <f t="shared" si="87"/>
        <v/>
      </c>
      <c r="AI150" s="60" t="str">
        <f t="shared" si="87"/>
        <v/>
      </c>
      <c r="AJ150" s="60" t="str">
        <f t="shared" si="87"/>
        <v/>
      </c>
      <c r="AK150" s="60" t="str">
        <f t="shared" si="87"/>
        <v/>
      </c>
      <c r="AL150" s="60" t="str">
        <f t="shared" si="87"/>
        <v/>
      </c>
      <c r="AM150" s="60" t="str">
        <f t="shared" si="87"/>
        <v/>
      </c>
      <c r="AN150" s="55">
        <f t="shared" si="84"/>
        <v>0</v>
      </c>
      <c r="AO150" s="3"/>
      <c r="AP150" s="3" t="str">
        <f>IF(ISBLANK(F150),"",VLOOKUP(F150,'validation code'!$T$64:$U$125,2,0))</f>
        <v/>
      </c>
      <c r="AQ150" s="3" t="str">
        <f>IF(ISBLANK(F150),"",VLOOKUP(F150,'validation code'!$T$3:$U$61,2,0))</f>
        <v/>
      </c>
      <c r="AR150" s="3" t="str">
        <f>IF(ISBLANK(M150)=TRUE,"",VLOOKUP(M150,'validation code'!$X$48:$Y$49,2,0))</f>
        <v/>
      </c>
      <c r="AS150" s="3" t="str">
        <f>IF(ISBLANK(F150)=TRUE,"",VLOOKUP(F150,'validation code'!$A$29:$B$91,2,0))</f>
        <v/>
      </c>
      <c r="AT150" s="3"/>
      <c r="AU150" s="3" t="str">
        <f t="shared" si="3"/>
        <v>EX-25</v>
      </c>
      <c r="AV150" s="3" t="str">
        <f>IF(ISBLANK($B$2)=TRUE,"",VLOOKUP($B$2,'validation code'!$W$54:$X$76,2,0))</f>
        <v>GAF</v>
      </c>
      <c r="AW150" s="3" t="str">
        <f t="shared" si="63"/>
        <v>01</v>
      </c>
      <c r="AX150" s="3" t="str">
        <f t="shared" si="64"/>
        <v/>
      </c>
      <c r="AY150" s="3" t="str">
        <f t="shared" si="65"/>
        <v>0149</v>
      </c>
      <c r="AZ150" s="3" t="str">
        <f t="shared" si="66"/>
        <v>EX-25-GAF-01--0149</v>
      </c>
      <c r="BA150" s="3" t="str">
        <f t="shared" si="67"/>
        <v>Not Completed</v>
      </c>
      <c r="BB150" s="6">
        <f t="shared" si="33"/>
        <v>0</v>
      </c>
      <c r="BC150" s="6">
        <f t="shared" si="34"/>
        <v>0</v>
      </c>
      <c r="BD150" s="6">
        <f t="shared" si="35"/>
        <v>1</v>
      </c>
      <c r="BE150" s="6">
        <f t="shared" si="36"/>
        <v>0</v>
      </c>
      <c r="BF150" s="6">
        <f t="shared" si="37"/>
        <v>0</v>
      </c>
      <c r="BG150" s="6">
        <f t="shared" si="38"/>
        <v>0</v>
      </c>
      <c r="BH150" s="6">
        <f t="shared" si="39"/>
        <v>0</v>
      </c>
      <c r="BI150" s="6">
        <f t="shared" si="40"/>
        <v>0</v>
      </c>
      <c r="BJ150" s="6">
        <f t="shared" si="41"/>
        <v>0</v>
      </c>
      <c r="BK150" s="6">
        <f t="shared" si="42"/>
        <v>0</v>
      </c>
      <c r="BL150" s="6">
        <f t="shared" si="43"/>
        <v>0</v>
      </c>
      <c r="BM150" s="6">
        <f t="shared" si="44"/>
        <v>1</v>
      </c>
      <c r="BN150" s="6">
        <f t="shared" si="45"/>
        <v>1</v>
      </c>
      <c r="BO150" s="6">
        <f t="shared" si="46"/>
        <v>0</v>
      </c>
      <c r="BP150" s="6">
        <f t="shared" si="47"/>
        <v>1</v>
      </c>
      <c r="BQ150" s="105">
        <f t="shared" si="48"/>
        <v>1</v>
      </c>
      <c r="BR150" s="6">
        <f t="shared" si="49"/>
        <v>0</v>
      </c>
      <c r="BS150" s="6">
        <f t="shared" si="50"/>
        <v>0</v>
      </c>
      <c r="BT150" s="105">
        <f t="shared" si="51"/>
        <v>1</v>
      </c>
      <c r="BU150" s="105">
        <f t="shared" si="52"/>
        <v>1</v>
      </c>
      <c r="BV150" s="105">
        <f t="shared" si="53"/>
        <v>1</v>
      </c>
      <c r="BW150" s="105">
        <f t="shared" si="54"/>
        <v>1</v>
      </c>
      <c r="BX150" s="3"/>
      <c r="BY150" s="3" t="str">
        <f t="shared" si="68"/>
        <v/>
      </c>
      <c r="BZ150" s="3" t="str">
        <f t="shared" si="69"/>
        <v/>
      </c>
      <c r="CA150" s="3" t="str">
        <f t="shared" si="70"/>
        <v/>
      </c>
      <c r="CB150" s="3">
        <f t="shared" si="71"/>
        <v>0</v>
      </c>
      <c r="CC150" s="3" t="str">
        <f t="shared" si="72"/>
        <v>0</v>
      </c>
    </row>
    <row r="151" spans="1:81" x14ac:dyDescent="0.25">
      <c r="A151" s="3" t="str">
        <f t="shared" si="58"/>
        <v>Not Completed</v>
      </c>
      <c r="C151" s="10">
        <f t="shared" si="85"/>
        <v>150</v>
      </c>
      <c r="D151" s="5" t="str">
        <f t="shared" si="60"/>
        <v/>
      </c>
      <c r="E151" s="6"/>
      <c r="F151" s="6"/>
      <c r="G151" s="6"/>
      <c r="H151" s="5" t="str">
        <f t="shared" si="86"/>
        <v/>
      </c>
      <c r="I151" s="6"/>
      <c r="J151" s="6"/>
      <c r="K151" s="6"/>
      <c r="L151" s="6"/>
      <c r="M151" s="6"/>
      <c r="N151" s="6"/>
      <c r="O151" s="6"/>
      <c r="P151" s="7"/>
      <c r="Q151" s="8" t="str">
        <f>IF(ISBLANK(O151)=TRUE,"",VLOOKUP(O151,'validation code'!$X$35:$Y$38,2,0))</f>
        <v/>
      </c>
      <c r="R151" s="8">
        <f t="shared" si="83"/>
        <v>0</v>
      </c>
      <c r="S151" s="7"/>
      <c r="T151" s="61" t="str">
        <f t="shared" si="61"/>
        <v/>
      </c>
      <c r="U151" s="57"/>
      <c r="V151" s="57"/>
      <c r="W151" s="57"/>
      <c r="X151" s="57"/>
      <c r="Y151" s="58"/>
      <c r="Z151" s="57"/>
      <c r="AA151" s="87"/>
      <c r="AB151" s="84" t="str">
        <f t="shared" si="62"/>
        <v/>
      </c>
      <c r="AC151" s="60" t="str">
        <f t="shared" si="87"/>
        <v/>
      </c>
      <c r="AD151" s="60" t="str">
        <f t="shared" si="87"/>
        <v/>
      </c>
      <c r="AE151" s="60" t="str">
        <f t="shared" si="87"/>
        <v/>
      </c>
      <c r="AF151" s="60" t="str">
        <f t="shared" si="87"/>
        <v/>
      </c>
      <c r="AG151" s="60" t="str">
        <f t="shared" si="87"/>
        <v/>
      </c>
      <c r="AH151" s="60" t="str">
        <f t="shared" si="87"/>
        <v/>
      </c>
      <c r="AI151" s="60" t="str">
        <f t="shared" si="87"/>
        <v/>
      </c>
      <c r="AJ151" s="60" t="str">
        <f t="shared" si="87"/>
        <v/>
      </c>
      <c r="AK151" s="60" t="str">
        <f t="shared" si="87"/>
        <v/>
      </c>
      <c r="AL151" s="60" t="str">
        <f t="shared" si="87"/>
        <v/>
      </c>
      <c r="AM151" s="60" t="str">
        <f t="shared" si="87"/>
        <v/>
      </c>
      <c r="AN151" s="55">
        <f t="shared" si="84"/>
        <v>0</v>
      </c>
      <c r="AO151" s="3"/>
      <c r="AP151" s="3" t="str">
        <f>IF(ISBLANK(F151),"",VLOOKUP(F151,'validation code'!$T$64:$U$125,2,0))</f>
        <v/>
      </c>
      <c r="AQ151" s="3" t="str">
        <f>IF(ISBLANK(F151),"",VLOOKUP(F151,'validation code'!$T$3:$U$61,2,0))</f>
        <v/>
      </c>
      <c r="AR151" s="3" t="str">
        <f>IF(ISBLANK(M151)=TRUE,"",VLOOKUP(M151,'validation code'!$X$48:$Y$49,2,0))</f>
        <v/>
      </c>
      <c r="AS151" s="3" t="str">
        <f>IF(ISBLANK(F151)=TRUE,"",VLOOKUP(F151,'validation code'!$A$29:$B$91,2,0))</f>
        <v/>
      </c>
      <c r="AT151" s="3"/>
      <c r="AU151" s="3" t="str">
        <f t="shared" si="3"/>
        <v>EX-25</v>
      </c>
      <c r="AV151" s="3" t="str">
        <f>IF(ISBLANK($B$2)=TRUE,"",VLOOKUP($B$2,'validation code'!$W$54:$X$76,2,0))</f>
        <v>GAF</v>
      </c>
      <c r="AW151" s="3" t="str">
        <f t="shared" si="63"/>
        <v>01</v>
      </c>
      <c r="AX151" s="3" t="str">
        <f t="shared" si="64"/>
        <v/>
      </c>
      <c r="AY151" s="3" t="str">
        <f t="shared" si="65"/>
        <v>0150</v>
      </c>
      <c r="AZ151" s="3" t="str">
        <f t="shared" si="66"/>
        <v>EX-25-GAF-01--0150</v>
      </c>
      <c r="BA151" s="3" t="str">
        <f t="shared" si="67"/>
        <v>Not Completed</v>
      </c>
      <c r="BB151" s="6">
        <f t="shared" si="33"/>
        <v>0</v>
      </c>
      <c r="BC151" s="6">
        <f t="shared" si="34"/>
        <v>0</v>
      </c>
      <c r="BD151" s="6">
        <f t="shared" si="35"/>
        <v>1</v>
      </c>
      <c r="BE151" s="6">
        <f t="shared" si="36"/>
        <v>0</v>
      </c>
      <c r="BF151" s="6">
        <f t="shared" si="37"/>
        <v>0</v>
      </c>
      <c r="BG151" s="6">
        <f t="shared" si="38"/>
        <v>0</v>
      </c>
      <c r="BH151" s="6">
        <f t="shared" si="39"/>
        <v>0</v>
      </c>
      <c r="BI151" s="6">
        <f t="shared" si="40"/>
        <v>0</v>
      </c>
      <c r="BJ151" s="6">
        <f t="shared" si="41"/>
        <v>0</v>
      </c>
      <c r="BK151" s="6">
        <f t="shared" si="42"/>
        <v>0</v>
      </c>
      <c r="BL151" s="6">
        <f t="shared" si="43"/>
        <v>0</v>
      </c>
      <c r="BM151" s="6">
        <f t="shared" si="44"/>
        <v>1</v>
      </c>
      <c r="BN151" s="6">
        <f t="shared" si="45"/>
        <v>1</v>
      </c>
      <c r="BO151" s="6">
        <f t="shared" si="46"/>
        <v>0</v>
      </c>
      <c r="BP151" s="6">
        <f t="shared" si="47"/>
        <v>1</v>
      </c>
      <c r="BQ151" s="105">
        <f t="shared" si="48"/>
        <v>1</v>
      </c>
      <c r="BR151" s="6">
        <f t="shared" si="49"/>
        <v>0</v>
      </c>
      <c r="BS151" s="6">
        <f t="shared" si="50"/>
        <v>0</v>
      </c>
      <c r="BT151" s="105">
        <f t="shared" si="51"/>
        <v>1</v>
      </c>
      <c r="BU151" s="105">
        <f t="shared" si="52"/>
        <v>1</v>
      </c>
      <c r="BV151" s="105">
        <f t="shared" si="53"/>
        <v>1</v>
      </c>
      <c r="BW151" s="105">
        <f t="shared" si="54"/>
        <v>1</v>
      </c>
      <c r="BX151" s="3"/>
      <c r="BY151" s="3" t="str">
        <f t="shared" si="68"/>
        <v/>
      </c>
      <c r="BZ151" s="3" t="str">
        <f t="shared" si="69"/>
        <v/>
      </c>
      <c r="CA151" s="3" t="str">
        <f t="shared" si="70"/>
        <v/>
      </c>
      <c r="CB151" s="3">
        <f t="shared" si="71"/>
        <v>0</v>
      </c>
      <c r="CC151" s="3" t="str">
        <f t="shared" si="72"/>
        <v>0</v>
      </c>
    </row>
    <row r="152" spans="1:81" x14ac:dyDescent="0.25">
      <c r="A152" s="3" t="str">
        <f t="shared" si="58"/>
        <v>Not Completed</v>
      </c>
      <c r="C152" s="10">
        <f t="shared" si="85"/>
        <v>151</v>
      </c>
      <c r="D152" s="5" t="str">
        <f t="shared" si="60"/>
        <v/>
      </c>
      <c r="E152" s="6"/>
      <c r="F152" s="6"/>
      <c r="G152" s="6"/>
      <c r="H152" s="5" t="str">
        <f t="shared" si="86"/>
        <v/>
      </c>
      <c r="I152" s="6"/>
      <c r="J152" s="6"/>
      <c r="K152" s="6"/>
      <c r="L152" s="6"/>
      <c r="M152" s="6"/>
      <c r="N152" s="6"/>
      <c r="O152" s="6"/>
      <c r="P152" s="7"/>
      <c r="Q152" s="8" t="str">
        <f>IF(ISBLANK(O152)=TRUE,"",VLOOKUP(O152,'validation code'!$X$35:$Y$38,2,0))</f>
        <v/>
      </c>
      <c r="R152" s="8">
        <f t="shared" si="83"/>
        <v>0</v>
      </c>
      <c r="S152" s="7"/>
      <c r="T152" s="61" t="str">
        <f t="shared" si="61"/>
        <v/>
      </c>
      <c r="U152" s="57"/>
      <c r="V152" s="57"/>
      <c r="W152" s="57"/>
      <c r="X152" s="57"/>
      <c r="Y152" s="58"/>
      <c r="Z152" s="57"/>
      <c r="AA152" s="87"/>
      <c r="AB152" s="84" t="str">
        <f t="shared" si="62"/>
        <v/>
      </c>
      <c r="AC152" s="60" t="str">
        <f t="shared" si="87"/>
        <v/>
      </c>
      <c r="AD152" s="60" t="str">
        <f t="shared" si="87"/>
        <v/>
      </c>
      <c r="AE152" s="60" t="str">
        <f t="shared" si="87"/>
        <v/>
      </c>
      <c r="AF152" s="60" t="str">
        <f t="shared" si="87"/>
        <v/>
      </c>
      <c r="AG152" s="60" t="str">
        <f t="shared" si="87"/>
        <v/>
      </c>
      <c r="AH152" s="60" t="str">
        <f t="shared" si="87"/>
        <v/>
      </c>
      <c r="AI152" s="60" t="str">
        <f t="shared" si="87"/>
        <v/>
      </c>
      <c r="AJ152" s="60" t="str">
        <f t="shared" si="87"/>
        <v/>
      </c>
      <c r="AK152" s="60" t="str">
        <f t="shared" si="87"/>
        <v/>
      </c>
      <c r="AL152" s="60" t="str">
        <f t="shared" si="87"/>
        <v/>
      </c>
      <c r="AM152" s="60" t="str">
        <f t="shared" si="87"/>
        <v/>
      </c>
      <c r="AN152" s="55">
        <f t="shared" si="84"/>
        <v>0</v>
      </c>
      <c r="AO152" s="3"/>
      <c r="AP152" s="3" t="str">
        <f>IF(ISBLANK(F152),"",VLOOKUP(F152,'validation code'!$T$64:$U$125,2,0))</f>
        <v/>
      </c>
      <c r="AQ152" s="3" t="str">
        <f>IF(ISBLANK(F152),"",VLOOKUP(F152,'validation code'!$T$3:$U$61,2,0))</f>
        <v/>
      </c>
      <c r="AR152" s="3" t="str">
        <f>IF(ISBLANK(M152)=TRUE,"",VLOOKUP(M152,'validation code'!$X$48:$Y$49,2,0))</f>
        <v/>
      </c>
      <c r="AS152" s="3" t="str">
        <f>IF(ISBLANK(F152)=TRUE,"",VLOOKUP(F152,'validation code'!$A$29:$B$91,2,0))</f>
        <v/>
      </c>
      <c r="AT152" s="3"/>
      <c r="AU152" s="3" t="str">
        <f t="shared" si="3"/>
        <v>EX-25</v>
      </c>
      <c r="AV152" s="3" t="str">
        <f>IF(ISBLANK($B$2)=TRUE,"",VLOOKUP($B$2,'validation code'!$W$54:$X$76,2,0))</f>
        <v>GAF</v>
      </c>
      <c r="AW152" s="3" t="str">
        <f t="shared" si="63"/>
        <v>01</v>
      </c>
      <c r="AX152" s="3" t="str">
        <f t="shared" si="64"/>
        <v/>
      </c>
      <c r="AY152" s="3" t="str">
        <f t="shared" si="65"/>
        <v>0151</v>
      </c>
      <c r="AZ152" s="3" t="str">
        <f t="shared" si="66"/>
        <v>EX-25-GAF-01--0151</v>
      </c>
      <c r="BA152" s="3" t="str">
        <f t="shared" si="67"/>
        <v>Not Completed</v>
      </c>
      <c r="BB152" s="6">
        <f t="shared" si="33"/>
        <v>0</v>
      </c>
      <c r="BC152" s="6">
        <f t="shared" si="34"/>
        <v>0</v>
      </c>
      <c r="BD152" s="6">
        <f t="shared" si="35"/>
        <v>1</v>
      </c>
      <c r="BE152" s="6">
        <f t="shared" si="36"/>
        <v>0</v>
      </c>
      <c r="BF152" s="6">
        <f t="shared" si="37"/>
        <v>0</v>
      </c>
      <c r="BG152" s="6">
        <f t="shared" si="38"/>
        <v>0</v>
      </c>
      <c r="BH152" s="6">
        <f t="shared" si="39"/>
        <v>0</v>
      </c>
      <c r="BI152" s="6">
        <f t="shared" si="40"/>
        <v>0</v>
      </c>
      <c r="BJ152" s="6">
        <f t="shared" si="41"/>
        <v>0</v>
      </c>
      <c r="BK152" s="6">
        <f t="shared" si="42"/>
        <v>0</v>
      </c>
      <c r="BL152" s="6">
        <f t="shared" si="43"/>
        <v>0</v>
      </c>
      <c r="BM152" s="6">
        <f t="shared" si="44"/>
        <v>1</v>
      </c>
      <c r="BN152" s="6">
        <f t="shared" si="45"/>
        <v>1</v>
      </c>
      <c r="BO152" s="6">
        <f t="shared" si="46"/>
        <v>0</v>
      </c>
      <c r="BP152" s="6">
        <f t="shared" si="47"/>
        <v>1</v>
      </c>
      <c r="BQ152" s="105">
        <f t="shared" si="48"/>
        <v>1</v>
      </c>
      <c r="BR152" s="6">
        <f t="shared" si="49"/>
        <v>0</v>
      </c>
      <c r="BS152" s="6">
        <f t="shared" si="50"/>
        <v>0</v>
      </c>
      <c r="BT152" s="105">
        <f t="shared" si="51"/>
        <v>1</v>
      </c>
      <c r="BU152" s="105">
        <f t="shared" si="52"/>
        <v>1</v>
      </c>
      <c r="BV152" s="105">
        <f t="shared" si="53"/>
        <v>1</v>
      </c>
      <c r="BW152" s="105">
        <f t="shared" si="54"/>
        <v>1</v>
      </c>
      <c r="BX152" s="3"/>
      <c r="BY152" s="3" t="str">
        <f t="shared" si="68"/>
        <v/>
      </c>
      <c r="BZ152" s="3" t="str">
        <f t="shared" si="69"/>
        <v/>
      </c>
      <c r="CA152" s="3" t="str">
        <f t="shared" si="70"/>
        <v/>
      </c>
      <c r="CB152" s="3">
        <f t="shared" si="71"/>
        <v>0</v>
      </c>
      <c r="CC152" s="3" t="str">
        <f t="shared" si="72"/>
        <v>0</v>
      </c>
    </row>
    <row r="153" spans="1:81" x14ac:dyDescent="0.25">
      <c r="A153" s="3" t="str">
        <f t="shared" si="58"/>
        <v>Not Completed</v>
      </c>
      <c r="C153" s="10">
        <f t="shared" si="85"/>
        <v>152</v>
      </c>
      <c r="D153" s="5" t="str">
        <f t="shared" si="60"/>
        <v/>
      </c>
      <c r="E153" s="6"/>
      <c r="F153" s="6"/>
      <c r="G153" s="6"/>
      <c r="H153" s="5" t="str">
        <f t="shared" si="86"/>
        <v/>
      </c>
      <c r="I153" s="6"/>
      <c r="J153" s="6"/>
      <c r="K153" s="6"/>
      <c r="L153" s="6"/>
      <c r="M153" s="6"/>
      <c r="N153" s="6"/>
      <c r="O153" s="6"/>
      <c r="P153" s="7"/>
      <c r="Q153" s="8" t="str">
        <f>IF(ISBLANK(O153)=TRUE,"",VLOOKUP(O153,'validation code'!$X$35:$Y$38,2,0))</f>
        <v/>
      </c>
      <c r="R153" s="8">
        <f t="shared" si="83"/>
        <v>0</v>
      </c>
      <c r="S153" s="7"/>
      <c r="T153" s="61" t="str">
        <f t="shared" si="61"/>
        <v/>
      </c>
      <c r="U153" s="57"/>
      <c r="V153" s="57"/>
      <c r="W153" s="57"/>
      <c r="X153" s="57"/>
      <c r="Y153" s="58"/>
      <c r="Z153" s="57"/>
      <c r="AA153" s="87"/>
      <c r="AB153" s="84" t="str">
        <f t="shared" si="62"/>
        <v/>
      </c>
      <c r="AC153" s="60" t="str">
        <f t="shared" si="87"/>
        <v/>
      </c>
      <c r="AD153" s="60" t="str">
        <f t="shared" si="87"/>
        <v/>
      </c>
      <c r="AE153" s="60" t="str">
        <f t="shared" si="87"/>
        <v/>
      </c>
      <c r="AF153" s="60" t="str">
        <f t="shared" si="87"/>
        <v/>
      </c>
      <c r="AG153" s="60" t="str">
        <f t="shared" si="87"/>
        <v/>
      </c>
      <c r="AH153" s="60" t="str">
        <f t="shared" si="87"/>
        <v/>
      </c>
      <c r="AI153" s="60" t="str">
        <f t="shared" si="87"/>
        <v/>
      </c>
      <c r="AJ153" s="60" t="str">
        <f t="shared" si="87"/>
        <v/>
      </c>
      <c r="AK153" s="60" t="str">
        <f t="shared" si="87"/>
        <v/>
      </c>
      <c r="AL153" s="60" t="str">
        <f t="shared" si="87"/>
        <v/>
      </c>
      <c r="AM153" s="60" t="str">
        <f t="shared" si="87"/>
        <v/>
      </c>
      <c r="AN153" s="55">
        <f t="shared" si="84"/>
        <v>0</v>
      </c>
      <c r="AO153" s="3"/>
      <c r="AP153" s="3" t="str">
        <f>IF(ISBLANK(F153),"",VLOOKUP(F153,'validation code'!$T$64:$U$125,2,0))</f>
        <v/>
      </c>
      <c r="AQ153" s="3" t="str">
        <f>IF(ISBLANK(F153),"",VLOOKUP(F153,'validation code'!$T$3:$U$61,2,0))</f>
        <v/>
      </c>
      <c r="AR153" s="3" t="str">
        <f>IF(ISBLANK(M153)=TRUE,"",VLOOKUP(M153,'validation code'!$X$48:$Y$49,2,0))</f>
        <v/>
      </c>
      <c r="AS153" s="3" t="str">
        <f>IF(ISBLANK(F153)=TRUE,"",VLOOKUP(F153,'validation code'!$A$29:$B$91,2,0))</f>
        <v/>
      </c>
      <c r="AT153" s="3"/>
      <c r="AU153" s="3" t="str">
        <f t="shared" si="3"/>
        <v>EX-25</v>
      </c>
      <c r="AV153" s="3" t="str">
        <f>IF(ISBLANK($B$2)=TRUE,"",VLOOKUP($B$2,'validation code'!$W$54:$X$76,2,0))</f>
        <v>GAF</v>
      </c>
      <c r="AW153" s="3" t="str">
        <f t="shared" si="63"/>
        <v>01</v>
      </c>
      <c r="AX153" s="3" t="str">
        <f t="shared" si="64"/>
        <v/>
      </c>
      <c r="AY153" s="3" t="str">
        <f t="shared" si="65"/>
        <v>0152</v>
      </c>
      <c r="AZ153" s="3" t="str">
        <f t="shared" si="66"/>
        <v>EX-25-GAF-01--0152</v>
      </c>
      <c r="BA153" s="3" t="str">
        <f t="shared" si="67"/>
        <v>Not Completed</v>
      </c>
      <c r="BB153" s="6">
        <f t="shared" si="33"/>
        <v>0</v>
      </c>
      <c r="BC153" s="6">
        <f t="shared" si="34"/>
        <v>0</v>
      </c>
      <c r="BD153" s="6">
        <f t="shared" si="35"/>
        <v>1</v>
      </c>
      <c r="BE153" s="6">
        <f t="shared" si="36"/>
        <v>0</v>
      </c>
      <c r="BF153" s="6">
        <f t="shared" si="37"/>
        <v>0</v>
      </c>
      <c r="BG153" s="6">
        <f t="shared" si="38"/>
        <v>0</v>
      </c>
      <c r="BH153" s="6">
        <f t="shared" si="39"/>
        <v>0</v>
      </c>
      <c r="BI153" s="6">
        <f t="shared" si="40"/>
        <v>0</v>
      </c>
      <c r="BJ153" s="6">
        <f t="shared" si="41"/>
        <v>0</v>
      </c>
      <c r="BK153" s="6">
        <f t="shared" si="42"/>
        <v>0</v>
      </c>
      <c r="BL153" s="6">
        <f t="shared" si="43"/>
        <v>0</v>
      </c>
      <c r="BM153" s="6">
        <f t="shared" si="44"/>
        <v>1</v>
      </c>
      <c r="BN153" s="6">
        <f t="shared" si="45"/>
        <v>1</v>
      </c>
      <c r="BO153" s="6">
        <f t="shared" si="46"/>
        <v>0</v>
      </c>
      <c r="BP153" s="6">
        <f t="shared" si="47"/>
        <v>1</v>
      </c>
      <c r="BQ153" s="105">
        <f t="shared" si="48"/>
        <v>1</v>
      </c>
      <c r="BR153" s="6">
        <f t="shared" si="49"/>
        <v>0</v>
      </c>
      <c r="BS153" s="6">
        <f t="shared" si="50"/>
        <v>0</v>
      </c>
      <c r="BT153" s="105">
        <f t="shared" si="51"/>
        <v>1</v>
      </c>
      <c r="BU153" s="105">
        <f t="shared" si="52"/>
        <v>1</v>
      </c>
      <c r="BV153" s="105">
        <f t="shared" si="53"/>
        <v>1</v>
      </c>
      <c r="BW153" s="105">
        <f t="shared" si="54"/>
        <v>1</v>
      </c>
      <c r="BX153" s="3"/>
      <c r="BY153" s="3" t="str">
        <f t="shared" si="68"/>
        <v/>
      </c>
      <c r="BZ153" s="3" t="str">
        <f t="shared" si="69"/>
        <v/>
      </c>
      <c r="CA153" s="3" t="str">
        <f t="shared" si="70"/>
        <v/>
      </c>
      <c r="CB153" s="3">
        <f t="shared" si="71"/>
        <v>0</v>
      </c>
      <c r="CC153" s="3" t="str">
        <f t="shared" si="72"/>
        <v>0</v>
      </c>
    </row>
    <row r="154" spans="1:81" x14ac:dyDescent="0.25">
      <c r="A154" s="3" t="str">
        <f t="shared" si="58"/>
        <v>Not Completed</v>
      </c>
      <c r="C154" s="10">
        <f t="shared" si="85"/>
        <v>153</v>
      </c>
      <c r="D154" s="5" t="str">
        <f t="shared" si="60"/>
        <v/>
      </c>
      <c r="E154" s="6"/>
      <c r="F154" s="6"/>
      <c r="G154" s="6"/>
      <c r="H154" s="5" t="str">
        <f t="shared" si="86"/>
        <v/>
      </c>
      <c r="I154" s="6"/>
      <c r="J154" s="6"/>
      <c r="K154" s="6"/>
      <c r="L154" s="6"/>
      <c r="M154" s="6"/>
      <c r="N154" s="6"/>
      <c r="O154" s="6"/>
      <c r="P154" s="7"/>
      <c r="Q154" s="8" t="str">
        <f>IF(ISBLANK(O154)=TRUE,"",VLOOKUP(O154,'validation code'!$X$35:$Y$38,2,0))</f>
        <v/>
      </c>
      <c r="R154" s="8">
        <f t="shared" si="83"/>
        <v>0</v>
      </c>
      <c r="S154" s="7"/>
      <c r="T154" s="61" t="str">
        <f t="shared" si="61"/>
        <v/>
      </c>
      <c r="U154" s="57"/>
      <c r="V154" s="57"/>
      <c r="W154" s="57"/>
      <c r="X154" s="57"/>
      <c r="Y154" s="58"/>
      <c r="Z154" s="57"/>
      <c r="AA154" s="87"/>
      <c r="AB154" s="84" t="str">
        <f t="shared" si="62"/>
        <v/>
      </c>
      <c r="AC154" s="60" t="str">
        <f t="shared" si="87"/>
        <v/>
      </c>
      <c r="AD154" s="60" t="str">
        <f t="shared" si="87"/>
        <v/>
      </c>
      <c r="AE154" s="60" t="str">
        <f t="shared" si="87"/>
        <v/>
      </c>
      <c r="AF154" s="60" t="str">
        <f t="shared" si="87"/>
        <v/>
      </c>
      <c r="AG154" s="60" t="str">
        <f t="shared" si="87"/>
        <v/>
      </c>
      <c r="AH154" s="60" t="str">
        <f t="shared" si="87"/>
        <v/>
      </c>
      <c r="AI154" s="60" t="str">
        <f t="shared" si="87"/>
        <v/>
      </c>
      <c r="AJ154" s="60" t="str">
        <f t="shared" si="87"/>
        <v/>
      </c>
      <c r="AK154" s="60" t="str">
        <f t="shared" si="87"/>
        <v/>
      </c>
      <c r="AL154" s="60" t="str">
        <f t="shared" si="87"/>
        <v/>
      </c>
      <c r="AM154" s="60" t="str">
        <f t="shared" si="87"/>
        <v/>
      </c>
      <c r="AN154" s="55">
        <f t="shared" si="84"/>
        <v>0</v>
      </c>
      <c r="AO154" s="3"/>
      <c r="AP154" s="3" t="str">
        <f>IF(ISBLANK(F154),"",VLOOKUP(F154,'validation code'!$T$64:$U$125,2,0))</f>
        <v/>
      </c>
      <c r="AQ154" s="3" t="str">
        <f>IF(ISBLANK(F154),"",VLOOKUP(F154,'validation code'!$T$3:$U$61,2,0))</f>
        <v/>
      </c>
      <c r="AR154" s="3" t="str">
        <f>IF(ISBLANK(M154)=TRUE,"",VLOOKUP(M154,'validation code'!$X$48:$Y$49,2,0))</f>
        <v/>
      </c>
      <c r="AS154" s="3" t="str">
        <f>IF(ISBLANK(F154)=TRUE,"",VLOOKUP(F154,'validation code'!$A$29:$B$91,2,0))</f>
        <v/>
      </c>
      <c r="AT154" s="3"/>
      <c r="AU154" s="3" t="str">
        <f t="shared" si="3"/>
        <v>EX-25</v>
      </c>
      <c r="AV154" s="3" t="str">
        <f>IF(ISBLANK($B$2)=TRUE,"",VLOOKUP($B$2,'validation code'!$W$54:$X$76,2,0))</f>
        <v>GAF</v>
      </c>
      <c r="AW154" s="3" t="str">
        <f t="shared" si="63"/>
        <v>01</v>
      </c>
      <c r="AX154" s="3" t="str">
        <f t="shared" si="64"/>
        <v/>
      </c>
      <c r="AY154" s="3" t="str">
        <f t="shared" si="65"/>
        <v>0153</v>
      </c>
      <c r="AZ154" s="3" t="str">
        <f t="shared" si="66"/>
        <v>EX-25-GAF-01--0153</v>
      </c>
      <c r="BA154" s="3" t="str">
        <f t="shared" si="67"/>
        <v>Not Completed</v>
      </c>
      <c r="BB154" s="6">
        <f t="shared" si="33"/>
        <v>0</v>
      </c>
      <c r="BC154" s="6">
        <f t="shared" si="34"/>
        <v>0</v>
      </c>
      <c r="BD154" s="6">
        <f t="shared" si="35"/>
        <v>1</v>
      </c>
      <c r="BE154" s="6">
        <f t="shared" si="36"/>
        <v>0</v>
      </c>
      <c r="BF154" s="6">
        <f t="shared" si="37"/>
        <v>0</v>
      </c>
      <c r="BG154" s="6">
        <f t="shared" si="38"/>
        <v>0</v>
      </c>
      <c r="BH154" s="6">
        <f t="shared" si="39"/>
        <v>0</v>
      </c>
      <c r="BI154" s="6">
        <f t="shared" si="40"/>
        <v>0</v>
      </c>
      <c r="BJ154" s="6">
        <f t="shared" si="41"/>
        <v>0</v>
      </c>
      <c r="BK154" s="6">
        <f t="shared" si="42"/>
        <v>0</v>
      </c>
      <c r="BL154" s="6">
        <f t="shared" si="43"/>
        <v>0</v>
      </c>
      <c r="BM154" s="6">
        <f t="shared" si="44"/>
        <v>1</v>
      </c>
      <c r="BN154" s="6">
        <f t="shared" si="45"/>
        <v>1</v>
      </c>
      <c r="BO154" s="6">
        <f t="shared" si="46"/>
        <v>0</v>
      </c>
      <c r="BP154" s="6">
        <f t="shared" si="47"/>
        <v>1</v>
      </c>
      <c r="BQ154" s="105">
        <f t="shared" si="48"/>
        <v>1</v>
      </c>
      <c r="BR154" s="6">
        <f t="shared" si="49"/>
        <v>0</v>
      </c>
      <c r="BS154" s="6">
        <f t="shared" si="50"/>
        <v>0</v>
      </c>
      <c r="BT154" s="105">
        <f t="shared" si="51"/>
        <v>1</v>
      </c>
      <c r="BU154" s="105">
        <f t="shared" si="52"/>
        <v>1</v>
      </c>
      <c r="BV154" s="105">
        <f t="shared" si="53"/>
        <v>1</v>
      </c>
      <c r="BW154" s="105">
        <f t="shared" si="54"/>
        <v>1</v>
      </c>
      <c r="BX154" s="3"/>
      <c r="BY154" s="3" t="str">
        <f t="shared" si="68"/>
        <v/>
      </c>
      <c r="BZ154" s="3" t="str">
        <f t="shared" si="69"/>
        <v/>
      </c>
      <c r="CA154" s="3" t="str">
        <f t="shared" si="70"/>
        <v/>
      </c>
      <c r="CB154" s="3">
        <f t="shared" si="71"/>
        <v>0</v>
      </c>
      <c r="CC154" s="3" t="str">
        <f t="shared" si="72"/>
        <v>0</v>
      </c>
    </row>
    <row r="155" spans="1:81" x14ac:dyDescent="0.25">
      <c r="A155" s="3" t="str">
        <f t="shared" si="58"/>
        <v>Not Completed</v>
      </c>
      <c r="C155" s="10">
        <f t="shared" si="85"/>
        <v>154</v>
      </c>
      <c r="D155" s="5" t="str">
        <f t="shared" si="60"/>
        <v/>
      </c>
      <c r="E155" s="6"/>
      <c r="F155" s="6"/>
      <c r="G155" s="6"/>
      <c r="H155" s="5" t="str">
        <f t="shared" si="86"/>
        <v/>
      </c>
      <c r="I155" s="6"/>
      <c r="J155" s="6"/>
      <c r="K155" s="6"/>
      <c r="L155" s="6"/>
      <c r="M155" s="6"/>
      <c r="N155" s="6"/>
      <c r="O155" s="6"/>
      <c r="P155" s="7"/>
      <c r="Q155" s="8" t="str">
        <f>IF(ISBLANK(O155)=TRUE,"",VLOOKUP(O155,'validation code'!$X$35:$Y$38,2,0))</f>
        <v/>
      </c>
      <c r="R155" s="8">
        <f t="shared" si="83"/>
        <v>0</v>
      </c>
      <c r="S155" s="7"/>
      <c r="T155" s="61" t="str">
        <f t="shared" si="61"/>
        <v/>
      </c>
      <c r="U155" s="57"/>
      <c r="V155" s="57"/>
      <c r="W155" s="57"/>
      <c r="X155" s="57"/>
      <c r="Y155" s="58"/>
      <c r="Z155" s="57"/>
      <c r="AA155" s="87"/>
      <c r="AB155" s="84" t="str">
        <f t="shared" si="62"/>
        <v/>
      </c>
      <c r="AC155" s="60" t="str">
        <f t="shared" si="87"/>
        <v/>
      </c>
      <c r="AD155" s="60" t="str">
        <f t="shared" si="87"/>
        <v/>
      </c>
      <c r="AE155" s="60" t="str">
        <f t="shared" si="87"/>
        <v/>
      </c>
      <c r="AF155" s="60" t="str">
        <f t="shared" si="87"/>
        <v/>
      </c>
      <c r="AG155" s="60" t="str">
        <f t="shared" si="87"/>
        <v/>
      </c>
      <c r="AH155" s="60" t="str">
        <f t="shared" si="87"/>
        <v/>
      </c>
      <c r="AI155" s="60" t="str">
        <f t="shared" si="87"/>
        <v/>
      </c>
      <c r="AJ155" s="60" t="str">
        <f t="shared" si="87"/>
        <v/>
      </c>
      <c r="AK155" s="60" t="str">
        <f t="shared" si="87"/>
        <v/>
      </c>
      <c r="AL155" s="60" t="str">
        <f t="shared" si="87"/>
        <v/>
      </c>
      <c r="AM155" s="60" t="str">
        <f t="shared" si="87"/>
        <v/>
      </c>
      <c r="AN155" s="55">
        <f t="shared" si="84"/>
        <v>0</v>
      </c>
      <c r="AO155" s="3"/>
      <c r="AP155" s="3" t="str">
        <f>IF(ISBLANK(F155),"",VLOOKUP(F155,'validation code'!$T$64:$U$125,2,0))</f>
        <v/>
      </c>
      <c r="AQ155" s="3" t="str">
        <f>IF(ISBLANK(F155),"",VLOOKUP(F155,'validation code'!$T$3:$U$61,2,0))</f>
        <v/>
      </c>
      <c r="AR155" s="3" t="str">
        <f>IF(ISBLANK(M155)=TRUE,"",VLOOKUP(M155,'validation code'!$X$48:$Y$49,2,0))</f>
        <v/>
      </c>
      <c r="AS155" s="3" t="str">
        <f>IF(ISBLANK(F155)=TRUE,"",VLOOKUP(F155,'validation code'!$A$29:$B$91,2,0))</f>
        <v/>
      </c>
      <c r="AT155" s="3"/>
      <c r="AU155" s="3" t="str">
        <f t="shared" si="3"/>
        <v>EX-25</v>
      </c>
      <c r="AV155" s="3" t="str">
        <f>IF(ISBLANK($B$2)=TRUE,"",VLOOKUP($B$2,'validation code'!$W$54:$X$76,2,0))</f>
        <v>GAF</v>
      </c>
      <c r="AW155" s="3" t="str">
        <f t="shared" si="63"/>
        <v>01</v>
      </c>
      <c r="AX155" s="3" t="str">
        <f t="shared" si="64"/>
        <v/>
      </c>
      <c r="AY155" s="3" t="str">
        <f t="shared" si="65"/>
        <v>0154</v>
      </c>
      <c r="AZ155" s="3" t="str">
        <f t="shared" si="66"/>
        <v>EX-25-GAF-01--0154</v>
      </c>
      <c r="BA155" s="3" t="str">
        <f t="shared" si="67"/>
        <v>Not Completed</v>
      </c>
      <c r="BB155" s="6">
        <f t="shared" si="33"/>
        <v>0</v>
      </c>
      <c r="BC155" s="6">
        <f t="shared" si="34"/>
        <v>0</v>
      </c>
      <c r="BD155" s="6">
        <f t="shared" si="35"/>
        <v>1</v>
      </c>
      <c r="BE155" s="6">
        <f t="shared" si="36"/>
        <v>0</v>
      </c>
      <c r="BF155" s="6">
        <f t="shared" si="37"/>
        <v>0</v>
      </c>
      <c r="BG155" s="6">
        <f t="shared" si="38"/>
        <v>0</v>
      </c>
      <c r="BH155" s="6">
        <f t="shared" si="39"/>
        <v>0</v>
      </c>
      <c r="BI155" s="6">
        <f t="shared" si="40"/>
        <v>0</v>
      </c>
      <c r="BJ155" s="6">
        <f t="shared" si="41"/>
        <v>0</v>
      </c>
      <c r="BK155" s="6">
        <f t="shared" si="42"/>
        <v>0</v>
      </c>
      <c r="BL155" s="6">
        <f t="shared" si="43"/>
        <v>0</v>
      </c>
      <c r="BM155" s="6">
        <f t="shared" si="44"/>
        <v>1</v>
      </c>
      <c r="BN155" s="6">
        <f t="shared" si="45"/>
        <v>1</v>
      </c>
      <c r="BO155" s="6">
        <f t="shared" si="46"/>
        <v>0</v>
      </c>
      <c r="BP155" s="6">
        <f t="shared" si="47"/>
        <v>1</v>
      </c>
      <c r="BQ155" s="105">
        <f t="shared" si="48"/>
        <v>1</v>
      </c>
      <c r="BR155" s="6">
        <f t="shared" si="49"/>
        <v>0</v>
      </c>
      <c r="BS155" s="6">
        <f t="shared" si="50"/>
        <v>0</v>
      </c>
      <c r="BT155" s="105">
        <f t="shared" si="51"/>
        <v>1</v>
      </c>
      <c r="BU155" s="105">
        <f t="shared" si="52"/>
        <v>1</v>
      </c>
      <c r="BV155" s="105">
        <f t="shared" si="53"/>
        <v>1</v>
      </c>
      <c r="BW155" s="105">
        <f t="shared" si="54"/>
        <v>1</v>
      </c>
      <c r="BX155" s="3"/>
      <c r="BY155" s="3" t="str">
        <f t="shared" si="68"/>
        <v/>
      </c>
      <c r="BZ155" s="3" t="str">
        <f t="shared" si="69"/>
        <v/>
      </c>
      <c r="CA155" s="3" t="str">
        <f t="shared" si="70"/>
        <v/>
      </c>
      <c r="CB155" s="3">
        <f t="shared" si="71"/>
        <v>0</v>
      </c>
      <c r="CC155" s="3" t="str">
        <f t="shared" si="72"/>
        <v>0</v>
      </c>
    </row>
    <row r="156" spans="1:81" x14ac:dyDescent="0.25">
      <c r="A156" s="3" t="str">
        <f t="shared" si="58"/>
        <v>Not Completed</v>
      </c>
      <c r="C156" s="10">
        <f t="shared" si="85"/>
        <v>155</v>
      </c>
      <c r="D156" s="5" t="str">
        <f t="shared" si="60"/>
        <v/>
      </c>
      <c r="E156" s="6"/>
      <c r="F156" s="6"/>
      <c r="G156" s="6"/>
      <c r="H156" s="5" t="str">
        <f t="shared" si="86"/>
        <v/>
      </c>
      <c r="I156" s="6"/>
      <c r="J156" s="6"/>
      <c r="K156" s="6"/>
      <c r="L156" s="6"/>
      <c r="M156" s="6"/>
      <c r="N156" s="6"/>
      <c r="O156" s="6"/>
      <c r="P156" s="7"/>
      <c r="Q156" s="8" t="str">
        <f>IF(ISBLANK(O156)=TRUE,"",VLOOKUP(O156,'validation code'!$X$35:$Y$38,2,0))</f>
        <v/>
      </c>
      <c r="R156" s="8">
        <f t="shared" si="83"/>
        <v>0</v>
      </c>
      <c r="S156" s="7"/>
      <c r="T156" s="61" t="str">
        <f t="shared" si="61"/>
        <v/>
      </c>
      <c r="U156" s="57"/>
      <c r="V156" s="57"/>
      <c r="W156" s="57"/>
      <c r="X156" s="57"/>
      <c r="Y156" s="58"/>
      <c r="Z156" s="57"/>
      <c r="AA156" s="87"/>
      <c r="AB156" s="84" t="str">
        <f t="shared" si="62"/>
        <v/>
      </c>
      <c r="AC156" s="60" t="str">
        <f t="shared" si="87"/>
        <v/>
      </c>
      <c r="AD156" s="60" t="str">
        <f t="shared" si="87"/>
        <v/>
      </c>
      <c r="AE156" s="60" t="str">
        <f t="shared" si="87"/>
        <v/>
      </c>
      <c r="AF156" s="60" t="str">
        <f t="shared" si="87"/>
        <v/>
      </c>
      <c r="AG156" s="60" t="str">
        <f t="shared" si="87"/>
        <v/>
      </c>
      <c r="AH156" s="60" t="str">
        <f t="shared" si="87"/>
        <v/>
      </c>
      <c r="AI156" s="60" t="str">
        <f t="shared" si="87"/>
        <v/>
      </c>
      <c r="AJ156" s="60" t="str">
        <f t="shared" si="87"/>
        <v/>
      </c>
      <c r="AK156" s="60" t="str">
        <f t="shared" si="87"/>
        <v/>
      </c>
      <c r="AL156" s="60" t="str">
        <f t="shared" si="87"/>
        <v/>
      </c>
      <c r="AM156" s="60" t="str">
        <f t="shared" si="87"/>
        <v/>
      </c>
      <c r="AN156" s="55">
        <f t="shared" si="84"/>
        <v>0</v>
      </c>
      <c r="AO156" s="3"/>
      <c r="AP156" s="3" t="str">
        <f>IF(ISBLANK(F156),"",VLOOKUP(F156,'validation code'!$T$64:$U$125,2,0))</f>
        <v/>
      </c>
      <c r="AQ156" s="3" t="str">
        <f>IF(ISBLANK(F156),"",VLOOKUP(F156,'validation code'!$T$3:$U$61,2,0))</f>
        <v/>
      </c>
      <c r="AR156" s="3" t="str">
        <f>IF(ISBLANK(M156)=TRUE,"",VLOOKUP(M156,'validation code'!$X$48:$Y$49,2,0))</f>
        <v/>
      </c>
      <c r="AS156" s="3" t="str">
        <f>IF(ISBLANK(F156)=TRUE,"",VLOOKUP(F156,'validation code'!$A$29:$B$91,2,0))</f>
        <v/>
      </c>
      <c r="AT156" s="3"/>
      <c r="AU156" s="3" t="str">
        <f t="shared" si="3"/>
        <v>EX-25</v>
      </c>
      <c r="AV156" s="3" t="str">
        <f>IF(ISBLANK($B$2)=TRUE,"",VLOOKUP($B$2,'validation code'!$W$54:$X$76,2,0))</f>
        <v>GAF</v>
      </c>
      <c r="AW156" s="3" t="str">
        <f t="shared" si="63"/>
        <v>01</v>
      </c>
      <c r="AX156" s="3" t="str">
        <f t="shared" si="64"/>
        <v/>
      </c>
      <c r="AY156" s="3" t="str">
        <f t="shared" si="65"/>
        <v>0155</v>
      </c>
      <c r="AZ156" s="3" t="str">
        <f t="shared" si="66"/>
        <v>EX-25-GAF-01--0155</v>
      </c>
      <c r="BA156" s="3" t="str">
        <f t="shared" si="67"/>
        <v>Not Completed</v>
      </c>
      <c r="BB156" s="6">
        <f t="shared" si="33"/>
        <v>0</v>
      </c>
      <c r="BC156" s="6">
        <f t="shared" si="34"/>
        <v>0</v>
      </c>
      <c r="BD156" s="6">
        <f t="shared" si="35"/>
        <v>1</v>
      </c>
      <c r="BE156" s="6">
        <f t="shared" si="36"/>
        <v>0</v>
      </c>
      <c r="BF156" s="6">
        <f t="shared" si="37"/>
        <v>0</v>
      </c>
      <c r="BG156" s="6">
        <f t="shared" si="38"/>
        <v>0</v>
      </c>
      <c r="BH156" s="6">
        <f t="shared" si="39"/>
        <v>0</v>
      </c>
      <c r="BI156" s="6">
        <f t="shared" si="40"/>
        <v>0</v>
      </c>
      <c r="BJ156" s="6">
        <f t="shared" si="41"/>
        <v>0</v>
      </c>
      <c r="BK156" s="6">
        <f t="shared" si="42"/>
        <v>0</v>
      </c>
      <c r="BL156" s="6">
        <f t="shared" si="43"/>
        <v>0</v>
      </c>
      <c r="BM156" s="6">
        <f t="shared" si="44"/>
        <v>1</v>
      </c>
      <c r="BN156" s="6">
        <f t="shared" si="45"/>
        <v>1</v>
      </c>
      <c r="BO156" s="6">
        <f t="shared" si="46"/>
        <v>0</v>
      </c>
      <c r="BP156" s="6">
        <f t="shared" si="47"/>
        <v>1</v>
      </c>
      <c r="BQ156" s="105">
        <f t="shared" si="48"/>
        <v>1</v>
      </c>
      <c r="BR156" s="6">
        <f t="shared" si="49"/>
        <v>0</v>
      </c>
      <c r="BS156" s="6">
        <f t="shared" si="50"/>
        <v>0</v>
      </c>
      <c r="BT156" s="105">
        <f t="shared" si="51"/>
        <v>1</v>
      </c>
      <c r="BU156" s="105">
        <f t="shared" si="52"/>
        <v>1</v>
      </c>
      <c r="BV156" s="105">
        <f t="shared" si="53"/>
        <v>1</v>
      </c>
      <c r="BW156" s="105">
        <f t="shared" si="54"/>
        <v>1</v>
      </c>
      <c r="BX156" s="3"/>
      <c r="BY156" s="3" t="str">
        <f t="shared" si="68"/>
        <v/>
      </c>
      <c r="BZ156" s="3" t="str">
        <f t="shared" si="69"/>
        <v/>
      </c>
      <c r="CA156" s="3" t="str">
        <f t="shared" si="70"/>
        <v/>
      </c>
      <c r="CB156" s="3">
        <f t="shared" si="71"/>
        <v>0</v>
      </c>
      <c r="CC156" s="3" t="str">
        <f t="shared" si="72"/>
        <v>0</v>
      </c>
    </row>
    <row r="157" spans="1:81" x14ac:dyDescent="0.25">
      <c r="A157" s="3" t="str">
        <f t="shared" si="58"/>
        <v>Not Completed</v>
      </c>
      <c r="C157" s="10">
        <f t="shared" si="85"/>
        <v>156</v>
      </c>
      <c r="D157" s="5" t="str">
        <f t="shared" si="60"/>
        <v/>
      </c>
      <c r="E157" s="6"/>
      <c r="F157" s="6"/>
      <c r="G157" s="6"/>
      <c r="H157" s="5" t="str">
        <f t="shared" si="86"/>
        <v/>
      </c>
      <c r="I157" s="6"/>
      <c r="J157" s="6"/>
      <c r="K157" s="6"/>
      <c r="L157" s="6"/>
      <c r="M157" s="6"/>
      <c r="N157" s="6"/>
      <c r="O157" s="6"/>
      <c r="P157" s="7"/>
      <c r="Q157" s="8" t="str">
        <f>IF(ISBLANK(O157)=TRUE,"",VLOOKUP(O157,'validation code'!$X$35:$Y$38,2,0))</f>
        <v/>
      </c>
      <c r="R157" s="8">
        <f t="shared" si="83"/>
        <v>0</v>
      </c>
      <c r="S157" s="7"/>
      <c r="T157" s="61" t="str">
        <f t="shared" si="61"/>
        <v/>
      </c>
      <c r="U157" s="57"/>
      <c r="V157" s="57"/>
      <c r="W157" s="57"/>
      <c r="X157" s="57"/>
      <c r="Y157" s="58"/>
      <c r="Z157" s="57"/>
      <c r="AA157" s="87"/>
      <c r="AB157" s="84" t="str">
        <f t="shared" si="62"/>
        <v/>
      </c>
      <c r="AC157" s="60" t="str">
        <f t="shared" si="87"/>
        <v/>
      </c>
      <c r="AD157" s="60" t="str">
        <f t="shared" si="87"/>
        <v/>
      </c>
      <c r="AE157" s="60" t="str">
        <f t="shared" si="87"/>
        <v/>
      </c>
      <c r="AF157" s="60" t="str">
        <f t="shared" si="87"/>
        <v/>
      </c>
      <c r="AG157" s="60" t="str">
        <f t="shared" si="87"/>
        <v/>
      </c>
      <c r="AH157" s="60" t="str">
        <f t="shared" si="87"/>
        <v/>
      </c>
      <c r="AI157" s="60" t="str">
        <f t="shared" si="87"/>
        <v/>
      </c>
      <c r="AJ157" s="60" t="str">
        <f t="shared" si="87"/>
        <v/>
      </c>
      <c r="AK157" s="60" t="str">
        <f t="shared" si="87"/>
        <v/>
      </c>
      <c r="AL157" s="60" t="str">
        <f t="shared" si="87"/>
        <v/>
      </c>
      <c r="AM157" s="60" t="str">
        <f t="shared" si="87"/>
        <v/>
      </c>
      <c r="AN157" s="55">
        <f t="shared" si="84"/>
        <v>0</v>
      </c>
      <c r="AO157" s="3"/>
      <c r="AP157" s="3" t="str">
        <f>IF(ISBLANK(F157),"",VLOOKUP(F157,'validation code'!$T$64:$U$125,2,0))</f>
        <v/>
      </c>
      <c r="AQ157" s="3" t="str">
        <f>IF(ISBLANK(F157),"",VLOOKUP(F157,'validation code'!$T$3:$U$61,2,0))</f>
        <v/>
      </c>
      <c r="AR157" s="3" t="str">
        <f>IF(ISBLANK(M157)=TRUE,"",VLOOKUP(M157,'validation code'!$X$48:$Y$49,2,0))</f>
        <v/>
      </c>
      <c r="AS157" s="3" t="str">
        <f>IF(ISBLANK(F157)=TRUE,"",VLOOKUP(F157,'validation code'!$A$29:$B$91,2,0))</f>
        <v/>
      </c>
      <c r="AT157" s="3"/>
      <c r="AU157" s="3" t="str">
        <f t="shared" si="3"/>
        <v>EX-25</v>
      </c>
      <c r="AV157" s="3" t="str">
        <f>IF(ISBLANK($B$2)=TRUE,"",VLOOKUP($B$2,'validation code'!$W$54:$X$76,2,0))</f>
        <v>GAF</v>
      </c>
      <c r="AW157" s="3" t="str">
        <f t="shared" si="63"/>
        <v>01</v>
      </c>
      <c r="AX157" s="3" t="str">
        <f t="shared" si="64"/>
        <v/>
      </c>
      <c r="AY157" s="3" t="str">
        <f t="shared" si="65"/>
        <v>0156</v>
      </c>
      <c r="AZ157" s="3" t="str">
        <f t="shared" si="66"/>
        <v>EX-25-GAF-01--0156</v>
      </c>
      <c r="BA157" s="3" t="str">
        <f t="shared" si="67"/>
        <v>Not Completed</v>
      </c>
      <c r="BB157" s="6">
        <f t="shared" si="33"/>
        <v>0</v>
      </c>
      <c r="BC157" s="6">
        <f t="shared" si="34"/>
        <v>0</v>
      </c>
      <c r="BD157" s="6">
        <f t="shared" si="35"/>
        <v>1</v>
      </c>
      <c r="BE157" s="6">
        <f t="shared" si="36"/>
        <v>0</v>
      </c>
      <c r="BF157" s="6">
        <f t="shared" si="37"/>
        <v>0</v>
      </c>
      <c r="BG157" s="6">
        <f t="shared" si="38"/>
        <v>0</v>
      </c>
      <c r="BH157" s="6">
        <f t="shared" si="39"/>
        <v>0</v>
      </c>
      <c r="BI157" s="6">
        <f t="shared" si="40"/>
        <v>0</v>
      </c>
      <c r="BJ157" s="6">
        <f t="shared" si="41"/>
        <v>0</v>
      </c>
      <c r="BK157" s="6">
        <f t="shared" si="42"/>
        <v>0</v>
      </c>
      <c r="BL157" s="6">
        <f t="shared" si="43"/>
        <v>0</v>
      </c>
      <c r="BM157" s="6">
        <f t="shared" si="44"/>
        <v>1</v>
      </c>
      <c r="BN157" s="6">
        <f t="shared" si="45"/>
        <v>1</v>
      </c>
      <c r="BO157" s="6">
        <f t="shared" si="46"/>
        <v>0</v>
      </c>
      <c r="BP157" s="6">
        <f t="shared" si="47"/>
        <v>1</v>
      </c>
      <c r="BQ157" s="105">
        <f t="shared" si="48"/>
        <v>1</v>
      </c>
      <c r="BR157" s="6">
        <f t="shared" si="49"/>
        <v>0</v>
      </c>
      <c r="BS157" s="6">
        <f t="shared" si="50"/>
        <v>0</v>
      </c>
      <c r="BT157" s="105">
        <f t="shared" si="51"/>
        <v>1</v>
      </c>
      <c r="BU157" s="105">
        <f t="shared" si="52"/>
        <v>1</v>
      </c>
      <c r="BV157" s="105">
        <f t="shared" si="53"/>
        <v>1</v>
      </c>
      <c r="BW157" s="105">
        <f t="shared" si="54"/>
        <v>1</v>
      </c>
      <c r="BX157" s="3"/>
      <c r="BY157" s="3" t="str">
        <f t="shared" si="68"/>
        <v/>
      </c>
      <c r="BZ157" s="3" t="str">
        <f t="shared" si="69"/>
        <v/>
      </c>
      <c r="CA157" s="3" t="str">
        <f t="shared" si="70"/>
        <v/>
      </c>
      <c r="CB157" s="3">
        <f t="shared" si="71"/>
        <v>0</v>
      </c>
      <c r="CC157" s="3" t="str">
        <f t="shared" si="72"/>
        <v>0</v>
      </c>
    </row>
    <row r="158" spans="1:81" x14ac:dyDescent="0.25">
      <c r="A158" s="3" t="str">
        <f t="shared" si="58"/>
        <v>Not Completed</v>
      </c>
      <c r="C158" s="10">
        <f t="shared" si="85"/>
        <v>157</v>
      </c>
      <c r="D158" s="5" t="str">
        <f t="shared" si="60"/>
        <v/>
      </c>
      <c r="E158" s="6"/>
      <c r="F158" s="6"/>
      <c r="G158" s="6"/>
      <c r="H158" s="5" t="str">
        <f t="shared" si="86"/>
        <v/>
      </c>
      <c r="I158" s="6"/>
      <c r="J158" s="6"/>
      <c r="K158" s="6"/>
      <c r="L158" s="6"/>
      <c r="M158" s="6"/>
      <c r="N158" s="6"/>
      <c r="O158" s="6"/>
      <c r="P158" s="7"/>
      <c r="Q158" s="8" t="str">
        <f>IF(ISBLANK(O158)=TRUE,"",VLOOKUP(O158,'validation code'!$X$35:$Y$38,2,0))</f>
        <v/>
      </c>
      <c r="R158" s="8">
        <f t="shared" si="83"/>
        <v>0</v>
      </c>
      <c r="S158" s="7"/>
      <c r="T158" s="61" t="str">
        <f t="shared" si="61"/>
        <v/>
      </c>
      <c r="U158" s="57"/>
      <c r="V158" s="57"/>
      <c r="W158" s="57"/>
      <c r="X158" s="57"/>
      <c r="Y158" s="58"/>
      <c r="Z158" s="57"/>
      <c r="AA158" s="87"/>
      <c r="AB158" s="84" t="str">
        <f t="shared" si="62"/>
        <v/>
      </c>
      <c r="AC158" s="60" t="str">
        <f t="shared" si="87"/>
        <v/>
      </c>
      <c r="AD158" s="60" t="str">
        <f t="shared" si="87"/>
        <v/>
      </c>
      <c r="AE158" s="60" t="str">
        <f t="shared" si="87"/>
        <v/>
      </c>
      <c r="AF158" s="60" t="str">
        <f t="shared" si="87"/>
        <v/>
      </c>
      <c r="AG158" s="60" t="str">
        <f t="shared" si="87"/>
        <v/>
      </c>
      <c r="AH158" s="60" t="str">
        <f t="shared" si="87"/>
        <v/>
      </c>
      <c r="AI158" s="60" t="str">
        <f t="shared" si="87"/>
        <v/>
      </c>
      <c r="AJ158" s="60" t="str">
        <f t="shared" si="87"/>
        <v/>
      </c>
      <c r="AK158" s="60" t="str">
        <f t="shared" si="87"/>
        <v/>
      </c>
      <c r="AL158" s="60" t="str">
        <f t="shared" si="87"/>
        <v/>
      </c>
      <c r="AM158" s="60" t="str">
        <f t="shared" si="87"/>
        <v/>
      </c>
      <c r="AN158" s="55">
        <f t="shared" si="84"/>
        <v>0</v>
      </c>
      <c r="AO158" s="3"/>
      <c r="AP158" s="3" t="str">
        <f>IF(ISBLANK(F158),"",VLOOKUP(F158,'validation code'!$T$64:$U$125,2,0))</f>
        <v/>
      </c>
      <c r="AQ158" s="3" t="str">
        <f>IF(ISBLANK(F158),"",VLOOKUP(F158,'validation code'!$T$3:$U$61,2,0))</f>
        <v/>
      </c>
      <c r="AR158" s="3" t="str">
        <f>IF(ISBLANK(M158)=TRUE,"",VLOOKUP(M158,'validation code'!$X$48:$Y$49,2,0))</f>
        <v/>
      </c>
      <c r="AS158" s="3" t="str">
        <f>IF(ISBLANK(F158)=TRUE,"",VLOOKUP(F158,'validation code'!$A$29:$B$91,2,0))</f>
        <v/>
      </c>
      <c r="AT158" s="3"/>
      <c r="AU158" s="3" t="str">
        <f t="shared" si="3"/>
        <v>EX-25</v>
      </c>
      <c r="AV158" s="3" t="str">
        <f>IF(ISBLANK($B$2)=TRUE,"",VLOOKUP($B$2,'validation code'!$W$54:$X$76,2,0))</f>
        <v>GAF</v>
      </c>
      <c r="AW158" s="3" t="str">
        <f t="shared" si="63"/>
        <v>01</v>
      </c>
      <c r="AX158" s="3" t="str">
        <f t="shared" si="64"/>
        <v/>
      </c>
      <c r="AY158" s="3" t="str">
        <f t="shared" si="65"/>
        <v>0157</v>
      </c>
      <c r="AZ158" s="3" t="str">
        <f t="shared" si="66"/>
        <v>EX-25-GAF-01--0157</v>
      </c>
      <c r="BA158" s="3" t="str">
        <f t="shared" si="67"/>
        <v>Not Completed</v>
      </c>
      <c r="BB158" s="6">
        <f t="shared" si="33"/>
        <v>0</v>
      </c>
      <c r="BC158" s="6">
        <f t="shared" si="34"/>
        <v>0</v>
      </c>
      <c r="BD158" s="6">
        <f t="shared" si="35"/>
        <v>1</v>
      </c>
      <c r="BE158" s="6">
        <f t="shared" si="36"/>
        <v>0</v>
      </c>
      <c r="BF158" s="6">
        <f t="shared" si="37"/>
        <v>0</v>
      </c>
      <c r="BG158" s="6">
        <f t="shared" si="38"/>
        <v>0</v>
      </c>
      <c r="BH158" s="6">
        <f t="shared" si="39"/>
        <v>0</v>
      </c>
      <c r="BI158" s="6">
        <f t="shared" si="40"/>
        <v>0</v>
      </c>
      <c r="BJ158" s="6">
        <f t="shared" si="41"/>
        <v>0</v>
      </c>
      <c r="BK158" s="6">
        <f t="shared" si="42"/>
        <v>0</v>
      </c>
      <c r="BL158" s="6">
        <f t="shared" si="43"/>
        <v>0</v>
      </c>
      <c r="BM158" s="6">
        <f t="shared" si="44"/>
        <v>1</v>
      </c>
      <c r="BN158" s="6">
        <f t="shared" si="45"/>
        <v>1</v>
      </c>
      <c r="BO158" s="6">
        <f t="shared" si="46"/>
        <v>0</v>
      </c>
      <c r="BP158" s="6">
        <f t="shared" si="47"/>
        <v>1</v>
      </c>
      <c r="BQ158" s="105">
        <f t="shared" si="48"/>
        <v>1</v>
      </c>
      <c r="BR158" s="6">
        <f t="shared" si="49"/>
        <v>0</v>
      </c>
      <c r="BS158" s="6">
        <f t="shared" si="50"/>
        <v>0</v>
      </c>
      <c r="BT158" s="105">
        <f t="shared" si="51"/>
        <v>1</v>
      </c>
      <c r="BU158" s="105">
        <f t="shared" si="52"/>
        <v>1</v>
      </c>
      <c r="BV158" s="105">
        <f t="shared" si="53"/>
        <v>1</v>
      </c>
      <c r="BW158" s="105">
        <f t="shared" si="54"/>
        <v>1</v>
      </c>
      <c r="BX158" s="3"/>
      <c r="BY158" s="3" t="str">
        <f t="shared" si="68"/>
        <v/>
      </c>
      <c r="BZ158" s="3" t="str">
        <f t="shared" si="69"/>
        <v/>
      </c>
      <c r="CA158" s="3" t="str">
        <f t="shared" si="70"/>
        <v/>
      </c>
      <c r="CB158" s="3">
        <f t="shared" si="71"/>
        <v>0</v>
      </c>
      <c r="CC158" s="3" t="str">
        <f t="shared" si="72"/>
        <v>0</v>
      </c>
    </row>
    <row r="159" spans="1:81" x14ac:dyDescent="0.25">
      <c r="A159" s="3" t="str">
        <f t="shared" si="58"/>
        <v>Not Completed</v>
      </c>
      <c r="C159" s="10">
        <f t="shared" si="85"/>
        <v>158</v>
      </c>
      <c r="D159" s="5" t="str">
        <f t="shared" si="60"/>
        <v/>
      </c>
      <c r="E159" s="6"/>
      <c r="F159" s="6"/>
      <c r="G159" s="6"/>
      <c r="H159" s="5" t="str">
        <f t="shared" si="86"/>
        <v/>
      </c>
      <c r="I159" s="6"/>
      <c r="J159" s="6"/>
      <c r="K159" s="6"/>
      <c r="L159" s="6"/>
      <c r="M159" s="6"/>
      <c r="N159" s="6"/>
      <c r="O159" s="6"/>
      <c r="P159" s="7"/>
      <c r="Q159" s="8" t="str">
        <f>IF(ISBLANK(O159)=TRUE,"",VLOOKUP(O159,'validation code'!$X$35:$Y$38,2,0))</f>
        <v/>
      </c>
      <c r="R159" s="8">
        <f t="shared" si="83"/>
        <v>0</v>
      </c>
      <c r="S159" s="7"/>
      <c r="T159" s="61" t="str">
        <f t="shared" si="61"/>
        <v/>
      </c>
      <c r="U159" s="57"/>
      <c r="V159" s="57"/>
      <c r="W159" s="57"/>
      <c r="X159" s="57"/>
      <c r="Y159" s="58"/>
      <c r="Z159" s="57"/>
      <c r="AA159" s="87"/>
      <c r="AB159" s="84" t="str">
        <f t="shared" si="62"/>
        <v/>
      </c>
      <c r="AC159" s="60" t="str">
        <f t="shared" si="87"/>
        <v/>
      </c>
      <c r="AD159" s="60" t="str">
        <f t="shared" si="87"/>
        <v/>
      </c>
      <c r="AE159" s="60" t="str">
        <f t="shared" si="87"/>
        <v/>
      </c>
      <c r="AF159" s="60" t="str">
        <f t="shared" si="87"/>
        <v/>
      </c>
      <c r="AG159" s="60" t="str">
        <f t="shared" si="87"/>
        <v/>
      </c>
      <c r="AH159" s="60" t="str">
        <f t="shared" si="87"/>
        <v/>
      </c>
      <c r="AI159" s="60" t="str">
        <f t="shared" si="87"/>
        <v/>
      </c>
      <c r="AJ159" s="60" t="str">
        <f t="shared" si="87"/>
        <v/>
      </c>
      <c r="AK159" s="60" t="str">
        <f t="shared" si="87"/>
        <v/>
      </c>
      <c r="AL159" s="60" t="str">
        <f t="shared" si="87"/>
        <v/>
      </c>
      <c r="AM159" s="60" t="str">
        <f t="shared" si="87"/>
        <v/>
      </c>
      <c r="AN159" s="55">
        <f t="shared" si="84"/>
        <v>0</v>
      </c>
      <c r="AO159" s="3"/>
      <c r="AP159" s="3" t="str">
        <f>IF(ISBLANK(F159),"",VLOOKUP(F159,'validation code'!$T$64:$U$125,2,0))</f>
        <v/>
      </c>
      <c r="AQ159" s="3" t="str">
        <f>IF(ISBLANK(F159),"",VLOOKUP(F159,'validation code'!$T$3:$U$61,2,0))</f>
        <v/>
      </c>
      <c r="AR159" s="3" t="str">
        <f>IF(ISBLANK(M159)=TRUE,"",VLOOKUP(M159,'validation code'!$X$48:$Y$49,2,0))</f>
        <v/>
      </c>
      <c r="AS159" s="3" t="str">
        <f>IF(ISBLANK(F159)=TRUE,"",VLOOKUP(F159,'validation code'!$A$29:$B$91,2,0))</f>
        <v/>
      </c>
      <c r="AT159" s="3"/>
      <c r="AU159" s="3" t="str">
        <f t="shared" si="3"/>
        <v>EX-25</v>
      </c>
      <c r="AV159" s="3" t="str">
        <f>IF(ISBLANK($B$2)=TRUE,"",VLOOKUP($B$2,'validation code'!$W$54:$X$76,2,0))</f>
        <v>GAF</v>
      </c>
      <c r="AW159" s="3" t="str">
        <f t="shared" si="63"/>
        <v>01</v>
      </c>
      <c r="AX159" s="3" t="str">
        <f t="shared" si="64"/>
        <v/>
      </c>
      <c r="AY159" s="3" t="str">
        <f t="shared" si="65"/>
        <v>0158</v>
      </c>
      <c r="AZ159" s="3" t="str">
        <f t="shared" si="66"/>
        <v>EX-25-GAF-01--0158</v>
      </c>
      <c r="BA159" s="3" t="str">
        <f t="shared" si="67"/>
        <v>Not Completed</v>
      </c>
      <c r="BB159" s="6">
        <f t="shared" si="33"/>
        <v>0</v>
      </c>
      <c r="BC159" s="6">
        <f t="shared" si="34"/>
        <v>0</v>
      </c>
      <c r="BD159" s="6">
        <f t="shared" si="35"/>
        <v>1</v>
      </c>
      <c r="BE159" s="6">
        <f t="shared" si="36"/>
        <v>0</v>
      </c>
      <c r="BF159" s="6">
        <f t="shared" si="37"/>
        <v>0</v>
      </c>
      <c r="BG159" s="6">
        <f t="shared" si="38"/>
        <v>0</v>
      </c>
      <c r="BH159" s="6">
        <f t="shared" si="39"/>
        <v>0</v>
      </c>
      <c r="BI159" s="6">
        <f t="shared" si="40"/>
        <v>0</v>
      </c>
      <c r="BJ159" s="6">
        <f t="shared" si="41"/>
        <v>0</v>
      </c>
      <c r="BK159" s="6">
        <f t="shared" si="42"/>
        <v>0</v>
      </c>
      <c r="BL159" s="6">
        <f t="shared" si="43"/>
        <v>0</v>
      </c>
      <c r="BM159" s="6">
        <f t="shared" si="44"/>
        <v>1</v>
      </c>
      <c r="BN159" s="6">
        <f t="shared" si="45"/>
        <v>1</v>
      </c>
      <c r="BO159" s="6">
        <f t="shared" si="46"/>
        <v>0</v>
      </c>
      <c r="BP159" s="6">
        <f t="shared" si="47"/>
        <v>1</v>
      </c>
      <c r="BQ159" s="105">
        <f t="shared" si="48"/>
        <v>1</v>
      </c>
      <c r="BR159" s="6">
        <f t="shared" si="49"/>
        <v>0</v>
      </c>
      <c r="BS159" s="6">
        <f t="shared" si="50"/>
        <v>0</v>
      </c>
      <c r="BT159" s="105">
        <f t="shared" si="51"/>
        <v>1</v>
      </c>
      <c r="BU159" s="105">
        <f t="shared" si="52"/>
        <v>1</v>
      </c>
      <c r="BV159" s="105">
        <f t="shared" si="53"/>
        <v>1</v>
      </c>
      <c r="BW159" s="105">
        <f t="shared" si="54"/>
        <v>1</v>
      </c>
      <c r="BX159" s="3"/>
      <c r="BY159" s="3" t="str">
        <f t="shared" si="68"/>
        <v/>
      </c>
      <c r="BZ159" s="3" t="str">
        <f t="shared" si="69"/>
        <v/>
      </c>
      <c r="CA159" s="3" t="str">
        <f t="shared" si="70"/>
        <v/>
      </c>
      <c r="CB159" s="3">
        <f t="shared" si="71"/>
        <v>0</v>
      </c>
      <c r="CC159" s="3" t="str">
        <f t="shared" si="72"/>
        <v>0</v>
      </c>
    </row>
    <row r="160" spans="1:81" x14ac:dyDescent="0.25">
      <c r="A160" s="3" t="str">
        <f t="shared" si="58"/>
        <v>Not Completed</v>
      </c>
      <c r="C160" s="10">
        <f t="shared" si="85"/>
        <v>159</v>
      </c>
      <c r="D160" s="5" t="str">
        <f t="shared" si="60"/>
        <v/>
      </c>
      <c r="E160" s="6"/>
      <c r="F160" s="6"/>
      <c r="G160" s="6"/>
      <c r="H160" s="5" t="str">
        <f t="shared" si="86"/>
        <v/>
      </c>
      <c r="I160" s="6"/>
      <c r="J160" s="6"/>
      <c r="K160" s="6"/>
      <c r="L160" s="6"/>
      <c r="M160" s="6"/>
      <c r="N160" s="6"/>
      <c r="O160" s="6"/>
      <c r="P160" s="7"/>
      <c r="Q160" s="8" t="str">
        <f>IF(ISBLANK(O160)=TRUE,"",VLOOKUP(O160,'validation code'!$X$35:$Y$38,2,0))</f>
        <v/>
      </c>
      <c r="R160" s="8">
        <f t="shared" si="83"/>
        <v>0</v>
      </c>
      <c r="S160" s="7"/>
      <c r="T160" s="61" t="str">
        <f t="shared" si="61"/>
        <v/>
      </c>
      <c r="U160" s="57"/>
      <c r="V160" s="57"/>
      <c r="W160" s="57"/>
      <c r="X160" s="57"/>
      <c r="Y160" s="58"/>
      <c r="Z160" s="57"/>
      <c r="AA160" s="87"/>
      <c r="AB160" s="84" t="str">
        <f t="shared" si="62"/>
        <v/>
      </c>
      <c r="AC160" s="60" t="str">
        <f t="shared" si="87"/>
        <v/>
      </c>
      <c r="AD160" s="60" t="str">
        <f t="shared" si="87"/>
        <v/>
      </c>
      <c r="AE160" s="60" t="str">
        <f t="shared" si="87"/>
        <v/>
      </c>
      <c r="AF160" s="60" t="str">
        <f t="shared" si="87"/>
        <v/>
      </c>
      <c r="AG160" s="60" t="str">
        <f t="shared" si="87"/>
        <v/>
      </c>
      <c r="AH160" s="60" t="str">
        <f t="shared" si="87"/>
        <v/>
      </c>
      <c r="AI160" s="60" t="str">
        <f t="shared" si="87"/>
        <v/>
      </c>
      <c r="AJ160" s="60" t="str">
        <f t="shared" si="87"/>
        <v/>
      </c>
      <c r="AK160" s="60" t="str">
        <f t="shared" si="87"/>
        <v/>
      </c>
      <c r="AL160" s="60" t="str">
        <f t="shared" si="87"/>
        <v/>
      </c>
      <c r="AM160" s="60" t="str">
        <f t="shared" si="87"/>
        <v/>
      </c>
      <c r="AN160" s="55">
        <f t="shared" si="84"/>
        <v>0</v>
      </c>
      <c r="AO160" s="3"/>
      <c r="AP160" s="3" t="str">
        <f>IF(ISBLANK(F160),"",VLOOKUP(F160,'validation code'!$T$64:$U$125,2,0))</f>
        <v/>
      </c>
      <c r="AQ160" s="3" t="str">
        <f>IF(ISBLANK(F160),"",VLOOKUP(F160,'validation code'!$T$3:$U$61,2,0))</f>
        <v/>
      </c>
      <c r="AR160" s="3" t="str">
        <f>IF(ISBLANK(M160)=TRUE,"",VLOOKUP(M160,'validation code'!$X$48:$Y$49,2,0))</f>
        <v/>
      </c>
      <c r="AS160" s="3" t="str">
        <f>IF(ISBLANK(F160)=TRUE,"",VLOOKUP(F160,'validation code'!$A$29:$B$91,2,0))</f>
        <v/>
      </c>
      <c r="AT160" s="3"/>
      <c r="AU160" s="3" t="str">
        <f t="shared" si="3"/>
        <v>EX-25</v>
      </c>
      <c r="AV160" s="3" t="str">
        <f>IF(ISBLANK($B$2)=TRUE,"",VLOOKUP($B$2,'validation code'!$W$54:$X$76,2,0))</f>
        <v>GAF</v>
      </c>
      <c r="AW160" s="3" t="str">
        <f t="shared" si="63"/>
        <v>01</v>
      </c>
      <c r="AX160" s="3" t="str">
        <f t="shared" si="64"/>
        <v/>
      </c>
      <c r="AY160" s="3" t="str">
        <f t="shared" si="65"/>
        <v>0159</v>
      </c>
      <c r="AZ160" s="3" t="str">
        <f t="shared" si="66"/>
        <v>EX-25-GAF-01--0159</v>
      </c>
      <c r="BA160" s="3" t="str">
        <f t="shared" si="67"/>
        <v>Not Completed</v>
      </c>
      <c r="BB160" s="6">
        <f t="shared" si="33"/>
        <v>0</v>
      </c>
      <c r="BC160" s="6">
        <f t="shared" si="34"/>
        <v>0</v>
      </c>
      <c r="BD160" s="6">
        <f t="shared" si="35"/>
        <v>1</v>
      </c>
      <c r="BE160" s="6">
        <f t="shared" si="36"/>
        <v>0</v>
      </c>
      <c r="BF160" s="6">
        <f t="shared" si="37"/>
        <v>0</v>
      </c>
      <c r="BG160" s="6">
        <f t="shared" si="38"/>
        <v>0</v>
      </c>
      <c r="BH160" s="6">
        <f t="shared" si="39"/>
        <v>0</v>
      </c>
      <c r="BI160" s="6">
        <f t="shared" si="40"/>
        <v>0</v>
      </c>
      <c r="BJ160" s="6">
        <f t="shared" si="41"/>
        <v>0</v>
      </c>
      <c r="BK160" s="6">
        <f t="shared" si="42"/>
        <v>0</v>
      </c>
      <c r="BL160" s="6">
        <f t="shared" si="43"/>
        <v>0</v>
      </c>
      <c r="BM160" s="6">
        <f t="shared" si="44"/>
        <v>1</v>
      </c>
      <c r="BN160" s="6">
        <f t="shared" si="45"/>
        <v>1</v>
      </c>
      <c r="BO160" s="6">
        <f t="shared" si="46"/>
        <v>0</v>
      </c>
      <c r="BP160" s="6">
        <f t="shared" si="47"/>
        <v>1</v>
      </c>
      <c r="BQ160" s="105">
        <f t="shared" si="48"/>
        <v>1</v>
      </c>
      <c r="BR160" s="6">
        <f t="shared" si="49"/>
        <v>0</v>
      </c>
      <c r="BS160" s="6">
        <f t="shared" si="50"/>
        <v>0</v>
      </c>
      <c r="BT160" s="105">
        <f t="shared" si="51"/>
        <v>1</v>
      </c>
      <c r="BU160" s="105">
        <f t="shared" si="52"/>
        <v>1</v>
      </c>
      <c r="BV160" s="105">
        <f t="shared" si="53"/>
        <v>1</v>
      </c>
      <c r="BW160" s="105">
        <f t="shared" si="54"/>
        <v>1</v>
      </c>
      <c r="BX160" s="3"/>
      <c r="BY160" s="3" t="str">
        <f t="shared" si="68"/>
        <v/>
      </c>
      <c r="BZ160" s="3" t="str">
        <f t="shared" si="69"/>
        <v/>
      </c>
      <c r="CA160" s="3" t="str">
        <f t="shared" si="70"/>
        <v/>
      </c>
      <c r="CB160" s="3">
        <f t="shared" si="71"/>
        <v>0</v>
      </c>
      <c r="CC160" s="3" t="str">
        <f t="shared" si="72"/>
        <v>0</v>
      </c>
    </row>
    <row r="161" spans="1:81" x14ac:dyDescent="0.25">
      <c r="A161" s="3" t="str">
        <f t="shared" si="58"/>
        <v>Not Completed</v>
      </c>
      <c r="C161" s="10">
        <f t="shared" si="85"/>
        <v>160</v>
      </c>
      <c r="D161" s="5" t="str">
        <f t="shared" si="60"/>
        <v/>
      </c>
      <c r="E161" s="6"/>
      <c r="F161" s="6"/>
      <c r="G161" s="6"/>
      <c r="H161" s="5" t="str">
        <f t="shared" si="86"/>
        <v/>
      </c>
      <c r="I161" s="6"/>
      <c r="J161" s="6"/>
      <c r="K161" s="6"/>
      <c r="L161" s="6"/>
      <c r="M161" s="6"/>
      <c r="N161" s="6"/>
      <c r="O161" s="6"/>
      <c r="P161" s="7"/>
      <c r="Q161" s="8" t="str">
        <f>IF(ISBLANK(O161)=TRUE,"",VLOOKUP(O161,'validation code'!$X$35:$Y$38,2,0))</f>
        <v/>
      </c>
      <c r="R161" s="8">
        <f t="shared" si="83"/>
        <v>0</v>
      </c>
      <c r="S161" s="7"/>
      <c r="T161" s="61" t="str">
        <f t="shared" si="61"/>
        <v/>
      </c>
      <c r="U161" s="57"/>
      <c r="V161" s="57"/>
      <c r="W161" s="57"/>
      <c r="X161" s="57"/>
      <c r="Y161" s="58"/>
      <c r="Z161" s="57"/>
      <c r="AA161" s="87"/>
      <c r="AB161" s="84" t="str">
        <f t="shared" si="62"/>
        <v/>
      </c>
      <c r="AC161" s="60" t="str">
        <f t="shared" si="87"/>
        <v/>
      </c>
      <c r="AD161" s="60" t="str">
        <f t="shared" si="87"/>
        <v/>
      </c>
      <c r="AE161" s="60" t="str">
        <f t="shared" si="87"/>
        <v/>
      </c>
      <c r="AF161" s="60" t="str">
        <f t="shared" si="87"/>
        <v/>
      </c>
      <c r="AG161" s="60" t="str">
        <f t="shared" si="87"/>
        <v/>
      </c>
      <c r="AH161" s="60" t="str">
        <f t="shared" si="87"/>
        <v/>
      </c>
      <c r="AI161" s="60" t="str">
        <f t="shared" si="87"/>
        <v/>
      </c>
      <c r="AJ161" s="60" t="str">
        <f t="shared" si="87"/>
        <v/>
      </c>
      <c r="AK161" s="60" t="str">
        <f t="shared" si="87"/>
        <v/>
      </c>
      <c r="AL161" s="60" t="str">
        <f t="shared" si="87"/>
        <v/>
      </c>
      <c r="AM161" s="60" t="str">
        <f t="shared" si="87"/>
        <v/>
      </c>
      <c r="AN161" s="55">
        <f t="shared" si="84"/>
        <v>0</v>
      </c>
      <c r="AO161" s="3"/>
      <c r="AP161" s="3" t="str">
        <f>IF(ISBLANK(F161),"",VLOOKUP(F161,'validation code'!$T$64:$U$125,2,0))</f>
        <v/>
      </c>
      <c r="AQ161" s="3" t="str">
        <f>IF(ISBLANK(F161),"",VLOOKUP(F161,'validation code'!$T$3:$U$61,2,0))</f>
        <v/>
      </c>
      <c r="AR161" s="3" t="str">
        <f>IF(ISBLANK(M161)=TRUE,"",VLOOKUP(M161,'validation code'!$X$48:$Y$49,2,0))</f>
        <v/>
      </c>
      <c r="AS161" s="3" t="str">
        <f>IF(ISBLANK(F161)=TRUE,"",VLOOKUP(F161,'validation code'!$A$29:$B$91,2,0))</f>
        <v/>
      </c>
      <c r="AT161" s="3"/>
      <c r="AU161" s="3" t="str">
        <f t="shared" si="3"/>
        <v>EX-25</v>
      </c>
      <c r="AV161" s="3" t="str">
        <f>IF(ISBLANK($B$2)=TRUE,"",VLOOKUP($B$2,'validation code'!$W$54:$X$76,2,0))</f>
        <v>GAF</v>
      </c>
      <c r="AW161" s="3" t="str">
        <f t="shared" si="63"/>
        <v>01</v>
      </c>
      <c r="AX161" s="3" t="str">
        <f t="shared" si="64"/>
        <v/>
      </c>
      <c r="AY161" s="3" t="str">
        <f t="shared" si="65"/>
        <v>0160</v>
      </c>
      <c r="AZ161" s="3" t="str">
        <f t="shared" si="66"/>
        <v>EX-25-GAF-01--0160</v>
      </c>
      <c r="BA161" s="3" t="str">
        <f t="shared" si="67"/>
        <v>Not Completed</v>
      </c>
      <c r="BB161" s="6">
        <f t="shared" si="33"/>
        <v>0</v>
      </c>
      <c r="BC161" s="6">
        <f t="shared" si="34"/>
        <v>0</v>
      </c>
      <c r="BD161" s="6">
        <f t="shared" si="35"/>
        <v>1</v>
      </c>
      <c r="BE161" s="6">
        <f t="shared" si="36"/>
        <v>0</v>
      </c>
      <c r="BF161" s="6">
        <f t="shared" si="37"/>
        <v>0</v>
      </c>
      <c r="BG161" s="6">
        <f t="shared" si="38"/>
        <v>0</v>
      </c>
      <c r="BH161" s="6">
        <f t="shared" si="39"/>
        <v>0</v>
      </c>
      <c r="BI161" s="6">
        <f t="shared" si="40"/>
        <v>0</v>
      </c>
      <c r="BJ161" s="6">
        <f t="shared" si="41"/>
        <v>0</v>
      </c>
      <c r="BK161" s="6">
        <f t="shared" si="42"/>
        <v>0</v>
      </c>
      <c r="BL161" s="6">
        <f t="shared" si="43"/>
        <v>0</v>
      </c>
      <c r="BM161" s="6">
        <f t="shared" si="44"/>
        <v>1</v>
      </c>
      <c r="BN161" s="6">
        <f t="shared" si="45"/>
        <v>1</v>
      </c>
      <c r="BO161" s="6">
        <f t="shared" si="46"/>
        <v>0</v>
      </c>
      <c r="BP161" s="6">
        <f t="shared" si="47"/>
        <v>1</v>
      </c>
      <c r="BQ161" s="105">
        <f t="shared" si="48"/>
        <v>1</v>
      </c>
      <c r="BR161" s="6">
        <f t="shared" si="49"/>
        <v>0</v>
      </c>
      <c r="BS161" s="6">
        <f t="shared" si="50"/>
        <v>0</v>
      </c>
      <c r="BT161" s="105">
        <f t="shared" si="51"/>
        <v>1</v>
      </c>
      <c r="BU161" s="105">
        <f t="shared" si="52"/>
        <v>1</v>
      </c>
      <c r="BV161" s="105">
        <f t="shared" si="53"/>
        <v>1</v>
      </c>
      <c r="BW161" s="105">
        <f t="shared" si="54"/>
        <v>1</v>
      </c>
      <c r="BX161" s="3"/>
      <c r="BY161" s="3" t="str">
        <f t="shared" si="68"/>
        <v/>
      </c>
      <c r="BZ161" s="3" t="str">
        <f t="shared" si="69"/>
        <v/>
      </c>
      <c r="CA161" s="3" t="str">
        <f t="shared" si="70"/>
        <v/>
      </c>
      <c r="CB161" s="3">
        <f t="shared" si="71"/>
        <v>0</v>
      </c>
      <c r="CC161" s="3" t="str">
        <f t="shared" si="72"/>
        <v>0</v>
      </c>
    </row>
    <row r="162" spans="1:81" x14ac:dyDescent="0.25">
      <c r="A162" s="3" t="str">
        <f t="shared" si="58"/>
        <v>Not Completed</v>
      </c>
      <c r="C162" s="10">
        <f t="shared" si="85"/>
        <v>161</v>
      </c>
      <c r="D162" s="5" t="str">
        <f t="shared" si="60"/>
        <v/>
      </c>
      <c r="E162" s="6"/>
      <c r="F162" s="6"/>
      <c r="G162" s="6"/>
      <c r="H162" s="5" t="str">
        <f t="shared" si="86"/>
        <v/>
      </c>
      <c r="I162" s="6"/>
      <c r="J162" s="6"/>
      <c r="K162" s="6"/>
      <c r="L162" s="6"/>
      <c r="M162" s="6"/>
      <c r="N162" s="6"/>
      <c r="O162" s="6"/>
      <c r="P162" s="7"/>
      <c r="Q162" s="8" t="str">
        <f>IF(ISBLANK(O162)=TRUE,"",VLOOKUP(O162,'validation code'!$X$35:$Y$38,2,0))</f>
        <v/>
      </c>
      <c r="R162" s="8">
        <f t="shared" si="83"/>
        <v>0</v>
      </c>
      <c r="S162" s="7"/>
      <c r="T162" s="61" t="str">
        <f t="shared" si="61"/>
        <v/>
      </c>
      <c r="U162" s="57"/>
      <c r="V162" s="57"/>
      <c r="W162" s="57"/>
      <c r="X162" s="57"/>
      <c r="Y162" s="58"/>
      <c r="Z162" s="57"/>
      <c r="AA162" s="87"/>
      <c r="AB162" s="84" t="str">
        <f t="shared" si="62"/>
        <v/>
      </c>
      <c r="AC162" s="60" t="str">
        <f t="shared" si="87"/>
        <v/>
      </c>
      <c r="AD162" s="60" t="str">
        <f t="shared" si="87"/>
        <v/>
      </c>
      <c r="AE162" s="60" t="str">
        <f t="shared" si="87"/>
        <v/>
      </c>
      <c r="AF162" s="60" t="str">
        <f t="shared" si="87"/>
        <v/>
      </c>
      <c r="AG162" s="60" t="str">
        <f t="shared" si="87"/>
        <v/>
      </c>
      <c r="AH162" s="60" t="str">
        <f t="shared" si="87"/>
        <v/>
      </c>
      <c r="AI162" s="60" t="str">
        <f t="shared" si="87"/>
        <v/>
      </c>
      <c r="AJ162" s="60" t="str">
        <f t="shared" si="87"/>
        <v/>
      </c>
      <c r="AK162" s="60" t="str">
        <f t="shared" si="87"/>
        <v/>
      </c>
      <c r="AL162" s="60" t="str">
        <f t="shared" si="87"/>
        <v/>
      </c>
      <c r="AM162" s="60" t="str">
        <f t="shared" si="87"/>
        <v/>
      </c>
      <c r="AN162" s="55">
        <f t="shared" si="84"/>
        <v>0</v>
      </c>
      <c r="AO162" s="3"/>
      <c r="AP162" s="3" t="str">
        <f>IF(ISBLANK(F162),"",VLOOKUP(F162,'validation code'!$T$64:$U$125,2,0))</f>
        <v/>
      </c>
      <c r="AQ162" s="3" t="str">
        <f>IF(ISBLANK(F162),"",VLOOKUP(F162,'validation code'!$T$3:$U$61,2,0))</f>
        <v/>
      </c>
      <c r="AR162" s="3" t="str">
        <f>IF(ISBLANK(M162)=TRUE,"",VLOOKUP(M162,'validation code'!$X$48:$Y$49,2,0))</f>
        <v/>
      </c>
      <c r="AS162" s="3" t="str">
        <f>IF(ISBLANK(F162)=TRUE,"",VLOOKUP(F162,'validation code'!$A$29:$B$91,2,0))</f>
        <v/>
      </c>
      <c r="AT162" s="3"/>
      <c r="AU162" s="3" t="str">
        <f t="shared" si="3"/>
        <v>EX-25</v>
      </c>
      <c r="AV162" s="3" t="str">
        <f>IF(ISBLANK($B$2)=TRUE,"",VLOOKUP($B$2,'validation code'!$W$54:$X$76,2,0))</f>
        <v>GAF</v>
      </c>
      <c r="AW162" s="3" t="str">
        <f t="shared" si="63"/>
        <v>01</v>
      </c>
      <c r="AX162" s="3" t="str">
        <f t="shared" si="64"/>
        <v/>
      </c>
      <c r="AY162" s="3" t="str">
        <f t="shared" si="65"/>
        <v>0161</v>
      </c>
      <c r="AZ162" s="3" t="str">
        <f t="shared" si="66"/>
        <v>EX-25-GAF-01--0161</v>
      </c>
      <c r="BA162" s="3" t="str">
        <f t="shared" si="67"/>
        <v>Not Completed</v>
      </c>
      <c r="BB162" s="6">
        <f t="shared" si="33"/>
        <v>0</v>
      </c>
      <c r="BC162" s="6">
        <f t="shared" si="34"/>
        <v>0</v>
      </c>
      <c r="BD162" s="6">
        <f t="shared" si="35"/>
        <v>1</v>
      </c>
      <c r="BE162" s="6">
        <f t="shared" si="36"/>
        <v>0</v>
      </c>
      <c r="BF162" s="6">
        <f t="shared" si="37"/>
        <v>0</v>
      </c>
      <c r="BG162" s="6">
        <f t="shared" si="38"/>
        <v>0</v>
      </c>
      <c r="BH162" s="6">
        <f t="shared" si="39"/>
        <v>0</v>
      </c>
      <c r="BI162" s="6">
        <f t="shared" si="40"/>
        <v>0</v>
      </c>
      <c r="BJ162" s="6">
        <f t="shared" si="41"/>
        <v>0</v>
      </c>
      <c r="BK162" s="6">
        <f t="shared" si="42"/>
        <v>0</v>
      </c>
      <c r="BL162" s="6">
        <f t="shared" si="43"/>
        <v>0</v>
      </c>
      <c r="BM162" s="6">
        <f t="shared" si="44"/>
        <v>1</v>
      </c>
      <c r="BN162" s="6">
        <f t="shared" si="45"/>
        <v>1</v>
      </c>
      <c r="BO162" s="6">
        <f t="shared" si="46"/>
        <v>0</v>
      </c>
      <c r="BP162" s="6">
        <f t="shared" si="47"/>
        <v>1</v>
      </c>
      <c r="BQ162" s="105">
        <f t="shared" si="48"/>
        <v>1</v>
      </c>
      <c r="BR162" s="6">
        <f t="shared" si="49"/>
        <v>0</v>
      </c>
      <c r="BS162" s="6">
        <f t="shared" si="50"/>
        <v>0</v>
      </c>
      <c r="BT162" s="105">
        <f t="shared" si="51"/>
        <v>1</v>
      </c>
      <c r="BU162" s="105">
        <f t="shared" si="52"/>
        <v>1</v>
      </c>
      <c r="BV162" s="105">
        <f t="shared" si="53"/>
        <v>1</v>
      </c>
      <c r="BW162" s="105">
        <f t="shared" si="54"/>
        <v>1</v>
      </c>
      <c r="BX162" s="3"/>
      <c r="BY162" s="3" t="str">
        <f t="shared" si="68"/>
        <v/>
      </c>
      <c r="BZ162" s="3" t="str">
        <f t="shared" si="69"/>
        <v/>
      </c>
      <c r="CA162" s="3" t="str">
        <f t="shared" si="70"/>
        <v/>
      </c>
      <c r="CB162" s="3">
        <f t="shared" si="71"/>
        <v>0</v>
      </c>
      <c r="CC162" s="3" t="str">
        <f t="shared" si="72"/>
        <v>0</v>
      </c>
    </row>
    <row r="163" spans="1:81" x14ac:dyDescent="0.25">
      <c r="A163" s="3" t="str">
        <f t="shared" si="58"/>
        <v>Not Completed</v>
      </c>
      <c r="C163" s="10">
        <f t="shared" si="85"/>
        <v>162</v>
      </c>
      <c r="D163" s="5" t="str">
        <f t="shared" si="60"/>
        <v/>
      </c>
      <c r="E163" s="6"/>
      <c r="F163" s="6"/>
      <c r="G163" s="6"/>
      <c r="H163" s="5" t="str">
        <f t="shared" si="86"/>
        <v/>
      </c>
      <c r="I163" s="6"/>
      <c r="J163" s="6"/>
      <c r="K163" s="6"/>
      <c r="L163" s="6"/>
      <c r="M163" s="6"/>
      <c r="N163" s="6"/>
      <c r="O163" s="6"/>
      <c r="P163" s="7"/>
      <c r="Q163" s="8" t="str">
        <f>IF(ISBLANK(O163)=TRUE,"",VLOOKUP(O163,'validation code'!$X$35:$Y$38,2,0))</f>
        <v/>
      </c>
      <c r="R163" s="8">
        <f t="shared" si="83"/>
        <v>0</v>
      </c>
      <c r="S163" s="7"/>
      <c r="T163" s="61" t="str">
        <f t="shared" si="61"/>
        <v/>
      </c>
      <c r="U163" s="57"/>
      <c r="V163" s="57"/>
      <c r="W163" s="57"/>
      <c r="X163" s="57"/>
      <c r="Y163" s="58"/>
      <c r="Z163" s="57"/>
      <c r="AA163" s="87"/>
      <c r="AB163" s="84" t="str">
        <f t="shared" si="62"/>
        <v/>
      </c>
      <c r="AC163" s="60" t="str">
        <f t="shared" si="87"/>
        <v/>
      </c>
      <c r="AD163" s="60" t="str">
        <f t="shared" si="87"/>
        <v/>
      </c>
      <c r="AE163" s="60" t="str">
        <f t="shared" si="87"/>
        <v/>
      </c>
      <c r="AF163" s="60" t="str">
        <f t="shared" ref="AC163:AM186" si="88">IF(OR(ISBLANK($V163)=TRUE,$V163&lt;&gt;AF$1=TRUE,ISBLANK($T163)=TRUE),"",IF(AF$1=$V163,$T163,0))</f>
        <v/>
      </c>
      <c r="AG163" s="60" t="str">
        <f t="shared" si="88"/>
        <v/>
      </c>
      <c r="AH163" s="60" t="str">
        <f t="shared" si="88"/>
        <v/>
      </c>
      <c r="AI163" s="60" t="str">
        <f t="shared" si="88"/>
        <v/>
      </c>
      <c r="AJ163" s="60" t="str">
        <f t="shared" si="88"/>
        <v/>
      </c>
      <c r="AK163" s="60" t="str">
        <f t="shared" si="88"/>
        <v/>
      </c>
      <c r="AL163" s="60" t="str">
        <f t="shared" si="88"/>
        <v/>
      </c>
      <c r="AM163" s="60" t="str">
        <f t="shared" si="88"/>
        <v/>
      </c>
      <c r="AN163" s="55">
        <f t="shared" si="84"/>
        <v>0</v>
      </c>
      <c r="AO163" s="3"/>
      <c r="AP163" s="3" t="str">
        <f>IF(ISBLANK(F163),"",VLOOKUP(F163,'validation code'!$T$64:$U$125,2,0))</f>
        <v/>
      </c>
      <c r="AQ163" s="3" t="str">
        <f>IF(ISBLANK(F163),"",VLOOKUP(F163,'validation code'!$T$3:$U$61,2,0))</f>
        <v/>
      </c>
      <c r="AR163" s="3" t="str">
        <f>IF(ISBLANK(M163)=TRUE,"",VLOOKUP(M163,'validation code'!$X$48:$Y$49,2,0))</f>
        <v/>
      </c>
      <c r="AS163" s="3" t="str">
        <f>IF(ISBLANK(F163)=TRUE,"",VLOOKUP(F163,'validation code'!$A$29:$B$91,2,0))</f>
        <v/>
      </c>
      <c r="AT163" s="3"/>
      <c r="AU163" s="3" t="str">
        <f t="shared" si="3"/>
        <v>EX-25</v>
      </c>
      <c r="AV163" s="3" t="str">
        <f>IF(ISBLANK($B$2)=TRUE,"",VLOOKUP($B$2,'validation code'!$W$54:$X$76,2,0))</f>
        <v>GAF</v>
      </c>
      <c r="AW163" s="3" t="str">
        <f t="shared" si="63"/>
        <v>01</v>
      </c>
      <c r="AX163" s="3" t="str">
        <f t="shared" si="64"/>
        <v/>
      </c>
      <c r="AY163" s="3" t="str">
        <f t="shared" si="65"/>
        <v>0162</v>
      </c>
      <c r="AZ163" s="3" t="str">
        <f t="shared" si="66"/>
        <v>EX-25-GAF-01--0162</v>
      </c>
      <c r="BA163" s="3" t="str">
        <f t="shared" si="67"/>
        <v>Not Completed</v>
      </c>
      <c r="BB163" s="6">
        <f t="shared" si="33"/>
        <v>0</v>
      </c>
      <c r="BC163" s="6">
        <f t="shared" si="34"/>
        <v>0</v>
      </c>
      <c r="BD163" s="6">
        <f t="shared" si="35"/>
        <v>1</v>
      </c>
      <c r="BE163" s="6">
        <f t="shared" si="36"/>
        <v>0</v>
      </c>
      <c r="BF163" s="6">
        <f t="shared" si="37"/>
        <v>0</v>
      </c>
      <c r="BG163" s="6">
        <f t="shared" si="38"/>
        <v>0</v>
      </c>
      <c r="BH163" s="6">
        <f t="shared" si="39"/>
        <v>0</v>
      </c>
      <c r="BI163" s="6">
        <f t="shared" si="40"/>
        <v>0</v>
      </c>
      <c r="BJ163" s="6">
        <f t="shared" si="41"/>
        <v>0</v>
      </c>
      <c r="BK163" s="6">
        <f t="shared" si="42"/>
        <v>0</v>
      </c>
      <c r="BL163" s="6">
        <f t="shared" si="43"/>
        <v>0</v>
      </c>
      <c r="BM163" s="6">
        <f t="shared" si="44"/>
        <v>1</v>
      </c>
      <c r="BN163" s="6">
        <f t="shared" si="45"/>
        <v>1</v>
      </c>
      <c r="BO163" s="6">
        <f t="shared" si="46"/>
        <v>0</v>
      </c>
      <c r="BP163" s="6">
        <f t="shared" si="47"/>
        <v>1</v>
      </c>
      <c r="BQ163" s="105">
        <f t="shared" si="48"/>
        <v>1</v>
      </c>
      <c r="BR163" s="6">
        <f t="shared" si="49"/>
        <v>0</v>
      </c>
      <c r="BS163" s="6">
        <f t="shared" si="50"/>
        <v>0</v>
      </c>
      <c r="BT163" s="105">
        <f t="shared" si="51"/>
        <v>1</v>
      </c>
      <c r="BU163" s="105">
        <f t="shared" si="52"/>
        <v>1</v>
      </c>
      <c r="BV163" s="105">
        <f t="shared" si="53"/>
        <v>1</v>
      </c>
      <c r="BW163" s="105">
        <f t="shared" si="54"/>
        <v>1</v>
      </c>
      <c r="BX163" s="3"/>
      <c r="BY163" s="3" t="str">
        <f t="shared" si="68"/>
        <v/>
      </c>
      <c r="BZ163" s="3" t="str">
        <f t="shared" si="69"/>
        <v/>
      </c>
      <c r="CA163" s="3" t="str">
        <f t="shared" si="70"/>
        <v/>
      </c>
      <c r="CB163" s="3">
        <f t="shared" si="71"/>
        <v>0</v>
      </c>
      <c r="CC163" s="3" t="str">
        <f t="shared" si="72"/>
        <v>0</v>
      </c>
    </row>
    <row r="164" spans="1:81" x14ac:dyDescent="0.25">
      <c r="A164" s="3" t="str">
        <f t="shared" si="58"/>
        <v>Not Completed</v>
      </c>
      <c r="C164" s="10">
        <f t="shared" si="85"/>
        <v>163</v>
      </c>
      <c r="D164" s="5" t="str">
        <f t="shared" si="60"/>
        <v/>
      </c>
      <c r="E164" s="6"/>
      <c r="F164" s="6"/>
      <c r="G164" s="6"/>
      <c r="H164" s="5" t="str">
        <f t="shared" si="86"/>
        <v/>
      </c>
      <c r="I164" s="6"/>
      <c r="J164" s="6"/>
      <c r="K164" s="6"/>
      <c r="L164" s="6"/>
      <c r="M164" s="6"/>
      <c r="N164" s="6"/>
      <c r="O164" s="6"/>
      <c r="P164" s="7"/>
      <c r="Q164" s="8" t="str">
        <f>IF(ISBLANK(O164)=TRUE,"",VLOOKUP(O164,'validation code'!$X$35:$Y$38,2,0))</f>
        <v/>
      </c>
      <c r="R164" s="8">
        <f t="shared" si="83"/>
        <v>0</v>
      </c>
      <c r="S164" s="7"/>
      <c r="T164" s="61" t="str">
        <f t="shared" si="61"/>
        <v/>
      </c>
      <c r="U164" s="57"/>
      <c r="V164" s="57"/>
      <c r="W164" s="57"/>
      <c r="X164" s="57"/>
      <c r="Y164" s="58"/>
      <c r="Z164" s="57"/>
      <c r="AA164" s="87"/>
      <c r="AB164" s="84" t="str">
        <f t="shared" si="62"/>
        <v/>
      </c>
      <c r="AC164" s="60" t="str">
        <f t="shared" si="88"/>
        <v/>
      </c>
      <c r="AD164" s="60" t="str">
        <f t="shared" si="88"/>
        <v/>
      </c>
      <c r="AE164" s="60" t="str">
        <f t="shared" si="88"/>
        <v/>
      </c>
      <c r="AF164" s="60" t="str">
        <f t="shared" si="88"/>
        <v/>
      </c>
      <c r="AG164" s="60" t="str">
        <f t="shared" si="88"/>
        <v/>
      </c>
      <c r="AH164" s="60" t="str">
        <f t="shared" si="88"/>
        <v/>
      </c>
      <c r="AI164" s="60" t="str">
        <f t="shared" si="88"/>
        <v/>
      </c>
      <c r="AJ164" s="60" t="str">
        <f t="shared" si="88"/>
        <v/>
      </c>
      <c r="AK164" s="60" t="str">
        <f t="shared" si="88"/>
        <v/>
      </c>
      <c r="AL164" s="60" t="str">
        <f t="shared" si="88"/>
        <v/>
      </c>
      <c r="AM164" s="60" t="str">
        <f t="shared" si="88"/>
        <v/>
      </c>
      <c r="AN164" s="55">
        <f t="shared" si="84"/>
        <v>0</v>
      </c>
      <c r="AO164" s="3"/>
      <c r="AP164" s="3" t="str">
        <f>IF(ISBLANK(F164),"",VLOOKUP(F164,'validation code'!$T$64:$U$125,2,0))</f>
        <v/>
      </c>
      <c r="AQ164" s="3" t="str">
        <f>IF(ISBLANK(F164),"",VLOOKUP(F164,'validation code'!$T$3:$U$61,2,0))</f>
        <v/>
      </c>
      <c r="AR164" s="3" t="str">
        <f>IF(ISBLANK(M164)=TRUE,"",VLOOKUP(M164,'validation code'!$X$48:$Y$49,2,0))</f>
        <v/>
      </c>
      <c r="AS164" s="3" t="str">
        <f>IF(ISBLANK(F164)=TRUE,"",VLOOKUP(F164,'validation code'!$A$29:$B$91,2,0))</f>
        <v/>
      </c>
      <c r="AT164" s="3"/>
      <c r="AU164" s="3" t="str">
        <f t="shared" si="3"/>
        <v>EX-25</v>
      </c>
      <c r="AV164" s="3" t="str">
        <f>IF(ISBLANK($B$2)=TRUE,"",VLOOKUP($B$2,'validation code'!$W$54:$X$76,2,0))</f>
        <v>GAF</v>
      </c>
      <c r="AW164" s="3" t="str">
        <f t="shared" si="63"/>
        <v>01</v>
      </c>
      <c r="AX164" s="3" t="str">
        <f t="shared" si="64"/>
        <v/>
      </c>
      <c r="AY164" s="3" t="str">
        <f t="shared" si="65"/>
        <v>0163</v>
      </c>
      <c r="AZ164" s="3" t="str">
        <f t="shared" si="66"/>
        <v>EX-25-GAF-01--0163</v>
      </c>
      <c r="BA164" s="3" t="str">
        <f t="shared" si="67"/>
        <v>Not Completed</v>
      </c>
      <c r="BB164" s="6">
        <f t="shared" si="33"/>
        <v>0</v>
      </c>
      <c r="BC164" s="6">
        <f t="shared" si="34"/>
        <v>0</v>
      </c>
      <c r="BD164" s="6">
        <f t="shared" si="35"/>
        <v>1</v>
      </c>
      <c r="BE164" s="6">
        <f t="shared" si="36"/>
        <v>0</v>
      </c>
      <c r="BF164" s="6">
        <f t="shared" si="37"/>
        <v>0</v>
      </c>
      <c r="BG164" s="6">
        <f t="shared" si="38"/>
        <v>0</v>
      </c>
      <c r="BH164" s="6">
        <f t="shared" si="39"/>
        <v>0</v>
      </c>
      <c r="BI164" s="6">
        <f t="shared" si="40"/>
        <v>0</v>
      </c>
      <c r="BJ164" s="6">
        <f t="shared" si="41"/>
        <v>0</v>
      </c>
      <c r="BK164" s="6">
        <f t="shared" si="42"/>
        <v>0</v>
      </c>
      <c r="BL164" s="6">
        <f t="shared" si="43"/>
        <v>0</v>
      </c>
      <c r="BM164" s="6">
        <f t="shared" si="44"/>
        <v>1</v>
      </c>
      <c r="BN164" s="6">
        <f t="shared" si="45"/>
        <v>1</v>
      </c>
      <c r="BO164" s="6">
        <f t="shared" si="46"/>
        <v>0</v>
      </c>
      <c r="BP164" s="6">
        <f t="shared" si="47"/>
        <v>1</v>
      </c>
      <c r="BQ164" s="105">
        <f t="shared" si="48"/>
        <v>1</v>
      </c>
      <c r="BR164" s="6">
        <f t="shared" si="49"/>
        <v>0</v>
      </c>
      <c r="BS164" s="6">
        <f t="shared" si="50"/>
        <v>0</v>
      </c>
      <c r="BT164" s="105">
        <f t="shared" si="51"/>
        <v>1</v>
      </c>
      <c r="BU164" s="105">
        <f t="shared" si="52"/>
        <v>1</v>
      </c>
      <c r="BV164" s="105">
        <f t="shared" si="53"/>
        <v>1</v>
      </c>
      <c r="BW164" s="105">
        <f t="shared" si="54"/>
        <v>1</v>
      </c>
      <c r="BX164" s="3"/>
      <c r="BY164" s="3" t="str">
        <f t="shared" si="68"/>
        <v/>
      </c>
      <c r="BZ164" s="3" t="str">
        <f t="shared" si="69"/>
        <v/>
      </c>
      <c r="CA164" s="3" t="str">
        <f t="shared" si="70"/>
        <v/>
      </c>
      <c r="CB164" s="3">
        <f t="shared" si="71"/>
        <v>0</v>
      </c>
      <c r="CC164" s="3" t="str">
        <f t="shared" si="72"/>
        <v>0</v>
      </c>
    </row>
    <row r="165" spans="1:81" x14ac:dyDescent="0.25">
      <c r="A165" s="3" t="str">
        <f t="shared" si="58"/>
        <v>Not Completed</v>
      </c>
      <c r="C165" s="10">
        <f t="shared" si="85"/>
        <v>164</v>
      </c>
      <c r="D165" s="5" t="str">
        <f t="shared" si="60"/>
        <v/>
      </c>
      <c r="E165" s="6"/>
      <c r="F165" s="6"/>
      <c r="G165" s="6"/>
      <c r="H165" s="5" t="str">
        <f t="shared" si="86"/>
        <v/>
      </c>
      <c r="I165" s="6"/>
      <c r="J165" s="6"/>
      <c r="K165" s="6"/>
      <c r="L165" s="6"/>
      <c r="M165" s="6"/>
      <c r="N165" s="6"/>
      <c r="O165" s="6"/>
      <c r="P165" s="7"/>
      <c r="Q165" s="8" t="str">
        <f>IF(ISBLANK(O165)=TRUE,"",VLOOKUP(O165,'validation code'!$X$35:$Y$38,2,0))</f>
        <v/>
      </c>
      <c r="R165" s="8">
        <f t="shared" si="83"/>
        <v>0</v>
      </c>
      <c r="S165" s="7"/>
      <c r="T165" s="61" t="str">
        <f t="shared" si="61"/>
        <v/>
      </c>
      <c r="U165" s="57"/>
      <c r="V165" s="57"/>
      <c r="W165" s="57"/>
      <c r="X165" s="57"/>
      <c r="Y165" s="58"/>
      <c r="Z165" s="57"/>
      <c r="AA165" s="87"/>
      <c r="AB165" s="84" t="str">
        <f t="shared" si="62"/>
        <v/>
      </c>
      <c r="AC165" s="60" t="str">
        <f t="shared" si="88"/>
        <v/>
      </c>
      <c r="AD165" s="60" t="str">
        <f t="shared" si="88"/>
        <v/>
      </c>
      <c r="AE165" s="60" t="str">
        <f t="shared" si="88"/>
        <v/>
      </c>
      <c r="AF165" s="60" t="str">
        <f t="shared" si="88"/>
        <v/>
      </c>
      <c r="AG165" s="60" t="str">
        <f t="shared" si="88"/>
        <v/>
      </c>
      <c r="AH165" s="60" t="str">
        <f t="shared" si="88"/>
        <v/>
      </c>
      <c r="AI165" s="60" t="str">
        <f t="shared" si="88"/>
        <v/>
      </c>
      <c r="AJ165" s="60" t="str">
        <f t="shared" si="88"/>
        <v/>
      </c>
      <c r="AK165" s="60" t="str">
        <f t="shared" si="88"/>
        <v/>
      </c>
      <c r="AL165" s="60" t="str">
        <f t="shared" si="88"/>
        <v/>
      </c>
      <c r="AM165" s="60" t="str">
        <f t="shared" si="88"/>
        <v/>
      </c>
      <c r="AN165" s="55">
        <f t="shared" si="84"/>
        <v>0</v>
      </c>
      <c r="AO165" s="3"/>
      <c r="AP165" s="3" t="str">
        <f>IF(ISBLANK(F165),"",VLOOKUP(F165,'validation code'!$T$64:$U$125,2,0))</f>
        <v/>
      </c>
      <c r="AQ165" s="3" t="str">
        <f>IF(ISBLANK(F165),"",VLOOKUP(F165,'validation code'!$T$3:$U$61,2,0))</f>
        <v/>
      </c>
      <c r="AR165" s="3" t="str">
        <f>IF(ISBLANK(M165)=TRUE,"",VLOOKUP(M165,'validation code'!$X$48:$Y$49,2,0))</f>
        <v/>
      </c>
      <c r="AS165" s="3" t="str">
        <f>IF(ISBLANK(F165)=TRUE,"",VLOOKUP(F165,'validation code'!$A$29:$B$91,2,0))</f>
        <v/>
      </c>
      <c r="AT165" s="3"/>
      <c r="AU165" s="3" t="str">
        <f t="shared" si="3"/>
        <v>EX-25</v>
      </c>
      <c r="AV165" s="3" t="str">
        <f>IF(ISBLANK($B$2)=TRUE,"",VLOOKUP($B$2,'validation code'!$W$54:$X$76,2,0))</f>
        <v>GAF</v>
      </c>
      <c r="AW165" s="3" t="str">
        <f t="shared" si="63"/>
        <v>01</v>
      </c>
      <c r="AX165" s="3" t="str">
        <f t="shared" si="64"/>
        <v/>
      </c>
      <c r="AY165" s="3" t="str">
        <f t="shared" si="65"/>
        <v>0164</v>
      </c>
      <c r="AZ165" s="3" t="str">
        <f t="shared" si="66"/>
        <v>EX-25-GAF-01--0164</v>
      </c>
      <c r="BA165" s="3" t="str">
        <f t="shared" si="67"/>
        <v>Not Completed</v>
      </c>
      <c r="BB165" s="6">
        <f t="shared" si="33"/>
        <v>0</v>
      </c>
      <c r="BC165" s="6">
        <f t="shared" si="34"/>
        <v>0</v>
      </c>
      <c r="BD165" s="6">
        <f t="shared" si="35"/>
        <v>1</v>
      </c>
      <c r="BE165" s="6">
        <f t="shared" si="36"/>
        <v>0</v>
      </c>
      <c r="BF165" s="6">
        <f t="shared" si="37"/>
        <v>0</v>
      </c>
      <c r="BG165" s="6">
        <f t="shared" si="38"/>
        <v>0</v>
      </c>
      <c r="BH165" s="6">
        <f t="shared" si="39"/>
        <v>0</v>
      </c>
      <c r="BI165" s="6">
        <f t="shared" si="40"/>
        <v>0</v>
      </c>
      <c r="BJ165" s="6">
        <f t="shared" si="41"/>
        <v>0</v>
      </c>
      <c r="BK165" s="6">
        <f t="shared" si="42"/>
        <v>0</v>
      </c>
      <c r="BL165" s="6">
        <f t="shared" si="43"/>
        <v>0</v>
      </c>
      <c r="BM165" s="6">
        <f t="shared" si="44"/>
        <v>1</v>
      </c>
      <c r="BN165" s="6">
        <f t="shared" si="45"/>
        <v>1</v>
      </c>
      <c r="BO165" s="6">
        <f t="shared" si="46"/>
        <v>0</v>
      </c>
      <c r="BP165" s="6">
        <f t="shared" si="47"/>
        <v>1</v>
      </c>
      <c r="BQ165" s="105">
        <f t="shared" si="48"/>
        <v>1</v>
      </c>
      <c r="BR165" s="6">
        <f t="shared" si="49"/>
        <v>0</v>
      </c>
      <c r="BS165" s="6">
        <f t="shared" si="50"/>
        <v>0</v>
      </c>
      <c r="BT165" s="105">
        <f t="shared" si="51"/>
        <v>1</v>
      </c>
      <c r="BU165" s="105">
        <f t="shared" si="52"/>
        <v>1</v>
      </c>
      <c r="BV165" s="105">
        <f t="shared" si="53"/>
        <v>1</v>
      </c>
      <c r="BW165" s="105">
        <f t="shared" si="54"/>
        <v>1</v>
      </c>
      <c r="BX165" s="3"/>
      <c r="BY165" s="3" t="str">
        <f t="shared" si="68"/>
        <v/>
      </c>
      <c r="BZ165" s="3" t="str">
        <f t="shared" si="69"/>
        <v/>
      </c>
      <c r="CA165" s="3" t="str">
        <f t="shared" si="70"/>
        <v/>
      </c>
      <c r="CB165" s="3">
        <f t="shared" si="71"/>
        <v>0</v>
      </c>
      <c r="CC165" s="3" t="str">
        <f t="shared" si="72"/>
        <v>0</v>
      </c>
    </row>
    <row r="166" spans="1:81" x14ac:dyDescent="0.25">
      <c r="A166" s="3" t="str">
        <f t="shared" si="58"/>
        <v>Not Completed</v>
      </c>
      <c r="C166" s="10">
        <f t="shared" si="85"/>
        <v>165</v>
      </c>
      <c r="D166" s="5" t="str">
        <f t="shared" si="60"/>
        <v/>
      </c>
      <c r="E166" s="6"/>
      <c r="F166" s="6"/>
      <c r="G166" s="6"/>
      <c r="H166" s="5" t="str">
        <f t="shared" si="86"/>
        <v/>
      </c>
      <c r="I166" s="6"/>
      <c r="J166" s="6"/>
      <c r="K166" s="6"/>
      <c r="L166" s="6"/>
      <c r="M166" s="6"/>
      <c r="N166" s="6"/>
      <c r="O166" s="6"/>
      <c r="P166" s="7"/>
      <c r="Q166" s="8" t="str">
        <f>IF(ISBLANK(O166)=TRUE,"",VLOOKUP(O166,'validation code'!$X$35:$Y$38,2,0))</f>
        <v/>
      </c>
      <c r="R166" s="8">
        <f t="shared" si="83"/>
        <v>0</v>
      </c>
      <c r="S166" s="7"/>
      <c r="T166" s="61" t="str">
        <f t="shared" si="61"/>
        <v/>
      </c>
      <c r="U166" s="57"/>
      <c r="V166" s="57"/>
      <c r="W166" s="57"/>
      <c r="X166" s="57"/>
      <c r="Y166" s="58"/>
      <c r="Z166" s="57"/>
      <c r="AA166" s="87"/>
      <c r="AB166" s="84" t="str">
        <f t="shared" si="62"/>
        <v/>
      </c>
      <c r="AC166" s="60" t="str">
        <f t="shared" si="88"/>
        <v/>
      </c>
      <c r="AD166" s="60" t="str">
        <f t="shared" si="88"/>
        <v/>
      </c>
      <c r="AE166" s="60" t="str">
        <f t="shared" si="88"/>
        <v/>
      </c>
      <c r="AF166" s="60" t="str">
        <f t="shared" si="88"/>
        <v/>
      </c>
      <c r="AG166" s="60" t="str">
        <f t="shared" si="88"/>
        <v/>
      </c>
      <c r="AH166" s="60" t="str">
        <f t="shared" si="88"/>
        <v/>
      </c>
      <c r="AI166" s="60" t="str">
        <f t="shared" si="88"/>
        <v/>
      </c>
      <c r="AJ166" s="60" t="str">
        <f t="shared" si="88"/>
        <v/>
      </c>
      <c r="AK166" s="60" t="str">
        <f t="shared" si="88"/>
        <v/>
      </c>
      <c r="AL166" s="60" t="str">
        <f t="shared" si="88"/>
        <v/>
      </c>
      <c r="AM166" s="60" t="str">
        <f t="shared" si="88"/>
        <v/>
      </c>
      <c r="AN166" s="55">
        <f t="shared" si="84"/>
        <v>0</v>
      </c>
      <c r="AO166" s="3"/>
      <c r="AP166" s="3" t="str">
        <f>IF(ISBLANK(F166),"",VLOOKUP(F166,'validation code'!$T$64:$U$125,2,0))</f>
        <v/>
      </c>
      <c r="AQ166" s="3" t="str">
        <f>IF(ISBLANK(F166),"",VLOOKUP(F166,'validation code'!$T$3:$U$61,2,0))</f>
        <v/>
      </c>
      <c r="AR166" s="3" t="str">
        <f>IF(ISBLANK(M166)=TRUE,"",VLOOKUP(M166,'validation code'!$X$48:$Y$49,2,0))</f>
        <v/>
      </c>
      <c r="AS166" s="3" t="str">
        <f>IF(ISBLANK(F166)=TRUE,"",VLOOKUP(F166,'validation code'!$A$29:$B$91,2,0))</f>
        <v/>
      </c>
      <c r="AT166" s="3"/>
      <c r="AU166" s="3" t="str">
        <f t="shared" si="3"/>
        <v>EX-25</v>
      </c>
      <c r="AV166" s="3" t="str">
        <f>IF(ISBLANK($B$2)=TRUE,"",VLOOKUP($B$2,'validation code'!$W$54:$X$76,2,0))</f>
        <v>GAF</v>
      </c>
      <c r="AW166" s="3" t="str">
        <f t="shared" si="63"/>
        <v>01</v>
      </c>
      <c r="AX166" s="3" t="str">
        <f t="shared" si="64"/>
        <v/>
      </c>
      <c r="AY166" s="3" t="str">
        <f t="shared" si="65"/>
        <v>0165</v>
      </c>
      <c r="AZ166" s="3" t="str">
        <f t="shared" si="66"/>
        <v>EX-25-GAF-01--0165</v>
      </c>
      <c r="BA166" s="3" t="str">
        <f t="shared" si="67"/>
        <v>Not Completed</v>
      </c>
      <c r="BB166" s="6">
        <f t="shared" si="33"/>
        <v>0</v>
      </c>
      <c r="BC166" s="6">
        <f t="shared" si="34"/>
        <v>0</v>
      </c>
      <c r="BD166" s="6">
        <f t="shared" si="35"/>
        <v>1</v>
      </c>
      <c r="BE166" s="6">
        <f t="shared" si="36"/>
        <v>0</v>
      </c>
      <c r="BF166" s="6">
        <f t="shared" si="37"/>
        <v>0</v>
      </c>
      <c r="BG166" s="6">
        <f t="shared" si="38"/>
        <v>0</v>
      </c>
      <c r="BH166" s="6">
        <f t="shared" si="39"/>
        <v>0</v>
      </c>
      <c r="BI166" s="6">
        <f t="shared" si="40"/>
        <v>0</v>
      </c>
      <c r="BJ166" s="6">
        <f t="shared" si="41"/>
        <v>0</v>
      </c>
      <c r="BK166" s="6">
        <f t="shared" si="42"/>
        <v>0</v>
      </c>
      <c r="BL166" s="6">
        <f t="shared" si="43"/>
        <v>0</v>
      </c>
      <c r="BM166" s="6">
        <f t="shared" si="44"/>
        <v>1</v>
      </c>
      <c r="BN166" s="6">
        <f t="shared" si="45"/>
        <v>1</v>
      </c>
      <c r="BO166" s="6">
        <f t="shared" si="46"/>
        <v>0</v>
      </c>
      <c r="BP166" s="6">
        <f t="shared" si="47"/>
        <v>1</v>
      </c>
      <c r="BQ166" s="105">
        <f t="shared" si="48"/>
        <v>1</v>
      </c>
      <c r="BR166" s="6">
        <f t="shared" si="49"/>
        <v>0</v>
      </c>
      <c r="BS166" s="6">
        <f t="shared" si="50"/>
        <v>0</v>
      </c>
      <c r="BT166" s="105">
        <f t="shared" si="51"/>
        <v>1</v>
      </c>
      <c r="BU166" s="105">
        <f t="shared" si="52"/>
        <v>1</v>
      </c>
      <c r="BV166" s="105">
        <f t="shared" si="53"/>
        <v>1</v>
      </c>
      <c r="BW166" s="105">
        <f t="shared" si="54"/>
        <v>1</v>
      </c>
      <c r="BX166" s="3"/>
      <c r="BY166" s="3" t="str">
        <f t="shared" si="68"/>
        <v/>
      </c>
      <c r="BZ166" s="3" t="str">
        <f t="shared" si="69"/>
        <v/>
      </c>
      <c r="CA166" s="3" t="str">
        <f t="shared" si="70"/>
        <v/>
      </c>
      <c r="CB166" s="3">
        <f t="shared" si="71"/>
        <v>0</v>
      </c>
      <c r="CC166" s="3" t="str">
        <f t="shared" si="72"/>
        <v>0</v>
      </c>
    </row>
    <row r="167" spans="1:81" x14ac:dyDescent="0.25">
      <c r="A167" s="3" t="str">
        <f t="shared" si="58"/>
        <v>Not Completed</v>
      </c>
      <c r="C167" s="10">
        <f t="shared" si="85"/>
        <v>166</v>
      </c>
      <c r="D167" s="5" t="str">
        <f t="shared" si="60"/>
        <v/>
      </c>
      <c r="E167" s="6"/>
      <c r="F167" s="6"/>
      <c r="G167" s="6"/>
      <c r="H167" s="5" t="str">
        <f t="shared" si="86"/>
        <v/>
      </c>
      <c r="I167" s="6"/>
      <c r="J167" s="6"/>
      <c r="K167" s="6"/>
      <c r="L167" s="6"/>
      <c r="M167" s="6"/>
      <c r="N167" s="6"/>
      <c r="O167" s="6"/>
      <c r="P167" s="7"/>
      <c r="Q167" s="8" t="str">
        <f>IF(ISBLANK(O167)=TRUE,"",VLOOKUP(O167,'validation code'!$X$35:$Y$38,2,0))</f>
        <v/>
      </c>
      <c r="R167" s="8">
        <f t="shared" si="83"/>
        <v>0</v>
      </c>
      <c r="S167" s="7"/>
      <c r="T167" s="61" t="str">
        <f t="shared" si="61"/>
        <v/>
      </c>
      <c r="U167" s="57"/>
      <c r="V167" s="57"/>
      <c r="W167" s="57"/>
      <c r="X167" s="57"/>
      <c r="Y167" s="58"/>
      <c r="Z167" s="57"/>
      <c r="AA167" s="87"/>
      <c r="AB167" s="84" t="str">
        <f t="shared" si="62"/>
        <v/>
      </c>
      <c r="AC167" s="60" t="str">
        <f t="shared" si="88"/>
        <v/>
      </c>
      <c r="AD167" s="60" t="str">
        <f t="shared" si="88"/>
        <v/>
      </c>
      <c r="AE167" s="60" t="str">
        <f t="shared" si="88"/>
        <v/>
      </c>
      <c r="AF167" s="60" t="str">
        <f t="shared" si="88"/>
        <v/>
      </c>
      <c r="AG167" s="60" t="str">
        <f t="shared" si="88"/>
        <v/>
      </c>
      <c r="AH167" s="60" t="str">
        <f t="shared" si="88"/>
        <v/>
      </c>
      <c r="AI167" s="60" t="str">
        <f t="shared" si="88"/>
        <v/>
      </c>
      <c r="AJ167" s="60" t="str">
        <f t="shared" si="88"/>
        <v/>
      </c>
      <c r="AK167" s="60" t="str">
        <f t="shared" si="88"/>
        <v/>
      </c>
      <c r="AL167" s="60" t="str">
        <f t="shared" si="88"/>
        <v/>
      </c>
      <c r="AM167" s="60" t="str">
        <f t="shared" si="88"/>
        <v/>
      </c>
      <c r="AN167" s="55">
        <f t="shared" si="84"/>
        <v>0</v>
      </c>
      <c r="AO167" s="3"/>
      <c r="AP167" s="3" t="str">
        <f>IF(ISBLANK(F167),"",VLOOKUP(F167,'validation code'!$T$64:$U$125,2,0))</f>
        <v/>
      </c>
      <c r="AQ167" s="3" t="str">
        <f>IF(ISBLANK(F167),"",VLOOKUP(F167,'validation code'!$T$3:$U$61,2,0))</f>
        <v/>
      </c>
      <c r="AR167" s="3" t="str">
        <f>IF(ISBLANK(M167)=TRUE,"",VLOOKUP(M167,'validation code'!$X$48:$Y$49,2,0))</f>
        <v/>
      </c>
      <c r="AS167" s="3" t="str">
        <f>IF(ISBLANK(F167)=TRUE,"",VLOOKUP(F167,'validation code'!$A$29:$B$91,2,0))</f>
        <v/>
      </c>
      <c r="AT167" s="3"/>
      <c r="AU167" s="3" t="str">
        <f t="shared" si="3"/>
        <v>EX-25</v>
      </c>
      <c r="AV167" s="3" t="str">
        <f>IF(ISBLANK($B$2)=TRUE,"",VLOOKUP($B$2,'validation code'!$W$54:$X$76,2,0))</f>
        <v>GAF</v>
      </c>
      <c r="AW167" s="3" t="str">
        <f t="shared" si="63"/>
        <v>01</v>
      </c>
      <c r="AX167" s="3" t="str">
        <f t="shared" si="64"/>
        <v/>
      </c>
      <c r="AY167" s="3" t="str">
        <f t="shared" si="65"/>
        <v>0166</v>
      </c>
      <c r="AZ167" s="3" t="str">
        <f t="shared" si="66"/>
        <v>EX-25-GAF-01--0166</v>
      </c>
      <c r="BA167" s="3" t="str">
        <f t="shared" si="67"/>
        <v>Not Completed</v>
      </c>
      <c r="BB167" s="6">
        <f t="shared" si="33"/>
        <v>0</v>
      </c>
      <c r="BC167" s="6">
        <f t="shared" si="34"/>
        <v>0</v>
      </c>
      <c r="BD167" s="6">
        <f t="shared" si="35"/>
        <v>1</v>
      </c>
      <c r="BE167" s="6">
        <f t="shared" si="36"/>
        <v>0</v>
      </c>
      <c r="BF167" s="6">
        <f t="shared" si="37"/>
        <v>0</v>
      </c>
      <c r="BG167" s="6">
        <f t="shared" si="38"/>
        <v>0</v>
      </c>
      <c r="BH167" s="6">
        <f t="shared" si="39"/>
        <v>0</v>
      </c>
      <c r="BI167" s="6">
        <f t="shared" si="40"/>
        <v>0</v>
      </c>
      <c r="BJ167" s="6">
        <f t="shared" si="41"/>
        <v>0</v>
      </c>
      <c r="BK167" s="6">
        <f t="shared" si="42"/>
        <v>0</v>
      </c>
      <c r="BL167" s="6">
        <f t="shared" si="43"/>
        <v>0</v>
      </c>
      <c r="BM167" s="6">
        <f t="shared" si="44"/>
        <v>1</v>
      </c>
      <c r="BN167" s="6">
        <f t="shared" si="45"/>
        <v>1</v>
      </c>
      <c r="BO167" s="6">
        <f t="shared" si="46"/>
        <v>0</v>
      </c>
      <c r="BP167" s="6">
        <f t="shared" si="47"/>
        <v>1</v>
      </c>
      <c r="BQ167" s="105">
        <f t="shared" si="48"/>
        <v>1</v>
      </c>
      <c r="BR167" s="6">
        <f t="shared" si="49"/>
        <v>0</v>
      </c>
      <c r="BS167" s="6">
        <f t="shared" si="50"/>
        <v>0</v>
      </c>
      <c r="BT167" s="105">
        <f t="shared" si="51"/>
        <v>1</v>
      </c>
      <c r="BU167" s="105">
        <f t="shared" si="52"/>
        <v>1</v>
      </c>
      <c r="BV167" s="105">
        <f t="shared" si="53"/>
        <v>1</v>
      </c>
      <c r="BW167" s="105">
        <f t="shared" si="54"/>
        <v>1</v>
      </c>
      <c r="BX167" s="3"/>
      <c r="BY167" s="3" t="str">
        <f t="shared" si="68"/>
        <v/>
      </c>
      <c r="BZ167" s="3" t="str">
        <f t="shared" si="69"/>
        <v/>
      </c>
      <c r="CA167" s="3" t="str">
        <f t="shared" si="70"/>
        <v/>
      </c>
      <c r="CB167" s="3">
        <f t="shared" si="71"/>
        <v>0</v>
      </c>
      <c r="CC167" s="3" t="str">
        <f t="shared" si="72"/>
        <v>0</v>
      </c>
    </row>
    <row r="168" spans="1:81" x14ac:dyDescent="0.25">
      <c r="A168" s="3" t="str">
        <f t="shared" si="58"/>
        <v>Not Completed</v>
      </c>
      <c r="C168" s="10">
        <f t="shared" si="85"/>
        <v>167</v>
      </c>
      <c r="D168" s="5" t="str">
        <f t="shared" si="60"/>
        <v/>
      </c>
      <c r="E168" s="6"/>
      <c r="F168" s="6"/>
      <c r="G168" s="6"/>
      <c r="H168" s="5" t="str">
        <f t="shared" si="86"/>
        <v/>
      </c>
      <c r="I168" s="6"/>
      <c r="J168" s="6"/>
      <c r="K168" s="6"/>
      <c r="L168" s="6"/>
      <c r="M168" s="6"/>
      <c r="N168" s="6"/>
      <c r="O168" s="6"/>
      <c r="P168" s="7"/>
      <c r="Q168" s="8" t="str">
        <f>IF(ISBLANK(O168)=TRUE,"",VLOOKUP(O168,'validation code'!$X$35:$Y$38,2,0))</f>
        <v/>
      </c>
      <c r="R168" s="8">
        <f t="shared" si="83"/>
        <v>0</v>
      </c>
      <c r="S168" s="7"/>
      <c r="T168" s="61" t="str">
        <f t="shared" si="61"/>
        <v/>
      </c>
      <c r="U168" s="57"/>
      <c r="V168" s="57"/>
      <c r="W168" s="57"/>
      <c r="X168" s="57"/>
      <c r="Y168" s="58"/>
      <c r="Z168" s="57"/>
      <c r="AA168" s="87"/>
      <c r="AB168" s="84" t="str">
        <f t="shared" si="62"/>
        <v/>
      </c>
      <c r="AC168" s="60" t="str">
        <f t="shared" si="88"/>
        <v/>
      </c>
      <c r="AD168" s="60" t="str">
        <f t="shared" si="88"/>
        <v/>
      </c>
      <c r="AE168" s="60" t="str">
        <f t="shared" si="88"/>
        <v/>
      </c>
      <c r="AF168" s="60" t="str">
        <f t="shared" si="88"/>
        <v/>
      </c>
      <c r="AG168" s="60" t="str">
        <f t="shared" si="88"/>
        <v/>
      </c>
      <c r="AH168" s="60" t="str">
        <f t="shared" si="88"/>
        <v/>
      </c>
      <c r="AI168" s="60" t="str">
        <f t="shared" si="88"/>
        <v/>
      </c>
      <c r="AJ168" s="60" t="str">
        <f t="shared" si="88"/>
        <v/>
      </c>
      <c r="AK168" s="60" t="str">
        <f t="shared" si="88"/>
        <v/>
      </c>
      <c r="AL168" s="60" t="str">
        <f t="shared" si="88"/>
        <v/>
      </c>
      <c r="AM168" s="60" t="str">
        <f t="shared" si="88"/>
        <v/>
      </c>
      <c r="AN168" s="55">
        <f t="shared" si="84"/>
        <v>0</v>
      </c>
      <c r="AO168" s="3"/>
      <c r="AP168" s="3" t="str">
        <f>IF(ISBLANK(F168),"",VLOOKUP(F168,'validation code'!$T$64:$U$125,2,0))</f>
        <v/>
      </c>
      <c r="AQ168" s="3" t="str">
        <f>IF(ISBLANK(F168),"",VLOOKUP(F168,'validation code'!$T$3:$U$61,2,0))</f>
        <v/>
      </c>
      <c r="AR168" s="3" t="str">
        <f>IF(ISBLANK(M168)=TRUE,"",VLOOKUP(M168,'validation code'!$X$48:$Y$49,2,0))</f>
        <v/>
      </c>
      <c r="AS168" s="3" t="str">
        <f>IF(ISBLANK(F168)=TRUE,"",VLOOKUP(F168,'validation code'!$A$29:$B$91,2,0))</f>
        <v/>
      </c>
      <c r="AT168" s="3"/>
      <c r="AU168" s="3" t="str">
        <f t="shared" si="3"/>
        <v>EX-25</v>
      </c>
      <c r="AV168" s="3" t="str">
        <f>IF(ISBLANK($B$2)=TRUE,"",VLOOKUP($B$2,'validation code'!$W$54:$X$76,2,0))</f>
        <v>GAF</v>
      </c>
      <c r="AW168" s="3" t="str">
        <f t="shared" si="63"/>
        <v>01</v>
      </c>
      <c r="AX168" s="3" t="str">
        <f t="shared" si="64"/>
        <v/>
      </c>
      <c r="AY168" s="3" t="str">
        <f t="shared" si="65"/>
        <v>0167</v>
      </c>
      <c r="AZ168" s="3" t="str">
        <f t="shared" si="66"/>
        <v>EX-25-GAF-01--0167</v>
      </c>
      <c r="BA168" s="3" t="str">
        <f t="shared" si="67"/>
        <v>Not Completed</v>
      </c>
      <c r="BB168" s="6">
        <f t="shared" si="33"/>
        <v>0</v>
      </c>
      <c r="BC168" s="6">
        <f t="shared" si="34"/>
        <v>0</v>
      </c>
      <c r="BD168" s="6">
        <f t="shared" si="35"/>
        <v>1</v>
      </c>
      <c r="BE168" s="6">
        <f t="shared" si="36"/>
        <v>0</v>
      </c>
      <c r="BF168" s="6">
        <f t="shared" si="37"/>
        <v>0</v>
      </c>
      <c r="BG168" s="6">
        <f t="shared" si="38"/>
        <v>0</v>
      </c>
      <c r="BH168" s="6">
        <f t="shared" si="39"/>
        <v>0</v>
      </c>
      <c r="BI168" s="6">
        <f t="shared" si="40"/>
        <v>0</v>
      </c>
      <c r="BJ168" s="6">
        <f t="shared" si="41"/>
        <v>0</v>
      </c>
      <c r="BK168" s="6">
        <f t="shared" si="42"/>
        <v>0</v>
      </c>
      <c r="BL168" s="6">
        <f t="shared" si="43"/>
        <v>0</v>
      </c>
      <c r="BM168" s="6">
        <f t="shared" si="44"/>
        <v>1</v>
      </c>
      <c r="BN168" s="6">
        <f t="shared" si="45"/>
        <v>1</v>
      </c>
      <c r="BO168" s="6">
        <f t="shared" si="46"/>
        <v>0</v>
      </c>
      <c r="BP168" s="6">
        <f t="shared" si="47"/>
        <v>1</v>
      </c>
      <c r="BQ168" s="105">
        <f t="shared" si="48"/>
        <v>1</v>
      </c>
      <c r="BR168" s="6">
        <f t="shared" si="49"/>
        <v>0</v>
      </c>
      <c r="BS168" s="6">
        <f t="shared" si="50"/>
        <v>0</v>
      </c>
      <c r="BT168" s="105">
        <f t="shared" si="51"/>
        <v>1</v>
      </c>
      <c r="BU168" s="105">
        <f t="shared" si="52"/>
        <v>1</v>
      </c>
      <c r="BV168" s="105">
        <f t="shared" si="53"/>
        <v>1</v>
      </c>
      <c r="BW168" s="105">
        <f t="shared" si="54"/>
        <v>1</v>
      </c>
      <c r="BX168" s="3"/>
      <c r="BY168" s="3" t="str">
        <f t="shared" si="68"/>
        <v/>
      </c>
      <c r="BZ168" s="3" t="str">
        <f t="shared" si="69"/>
        <v/>
      </c>
      <c r="CA168" s="3" t="str">
        <f t="shared" si="70"/>
        <v/>
      </c>
      <c r="CB168" s="3">
        <f t="shared" si="71"/>
        <v>0</v>
      </c>
      <c r="CC168" s="3" t="str">
        <f t="shared" si="72"/>
        <v>0</v>
      </c>
    </row>
    <row r="169" spans="1:81" x14ac:dyDescent="0.25">
      <c r="A169" s="3" t="str">
        <f t="shared" si="58"/>
        <v>Not Completed</v>
      </c>
      <c r="C169" s="10">
        <f t="shared" si="85"/>
        <v>168</v>
      </c>
      <c r="D169" s="5" t="str">
        <f t="shared" si="60"/>
        <v/>
      </c>
      <c r="E169" s="6"/>
      <c r="F169" s="6"/>
      <c r="G169" s="6"/>
      <c r="H169" s="5" t="str">
        <f t="shared" si="86"/>
        <v/>
      </c>
      <c r="I169" s="6"/>
      <c r="J169" s="6"/>
      <c r="K169" s="6"/>
      <c r="L169" s="6"/>
      <c r="M169" s="6"/>
      <c r="N169" s="6"/>
      <c r="O169" s="6"/>
      <c r="P169" s="7"/>
      <c r="Q169" s="8" t="str">
        <f>IF(ISBLANK(O169)=TRUE,"",VLOOKUP(O169,'validation code'!$X$35:$Y$38,2,0))</f>
        <v/>
      </c>
      <c r="R169" s="8">
        <f t="shared" si="83"/>
        <v>0</v>
      </c>
      <c r="S169" s="7"/>
      <c r="T169" s="61" t="str">
        <f t="shared" si="61"/>
        <v/>
      </c>
      <c r="U169" s="57"/>
      <c r="V169" s="57"/>
      <c r="W169" s="57"/>
      <c r="X169" s="57"/>
      <c r="Y169" s="58"/>
      <c r="Z169" s="57"/>
      <c r="AA169" s="87"/>
      <c r="AB169" s="84" t="str">
        <f t="shared" si="62"/>
        <v/>
      </c>
      <c r="AC169" s="60" t="str">
        <f t="shared" si="88"/>
        <v/>
      </c>
      <c r="AD169" s="60" t="str">
        <f t="shared" si="88"/>
        <v/>
      </c>
      <c r="AE169" s="60" t="str">
        <f t="shared" si="88"/>
        <v/>
      </c>
      <c r="AF169" s="60" t="str">
        <f t="shared" si="88"/>
        <v/>
      </c>
      <c r="AG169" s="60" t="str">
        <f t="shared" si="88"/>
        <v/>
      </c>
      <c r="AH169" s="60" t="str">
        <f t="shared" si="88"/>
        <v/>
      </c>
      <c r="AI169" s="60" t="str">
        <f t="shared" si="88"/>
        <v/>
      </c>
      <c r="AJ169" s="60" t="str">
        <f t="shared" si="88"/>
        <v/>
      </c>
      <c r="AK169" s="60" t="str">
        <f t="shared" si="88"/>
        <v/>
      </c>
      <c r="AL169" s="60" t="str">
        <f t="shared" si="88"/>
        <v/>
      </c>
      <c r="AM169" s="60" t="str">
        <f t="shared" si="88"/>
        <v/>
      </c>
      <c r="AN169" s="55">
        <f t="shared" si="84"/>
        <v>0</v>
      </c>
      <c r="AO169" s="3"/>
      <c r="AP169" s="3" t="str">
        <f>IF(ISBLANK(F169),"",VLOOKUP(F169,'validation code'!$T$64:$U$125,2,0))</f>
        <v/>
      </c>
      <c r="AQ169" s="3" t="str">
        <f>IF(ISBLANK(F169),"",VLOOKUP(F169,'validation code'!$T$3:$U$61,2,0))</f>
        <v/>
      </c>
      <c r="AR169" s="3" t="str">
        <f>IF(ISBLANK(M169)=TRUE,"",VLOOKUP(M169,'validation code'!$X$48:$Y$49,2,0))</f>
        <v/>
      </c>
      <c r="AS169" s="3" t="str">
        <f>IF(ISBLANK(F169)=TRUE,"",VLOOKUP(F169,'validation code'!$A$29:$B$91,2,0))</f>
        <v/>
      </c>
      <c r="AT169" s="3"/>
      <c r="AU169" s="3" t="str">
        <f t="shared" si="3"/>
        <v>EX-25</v>
      </c>
      <c r="AV169" s="3" t="str">
        <f>IF(ISBLANK($B$2)=TRUE,"",VLOOKUP($B$2,'validation code'!$W$54:$X$76,2,0))</f>
        <v>GAF</v>
      </c>
      <c r="AW169" s="3" t="str">
        <f t="shared" si="63"/>
        <v>01</v>
      </c>
      <c r="AX169" s="3" t="str">
        <f t="shared" si="64"/>
        <v/>
      </c>
      <c r="AY169" s="3" t="str">
        <f t="shared" si="65"/>
        <v>0168</v>
      </c>
      <c r="AZ169" s="3" t="str">
        <f t="shared" si="66"/>
        <v>EX-25-GAF-01--0168</v>
      </c>
      <c r="BA169" s="3" t="str">
        <f t="shared" si="67"/>
        <v>Not Completed</v>
      </c>
      <c r="BB169" s="6">
        <f t="shared" si="33"/>
        <v>0</v>
      </c>
      <c r="BC169" s="6">
        <f t="shared" si="34"/>
        <v>0</v>
      </c>
      <c r="BD169" s="6">
        <f t="shared" si="35"/>
        <v>1</v>
      </c>
      <c r="BE169" s="6">
        <f t="shared" si="36"/>
        <v>0</v>
      </c>
      <c r="BF169" s="6">
        <f t="shared" si="37"/>
        <v>0</v>
      </c>
      <c r="BG169" s="6">
        <f t="shared" si="38"/>
        <v>0</v>
      </c>
      <c r="BH169" s="6">
        <f t="shared" si="39"/>
        <v>0</v>
      </c>
      <c r="BI169" s="6">
        <f t="shared" si="40"/>
        <v>0</v>
      </c>
      <c r="BJ169" s="6">
        <f t="shared" si="41"/>
        <v>0</v>
      </c>
      <c r="BK169" s="6">
        <f t="shared" si="42"/>
        <v>0</v>
      </c>
      <c r="BL169" s="6">
        <f t="shared" si="43"/>
        <v>0</v>
      </c>
      <c r="BM169" s="6">
        <f t="shared" si="44"/>
        <v>1</v>
      </c>
      <c r="BN169" s="6">
        <f t="shared" si="45"/>
        <v>1</v>
      </c>
      <c r="BO169" s="6">
        <f t="shared" si="46"/>
        <v>0</v>
      </c>
      <c r="BP169" s="6">
        <f t="shared" si="47"/>
        <v>1</v>
      </c>
      <c r="BQ169" s="105">
        <f t="shared" si="48"/>
        <v>1</v>
      </c>
      <c r="BR169" s="6">
        <f t="shared" si="49"/>
        <v>0</v>
      </c>
      <c r="BS169" s="6">
        <f t="shared" si="50"/>
        <v>0</v>
      </c>
      <c r="BT169" s="105">
        <f t="shared" si="51"/>
        <v>1</v>
      </c>
      <c r="BU169" s="105">
        <f t="shared" si="52"/>
        <v>1</v>
      </c>
      <c r="BV169" s="105">
        <f t="shared" si="53"/>
        <v>1</v>
      </c>
      <c r="BW169" s="105">
        <f t="shared" si="54"/>
        <v>1</v>
      </c>
      <c r="BX169" s="3"/>
      <c r="BY169" s="3" t="str">
        <f t="shared" si="68"/>
        <v/>
      </c>
      <c r="BZ169" s="3" t="str">
        <f t="shared" si="69"/>
        <v/>
      </c>
      <c r="CA169" s="3" t="str">
        <f t="shared" si="70"/>
        <v/>
      </c>
      <c r="CB169" s="3">
        <f t="shared" si="71"/>
        <v>0</v>
      </c>
      <c r="CC169" s="3" t="str">
        <f t="shared" si="72"/>
        <v>0</v>
      </c>
    </row>
    <row r="170" spans="1:81" x14ac:dyDescent="0.25">
      <c r="A170" s="3" t="str">
        <f t="shared" si="58"/>
        <v>Not Completed</v>
      </c>
      <c r="C170" s="10">
        <f t="shared" si="85"/>
        <v>169</v>
      </c>
      <c r="D170" s="5" t="str">
        <f t="shared" si="60"/>
        <v/>
      </c>
      <c r="E170" s="6"/>
      <c r="F170" s="6"/>
      <c r="G170" s="6"/>
      <c r="H170" s="5" t="str">
        <f t="shared" si="86"/>
        <v/>
      </c>
      <c r="I170" s="6"/>
      <c r="J170" s="6"/>
      <c r="K170" s="6"/>
      <c r="L170" s="6"/>
      <c r="M170" s="6"/>
      <c r="N170" s="6"/>
      <c r="O170" s="6"/>
      <c r="P170" s="7"/>
      <c r="Q170" s="8" t="str">
        <f>IF(ISBLANK(O170)=TRUE,"",VLOOKUP(O170,'validation code'!$X$35:$Y$38,2,0))</f>
        <v/>
      </c>
      <c r="R170" s="8">
        <f t="shared" si="83"/>
        <v>0</v>
      </c>
      <c r="S170" s="7"/>
      <c r="T170" s="61" t="str">
        <f t="shared" si="61"/>
        <v/>
      </c>
      <c r="U170" s="57"/>
      <c r="V170" s="57"/>
      <c r="W170" s="57"/>
      <c r="X170" s="57"/>
      <c r="Y170" s="58"/>
      <c r="Z170" s="57"/>
      <c r="AA170" s="87"/>
      <c r="AB170" s="84" t="str">
        <f t="shared" si="62"/>
        <v/>
      </c>
      <c r="AC170" s="60" t="str">
        <f t="shared" si="88"/>
        <v/>
      </c>
      <c r="AD170" s="60" t="str">
        <f t="shared" si="88"/>
        <v/>
      </c>
      <c r="AE170" s="60" t="str">
        <f t="shared" si="88"/>
        <v/>
      </c>
      <c r="AF170" s="60" t="str">
        <f t="shared" si="88"/>
        <v/>
      </c>
      <c r="AG170" s="60" t="str">
        <f t="shared" si="88"/>
        <v/>
      </c>
      <c r="AH170" s="60" t="str">
        <f t="shared" si="88"/>
        <v/>
      </c>
      <c r="AI170" s="60" t="str">
        <f t="shared" si="88"/>
        <v/>
      </c>
      <c r="AJ170" s="60" t="str">
        <f t="shared" si="88"/>
        <v/>
      </c>
      <c r="AK170" s="60" t="str">
        <f t="shared" si="88"/>
        <v/>
      </c>
      <c r="AL170" s="60" t="str">
        <f t="shared" si="88"/>
        <v/>
      </c>
      <c r="AM170" s="60" t="str">
        <f t="shared" si="88"/>
        <v/>
      </c>
      <c r="AN170" s="55">
        <f t="shared" si="84"/>
        <v>0</v>
      </c>
      <c r="AO170" s="3"/>
      <c r="AP170" s="3" t="str">
        <f>IF(ISBLANK(F170),"",VLOOKUP(F170,'validation code'!$T$64:$U$125,2,0))</f>
        <v/>
      </c>
      <c r="AQ170" s="3" t="str">
        <f>IF(ISBLANK(F170),"",VLOOKUP(F170,'validation code'!$T$3:$U$61,2,0))</f>
        <v/>
      </c>
      <c r="AR170" s="3" t="str">
        <f>IF(ISBLANK(M170)=TRUE,"",VLOOKUP(M170,'validation code'!$X$48:$Y$49,2,0))</f>
        <v/>
      </c>
      <c r="AS170" s="3" t="str">
        <f>IF(ISBLANK(F170)=TRUE,"",VLOOKUP(F170,'validation code'!$A$29:$B$91,2,0))</f>
        <v/>
      </c>
      <c r="AT170" s="3"/>
      <c r="AU170" s="3" t="str">
        <f t="shared" si="3"/>
        <v>EX-25</v>
      </c>
      <c r="AV170" s="3" t="str">
        <f>IF(ISBLANK($B$2)=TRUE,"",VLOOKUP($B$2,'validation code'!$W$54:$X$76,2,0))</f>
        <v>GAF</v>
      </c>
      <c r="AW170" s="3" t="str">
        <f t="shared" si="63"/>
        <v>01</v>
      </c>
      <c r="AX170" s="3" t="str">
        <f t="shared" si="64"/>
        <v/>
      </c>
      <c r="AY170" s="3" t="str">
        <f t="shared" si="65"/>
        <v>0169</v>
      </c>
      <c r="AZ170" s="3" t="str">
        <f t="shared" si="66"/>
        <v>EX-25-GAF-01--0169</v>
      </c>
      <c r="BA170" s="3" t="str">
        <f t="shared" si="67"/>
        <v>Not Completed</v>
      </c>
      <c r="BB170" s="6">
        <f t="shared" si="33"/>
        <v>0</v>
      </c>
      <c r="BC170" s="6">
        <f t="shared" si="34"/>
        <v>0</v>
      </c>
      <c r="BD170" s="6">
        <f t="shared" si="35"/>
        <v>1</v>
      </c>
      <c r="BE170" s="6">
        <f t="shared" si="36"/>
        <v>0</v>
      </c>
      <c r="BF170" s="6">
        <f t="shared" si="37"/>
        <v>0</v>
      </c>
      <c r="BG170" s="6">
        <f t="shared" si="38"/>
        <v>0</v>
      </c>
      <c r="BH170" s="6">
        <f t="shared" si="39"/>
        <v>0</v>
      </c>
      <c r="BI170" s="6">
        <f t="shared" si="40"/>
        <v>0</v>
      </c>
      <c r="BJ170" s="6">
        <f t="shared" si="41"/>
        <v>0</v>
      </c>
      <c r="BK170" s="6">
        <f t="shared" si="42"/>
        <v>0</v>
      </c>
      <c r="BL170" s="6">
        <f t="shared" si="43"/>
        <v>0</v>
      </c>
      <c r="BM170" s="6">
        <f t="shared" si="44"/>
        <v>1</v>
      </c>
      <c r="BN170" s="6">
        <f t="shared" si="45"/>
        <v>1</v>
      </c>
      <c r="BO170" s="6">
        <f t="shared" si="46"/>
        <v>0</v>
      </c>
      <c r="BP170" s="6">
        <f t="shared" si="47"/>
        <v>1</v>
      </c>
      <c r="BQ170" s="105">
        <f t="shared" si="48"/>
        <v>1</v>
      </c>
      <c r="BR170" s="6">
        <f t="shared" si="49"/>
        <v>0</v>
      </c>
      <c r="BS170" s="6">
        <f t="shared" si="50"/>
        <v>0</v>
      </c>
      <c r="BT170" s="105">
        <f t="shared" si="51"/>
        <v>1</v>
      </c>
      <c r="BU170" s="105">
        <f t="shared" si="52"/>
        <v>1</v>
      </c>
      <c r="BV170" s="105">
        <f t="shared" si="53"/>
        <v>1</v>
      </c>
      <c r="BW170" s="105">
        <f t="shared" si="54"/>
        <v>1</v>
      </c>
      <c r="BX170" s="3"/>
      <c r="BY170" s="3" t="str">
        <f t="shared" si="68"/>
        <v/>
      </c>
      <c r="BZ170" s="3" t="str">
        <f t="shared" si="69"/>
        <v/>
      </c>
      <c r="CA170" s="3" t="str">
        <f t="shared" si="70"/>
        <v/>
      </c>
      <c r="CB170" s="3">
        <f t="shared" si="71"/>
        <v>0</v>
      </c>
      <c r="CC170" s="3" t="str">
        <f t="shared" si="72"/>
        <v>0</v>
      </c>
    </row>
    <row r="171" spans="1:81" x14ac:dyDescent="0.25">
      <c r="A171" s="3" t="str">
        <f t="shared" si="58"/>
        <v>Not Completed</v>
      </c>
      <c r="C171" s="10">
        <f t="shared" si="85"/>
        <v>170</v>
      </c>
      <c r="D171" s="5" t="str">
        <f t="shared" si="60"/>
        <v/>
      </c>
      <c r="E171" s="6"/>
      <c r="F171" s="6"/>
      <c r="G171" s="6"/>
      <c r="H171" s="5" t="str">
        <f t="shared" si="86"/>
        <v/>
      </c>
      <c r="I171" s="6"/>
      <c r="J171" s="6"/>
      <c r="K171" s="6"/>
      <c r="L171" s="6"/>
      <c r="M171" s="6"/>
      <c r="N171" s="6"/>
      <c r="O171" s="6"/>
      <c r="P171" s="7"/>
      <c r="Q171" s="8" t="str">
        <f>IF(ISBLANK(O171)=TRUE,"",VLOOKUP(O171,'validation code'!$X$35:$Y$38,2,0))</f>
        <v/>
      </c>
      <c r="R171" s="8">
        <f t="shared" si="83"/>
        <v>0</v>
      </c>
      <c r="S171" s="7"/>
      <c r="T171" s="61" t="str">
        <f t="shared" si="61"/>
        <v/>
      </c>
      <c r="U171" s="57"/>
      <c r="V171" s="57"/>
      <c r="W171" s="57"/>
      <c r="X171" s="57"/>
      <c r="Y171" s="58"/>
      <c r="Z171" s="57"/>
      <c r="AA171" s="87"/>
      <c r="AB171" s="84" t="str">
        <f t="shared" si="62"/>
        <v/>
      </c>
      <c r="AC171" s="60" t="str">
        <f t="shared" si="88"/>
        <v/>
      </c>
      <c r="AD171" s="60" t="str">
        <f t="shared" si="88"/>
        <v/>
      </c>
      <c r="AE171" s="60" t="str">
        <f t="shared" si="88"/>
        <v/>
      </c>
      <c r="AF171" s="60" t="str">
        <f t="shared" si="88"/>
        <v/>
      </c>
      <c r="AG171" s="60" t="str">
        <f t="shared" si="88"/>
        <v/>
      </c>
      <c r="AH171" s="60" t="str">
        <f t="shared" si="88"/>
        <v/>
      </c>
      <c r="AI171" s="60" t="str">
        <f t="shared" si="88"/>
        <v/>
      </c>
      <c r="AJ171" s="60" t="str">
        <f t="shared" si="88"/>
        <v/>
      </c>
      <c r="AK171" s="60" t="str">
        <f t="shared" si="88"/>
        <v/>
      </c>
      <c r="AL171" s="60" t="str">
        <f t="shared" si="88"/>
        <v/>
      </c>
      <c r="AM171" s="60" t="str">
        <f t="shared" si="88"/>
        <v/>
      </c>
      <c r="AN171" s="55">
        <f t="shared" si="84"/>
        <v>0</v>
      </c>
      <c r="AO171" s="3"/>
      <c r="AP171" s="3" t="str">
        <f>IF(ISBLANK(F171),"",VLOOKUP(F171,'validation code'!$T$64:$U$125,2,0))</f>
        <v/>
      </c>
      <c r="AQ171" s="3" t="str">
        <f>IF(ISBLANK(F171),"",VLOOKUP(F171,'validation code'!$T$3:$U$61,2,0))</f>
        <v/>
      </c>
      <c r="AR171" s="3" t="str">
        <f>IF(ISBLANK(M171)=TRUE,"",VLOOKUP(M171,'validation code'!$X$48:$Y$49,2,0))</f>
        <v/>
      </c>
      <c r="AS171" s="3" t="str">
        <f>IF(ISBLANK(F171)=TRUE,"",VLOOKUP(F171,'validation code'!$A$29:$B$91,2,0))</f>
        <v/>
      </c>
      <c r="AT171" s="3"/>
      <c r="AU171" s="3" t="str">
        <f t="shared" si="3"/>
        <v>EX-25</v>
      </c>
      <c r="AV171" s="3" t="str">
        <f>IF(ISBLANK($B$2)=TRUE,"",VLOOKUP($B$2,'validation code'!$W$54:$X$76,2,0))</f>
        <v>GAF</v>
      </c>
      <c r="AW171" s="3" t="str">
        <f t="shared" si="63"/>
        <v>01</v>
      </c>
      <c r="AX171" s="3" t="str">
        <f t="shared" si="64"/>
        <v/>
      </c>
      <c r="AY171" s="3" t="str">
        <f t="shared" si="65"/>
        <v>0170</v>
      </c>
      <c r="AZ171" s="3" t="str">
        <f t="shared" si="66"/>
        <v>EX-25-GAF-01--0170</v>
      </c>
      <c r="BA171" s="3" t="str">
        <f t="shared" si="67"/>
        <v>Not Completed</v>
      </c>
      <c r="BB171" s="6">
        <f t="shared" si="33"/>
        <v>0</v>
      </c>
      <c r="BC171" s="6">
        <f t="shared" si="34"/>
        <v>0</v>
      </c>
      <c r="BD171" s="6">
        <f t="shared" si="35"/>
        <v>1</v>
      </c>
      <c r="BE171" s="6">
        <f t="shared" si="36"/>
        <v>0</v>
      </c>
      <c r="BF171" s="6">
        <f t="shared" si="37"/>
        <v>0</v>
      </c>
      <c r="BG171" s="6">
        <f t="shared" si="38"/>
        <v>0</v>
      </c>
      <c r="BH171" s="6">
        <f t="shared" si="39"/>
        <v>0</v>
      </c>
      <c r="BI171" s="6">
        <f t="shared" si="40"/>
        <v>0</v>
      </c>
      <c r="BJ171" s="6">
        <f t="shared" si="41"/>
        <v>0</v>
      </c>
      <c r="BK171" s="6">
        <f t="shared" si="42"/>
        <v>0</v>
      </c>
      <c r="BL171" s="6">
        <f t="shared" si="43"/>
        <v>0</v>
      </c>
      <c r="BM171" s="6">
        <f t="shared" si="44"/>
        <v>1</v>
      </c>
      <c r="BN171" s="6">
        <f t="shared" si="45"/>
        <v>1</v>
      </c>
      <c r="BO171" s="6">
        <f t="shared" si="46"/>
        <v>0</v>
      </c>
      <c r="BP171" s="6">
        <f t="shared" si="47"/>
        <v>1</v>
      </c>
      <c r="BQ171" s="105">
        <f t="shared" si="48"/>
        <v>1</v>
      </c>
      <c r="BR171" s="6">
        <f t="shared" si="49"/>
        <v>0</v>
      </c>
      <c r="BS171" s="6">
        <f t="shared" si="50"/>
        <v>0</v>
      </c>
      <c r="BT171" s="105">
        <f t="shared" si="51"/>
        <v>1</v>
      </c>
      <c r="BU171" s="105">
        <f t="shared" si="52"/>
        <v>1</v>
      </c>
      <c r="BV171" s="105">
        <f t="shared" si="53"/>
        <v>1</v>
      </c>
      <c r="BW171" s="105">
        <f t="shared" si="54"/>
        <v>1</v>
      </c>
      <c r="BX171" s="3"/>
      <c r="BY171" s="3" t="str">
        <f t="shared" si="68"/>
        <v/>
      </c>
      <c r="BZ171" s="3" t="str">
        <f t="shared" si="69"/>
        <v/>
      </c>
      <c r="CA171" s="3" t="str">
        <f t="shared" si="70"/>
        <v/>
      </c>
      <c r="CB171" s="3">
        <f t="shared" si="71"/>
        <v>0</v>
      </c>
      <c r="CC171" s="3" t="str">
        <f t="shared" si="72"/>
        <v>0</v>
      </c>
    </row>
    <row r="172" spans="1:81" x14ac:dyDescent="0.25">
      <c r="A172" s="3" t="str">
        <f t="shared" si="58"/>
        <v>Not Completed</v>
      </c>
      <c r="C172" s="10">
        <f t="shared" si="85"/>
        <v>171</v>
      </c>
      <c r="D172" s="5" t="str">
        <f t="shared" si="60"/>
        <v/>
      </c>
      <c r="E172" s="6"/>
      <c r="F172" s="6"/>
      <c r="G172" s="6"/>
      <c r="H172" s="5" t="str">
        <f t="shared" si="86"/>
        <v/>
      </c>
      <c r="I172" s="6"/>
      <c r="J172" s="6"/>
      <c r="K172" s="6"/>
      <c r="L172" s="6"/>
      <c r="M172" s="6"/>
      <c r="N172" s="6"/>
      <c r="O172" s="6"/>
      <c r="P172" s="7"/>
      <c r="Q172" s="8" t="str">
        <f>IF(ISBLANK(O172)=TRUE,"",VLOOKUP(O172,'validation code'!$X$35:$Y$38,2,0))</f>
        <v/>
      </c>
      <c r="R172" s="8">
        <f t="shared" si="83"/>
        <v>0</v>
      </c>
      <c r="S172" s="7"/>
      <c r="T172" s="61" t="str">
        <f t="shared" si="61"/>
        <v/>
      </c>
      <c r="U172" s="57"/>
      <c r="V172" s="57"/>
      <c r="W172" s="57"/>
      <c r="X172" s="57"/>
      <c r="Y172" s="58"/>
      <c r="Z172" s="57"/>
      <c r="AA172" s="87"/>
      <c r="AB172" s="84" t="str">
        <f t="shared" si="62"/>
        <v/>
      </c>
      <c r="AC172" s="60" t="str">
        <f t="shared" si="88"/>
        <v/>
      </c>
      <c r="AD172" s="60" t="str">
        <f t="shared" si="88"/>
        <v/>
      </c>
      <c r="AE172" s="60" t="str">
        <f t="shared" si="88"/>
        <v/>
      </c>
      <c r="AF172" s="60" t="str">
        <f t="shared" si="88"/>
        <v/>
      </c>
      <c r="AG172" s="60" t="str">
        <f t="shared" si="88"/>
        <v/>
      </c>
      <c r="AH172" s="60" t="str">
        <f t="shared" si="88"/>
        <v/>
      </c>
      <c r="AI172" s="60" t="str">
        <f t="shared" si="88"/>
        <v/>
      </c>
      <c r="AJ172" s="60" t="str">
        <f t="shared" si="88"/>
        <v/>
      </c>
      <c r="AK172" s="60" t="str">
        <f t="shared" si="88"/>
        <v/>
      </c>
      <c r="AL172" s="60" t="str">
        <f t="shared" si="88"/>
        <v/>
      </c>
      <c r="AM172" s="60" t="str">
        <f t="shared" si="88"/>
        <v/>
      </c>
      <c r="AN172" s="55">
        <f t="shared" si="84"/>
        <v>0</v>
      </c>
      <c r="AO172" s="3"/>
      <c r="AP172" s="3" t="str">
        <f>IF(ISBLANK(F172),"",VLOOKUP(F172,'validation code'!$T$64:$U$125,2,0))</f>
        <v/>
      </c>
      <c r="AQ172" s="3" t="str">
        <f>IF(ISBLANK(F172),"",VLOOKUP(F172,'validation code'!$T$3:$U$61,2,0))</f>
        <v/>
      </c>
      <c r="AR172" s="3" t="str">
        <f>IF(ISBLANK(M172)=TRUE,"",VLOOKUP(M172,'validation code'!$X$48:$Y$49,2,0))</f>
        <v/>
      </c>
      <c r="AS172" s="3" t="str">
        <f>IF(ISBLANK(F172)=TRUE,"",VLOOKUP(F172,'validation code'!$A$29:$B$91,2,0))</f>
        <v/>
      </c>
      <c r="AT172" s="3"/>
      <c r="AU172" s="3" t="str">
        <f t="shared" si="3"/>
        <v>EX-25</v>
      </c>
      <c r="AV172" s="3" t="str">
        <f>IF(ISBLANK($B$2)=TRUE,"",VLOOKUP($B$2,'validation code'!$W$54:$X$76,2,0))</f>
        <v>GAF</v>
      </c>
      <c r="AW172" s="3" t="str">
        <f t="shared" si="63"/>
        <v>01</v>
      </c>
      <c r="AX172" s="3" t="str">
        <f t="shared" si="64"/>
        <v/>
      </c>
      <c r="AY172" s="3" t="str">
        <f t="shared" si="65"/>
        <v>0171</v>
      </c>
      <c r="AZ172" s="3" t="str">
        <f t="shared" si="66"/>
        <v>EX-25-GAF-01--0171</v>
      </c>
      <c r="BA172" s="3" t="str">
        <f t="shared" si="67"/>
        <v>Not Completed</v>
      </c>
      <c r="BB172" s="6">
        <f t="shared" si="33"/>
        <v>0</v>
      </c>
      <c r="BC172" s="6">
        <f t="shared" si="34"/>
        <v>0</v>
      </c>
      <c r="BD172" s="6">
        <f t="shared" si="35"/>
        <v>1</v>
      </c>
      <c r="BE172" s="6">
        <f t="shared" si="36"/>
        <v>0</v>
      </c>
      <c r="BF172" s="6">
        <f t="shared" si="37"/>
        <v>0</v>
      </c>
      <c r="BG172" s="6">
        <f t="shared" si="38"/>
        <v>0</v>
      </c>
      <c r="BH172" s="6">
        <f t="shared" si="39"/>
        <v>0</v>
      </c>
      <c r="BI172" s="6">
        <f t="shared" si="40"/>
        <v>0</v>
      </c>
      <c r="BJ172" s="6">
        <f t="shared" si="41"/>
        <v>0</v>
      </c>
      <c r="BK172" s="6">
        <f t="shared" si="42"/>
        <v>0</v>
      </c>
      <c r="BL172" s="6">
        <f t="shared" si="43"/>
        <v>0</v>
      </c>
      <c r="BM172" s="6">
        <f t="shared" si="44"/>
        <v>1</v>
      </c>
      <c r="BN172" s="6">
        <f t="shared" si="45"/>
        <v>1</v>
      </c>
      <c r="BO172" s="6">
        <f t="shared" si="46"/>
        <v>0</v>
      </c>
      <c r="BP172" s="6">
        <f t="shared" si="47"/>
        <v>1</v>
      </c>
      <c r="BQ172" s="105">
        <f t="shared" si="48"/>
        <v>1</v>
      </c>
      <c r="BR172" s="6">
        <f t="shared" si="49"/>
        <v>0</v>
      </c>
      <c r="BS172" s="6">
        <f t="shared" si="50"/>
        <v>0</v>
      </c>
      <c r="BT172" s="105">
        <f t="shared" si="51"/>
        <v>1</v>
      </c>
      <c r="BU172" s="105">
        <f t="shared" si="52"/>
        <v>1</v>
      </c>
      <c r="BV172" s="105">
        <f t="shared" si="53"/>
        <v>1</v>
      </c>
      <c r="BW172" s="105">
        <f t="shared" si="54"/>
        <v>1</v>
      </c>
      <c r="BX172" s="3"/>
      <c r="BY172" s="3" t="str">
        <f t="shared" si="68"/>
        <v/>
      </c>
      <c r="BZ172" s="3" t="str">
        <f t="shared" si="69"/>
        <v/>
      </c>
      <c r="CA172" s="3" t="str">
        <f t="shared" si="70"/>
        <v/>
      </c>
      <c r="CB172" s="3">
        <f t="shared" si="71"/>
        <v>0</v>
      </c>
      <c r="CC172" s="3" t="str">
        <f t="shared" si="72"/>
        <v>0</v>
      </c>
    </row>
    <row r="173" spans="1:81" x14ac:dyDescent="0.25">
      <c r="A173" s="3" t="str">
        <f t="shared" si="58"/>
        <v>Not Completed</v>
      </c>
      <c r="C173" s="10">
        <f t="shared" si="85"/>
        <v>172</v>
      </c>
      <c r="D173" s="5" t="str">
        <f t="shared" si="60"/>
        <v/>
      </c>
      <c r="E173" s="6"/>
      <c r="F173" s="6"/>
      <c r="G173" s="6"/>
      <c r="H173" s="5" t="str">
        <f t="shared" si="86"/>
        <v/>
      </c>
      <c r="I173" s="6"/>
      <c r="J173" s="6"/>
      <c r="K173" s="6"/>
      <c r="L173" s="6"/>
      <c r="M173" s="6"/>
      <c r="N173" s="6"/>
      <c r="O173" s="6"/>
      <c r="P173" s="7"/>
      <c r="Q173" s="8" t="str">
        <f>IF(ISBLANK(O173)=TRUE,"",VLOOKUP(O173,'validation code'!$X$35:$Y$38,2,0))</f>
        <v/>
      </c>
      <c r="R173" s="8">
        <f t="shared" si="83"/>
        <v>0</v>
      </c>
      <c r="S173" s="7"/>
      <c r="T173" s="61" t="str">
        <f t="shared" si="61"/>
        <v/>
      </c>
      <c r="U173" s="57"/>
      <c r="V173" s="57"/>
      <c r="W173" s="57"/>
      <c r="X173" s="57"/>
      <c r="Y173" s="58"/>
      <c r="Z173" s="57"/>
      <c r="AA173" s="87"/>
      <c r="AB173" s="84" t="str">
        <f t="shared" si="62"/>
        <v/>
      </c>
      <c r="AC173" s="60" t="str">
        <f t="shared" si="88"/>
        <v/>
      </c>
      <c r="AD173" s="60" t="str">
        <f t="shared" si="88"/>
        <v/>
      </c>
      <c r="AE173" s="60" t="str">
        <f t="shared" si="88"/>
        <v/>
      </c>
      <c r="AF173" s="60" t="str">
        <f t="shared" si="88"/>
        <v/>
      </c>
      <c r="AG173" s="60" t="str">
        <f t="shared" si="88"/>
        <v/>
      </c>
      <c r="AH173" s="60" t="str">
        <f t="shared" si="88"/>
        <v/>
      </c>
      <c r="AI173" s="60" t="str">
        <f t="shared" si="88"/>
        <v/>
      </c>
      <c r="AJ173" s="60" t="str">
        <f t="shared" si="88"/>
        <v/>
      </c>
      <c r="AK173" s="60" t="str">
        <f t="shared" si="88"/>
        <v/>
      </c>
      <c r="AL173" s="60" t="str">
        <f t="shared" si="88"/>
        <v/>
      </c>
      <c r="AM173" s="60" t="str">
        <f t="shared" si="88"/>
        <v/>
      </c>
      <c r="AN173" s="55">
        <f t="shared" si="84"/>
        <v>0</v>
      </c>
      <c r="AO173" s="3"/>
      <c r="AP173" s="3" t="str">
        <f>IF(ISBLANK(F173),"",VLOOKUP(F173,'validation code'!$T$64:$U$125,2,0))</f>
        <v/>
      </c>
      <c r="AQ173" s="3" t="str">
        <f>IF(ISBLANK(F173),"",VLOOKUP(F173,'validation code'!$T$3:$U$61,2,0))</f>
        <v/>
      </c>
      <c r="AR173" s="3" t="str">
        <f>IF(ISBLANK(M173)=TRUE,"",VLOOKUP(M173,'validation code'!$X$48:$Y$49,2,0))</f>
        <v/>
      </c>
      <c r="AS173" s="3" t="str">
        <f>IF(ISBLANK(F173)=TRUE,"",VLOOKUP(F173,'validation code'!$A$29:$B$91,2,0))</f>
        <v/>
      </c>
      <c r="AT173" s="3"/>
      <c r="AU173" s="3" t="str">
        <f t="shared" si="3"/>
        <v>EX-25</v>
      </c>
      <c r="AV173" s="3" t="str">
        <f>IF(ISBLANK($B$2)=TRUE,"",VLOOKUP($B$2,'validation code'!$W$54:$X$76,2,0))</f>
        <v>GAF</v>
      </c>
      <c r="AW173" s="3" t="str">
        <f t="shared" si="63"/>
        <v>01</v>
      </c>
      <c r="AX173" s="3" t="str">
        <f t="shared" si="64"/>
        <v/>
      </c>
      <c r="AY173" s="3" t="str">
        <f t="shared" si="65"/>
        <v>0172</v>
      </c>
      <c r="AZ173" s="3" t="str">
        <f t="shared" si="66"/>
        <v>EX-25-GAF-01--0172</v>
      </c>
      <c r="BA173" s="3" t="str">
        <f t="shared" si="67"/>
        <v>Not Completed</v>
      </c>
      <c r="BB173" s="6">
        <f t="shared" si="33"/>
        <v>0</v>
      </c>
      <c r="BC173" s="6">
        <f t="shared" si="34"/>
        <v>0</v>
      </c>
      <c r="BD173" s="6">
        <f t="shared" si="35"/>
        <v>1</v>
      </c>
      <c r="BE173" s="6">
        <f t="shared" si="36"/>
        <v>0</v>
      </c>
      <c r="BF173" s="6">
        <f t="shared" si="37"/>
        <v>0</v>
      </c>
      <c r="BG173" s="6">
        <f t="shared" si="38"/>
        <v>0</v>
      </c>
      <c r="BH173" s="6">
        <f t="shared" si="39"/>
        <v>0</v>
      </c>
      <c r="BI173" s="6">
        <f t="shared" si="40"/>
        <v>0</v>
      </c>
      <c r="BJ173" s="6">
        <f t="shared" si="41"/>
        <v>0</v>
      </c>
      <c r="BK173" s="6">
        <f t="shared" si="42"/>
        <v>0</v>
      </c>
      <c r="BL173" s="6">
        <f t="shared" si="43"/>
        <v>0</v>
      </c>
      <c r="BM173" s="6">
        <f t="shared" si="44"/>
        <v>1</v>
      </c>
      <c r="BN173" s="6">
        <f t="shared" si="45"/>
        <v>1</v>
      </c>
      <c r="BO173" s="6">
        <f t="shared" si="46"/>
        <v>0</v>
      </c>
      <c r="BP173" s="6">
        <f t="shared" si="47"/>
        <v>1</v>
      </c>
      <c r="BQ173" s="105">
        <f t="shared" si="48"/>
        <v>1</v>
      </c>
      <c r="BR173" s="6">
        <f t="shared" si="49"/>
        <v>0</v>
      </c>
      <c r="BS173" s="6">
        <f t="shared" si="50"/>
        <v>0</v>
      </c>
      <c r="BT173" s="105">
        <f t="shared" si="51"/>
        <v>1</v>
      </c>
      <c r="BU173" s="105">
        <f t="shared" si="52"/>
        <v>1</v>
      </c>
      <c r="BV173" s="105">
        <f t="shared" si="53"/>
        <v>1</v>
      </c>
      <c r="BW173" s="105">
        <f t="shared" si="54"/>
        <v>1</v>
      </c>
      <c r="BX173" s="3"/>
      <c r="BY173" s="3" t="str">
        <f t="shared" si="68"/>
        <v/>
      </c>
      <c r="BZ173" s="3" t="str">
        <f t="shared" si="69"/>
        <v/>
      </c>
      <c r="CA173" s="3" t="str">
        <f t="shared" si="70"/>
        <v/>
      </c>
      <c r="CB173" s="3">
        <f t="shared" si="71"/>
        <v>0</v>
      </c>
      <c r="CC173" s="3" t="str">
        <f t="shared" si="72"/>
        <v>0</v>
      </c>
    </row>
    <row r="174" spans="1:81" x14ac:dyDescent="0.25">
      <c r="A174" s="3" t="str">
        <f t="shared" si="58"/>
        <v>Not Completed</v>
      </c>
      <c r="C174" s="10">
        <f t="shared" si="85"/>
        <v>173</v>
      </c>
      <c r="D174" s="5" t="str">
        <f t="shared" si="60"/>
        <v/>
      </c>
      <c r="E174" s="6"/>
      <c r="F174" s="6"/>
      <c r="G174" s="6"/>
      <c r="H174" s="5" t="str">
        <f t="shared" si="86"/>
        <v/>
      </c>
      <c r="I174" s="6"/>
      <c r="J174" s="6"/>
      <c r="K174" s="6"/>
      <c r="L174" s="6"/>
      <c r="M174" s="6"/>
      <c r="N174" s="6"/>
      <c r="O174" s="6"/>
      <c r="P174" s="7"/>
      <c r="Q174" s="8" t="str">
        <f>IF(ISBLANK(O174)=TRUE,"",VLOOKUP(O174,'validation code'!$X$35:$Y$38,2,0))</f>
        <v/>
      </c>
      <c r="R174" s="8">
        <f t="shared" si="83"/>
        <v>0</v>
      </c>
      <c r="S174" s="7"/>
      <c r="T174" s="61" t="str">
        <f t="shared" si="61"/>
        <v/>
      </c>
      <c r="U174" s="57"/>
      <c r="V174" s="57"/>
      <c r="W174" s="57"/>
      <c r="X174" s="57"/>
      <c r="Y174" s="58"/>
      <c r="Z174" s="57"/>
      <c r="AA174" s="87"/>
      <c r="AB174" s="84" t="str">
        <f t="shared" si="62"/>
        <v/>
      </c>
      <c r="AC174" s="60" t="str">
        <f t="shared" si="88"/>
        <v/>
      </c>
      <c r="AD174" s="60" t="str">
        <f t="shared" si="88"/>
        <v/>
      </c>
      <c r="AE174" s="60" t="str">
        <f t="shared" si="88"/>
        <v/>
      </c>
      <c r="AF174" s="60" t="str">
        <f t="shared" si="88"/>
        <v/>
      </c>
      <c r="AG174" s="60" t="str">
        <f t="shared" si="88"/>
        <v/>
      </c>
      <c r="AH174" s="60" t="str">
        <f t="shared" si="88"/>
        <v/>
      </c>
      <c r="AI174" s="60" t="str">
        <f t="shared" si="88"/>
        <v/>
      </c>
      <c r="AJ174" s="60" t="str">
        <f t="shared" si="88"/>
        <v/>
      </c>
      <c r="AK174" s="60" t="str">
        <f t="shared" si="88"/>
        <v/>
      </c>
      <c r="AL174" s="60" t="str">
        <f t="shared" si="88"/>
        <v/>
      </c>
      <c r="AM174" s="60" t="str">
        <f t="shared" si="88"/>
        <v/>
      </c>
      <c r="AN174" s="55">
        <f t="shared" si="84"/>
        <v>0</v>
      </c>
      <c r="AO174" s="3"/>
      <c r="AP174" s="3" t="str">
        <f>IF(ISBLANK(F174),"",VLOOKUP(F174,'validation code'!$T$64:$U$125,2,0))</f>
        <v/>
      </c>
      <c r="AQ174" s="3" t="str">
        <f>IF(ISBLANK(F174),"",VLOOKUP(F174,'validation code'!$T$3:$U$61,2,0))</f>
        <v/>
      </c>
      <c r="AR174" s="3" t="str">
        <f>IF(ISBLANK(M174)=TRUE,"",VLOOKUP(M174,'validation code'!$X$48:$Y$49,2,0))</f>
        <v/>
      </c>
      <c r="AS174" s="3" t="str">
        <f>IF(ISBLANK(F174)=TRUE,"",VLOOKUP(F174,'validation code'!$A$29:$B$91,2,0))</f>
        <v/>
      </c>
      <c r="AT174" s="3"/>
      <c r="AU174" s="3" t="str">
        <f t="shared" si="3"/>
        <v>EX-25</v>
      </c>
      <c r="AV174" s="3" t="str">
        <f>IF(ISBLANK($B$2)=TRUE,"",VLOOKUP($B$2,'validation code'!$W$54:$X$76,2,0))</f>
        <v>GAF</v>
      </c>
      <c r="AW174" s="3" t="str">
        <f t="shared" si="63"/>
        <v>01</v>
      </c>
      <c r="AX174" s="3" t="str">
        <f t="shared" si="64"/>
        <v/>
      </c>
      <c r="AY174" s="3" t="str">
        <f t="shared" si="65"/>
        <v>0173</v>
      </c>
      <c r="AZ174" s="3" t="str">
        <f t="shared" si="66"/>
        <v>EX-25-GAF-01--0173</v>
      </c>
      <c r="BA174" s="3" t="str">
        <f t="shared" si="67"/>
        <v>Not Completed</v>
      </c>
      <c r="BB174" s="6">
        <f t="shared" si="33"/>
        <v>0</v>
      </c>
      <c r="BC174" s="6">
        <f t="shared" si="34"/>
        <v>0</v>
      </c>
      <c r="BD174" s="6">
        <f t="shared" si="35"/>
        <v>1</v>
      </c>
      <c r="BE174" s="6">
        <f t="shared" si="36"/>
        <v>0</v>
      </c>
      <c r="BF174" s="6">
        <f t="shared" si="37"/>
        <v>0</v>
      </c>
      <c r="BG174" s="6">
        <f t="shared" si="38"/>
        <v>0</v>
      </c>
      <c r="BH174" s="6">
        <f t="shared" si="39"/>
        <v>0</v>
      </c>
      <c r="BI174" s="6">
        <f t="shared" si="40"/>
        <v>0</v>
      </c>
      <c r="BJ174" s="6">
        <f t="shared" si="41"/>
        <v>0</v>
      </c>
      <c r="BK174" s="6">
        <f t="shared" si="42"/>
        <v>0</v>
      </c>
      <c r="BL174" s="6">
        <f t="shared" si="43"/>
        <v>0</v>
      </c>
      <c r="BM174" s="6">
        <f t="shared" si="44"/>
        <v>1</v>
      </c>
      <c r="BN174" s="6">
        <f t="shared" si="45"/>
        <v>1</v>
      </c>
      <c r="BO174" s="6">
        <f t="shared" si="46"/>
        <v>0</v>
      </c>
      <c r="BP174" s="6">
        <f t="shared" si="47"/>
        <v>1</v>
      </c>
      <c r="BQ174" s="105">
        <f t="shared" si="48"/>
        <v>1</v>
      </c>
      <c r="BR174" s="6">
        <f t="shared" si="49"/>
        <v>0</v>
      </c>
      <c r="BS174" s="6">
        <f t="shared" si="50"/>
        <v>0</v>
      </c>
      <c r="BT174" s="105">
        <f t="shared" si="51"/>
        <v>1</v>
      </c>
      <c r="BU174" s="105">
        <f t="shared" si="52"/>
        <v>1</v>
      </c>
      <c r="BV174" s="105">
        <f t="shared" si="53"/>
        <v>1</v>
      </c>
      <c r="BW174" s="105">
        <f t="shared" si="54"/>
        <v>1</v>
      </c>
      <c r="BX174" s="3"/>
      <c r="BY174" s="3" t="str">
        <f t="shared" si="68"/>
        <v/>
      </c>
      <c r="BZ174" s="3" t="str">
        <f t="shared" si="69"/>
        <v/>
      </c>
      <c r="CA174" s="3" t="str">
        <f t="shared" si="70"/>
        <v/>
      </c>
      <c r="CB174" s="3">
        <f t="shared" si="71"/>
        <v>0</v>
      </c>
      <c r="CC174" s="3" t="str">
        <f t="shared" si="72"/>
        <v>0</v>
      </c>
    </row>
    <row r="175" spans="1:81" x14ac:dyDescent="0.25">
      <c r="A175" s="3" t="str">
        <f t="shared" si="58"/>
        <v>Not Completed</v>
      </c>
      <c r="C175" s="10">
        <f t="shared" si="85"/>
        <v>174</v>
      </c>
      <c r="D175" s="5" t="str">
        <f t="shared" si="60"/>
        <v/>
      </c>
      <c r="E175" s="6"/>
      <c r="F175" s="6"/>
      <c r="G175" s="6"/>
      <c r="H175" s="5" t="str">
        <f t="shared" si="86"/>
        <v/>
      </c>
      <c r="I175" s="6"/>
      <c r="J175" s="6"/>
      <c r="K175" s="6"/>
      <c r="L175" s="6"/>
      <c r="M175" s="6"/>
      <c r="N175" s="6"/>
      <c r="O175" s="6"/>
      <c r="P175" s="7"/>
      <c r="Q175" s="8" t="str">
        <f>IF(ISBLANK(O175)=TRUE,"",VLOOKUP(O175,'validation code'!$X$35:$Y$38,2,0))</f>
        <v/>
      </c>
      <c r="R175" s="8">
        <f t="shared" si="83"/>
        <v>0</v>
      </c>
      <c r="S175" s="7"/>
      <c r="T175" s="61" t="str">
        <f t="shared" si="61"/>
        <v/>
      </c>
      <c r="U175" s="57"/>
      <c r="V175" s="57"/>
      <c r="W175" s="57"/>
      <c r="X175" s="57"/>
      <c r="Y175" s="58"/>
      <c r="Z175" s="57"/>
      <c r="AA175" s="87"/>
      <c r="AB175" s="84" t="str">
        <f t="shared" si="62"/>
        <v/>
      </c>
      <c r="AC175" s="60" t="str">
        <f t="shared" si="88"/>
        <v/>
      </c>
      <c r="AD175" s="60" t="str">
        <f t="shared" si="88"/>
        <v/>
      </c>
      <c r="AE175" s="60" t="str">
        <f t="shared" si="88"/>
        <v/>
      </c>
      <c r="AF175" s="60" t="str">
        <f t="shared" si="88"/>
        <v/>
      </c>
      <c r="AG175" s="60" t="str">
        <f t="shared" si="88"/>
        <v/>
      </c>
      <c r="AH175" s="60" t="str">
        <f t="shared" si="88"/>
        <v/>
      </c>
      <c r="AI175" s="60" t="str">
        <f t="shared" si="88"/>
        <v/>
      </c>
      <c r="AJ175" s="60" t="str">
        <f t="shared" si="88"/>
        <v/>
      </c>
      <c r="AK175" s="60" t="str">
        <f t="shared" si="88"/>
        <v/>
      </c>
      <c r="AL175" s="60" t="str">
        <f t="shared" si="88"/>
        <v/>
      </c>
      <c r="AM175" s="60" t="str">
        <f t="shared" si="88"/>
        <v/>
      </c>
      <c r="AN175" s="55">
        <f t="shared" si="84"/>
        <v>0</v>
      </c>
      <c r="AO175" s="3"/>
      <c r="AP175" s="3" t="str">
        <f>IF(ISBLANK(F175),"",VLOOKUP(F175,'validation code'!$T$64:$U$125,2,0))</f>
        <v/>
      </c>
      <c r="AQ175" s="3" t="str">
        <f>IF(ISBLANK(F175),"",VLOOKUP(F175,'validation code'!$T$3:$U$61,2,0))</f>
        <v/>
      </c>
      <c r="AR175" s="3" t="str">
        <f>IF(ISBLANK(M175)=TRUE,"",VLOOKUP(M175,'validation code'!$X$48:$Y$49,2,0))</f>
        <v/>
      </c>
      <c r="AS175" s="3" t="str">
        <f>IF(ISBLANK(F175)=TRUE,"",VLOOKUP(F175,'validation code'!$A$29:$B$91,2,0))</f>
        <v/>
      </c>
      <c r="AT175" s="3"/>
      <c r="AU175" s="3" t="str">
        <f t="shared" si="3"/>
        <v>EX-25</v>
      </c>
      <c r="AV175" s="3" t="str">
        <f>IF(ISBLANK($B$2)=TRUE,"",VLOOKUP($B$2,'validation code'!$W$54:$X$76,2,0))</f>
        <v>GAF</v>
      </c>
      <c r="AW175" s="3" t="str">
        <f t="shared" si="63"/>
        <v>01</v>
      </c>
      <c r="AX175" s="3" t="str">
        <f t="shared" si="64"/>
        <v/>
      </c>
      <c r="AY175" s="3" t="str">
        <f t="shared" si="65"/>
        <v>0174</v>
      </c>
      <c r="AZ175" s="3" t="str">
        <f t="shared" si="66"/>
        <v>EX-25-GAF-01--0174</v>
      </c>
      <c r="BA175" s="3" t="str">
        <f t="shared" si="67"/>
        <v>Not Completed</v>
      </c>
      <c r="BB175" s="6">
        <f t="shared" si="33"/>
        <v>0</v>
      </c>
      <c r="BC175" s="6">
        <f t="shared" si="34"/>
        <v>0</v>
      </c>
      <c r="BD175" s="6">
        <f t="shared" si="35"/>
        <v>1</v>
      </c>
      <c r="BE175" s="6">
        <f t="shared" si="36"/>
        <v>0</v>
      </c>
      <c r="BF175" s="6">
        <f t="shared" si="37"/>
        <v>0</v>
      </c>
      <c r="BG175" s="6">
        <f t="shared" si="38"/>
        <v>0</v>
      </c>
      <c r="BH175" s="6">
        <f t="shared" si="39"/>
        <v>0</v>
      </c>
      <c r="BI175" s="6">
        <f t="shared" si="40"/>
        <v>0</v>
      </c>
      <c r="BJ175" s="6">
        <f t="shared" si="41"/>
        <v>0</v>
      </c>
      <c r="BK175" s="6">
        <f t="shared" si="42"/>
        <v>0</v>
      </c>
      <c r="BL175" s="6">
        <f t="shared" si="43"/>
        <v>0</v>
      </c>
      <c r="BM175" s="6">
        <f t="shared" si="44"/>
        <v>1</v>
      </c>
      <c r="BN175" s="6">
        <f t="shared" si="45"/>
        <v>1</v>
      </c>
      <c r="BO175" s="6">
        <f t="shared" si="46"/>
        <v>0</v>
      </c>
      <c r="BP175" s="6">
        <f t="shared" si="47"/>
        <v>1</v>
      </c>
      <c r="BQ175" s="105">
        <f t="shared" si="48"/>
        <v>1</v>
      </c>
      <c r="BR175" s="6">
        <f t="shared" si="49"/>
        <v>0</v>
      </c>
      <c r="BS175" s="6">
        <f t="shared" si="50"/>
        <v>0</v>
      </c>
      <c r="BT175" s="105">
        <f t="shared" si="51"/>
        <v>1</v>
      </c>
      <c r="BU175" s="105">
        <f t="shared" si="52"/>
        <v>1</v>
      </c>
      <c r="BV175" s="105">
        <f t="shared" si="53"/>
        <v>1</v>
      </c>
      <c r="BW175" s="105">
        <f t="shared" si="54"/>
        <v>1</v>
      </c>
      <c r="BX175" s="3"/>
      <c r="BY175" s="3" t="str">
        <f t="shared" si="68"/>
        <v/>
      </c>
      <c r="BZ175" s="3" t="str">
        <f t="shared" si="69"/>
        <v/>
      </c>
      <c r="CA175" s="3" t="str">
        <f t="shared" si="70"/>
        <v/>
      </c>
      <c r="CB175" s="3">
        <f t="shared" si="71"/>
        <v>0</v>
      </c>
      <c r="CC175" s="3" t="str">
        <f t="shared" si="72"/>
        <v>0</v>
      </c>
    </row>
    <row r="176" spans="1:81" x14ac:dyDescent="0.25">
      <c r="A176" s="3" t="str">
        <f t="shared" si="58"/>
        <v>Not Completed</v>
      </c>
      <c r="C176" s="10">
        <f t="shared" si="85"/>
        <v>175</v>
      </c>
      <c r="D176" s="5" t="str">
        <f t="shared" si="60"/>
        <v/>
      </c>
      <c r="E176" s="6"/>
      <c r="F176" s="6"/>
      <c r="G176" s="6"/>
      <c r="H176" s="5" t="str">
        <f t="shared" si="86"/>
        <v/>
      </c>
      <c r="I176" s="6"/>
      <c r="J176" s="6"/>
      <c r="K176" s="6"/>
      <c r="L176" s="6"/>
      <c r="M176" s="6"/>
      <c r="N176" s="6"/>
      <c r="O176" s="6"/>
      <c r="P176" s="7"/>
      <c r="Q176" s="8" t="str">
        <f>IF(ISBLANK(O176)=TRUE,"",VLOOKUP(O176,'validation code'!$X$35:$Y$38,2,0))</f>
        <v/>
      </c>
      <c r="R176" s="8">
        <f t="shared" si="83"/>
        <v>0</v>
      </c>
      <c r="S176" s="7"/>
      <c r="T176" s="61" t="str">
        <f t="shared" si="61"/>
        <v/>
      </c>
      <c r="U176" s="57"/>
      <c r="V176" s="57"/>
      <c r="W176" s="57"/>
      <c r="X176" s="57"/>
      <c r="Y176" s="58"/>
      <c r="Z176" s="57"/>
      <c r="AA176" s="87"/>
      <c r="AB176" s="84" t="str">
        <f t="shared" si="62"/>
        <v/>
      </c>
      <c r="AC176" s="60" t="str">
        <f t="shared" si="88"/>
        <v/>
      </c>
      <c r="AD176" s="60" t="str">
        <f t="shared" si="88"/>
        <v/>
      </c>
      <c r="AE176" s="60" t="str">
        <f t="shared" si="88"/>
        <v/>
      </c>
      <c r="AF176" s="60" t="str">
        <f t="shared" si="88"/>
        <v/>
      </c>
      <c r="AG176" s="60" t="str">
        <f t="shared" si="88"/>
        <v/>
      </c>
      <c r="AH176" s="60" t="str">
        <f t="shared" si="88"/>
        <v/>
      </c>
      <c r="AI176" s="60" t="str">
        <f t="shared" si="88"/>
        <v/>
      </c>
      <c r="AJ176" s="60" t="str">
        <f t="shared" si="88"/>
        <v/>
      </c>
      <c r="AK176" s="60" t="str">
        <f t="shared" si="88"/>
        <v/>
      </c>
      <c r="AL176" s="60" t="str">
        <f t="shared" si="88"/>
        <v/>
      </c>
      <c r="AM176" s="60" t="str">
        <f t="shared" si="88"/>
        <v/>
      </c>
      <c r="AN176" s="55">
        <f t="shared" si="84"/>
        <v>0</v>
      </c>
      <c r="AO176" s="3"/>
      <c r="AP176" s="3" t="str">
        <f>IF(ISBLANK(F176),"",VLOOKUP(F176,'validation code'!$T$64:$U$125,2,0))</f>
        <v/>
      </c>
      <c r="AQ176" s="3" t="str">
        <f>IF(ISBLANK(F176),"",VLOOKUP(F176,'validation code'!$T$3:$U$61,2,0))</f>
        <v/>
      </c>
      <c r="AR176" s="3" t="str">
        <f>IF(ISBLANK(M176)=TRUE,"",VLOOKUP(M176,'validation code'!$X$48:$Y$49,2,0))</f>
        <v/>
      </c>
      <c r="AS176" s="3" t="str">
        <f>IF(ISBLANK(F176)=TRUE,"",VLOOKUP(F176,'validation code'!$A$29:$B$91,2,0))</f>
        <v/>
      </c>
      <c r="AT176" s="3"/>
      <c r="AU176" s="3" t="str">
        <f t="shared" si="3"/>
        <v>EX-25</v>
      </c>
      <c r="AV176" s="3" t="str">
        <f>IF(ISBLANK($B$2)=TRUE,"",VLOOKUP($B$2,'validation code'!$W$54:$X$76,2,0))</f>
        <v>GAF</v>
      </c>
      <c r="AW176" s="3" t="str">
        <f t="shared" si="63"/>
        <v>01</v>
      </c>
      <c r="AX176" s="3" t="str">
        <f t="shared" si="64"/>
        <v/>
      </c>
      <c r="AY176" s="3" t="str">
        <f t="shared" si="65"/>
        <v>0175</v>
      </c>
      <c r="AZ176" s="3" t="str">
        <f t="shared" si="66"/>
        <v>EX-25-GAF-01--0175</v>
      </c>
      <c r="BA176" s="3" t="str">
        <f t="shared" si="67"/>
        <v>Not Completed</v>
      </c>
      <c r="BB176" s="6">
        <f t="shared" si="33"/>
        <v>0</v>
      </c>
      <c r="BC176" s="6">
        <f t="shared" si="34"/>
        <v>0</v>
      </c>
      <c r="BD176" s="6">
        <f t="shared" si="35"/>
        <v>1</v>
      </c>
      <c r="BE176" s="6">
        <f t="shared" si="36"/>
        <v>0</v>
      </c>
      <c r="BF176" s="6">
        <f t="shared" si="37"/>
        <v>0</v>
      </c>
      <c r="BG176" s="6">
        <f t="shared" si="38"/>
        <v>0</v>
      </c>
      <c r="BH176" s="6">
        <f t="shared" si="39"/>
        <v>0</v>
      </c>
      <c r="BI176" s="6">
        <f t="shared" si="40"/>
        <v>0</v>
      </c>
      <c r="BJ176" s="6">
        <f t="shared" si="41"/>
        <v>0</v>
      </c>
      <c r="BK176" s="6">
        <f t="shared" si="42"/>
        <v>0</v>
      </c>
      <c r="BL176" s="6">
        <f t="shared" si="43"/>
        <v>0</v>
      </c>
      <c r="BM176" s="6">
        <f t="shared" si="44"/>
        <v>1</v>
      </c>
      <c r="BN176" s="6">
        <f t="shared" si="45"/>
        <v>1</v>
      </c>
      <c r="BO176" s="6">
        <f t="shared" si="46"/>
        <v>0</v>
      </c>
      <c r="BP176" s="6">
        <f t="shared" si="47"/>
        <v>1</v>
      </c>
      <c r="BQ176" s="105">
        <f t="shared" si="48"/>
        <v>1</v>
      </c>
      <c r="BR176" s="6">
        <f t="shared" si="49"/>
        <v>0</v>
      </c>
      <c r="BS176" s="6">
        <f t="shared" si="50"/>
        <v>0</v>
      </c>
      <c r="BT176" s="105">
        <f t="shared" si="51"/>
        <v>1</v>
      </c>
      <c r="BU176" s="105">
        <f t="shared" si="52"/>
        <v>1</v>
      </c>
      <c r="BV176" s="105">
        <f t="shared" si="53"/>
        <v>1</v>
      </c>
      <c r="BW176" s="105">
        <f t="shared" si="54"/>
        <v>1</v>
      </c>
      <c r="BX176" s="3"/>
      <c r="BY176" s="3" t="str">
        <f t="shared" si="68"/>
        <v/>
      </c>
      <c r="BZ176" s="3" t="str">
        <f t="shared" si="69"/>
        <v/>
      </c>
      <c r="CA176" s="3" t="str">
        <f t="shared" si="70"/>
        <v/>
      </c>
      <c r="CB176" s="3">
        <f t="shared" si="71"/>
        <v>0</v>
      </c>
      <c r="CC176" s="3" t="str">
        <f t="shared" si="72"/>
        <v>0</v>
      </c>
    </row>
    <row r="177" spans="1:81" x14ac:dyDescent="0.25">
      <c r="A177" s="3" t="str">
        <f t="shared" si="58"/>
        <v>Not Completed</v>
      </c>
      <c r="C177" s="10">
        <f t="shared" si="85"/>
        <v>176</v>
      </c>
      <c r="D177" s="5" t="str">
        <f t="shared" si="60"/>
        <v/>
      </c>
      <c r="E177" s="6"/>
      <c r="F177" s="6"/>
      <c r="G177" s="6"/>
      <c r="H177" s="5" t="str">
        <f t="shared" si="86"/>
        <v/>
      </c>
      <c r="I177" s="6"/>
      <c r="J177" s="6"/>
      <c r="K177" s="6"/>
      <c r="L177" s="6"/>
      <c r="M177" s="6"/>
      <c r="N177" s="6"/>
      <c r="O177" s="6"/>
      <c r="P177" s="7"/>
      <c r="Q177" s="8" t="str">
        <f>IF(ISBLANK(O177)=TRUE,"",VLOOKUP(O177,'validation code'!$X$35:$Y$38,2,0))</f>
        <v/>
      </c>
      <c r="R177" s="8">
        <f t="shared" si="83"/>
        <v>0</v>
      </c>
      <c r="S177" s="7"/>
      <c r="T177" s="61" t="str">
        <f t="shared" si="61"/>
        <v/>
      </c>
      <c r="U177" s="57"/>
      <c r="V177" s="57"/>
      <c r="W177" s="57"/>
      <c r="X177" s="57"/>
      <c r="Y177" s="58"/>
      <c r="Z177" s="57"/>
      <c r="AA177" s="87"/>
      <c r="AB177" s="84" t="str">
        <f t="shared" si="62"/>
        <v/>
      </c>
      <c r="AC177" s="60" t="str">
        <f t="shared" si="88"/>
        <v/>
      </c>
      <c r="AD177" s="60" t="str">
        <f t="shared" si="88"/>
        <v/>
      </c>
      <c r="AE177" s="60" t="str">
        <f t="shared" si="88"/>
        <v/>
      </c>
      <c r="AF177" s="60" t="str">
        <f t="shared" si="88"/>
        <v/>
      </c>
      <c r="AG177" s="60" t="str">
        <f t="shared" si="88"/>
        <v/>
      </c>
      <c r="AH177" s="60" t="str">
        <f t="shared" si="88"/>
        <v/>
      </c>
      <c r="AI177" s="60" t="str">
        <f t="shared" si="88"/>
        <v/>
      </c>
      <c r="AJ177" s="60" t="str">
        <f t="shared" si="88"/>
        <v/>
      </c>
      <c r="AK177" s="60" t="str">
        <f t="shared" si="88"/>
        <v/>
      </c>
      <c r="AL177" s="60" t="str">
        <f t="shared" si="88"/>
        <v/>
      </c>
      <c r="AM177" s="60" t="str">
        <f t="shared" si="88"/>
        <v/>
      </c>
      <c r="AN177" s="55">
        <f t="shared" si="84"/>
        <v>0</v>
      </c>
      <c r="AO177" s="3"/>
      <c r="AP177" s="3" t="str">
        <f>IF(ISBLANK(F177),"",VLOOKUP(F177,'validation code'!$T$64:$U$125,2,0))</f>
        <v/>
      </c>
      <c r="AQ177" s="3" t="str">
        <f>IF(ISBLANK(F177),"",VLOOKUP(F177,'validation code'!$T$3:$U$61,2,0))</f>
        <v/>
      </c>
      <c r="AR177" s="3" t="str">
        <f>IF(ISBLANK(M177)=TRUE,"",VLOOKUP(M177,'validation code'!$X$48:$Y$49,2,0))</f>
        <v/>
      </c>
      <c r="AS177" s="3" t="str">
        <f>IF(ISBLANK(F177)=TRUE,"",VLOOKUP(F177,'validation code'!$A$29:$B$91,2,0))</f>
        <v/>
      </c>
      <c r="AT177" s="3"/>
      <c r="AU177" s="3" t="str">
        <f t="shared" si="3"/>
        <v>EX-25</v>
      </c>
      <c r="AV177" s="3" t="str">
        <f>IF(ISBLANK($B$2)=TRUE,"",VLOOKUP($B$2,'validation code'!$W$54:$X$76,2,0))</f>
        <v>GAF</v>
      </c>
      <c r="AW177" s="3" t="str">
        <f t="shared" si="63"/>
        <v>01</v>
      </c>
      <c r="AX177" s="3" t="str">
        <f t="shared" si="64"/>
        <v/>
      </c>
      <c r="AY177" s="3" t="str">
        <f t="shared" si="65"/>
        <v>0176</v>
      </c>
      <c r="AZ177" s="3" t="str">
        <f t="shared" si="66"/>
        <v>EX-25-GAF-01--0176</v>
      </c>
      <c r="BA177" s="3" t="str">
        <f t="shared" si="67"/>
        <v>Not Completed</v>
      </c>
      <c r="BB177" s="6">
        <f t="shared" si="33"/>
        <v>0</v>
      </c>
      <c r="BC177" s="6">
        <f t="shared" si="34"/>
        <v>0</v>
      </c>
      <c r="BD177" s="6">
        <f t="shared" si="35"/>
        <v>1</v>
      </c>
      <c r="BE177" s="6">
        <f t="shared" si="36"/>
        <v>0</v>
      </c>
      <c r="BF177" s="6">
        <f t="shared" si="37"/>
        <v>0</v>
      </c>
      <c r="BG177" s="6">
        <f t="shared" si="38"/>
        <v>0</v>
      </c>
      <c r="BH177" s="6">
        <f t="shared" si="39"/>
        <v>0</v>
      </c>
      <c r="BI177" s="6">
        <f t="shared" si="40"/>
        <v>0</v>
      </c>
      <c r="BJ177" s="6">
        <f t="shared" si="41"/>
        <v>0</v>
      </c>
      <c r="BK177" s="6">
        <f t="shared" si="42"/>
        <v>0</v>
      </c>
      <c r="BL177" s="6">
        <f t="shared" si="43"/>
        <v>0</v>
      </c>
      <c r="BM177" s="6">
        <f t="shared" si="44"/>
        <v>1</v>
      </c>
      <c r="BN177" s="6">
        <f t="shared" si="45"/>
        <v>1</v>
      </c>
      <c r="BO177" s="6">
        <f t="shared" si="46"/>
        <v>0</v>
      </c>
      <c r="BP177" s="6">
        <f t="shared" si="47"/>
        <v>1</v>
      </c>
      <c r="BQ177" s="105">
        <f t="shared" si="48"/>
        <v>1</v>
      </c>
      <c r="BR177" s="6">
        <f t="shared" si="49"/>
        <v>0</v>
      </c>
      <c r="BS177" s="6">
        <f t="shared" si="50"/>
        <v>0</v>
      </c>
      <c r="BT177" s="105">
        <f t="shared" si="51"/>
        <v>1</v>
      </c>
      <c r="BU177" s="105">
        <f t="shared" si="52"/>
        <v>1</v>
      </c>
      <c r="BV177" s="105">
        <f t="shared" si="53"/>
        <v>1</v>
      </c>
      <c r="BW177" s="105">
        <f t="shared" si="54"/>
        <v>1</v>
      </c>
      <c r="BX177" s="3"/>
      <c r="BY177" s="3" t="str">
        <f t="shared" si="68"/>
        <v/>
      </c>
      <c r="BZ177" s="3" t="str">
        <f t="shared" si="69"/>
        <v/>
      </c>
      <c r="CA177" s="3" t="str">
        <f t="shared" si="70"/>
        <v/>
      </c>
      <c r="CB177" s="3">
        <f t="shared" si="71"/>
        <v>0</v>
      </c>
      <c r="CC177" s="3" t="str">
        <f t="shared" si="72"/>
        <v>0</v>
      </c>
    </row>
    <row r="178" spans="1:81" x14ac:dyDescent="0.25">
      <c r="A178" s="3" t="str">
        <f t="shared" si="58"/>
        <v>Not Completed</v>
      </c>
      <c r="C178" s="10">
        <f t="shared" si="85"/>
        <v>177</v>
      </c>
      <c r="D178" s="5" t="str">
        <f t="shared" si="60"/>
        <v/>
      </c>
      <c r="E178" s="6"/>
      <c r="F178" s="6"/>
      <c r="G178" s="6"/>
      <c r="H178" s="5" t="str">
        <f t="shared" si="86"/>
        <v/>
      </c>
      <c r="I178" s="6"/>
      <c r="J178" s="6"/>
      <c r="K178" s="6"/>
      <c r="L178" s="6"/>
      <c r="M178" s="6"/>
      <c r="N178" s="6"/>
      <c r="O178" s="6"/>
      <c r="P178" s="7"/>
      <c r="Q178" s="8" t="str">
        <f>IF(ISBLANK(O178)=TRUE,"",VLOOKUP(O178,'validation code'!$X$35:$Y$38,2,0))</f>
        <v/>
      </c>
      <c r="R178" s="8">
        <f t="shared" si="83"/>
        <v>0</v>
      </c>
      <c r="S178" s="7"/>
      <c r="T178" s="61" t="str">
        <f t="shared" si="61"/>
        <v/>
      </c>
      <c r="U178" s="57"/>
      <c r="V178" s="57"/>
      <c r="W178" s="57"/>
      <c r="X178" s="57"/>
      <c r="Y178" s="58"/>
      <c r="Z178" s="57"/>
      <c r="AA178" s="87"/>
      <c r="AB178" s="84" t="str">
        <f t="shared" si="62"/>
        <v/>
      </c>
      <c r="AC178" s="60" t="str">
        <f t="shared" si="88"/>
        <v/>
      </c>
      <c r="AD178" s="60" t="str">
        <f t="shared" si="88"/>
        <v/>
      </c>
      <c r="AE178" s="60" t="str">
        <f t="shared" si="88"/>
        <v/>
      </c>
      <c r="AF178" s="60" t="str">
        <f t="shared" si="88"/>
        <v/>
      </c>
      <c r="AG178" s="60" t="str">
        <f t="shared" si="88"/>
        <v/>
      </c>
      <c r="AH178" s="60" t="str">
        <f t="shared" si="88"/>
        <v/>
      </c>
      <c r="AI178" s="60" t="str">
        <f t="shared" si="88"/>
        <v/>
      </c>
      <c r="AJ178" s="60" t="str">
        <f t="shared" si="88"/>
        <v/>
      </c>
      <c r="AK178" s="60" t="str">
        <f t="shared" si="88"/>
        <v/>
      </c>
      <c r="AL178" s="60" t="str">
        <f t="shared" si="88"/>
        <v/>
      </c>
      <c r="AM178" s="60" t="str">
        <f t="shared" si="88"/>
        <v/>
      </c>
      <c r="AN178" s="55">
        <f t="shared" si="84"/>
        <v>0</v>
      </c>
      <c r="AO178" s="3"/>
      <c r="AP178" s="3" t="str">
        <f>IF(ISBLANK(F178),"",VLOOKUP(F178,'validation code'!$T$64:$U$125,2,0))</f>
        <v/>
      </c>
      <c r="AQ178" s="3" t="str">
        <f>IF(ISBLANK(F178),"",VLOOKUP(F178,'validation code'!$T$3:$U$61,2,0))</f>
        <v/>
      </c>
      <c r="AR178" s="3" t="str">
        <f>IF(ISBLANK(M178)=TRUE,"",VLOOKUP(M178,'validation code'!$X$48:$Y$49,2,0))</f>
        <v/>
      </c>
      <c r="AS178" s="3" t="str">
        <f>IF(ISBLANK(F178)=TRUE,"",VLOOKUP(F178,'validation code'!$A$29:$B$91,2,0))</f>
        <v/>
      </c>
      <c r="AT178" s="3"/>
      <c r="AU178" s="3" t="str">
        <f t="shared" si="3"/>
        <v>EX-25</v>
      </c>
      <c r="AV178" s="3" t="str">
        <f>IF(ISBLANK($B$2)=TRUE,"",VLOOKUP($B$2,'validation code'!$W$54:$X$76,2,0))</f>
        <v>GAF</v>
      </c>
      <c r="AW178" s="3" t="str">
        <f t="shared" si="63"/>
        <v>01</v>
      </c>
      <c r="AX178" s="3" t="str">
        <f t="shared" si="64"/>
        <v/>
      </c>
      <c r="AY178" s="3" t="str">
        <f t="shared" si="65"/>
        <v>0177</v>
      </c>
      <c r="AZ178" s="3" t="str">
        <f t="shared" si="66"/>
        <v>EX-25-GAF-01--0177</v>
      </c>
      <c r="BA178" s="3" t="str">
        <f t="shared" si="67"/>
        <v>Not Completed</v>
      </c>
      <c r="BB178" s="6">
        <f t="shared" si="33"/>
        <v>0</v>
      </c>
      <c r="BC178" s="6">
        <f t="shared" si="34"/>
        <v>0</v>
      </c>
      <c r="BD178" s="6">
        <f t="shared" si="35"/>
        <v>1</v>
      </c>
      <c r="BE178" s="6">
        <f t="shared" si="36"/>
        <v>0</v>
      </c>
      <c r="BF178" s="6">
        <f t="shared" si="37"/>
        <v>0</v>
      </c>
      <c r="BG178" s="6">
        <f t="shared" si="38"/>
        <v>0</v>
      </c>
      <c r="BH178" s="6">
        <f t="shared" si="39"/>
        <v>0</v>
      </c>
      <c r="BI178" s="6">
        <f t="shared" si="40"/>
        <v>0</v>
      </c>
      <c r="BJ178" s="6">
        <f t="shared" si="41"/>
        <v>0</v>
      </c>
      <c r="BK178" s="6">
        <f t="shared" si="42"/>
        <v>0</v>
      </c>
      <c r="BL178" s="6">
        <f t="shared" si="43"/>
        <v>0</v>
      </c>
      <c r="BM178" s="6">
        <f t="shared" si="44"/>
        <v>1</v>
      </c>
      <c r="BN178" s="6">
        <f t="shared" si="45"/>
        <v>1</v>
      </c>
      <c r="BO178" s="6">
        <f t="shared" si="46"/>
        <v>0</v>
      </c>
      <c r="BP178" s="6">
        <f t="shared" si="47"/>
        <v>1</v>
      </c>
      <c r="BQ178" s="105">
        <f t="shared" si="48"/>
        <v>1</v>
      </c>
      <c r="BR178" s="6">
        <f t="shared" si="49"/>
        <v>0</v>
      </c>
      <c r="BS178" s="6">
        <f t="shared" si="50"/>
        <v>0</v>
      </c>
      <c r="BT178" s="105">
        <f t="shared" si="51"/>
        <v>1</v>
      </c>
      <c r="BU178" s="105">
        <f t="shared" si="52"/>
        <v>1</v>
      </c>
      <c r="BV178" s="105">
        <f t="shared" si="53"/>
        <v>1</v>
      </c>
      <c r="BW178" s="105">
        <f t="shared" si="54"/>
        <v>1</v>
      </c>
      <c r="BX178" s="3"/>
      <c r="BY178" s="3" t="str">
        <f t="shared" si="68"/>
        <v/>
      </c>
      <c r="BZ178" s="3" t="str">
        <f t="shared" si="69"/>
        <v/>
      </c>
      <c r="CA178" s="3" t="str">
        <f t="shared" si="70"/>
        <v/>
      </c>
      <c r="CB178" s="3">
        <f t="shared" si="71"/>
        <v>0</v>
      </c>
      <c r="CC178" s="3" t="str">
        <f t="shared" si="72"/>
        <v>0</v>
      </c>
    </row>
    <row r="179" spans="1:81" x14ac:dyDescent="0.25">
      <c r="A179" s="3" t="str">
        <f t="shared" si="58"/>
        <v>Not Completed</v>
      </c>
      <c r="C179" s="10">
        <f t="shared" si="85"/>
        <v>178</v>
      </c>
      <c r="D179" s="5" t="str">
        <f t="shared" si="60"/>
        <v/>
      </c>
      <c r="E179" s="6"/>
      <c r="F179" s="6"/>
      <c r="G179" s="6"/>
      <c r="H179" s="5" t="str">
        <f t="shared" si="86"/>
        <v/>
      </c>
      <c r="I179" s="6"/>
      <c r="J179" s="6"/>
      <c r="K179" s="6"/>
      <c r="L179" s="6"/>
      <c r="M179" s="6"/>
      <c r="N179" s="6"/>
      <c r="O179" s="6"/>
      <c r="P179" s="7"/>
      <c r="Q179" s="8" t="str">
        <f>IF(ISBLANK(O179)=TRUE,"",VLOOKUP(O179,'validation code'!$X$35:$Y$38,2,0))</f>
        <v/>
      </c>
      <c r="R179" s="8">
        <f t="shared" si="83"/>
        <v>0</v>
      </c>
      <c r="S179" s="7"/>
      <c r="T179" s="61" t="str">
        <f t="shared" si="61"/>
        <v/>
      </c>
      <c r="U179" s="57"/>
      <c r="V179" s="57"/>
      <c r="W179" s="57"/>
      <c r="X179" s="57"/>
      <c r="Y179" s="58"/>
      <c r="Z179" s="57"/>
      <c r="AA179" s="87"/>
      <c r="AB179" s="84" t="str">
        <f t="shared" si="62"/>
        <v/>
      </c>
      <c r="AC179" s="60" t="str">
        <f t="shared" si="88"/>
        <v/>
      </c>
      <c r="AD179" s="60" t="str">
        <f t="shared" si="88"/>
        <v/>
      </c>
      <c r="AE179" s="60" t="str">
        <f t="shared" si="88"/>
        <v/>
      </c>
      <c r="AF179" s="60" t="str">
        <f t="shared" si="88"/>
        <v/>
      </c>
      <c r="AG179" s="60" t="str">
        <f t="shared" si="88"/>
        <v/>
      </c>
      <c r="AH179" s="60" t="str">
        <f t="shared" si="88"/>
        <v/>
      </c>
      <c r="AI179" s="60" t="str">
        <f t="shared" si="88"/>
        <v/>
      </c>
      <c r="AJ179" s="60" t="str">
        <f t="shared" si="88"/>
        <v/>
      </c>
      <c r="AK179" s="60" t="str">
        <f t="shared" si="88"/>
        <v/>
      </c>
      <c r="AL179" s="60" t="str">
        <f t="shared" si="88"/>
        <v/>
      </c>
      <c r="AM179" s="60" t="str">
        <f t="shared" si="88"/>
        <v/>
      </c>
      <c r="AN179" s="55">
        <f t="shared" si="84"/>
        <v>0</v>
      </c>
      <c r="AO179" s="3"/>
      <c r="AP179" s="3" t="str">
        <f>IF(ISBLANK(F179),"",VLOOKUP(F179,'validation code'!$T$64:$U$125,2,0))</f>
        <v/>
      </c>
      <c r="AQ179" s="3" t="str">
        <f>IF(ISBLANK(F179),"",VLOOKUP(F179,'validation code'!$T$3:$U$61,2,0))</f>
        <v/>
      </c>
      <c r="AR179" s="3" t="str">
        <f>IF(ISBLANK(M179)=TRUE,"",VLOOKUP(M179,'validation code'!$X$48:$Y$49,2,0))</f>
        <v/>
      </c>
      <c r="AS179" s="3" t="str">
        <f>IF(ISBLANK(F179)=TRUE,"",VLOOKUP(F179,'validation code'!$A$29:$B$91,2,0))</f>
        <v/>
      </c>
      <c r="AT179" s="3"/>
      <c r="AU179" s="3" t="str">
        <f t="shared" si="3"/>
        <v>EX-25</v>
      </c>
      <c r="AV179" s="3" t="str">
        <f>IF(ISBLANK($B$2)=TRUE,"",VLOOKUP($B$2,'validation code'!$W$54:$X$76,2,0))</f>
        <v>GAF</v>
      </c>
      <c r="AW179" s="3" t="str">
        <f t="shared" si="63"/>
        <v>01</v>
      </c>
      <c r="AX179" s="3" t="str">
        <f t="shared" si="64"/>
        <v/>
      </c>
      <c r="AY179" s="3" t="str">
        <f t="shared" si="65"/>
        <v>0178</v>
      </c>
      <c r="AZ179" s="3" t="str">
        <f t="shared" si="66"/>
        <v>EX-25-GAF-01--0178</v>
      </c>
      <c r="BA179" s="3" t="str">
        <f t="shared" si="67"/>
        <v>Not Completed</v>
      </c>
      <c r="BB179" s="6">
        <f t="shared" si="33"/>
        <v>0</v>
      </c>
      <c r="BC179" s="6">
        <f t="shared" si="34"/>
        <v>0</v>
      </c>
      <c r="BD179" s="6">
        <f t="shared" si="35"/>
        <v>1</v>
      </c>
      <c r="BE179" s="6">
        <f t="shared" si="36"/>
        <v>0</v>
      </c>
      <c r="BF179" s="6">
        <f t="shared" si="37"/>
        <v>0</v>
      </c>
      <c r="BG179" s="6">
        <f t="shared" si="38"/>
        <v>0</v>
      </c>
      <c r="BH179" s="6">
        <f t="shared" si="39"/>
        <v>0</v>
      </c>
      <c r="BI179" s="6">
        <f t="shared" si="40"/>
        <v>0</v>
      </c>
      <c r="BJ179" s="6">
        <f t="shared" si="41"/>
        <v>0</v>
      </c>
      <c r="BK179" s="6">
        <f t="shared" si="42"/>
        <v>0</v>
      </c>
      <c r="BL179" s="6">
        <f t="shared" si="43"/>
        <v>0</v>
      </c>
      <c r="BM179" s="6">
        <f t="shared" si="44"/>
        <v>1</v>
      </c>
      <c r="BN179" s="6">
        <f t="shared" si="45"/>
        <v>1</v>
      </c>
      <c r="BO179" s="6">
        <f t="shared" si="46"/>
        <v>0</v>
      </c>
      <c r="BP179" s="6">
        <f t="shared" si="47"/>
        <v>1</v>
      </c>
      <c r="BQ179" s="105">
        <f t="shared" si="48"/>
        <v>1</v>
      </c>
      <c r="BR179" s="6">
        <f t="shared" si="49"/>
        <v>0</v>
      </c>
      <c r="BS179" s="6">
        <f t="shared" si="50"/>
        <v>0</v>
      </c>
      <c r="BT179" s="105">
        <f t="shared" si="51"/>
        <v>1</v>
      </c>
      <c r="BU179" s="105">
        <f t="shared" si="52"/>
        <v>1</v>
      </c>
      <c r="BV179" s="105">
        <f t="shared" si="53"/>
        <v>1</v>
      </c>
      <c r="BW179" s="105">
        <f t="shared" si="54"/>
        <v>1</v>
      </c>
      <c r="BX179" s="3"/>
      <c r="BY179" s="3" t="str">
        <f t="shared" si="68"/>
        <v/>
      </c>
      <c r="BZ179" s="3" t="str">
        <f t="shared" si="69"/>
        <v/>
      </c>
      <c r="CA179" s="3" t="str">
        <f t="shared" si="70"/>
        <v/>
      </c>
      <c r="CB179" s="3">
        <f t="shared" si="71"/>
        <v>0</v>
      </c>
      <c r="CC179" s="3" t="str">
        <f t="shared" si="72"/>
        <v>0</v>
      </c>
    </row>
    <row r="180" spans="1:81" x14ac:dyDescent="0.25">
      <c r="A180" s="3" t="str">
        <f t="shared" si="58"/>
        <v>Not Completed</v>
      </c>
      <c r="C180" s="10">
        <f t="shared" si="85"/>
        <v>179</v>
      </c>
      <c r="D180" s="5" t="str">
        <f t="shared" si="60"/>
        <v/>
      </c>
      <c r="E180" s="6"/>
      <c r="F180" s="6"/>
      <c r="G180" s="6"/>
      <c r="H180" s="5" t="str">
        <f t="shared" si="86"/>
        <v/>
      </c>
      <c r="I180" s="6"/>
      <c r="J180" s="6"/>
      <c r="K180" s="6"/>
      <c r="L180" s="6"/>
      <c r="M180" s="6"/>
      <c r="N180" s="6"/>
      <c r="O180" s="6"/>
      <c r="P180" s="7"/>
      <c r="Q180" s="8" t="str">
        <f>IF(ISBLANK(O180)=TRUE,"",VLOOKUP(O180,'validation code'!$X$35:$Y$38,2,0))</f>
        <v/>
      </c>
      <c r="R180" s="8">
        <f t="shared" si="83"/>
        <v>0</v>
      </c>
      <c r="S180" s="7"/>
      <c r="T180" s="61" t="str">
        <f t="shared" si="61"/>
        <v/>
      </c>
      <c r="U180" s="57"/>
      <c r="V180" s="57"/>
      <c r="W180" s="57"/>
      <c r="X180" s="57"/>
      <c r="Y180" s="58"/>
      <c r="Z180" s="57"/>
      <c r="AA180" s="87"/>
      <c r="AB180" s="84" t="str">
        <f t="shared" si="62"/>
        <v/>
      </c>
      <c r="AC180" s="60" t="str">
        <f t="shared" si="88"/>
        <v/>
      </c>
      <c r="AD180" s="60" t="str">
        <f t="shared" si="88"/>
        <v/>
      </c>
      <c r="AE180" s="60" t="str">
        <f t="shared" si="88"/>
        <v/>
      </c>
      <c r="AF180" s="60" t="str">
        <f t="shared" si="88"/>
        <v/>
      </c>
      <c r="AG180" s="60" t="str">
        <f t="shared" si="88"/>
        <v/>
      </c>
      <c r="AH180" s="60" t="str">
        <f t="shared" si="88"/>
        <v/>
      </c>
      <c r="AI180" s="60" t="str">
        <f t="shared" si="88"/>
        <v/>
      </c>
      <c r="AJ180" s="60" t="str">
        <f t="shared" si="88"/>
        <v/>
      </c>
      <c r="AK180" s="60" t="str">
        <f t="shared" si="88"/>
        <v/>
      </c>
      <c r="AL180" s="60" t="str">
        <f t="shared" si="88"/>
        <v/>
      </c>
      <c r="AM180" s="60" t="str">
        <f t="shared" si="88"/>
        <v/>
      </c>
      <c r="AN180" s="55">
        <f t="shared" si="84"/>
        <v>0</v>
      </c>
      <c r="AO180" s="3"/>
      <c r="AP180" s="3" t="str">
        <f>IF(ISBLANK(F180),"",VLOOKUP(F180,'validation code'!$T$64:$U$125,2,0))</f>
        <v/>
      </c>
      <c r="AQ180" s="3" t="str">
        <f>IF(ISBLANK(F180),"",VLOOKUP(F180,'validation code'!$T$3:$U$61,2,0))</f>
        <v/>
      </c>
      <c r="AR180" s="3" t="str">
        <f>IF(ISBLANK(M180)=TRUE,"",VLOOKUP(M180,'validation code'!$X$48:$Y$49,2,0))</f>
        <v/>
      </c>
      <c r="AS180" s="3" t="str">
        <f>IF(ISBLANK(F180)=TRUE,"",VLOOKUP(F180,'validation code'!$A$29:$B$91,2,0))</f>
        <v/>
      </c>
      <c r="AT180" s="3"/>
      <c r="AU180" s="3" t="str">
        <f t="shared" si="3"/>
        <v>EX-25</v>
      </c>
      <c r="AV180" s="3" t="str">
        <f>IF(ISBLANK($B$2)=TRUE,"",VLOOKUP($B$2,'validation code'!$W$54:$X$76,2,0))</f>
        <v>GAF</v>
      </c>
      <c r="AW180" s="3" t="str">
        <f t="shared" si="63"/>
        <v>01</v>
      </c>
      <c r="AX180" s="3" t="str">
        <f t="shared" si="64"/>
        <v/>
      </c>
      <c r="AY180" s="3" t="str">
        <f t="shared" si="65"/>
        <v>0179</v>
      </c>
      <c r="AZ180" s="3" t="str">
        <f t="shared" si="66"/>
        <v>EX-25-GAF-01--0179</v>
      </c>
      <c r="BA180" s="3" t="str">
        <f t="shared" si="67"/>
        <v>Not Completed</v>
      </c>
      <c r="BB180" s="6">
        <f t="shared" si="33"/>
        <v>0</v>
      </c>
      <c r="BC180" s="6">
        <f t="shared" si="34"/>
        <v>0</v>
      </c>
      <c r="BD180" s="6">
        <f t="shared" si="35"/>
        <v>1</v>
      </c>
      <c r="BE180" s="6">
        <f t="shared" si="36"/>
        <v>0</v>
      </c>
      <c r="BF180" s="6">
        <f t="shared" si="37"/>
        <v>0</v>
      </c>
      <c r="BG180" s="6">
        <f t="shared" si="38"/>
        <v>0</v>
      </c>
      <c r="BH180" s="6">
        <f t="shared" si="39"/>
        <v>0</v>
      </c>
      <c r="BI180" s="6">
        <f t="shared" si="40"/>
        <v>0</v>
      </c>
      <c r="BJ180" s="6">
        <f t="shared" si="41"/>
        <v>0</v>
      </c>
      <c r="BK180" s="6">
        <f t="shared" si="42"/>
        <v>0</v>
      </c>
      <c r="BL180" s="6">
        <f t="shared" si="43"/>
        <v>0</v>
      </c>
      <c r="BM180" s="6">
        <f t="shared" si="44"/>
        <v>1</v>
      </c>
      <c r="BN180" s="6">
        <f t="shared" si="45"/>
        <v>1</v>
      </c>
      <c r="BO180" s="6">
        <f t="shared" si="46"/>
        <v>0</v>
      </c>
      <c r="BP180" s="6">
        <f t="shared" si="47"/>
        <v>1</v>
      </c>
      <c r="BQ180" s="105">
        <f t="shared" si="48"/>
        <v>1</v>
      </c>
      <c r="BR180" s="6">
        <f t="shared" si="49"/>
        <v>0</v>
      </c>
      <c r="BS180" s="6">
        <f t="shared" si="50"/>
        <v>0</v>
      </c>
      <c r="BT180" s="105">
        <f t="shared" si="51"/>
        <v>1</v>
      </c>
      <c r="BU180" s="105">
        <f t="shared" si="52"/>
        <v>1</v>
      </c>
      <c r="BV180" s="105">
        <f t="shared" si="53"/>
        <v>1</v>
      </c>
      <c r="BW180" s="105">
        <f t="shared" si="54"/>
        <v>1</v>
      </c>
      <c r="BX180" s="3"/>
      <c r="BY180" s="3" t="str">
        <f t="shared" si="68"/>
        <v/>
      </c>
      <c r="BZ180" s="3" t="str">
        <f t="shared" si="69"/>
        <v/>
      </c>
      <c r="CA180" s="3" t="str">
        <f t="shared" si="70"/>
        <v/>
      </c>
      <c r="CB180" s="3">
        <f t="shared" si="71"/>
        <v>0</v>
      </c>
      <c r="CC180" s="3" t="str">
        <f t="shared" si="72"/>
        <v>0</v>
      </c>
    </row>
    <row r="181" spans="1:81" x14ac:dyDescent="0.25">
      <c r="A181" s="3" t="str">
        <f t="shared" si="58"/>
        <v>Not Completed</v>
      </c>
      <c r="C181" s="10">
        <f t="shared" si="85"/>
        <v>180</v>
      </c>
      <c r="D181" s="5" t="str">
        <f t="shared" si="60"/>
        <v/>
      </c>
      <c r="E181" s="6"/>
      <c r="F181" s="6"/>
      <c r="G181" s="6"/>
      <c r="H181" s="5" t="str">
        <f t="shared" si="86"/>
        <v/>
      </c>
      <c r="I181" s="6"/>
      <c r="J181" s="6"/>
      <c r="K181" s="6"/>
      <c r="L181" s="6"/>
      <c r="M181" s="6"/>
      <c r="N181" s="6"/>
      <c r="O181" s="6"/>
      <c r="P181" s="7"/>
      <c r="Q181" s="8" t="str">
        <f>IF(ISBLANK(O181)=TRUE,"",VLOOKUP(O181,'validation code'!$X$35:$Y$38,2,0))</f>
        <v/>
      </c>
      <c r="R181" s="8">
        <f t="shared" si="83"/>
        <v>0</v>
      </c>
      <c r="S181" s="7"/>
      <c r="T181" s="61" t="str">
        <f t="shared" si="61"/>
        <v/>
      </c>
      <c r="U181" s="57"/>
      <c r="V181" s="57"/>
      <c r="W181" s="57"/>
      <c r="X181" s="57"/>
      <c r="Y181" s="58"/>
      <c r="Z181" s="57"/>
      <c r="AA181" s="87"/>
      <c r="AB181" s="84" t="str">
        <f t="shared" si="62"/>
        <v/>
      </c>
      <c r="AC181" s="60" t="str">
        <f t="shared" si="88"/>
        <v/>
      </c>
      <c r="AD181" s="60" t="str">
        <f t="shared" si="88"/>
        <v/>
      </c>
      <c r="AE181" s="60" t="str">
        <f t="shared" si="88"/>
        <v/>
      </c>
      <c r="AF181" s="60" t="str">
        <f t="shared" si="88"/>
        <v/>
      </c>
      <c r="AG181" s="60" t="str">
        <f t="shared" si="88"/>
        <v/>
      </c>
      <c r="AH181" s="60" t="str">
        <f t="shared" si="88"/>
        <v/>
      </c>
      <c r="AI181" s="60" t="str">
        <f t="shared" si="88"/>
        <v/>
      </c>
      <c r="AJ181" s="60" t="str">
        <f t="shared" si="88"/>
        <v/>
      </c>
      <c r="AK181" s="60" t="str">
        <f t="shared" si="88"/>
        <v/>
      </c>
      <c r="AL181" s="60" t="str">
        <f t="shared" si="88"/>
        <v/>
      </c>
      <c r="AM181" s="60" t="str">
        <f t="shared" si="88"/>
        <v/>
      </c>
      <c r="AN181" s="55">
        <f t="shared" si="84"/>
        <v>0</v>
      </c>
      <c r="AO181" s="3"/>
      <c r="AP181" s="3" t="str">
        <f>IF(ISBLANK(F181),"",VLOOKUP(F181,'validation code'!$T$64:$U$125,2,0))</f>
        <v/>
      </c>
      <c r="AQ181" s="3" t="str">
        <f>IF(ISBLANK(F181),"",VLOOKUP(F181,'validation code'!$T$3:$U$61,2,0))</f>
        <v/>
      </c>
      <c r="AR181" s="3" t="str">
        <f>IF(ISBLANK(M181)=TRUE,"",VLOOKUP(M181,'validation code'!$X$48:$Y$49,2,0))</f>
        <v/>
      </c>
      <c r="AS181" s="3" t="str">
        <f>IF(ISBLANK(F181)=TRUE,"",VLOOKUP(F181,'validation code'!$A$29:$B$91,2,0))</f>
        <v/>
      </c>
      <c r="AT181" s="3"/>
      <c r="AU181" s="3" t="str">
        <f t="shared" si="3"/>
        <v>EX-25</v>
      </c>
      <c r="AV181" s="3" t="str">
        <f>IF(ISBLANK($B$2)=TRUE,"",VLOOKUP($B$2,'validation code'!$W$54:$X$76,2,0))</f>
        <v>GAF</v>
      </c>
      <c r="AW181" s="3" t="str">
        <f t="shared" si="63"/>
        <v>01</v>
      </c>
      <c r="AX181" s="3" t="str">
        <f t="shared" si="64"/>
        <v/>
      </c>
      <c r="AY181" s="3" t="str">
        <f t="shared" si="65"/>
        <v>0180</v>
      </c>
      <c r="AZ181" s="3" t="str">
        <f t="shared" si="66"/>
        <v>EX-25-GAF-01--0180</v>
      </c>
      <c r="BA181" s="3" t="str">
        <f t="shared" si="67"/>
        <v>Not Completed</v>
      </c>
      <c r="BB181" s="6">
        <f t="shared" si="33"/>
        <v>0</v>
      </c>
      <c r="BC181" s="6">
        <f t="shared" si="34"/>
        <v>0</v>
      </c>
      <c r="BD181" s="6">
        <f t="shared" si="35"/>
        <v>1</v>
      </c>
      <c r="BE181" s="6">
        <f t="shared" si="36"/>
        <v>0</v>
      </c>
      <c r="BF181" s="6">
        <f t="shared" si="37"/>
        <v>0</v>
      </c>
      <c r="BG181" s="6">
        <f t="shared" si="38"/>
        <v>0</v>
      </c>
      <c r="BH181" s="6">
        <f t="shared" si="39"/>
        <v>0</v>
      </c>
      <c r="BI181" s="6">
        <f t="shared" si="40"/>
        <v>0</v>
      </c>
      <c r="BJ181" s="6">
        <f t="shared" si="41"/>
        <v>0</v>
      </c>
      <c r="BK181" s="6">
        <f t="shared" si="42"/>
        <v>0</v>
      </c>
      <c r="BL181" s="6">
        <f t="shared" si="43"/>
        <v>0</v>
      </c>
      <c r="BM181" s="6">
        <f t="shared" si="44"/>
        <v>1</v>
      </c>
      <c r="BN181" s="6">
        <f t="shared" si="45"/>
        <v>1</v>
      </c>
      <c r="BO181" s="6">
        <f t="shared" si="46"/>
        <v>0</v>
      </c>
      <c r="BP181" s="6">
        <f t="shared" si="47"/>
        <v>1</v>
      </c>
      <c r="BQ181" s="105">
        <f t="shared" si="48"/>
        <v>1</v>
      </c>
      <c r="BR181" s="6">
        <f t="shared" si="49"/>
        <v>0</v>
      </c>
      <c r="BS181" s="6">
        <f t="shared" si="50"/>
        <v>0</v>
      </c>
      <c r="BT181" s="105">
        <f t="shared" si="51"/>
        <v>1</v>
      </c>
      <c r="BU181" s="105">
        <f t="shared" si="52"/>
        <v>1</v>
      </c>
      <c r="BV181" s="105">
        <f t="shared" si="53"/>
        <v>1</v>
      </c>
      <c r="BW181" s="105">
        <f t="shared" si="54"/>
        <v>1</v>
      </c>
      <c r="BX181" s="3"/>
      <c r="BY181" s="3" t="str">
        <f t="shared" si="68"/>
        <v/>
      </c>
      <c r="BZ181" s="3" t="str">
        <f t="shared" si="69"/>
        <v/>
      </c>
      <c r="CA181" s="3" t="str">
        <f t="shared" si="70"/>
        <v/>
      </c>
      <c r="CB181" s="3">
        <f t="shared" si="71"/>
        <v>0</v>
      </c>
      <c r="CC181" s="3" t="str">
        <f t="shared" si="72"/>
        <v>0</v>
      </c>
    </row>
    <row r="182" spans="1:81" x14ac:dyDescent="0.25">
      <c r="A182" s="3" t="str">
        <f t="shared" si="58"/>
        <v>Not Completed</v>
      </c>
      <c r="C182" s="10">
        <f t="shared" si="85"/>
        <v>181</v>
      </c>
      <c r="D182" s="5" t="str">
        <f t="shared" si="60"/>
        <v/>
      </c>
      <c r="E182" s="6"/>
      <c r="F182" s="6"/>
      <c r="G182" s="6"/>
      <c r="H182" s="5" t="str">
        <f t="shared" si="86"/>
        <v/>
      </c>
      <c r="I182" s="6"/>
      <c r="J182" s="6"/>
      <c r="K182" s="6"/>
      <c r="L182" s="6"/>
      <c r="M182" s="6"/>
      <c r="N182" s="6"/>
      <c r="O182" s="6"/>
      <c r="P182" s="7"/>
      <c r="Q182" s="8" t="str">
        <f>IF(ISBLANK(O182)=TRUE,"",VLOOKUP(O182,'validation code'!$X$35:$Y$38,2,0))</f>
        <v/>
      </c>
      <c r="R182" s="8">
        <f t="shared" si="83"/>
        <v>0</v>
      </c>
      <c r="S182" s="7"/>
      <c r="T182" s="61" t="str">
        <f t="shared" si="61"/>
        <v/>
      </c>
      <c r="U182" s="57"/>
      <c r="V182" s="57"/>
      <c r="W182" s="57"/>
      <c r="X182" s="57"/>
      <c r="Y182" s="58"/>
      <c r="Z182" s="57"/>
      <c r="AA182" s="87"/>
      <c r="AB182" s="84" t="str">
        <f t="shared" si="62"/>
        <v/>
      </c>
      <c r="AC182" s="60" t="str">
        <f t="shared" si="88"/>
        <v/>
      </c>
      <c r="AD182" s="60" t="str">
        <f t="shared" si="88"/>
        <v/>
      </c>
      <c r="AE182" s="60" t="str">
        <f t="shared" si="88"/>
        <v/>
      </c>
      <c r="AF182" s="60" t="str">
        <f t="shared" si="88"/>
        <v/>
      </c>
      <c r="AG182" s="60" t="str">
        <f t="shared" si="88"/>
        <v/>
      </c>
      <c r="AH182" s="60" t="str">
        <f t="shared" si="88"/>
        <v/>
      </c>
      <c r="AI182" s="60" t="str">
        <f t="shared" si="88"/>
        <v/>
      </c>
      <c r="AJ182" s="60" t="str">
        <f t="shared" si="88"/>
        <v/>
      </c>
      <c r="AK182" s="60" t="str">
        <f t="shared" si="88"/>
        <v/>
      </c>
      <c r="AL182" s="60" t="str">
        <f t="shared" si="88"/>
        <v/>
      </c>
      <c r="AM182" s="60" t="str">
        <f t="shared" si="88"/>
        <v/>
      </c>
      <c r="AN182" s="55">
        <f t="shared" si="84"/>
        <v>0</v>
      </c>
      <c r="AO182" s="3"/>
      <c r="AP182" s="3" t="str">
        <f>IF(ISBLANK(F182),"",VLOOKUP(F182,'validation code'!$T$64:$U$125,2,0))</f>
        <v/>
      </c>
      <c r="AQ182" s="3" t="str">
        <f>IF(ISBLANK(F182),"",VLOOKUP(F182,'validation code'!$T$3:$U$61,2,0))</f>
        <v/>
      </c>
      <c r="AR182" s="3" t="str">
        <f>IF(ISBLANK(M182)=TRUE,"",VLOOKUP(M182,'validation code'!$X$48:$Y$49,2,0))</f>
        <v/>
      </c>
      <c r="AS182" s="3" t="str">
        <f>IF(ISBLANK(F182)=TRUE,"",VLOOKUP(F182,'validation code'!$A$29:$B$91,2,0))</f>
        <v/>
      </c>
      <c r="AT182" s="3"/>
      <c r="AU182" s="3" t="str">
        <f t="shared" si="3"/>
        <v>EX-25</v>
      </c>
      <c r="AV182" s="3" t="str">
        <f>IF(ISBLANK($B$2)=TRUE,"",VLOOKUP($B$2,'validation code'!$W$54:$X$76,2,0))</f>
        <v>GAF</v>
      </c>
      <c r="AW182" s="3" t="str">
        <f t="shared" si="63"/>
        <v>01</v>
      </c>
      <c r="AX182" s="3" t="str">
        <f t="shared" si="64"/>
        <v/>
      </c>
      <c r="AY182" s="3" t="str">
        <f t="shared" si="65"/>
        <v>0181</v>
      </c>
      <c r="AZ182" s="3" t="str">
        <f t="shared" si="66"/>
        <v>EX-25-GAF-01--0181</v>
      </c>
      <c r="BA182" s="3" t="str">
        <f t="shared" si="67"/>
        <v>Not Completed</v>
      </c>
      <c r="BB182" s="6">
        <f t="shared" si="33"/>
        <v>0</v>
      </c>
      <c r="BC182" s="6">
        <f t="shared" si="34"/>
        <v>0</v>
      </c>
      <c r="BD182" s="6">
        <f t="shared" si="35"/>
        <v>1</v>
      </c>
      <c r="BE182" s="6">
        <f t="shared" si="36"/>
        <v>0</v>
      </c>
      <c r="BF182" s="6">
        <f t="shared" si="37"/>
        <v>0</v>
      </c>
      <c r="BG182" s="6">
        <f t="shared" si="38"/>
        <v>0</v>
      </c>
      <c r="BH182" s="6">
        <f t="shared" si="39"/>
        <v>0</v>
      </c>
      <c r="BI182" s="6">
        <f t="shared" si="40"/>
        <v>0</v>
      </c>
      <c r="BJ182" s="6">
        <f t="shared" si="41"/>
        <v>0</v>
      </c>
      <c r="BK182" s="6">
        <f t="shared" si="42"/>
        <v>0</v>
      </c>
      <c r="BL182" s="6">
        <f t="shared" si="43"/>
        <v>0</v>
      </c>
      <c r="BM182" s="6">
        <f t="shared" si="44"/>
        <v>1</v>
      </c>
      <c r="BN182" s="6">
        <f t="shared" si="45"/>
        <v>1</v>
      </c>
      <c r="BO182" s="6">
        <f t="shared" si="46"/>
        <v>0</v>
      </c>
      <c r="BP182" s="6">
        <f t="shared" si="47"/>
        <v>1</v>
      </c>
      <c r="BQ182" s="105">
        <f t="shared" si="48"/>
        <v>1</v>
      </c>
      <c r="BR182" s="6">
        <f t="shared" si="49"/>
        <v>0</v>
      </c>
      <c r="BS182" s="6">
        <f t="shared" si="50"/>
        <v>0</v>
      </c>
      <c r="BT182" s="105">
        <f t="shared" si="51"/>
        <v>1</v>
      </c>
      <c r="BU182" s="105">
        <f t="shared" si="52"/>
        <v>1</v>
      </c>
      <c r="BV182" s="105">
        <f t="shared" si="53"/>
        <v>1</v>
      </c>
      <c r="BW182" s="105">
        <f t="shared" si="54"/>
        <v>1</v>
      </c>
      <c r="BX182" s="3"/>
      <c r="BY182" s="3" t="str">
        <f t="shared" si="68"/>
        <v/>
      </c>
      <c r="BZ182" s="3" t="str">
        <f t="shared" si="69"/>
        <v/>
      </c>
      <c r="CA182" s="3" t="str">
        <f t="shared" si="70"/>
        <v/>
      </c>
      <c r="CB182" s="3">
        <f t="shared" si="71"/>
        <v>0</v>
      </c>
      <c r="CC182" s="3" t="str">
        <f t="shared" si="72"/>
        <v>0</v>
      </c>
    </row>
    <row r="183" spans="1:81" x14ac:dyDescent="0.25">
      <c r="A183" s="3" t="str">
        <f t="shared" si="58"/>
        <v>Not Completed</v>
      </c>
      <c r="C183" s="10">
        <f t="shared" si="85"/>
        <v>182</v>
      </c>
      <c r="D183" s="5" t="str">
        <f t="shared" si="60"/>
        <v/>
      </c>
      <c r="E183" s="6"/>
      <c r="F183" s="6"/>
      <c r="G183" s="6"/>
      <c r="H183" s="5" t="str">
        <f t="shared" si="86"/>
        <v/>
      </c>
      <c r="I183" s="6"/>
      <c r="J183" s="6"/>
      <c r="K183" s="6"/>
      <c r="L183" s="6"/>
      <c r="M183" s="6"/>
      <c r="N183" s="6"/>
      <c r="O183" s="6"/>
      <c r="P183" s="7"/>
      <c r="Q183" s="8" t="str">
        <f>IF(ISBLANK(O183)=TRUE,"",VLOOKUP(O183,'validation code'!$X$35:$Y$38,2,0))</f>
        <v/>
      </c>
      <c r="R183" s="8">
        <f t="shared" si="83"/>
        <v>0</v>
      </c>
      <c r="S183" s="7"/>
      <c r="T183" s="61" t="str">
        <f t="shared" si="61"/>
        <v/>
      </c>
      <c r="U183" s="57"/>
      <c r="V183" s="57"/>
      <c r="W183" s="57"/>
      <c r="X183" s="57"/>
      <c r="Y183" s="58"/>
      <c r="Z183" s="57"/>
      <c r="AA183" s="87"/>
      <c r="AB183" s="84" t="str">
        <f t="shared" si="62"/>
        <v/>
      </c>
      <c r="AC183" s="60" t="str">
        <f t="shared" si="88"/>
        <v/>
      </c>
      <c r="AD183" s="60" t="str">
        <f t="shared" si="88"/>
        <v/>
      </c>
      <c r="AE183" s="60" t="str">
        <f t="shared" si="88"/>
        <v/>
      </c>
      <c r="AF183" s="60" t="str">
        <f t="shared" si="88"/>
        <v/>
      </c>
      <c r="AG183" s="60" t="str">
        <f t="shared" si="88"/>
        <v/>
      </c>
      <c r="AH183" s="60" t="str">
        <f t="shared" si="88"/>
        <v/>
      </c>
      <c r="AI183" s="60" t="str">
        <f t="shared" si="88"/>
        <v/>
      </c>
      <c r="AJ183" s="60" t="str">
        <f t="shared" si="88"/>
        <v/>
      </c>
      <c r="AK183" s="60" t="str">
        <f t="shared" si="88"/>
        <v/>
      </c>
      <c r="AL183" s="60" t="str">
        <f t="shared" si="88"/>
        <v/>
      </c>
      <c r="AM183" s="60" t="str">
        <f t="shared" si="88"/>
        <v/>
      </c>
      <c r="AN183" s="55">
        <f t="shared" si="84"/>
        <v>0</v>
      </c>
      <c r="AO183" s="3"/>
      <c r="AP183" s="3" t="str">
        <f>IF(ISBLANK(F183),"",VLOOKUP(F183,'validation code'!$T$64:$U$125,2,0))</f>
        <v/>
      </c>
      <c r="AQ183" s="3" t="str">
        <f>IF(ISBLANK(F183),"",VLOOKUP(F183,'validation code'!$T$3:$U$61,2,0))</f>
        <v/>
      </c>
      <c r="AR183" s="3" t="str">
        <f>IF(ISBLANK(M183)=TRUE,"",VLOOKUP(M183,'validation code'!$X$48:$Y$49,2,0))</f>
        <v/>
      </c>
      <c r="AS183" s="3" t="str">
        <f>IF(ISBLANK(F183)=TRUE,"",VLOOKUP(F183,'validation code'!$A$29:$B$91,2,0))</f>
        <v/>
      </c>
      <c r="AT183" s="3"/>
      <c r="AU183" s="3" t="str">
        <f t="shared" si="3"/>
        <v>EX-25</v>
      </c>
      <c r="AV183" s="3" t="str">
        <f>IF(ISBLANK($B$2)=TRUE,"",VLOOKUP($B$2,'validation code'!$W$54:$X$76,2,0))</f>
        <v>GAF</v>
      </c>
      <c r="AW183" s="3" t="str">
        <f t="shared" si="63"/>
        <v>01</v>
      </c>
      <c r="AX183" s="3" t="str">
        <f t="shared" si="64"/>
        <v/>
      </c>
      <c r="AY183" s="3" t="str">
        <f t="shared" si="65"/>
        <v>0182</v>
      </c>
      <c r="AZ183" s="3" t="str">
        <f t="shared" si="66"/>
        <v>EX-25-GAF-01--0182</v>
      </c>
      <c r="BA183" s="3" t="str">
        <f t="shared" si="67"/>
        <v>Not Completed</v>
      </c>
      <c r="BB183" s="6">
        <f t="shared" si="33"/>
        <v>0</v>
      </c>
      <c r="BC183" s="6">
        <f t="shared" si="34"/>
        <v>0</v>
      </c>
      <c r="BD183" s="6">
        <f t="shared" si="35"/>
        <v>1</v>
      </c>
      <c r="BE183" s="6">
        <f t="shared" si="36"/>
        <v>0</v>
      </c>
      <c r="BF183" s="6">
        <f t="shared" si="37"/>
        <v>0</v>
      </c>
      <c r="BG183" s="6">
        <f t="shared" si="38"/>
        <v>0</v>
      </c>
      <c r="BH183" s="6">
        <f t="shared" si="39"/>
        <v>0</v>
      </c>
      <c r="BI183" s="6">
        <f t="shared" si="40"/>
        <v>0</v>
      </c>
      <c r="BJ183" s="6">
        <f t="shared" si="41"/>
        <v>0</v>
      </c>
      <c r="BK183" s="6">
        <f t="shared" si="42"/>
        <v>0</v>
      </c>
      <c r="BL183" s="6">
        <f t="shared" si="43"/>
        <v>0</v>
      </c>
      <c r="BM183" s="6">
        <f t="shared" si="44"/>
        <v>1</v>
      </c>
      <c r="BN183" s="6">
        <f t="shared" si="45"/>
        <v>1</v>
      </c>
      <c r="BO183" s="6">
        <f t="shared" si="46"/>
        <v>0</v>
      </c>
      <c r="BP183" s="6">
        <f t="shared" si="47"/>
        <v>1</v>
      </c>
      <c r="BQ183" s="105">
        <f t="shared" si="48"/>
        <v>1</v>
      </c>
      <c r="BR183" s="6">
        <f t="shared" si="49"/>
        <v>0</v>
      </c>
      <c r="BS183" s="6">
        <f t="shared" si="50"/>
        <v>0</v>
      </c>
      <c r="BT183" s="105">
        <f t="shared" si="51"/>
        <v>1</v>
      </c>
      <c r="BU183" s="105">
        <f t="shared" si="52"/>
        <v>1</v>
      </c>
      <c r="BV183" s="105">
        <f t="shared" si="53"/>
        <v>1</v>
      </c>
      <c r="BW183" s="105">
        <f t="shared" si="54"/>
        <v>1</v>
      </c>
      <c r="BX183" s="3"/>
      <c r="BY183" s="3" t="str">
        <f t="shared" si="68"/>
        <v/>
      </c>
      <c r="BZ183" s="3" t="str">
        <f t="shared" si="69"/>
        <v/>
      </c>
      <c r="CA183" s="3" t="str">
        <f t="shared" si="70"/>
        <v/>
      </c>
      <c r="CB183" s="3">
        <f t="shared" si="71"/>
        <v>0</v>
      </c>
      <c r="CC183" s="3" t="str">
        <f t="shared" si="72"/>
        <v>0</v>
      </c>
    </row>
    <row r="184" spans="1:81" x14ac:dyDescent="0.25">
      <c r="A184" s="3" t="str">
        <f t="shared" si="58"/>
        <v>Not Completed</v>
      </c>
      <c r="C184" s="10">
        <f t="shared" si="85"/>
        <v>183</v>
      </c>
      <c r="D184" s="5" t="str">
        <f t="shared" si="60"/>
        <v/>
      </c>
      <c r="E184" s="6"/>
      <c r="F184" s="6"/>
      <c r="G184" s="6"/>
      <c r="H184" s="5" t="str">
        <f t="shared" si="86"/>
        <v/>
      </c>
      <c r="I184" s="6"/>
      <c r="J184" s="6"/>
      <c r="K184" s="6"/>
      <c r="L184" s="6"/>
      <c r="M184" s="6"/>
      <c r="N184" s="6"/>
      <c r="O184" s="6"/>
      <c r="P184" s="7"/>
      <c r="Q184" s="8" t="str">
        <f>IF(ISBLANK(O184)=TRUE,"",VLOOKUP(O184,'validation code'!$X$35:$Y$38,2,0))</f>
        <v/>
      </c>
      <c r="R184" s="8">
        <f t="shared" si="83"/>
        <v>0</v>
      </c>
      <c r="S184" s="7"/>
      <c r="T184" s="61" t="str">
        <f t="shared" si="61"/>
        <v/>
      </c>
      <c r="U184" s="57"/>
      <c r="V184" s="57"/>
      <c r="W184" s="57"/>
      <c r="X184" s="57"/>
      <c r="Y184" s="58"/>
      <c r="Z184" s="57"/>
      <c r="AA184" s="87"/>
      <c r="AB184" s="84" t="str">
        <f t="shared" si="62"/>
        <v/>
      </c>
      <c r="AC184" s="60" t="str">
        <f t="shared" si="88"/>
        <v/>
      </c>
      <c r="AD184" s="60" t="str">
        <f t="shared" si="88"/>
        <v/>
      </c>
      <c r="AE184" s="60" t="str">
        <f t="shared" si="88"/>
        <v/>
      </c>
      <c r="AF184" s="60" t="str">
        <f t="shared" si="88"/>
        <v/>
      </c>
      <c r="AG184" s="60" t="str">
        <f t="shared" si="88"/>
        <v/>
      </c>
      <c r="AH184" s="60" t="str">
        <f t="shared" si="88"/>
        <v/>
      </c>
      <c r="AI184" s="60" t="str">
        <f t="shared" si="88"/>
        <v/>
      </c>
      <c r="AJ184" s="60" t="str">
        <f t="shared" si="88"/>
        <v/>
      </c>
      <c r="AK184" s="60" t="str">
        <f t="shared" si="88"/>
        <v/>
      </c>
      <c r="AL184" s="60" t="str">
        <f t="shared" si="88"/>
        <v/>
      </c>
      <c r="AM184" s="60" t="str">
        <f t="shared" si="88"/>
        <v/>
      </c>
      <c r="AN184" s="55">
        <f t="shared" si="84"/>
        <v>0</v>
      </c>
      <c r="AO184" s="3"/>
      <c r="AP184" s="3" t="str">
        <f>IF(ISBLANK(F184),"",VLOOKUP(F184,'validation code'!$T$64:$U$125,2,0))</f>
        <v/>
      </c>
      <c r="AQ184" s="3" t="str">
        <f>IF(ISBLANK(F184),"",VLOOKUP(F184,'validation code'!$T$3:$U$61,2,0))</f>
        <v/>
      </c>
      <c r="AR184" s="3" t="str">
        <f>IF(ISBLANK(M184)=TRUE,"",VLOOKUP(M184,'validation code'!$X$48:$Y$49,2,0))</f>
        <v/>
      </c>
      <c r="AS184" s="3" t="str">
        <f>IF(ISBLANK(F184)=TRUE,"",VLOOKUP(F184,'validation code'!$A$29:$B$91,2,0))</f>
        <v/>
      </c>
      <c r="AT184" s="3"/>
      <c r="AU184" s="3" t="str">
        <f t="shared" si="3"/>
        <v>EX-25</v>
      </c>
      <c r="AV184" s="3" t="str">
        <f>IF(ISBLANK($B$2)=TRUE,"",VLOOKUP($B$2,'validation code'!$W$54:$X$76,2,0))</f>
        <v>GAF</v>
      </c>
      <c r="AW184" s="3" t="str">
        <f t="shared" si="63"/>
        <v>01</v>
      </c>
      <c r="AX184" s="3" t="str">
        <f t="shared" si="64"/>
        <v/>
      </c>
      <c r="AY184" s="3" t="str">
        <f t="shared" si="65"/>
        <v>0183</v>
      </c>
      <c r="AZ184" s="3" t="str">
        <f t="shared" si="66"/>
        <v>EX-25-GAF-01--0183</v>
      </c>
      <c r="BA184" s="3" t="str">
        <f t="shared" si="67"/>
        <v>Not Completed</v>
      </c>
      <c r="BB184" s="6">
        <f t="shared" si="33"/>
        <v>0</v>
      </c>
      <c r="BC184" s="6">
        <f t="shared" si="34"/>
        <v>0</v>
      </c>
      <c r="BD184" s="6">
        <f t="shared" si="35"/>
        <v>1</v>
      </c>
      <c r="BE184" s="6">
        <f t="shared" si="36"/>
        <v>0</v>
      </c>
      <c r="BF184" s="6">
        <f t="shared" si="37"/>
        <v>0</v>
      </c>
      <c r="BG184" s="6">
        <f t="shared" si="38"/>
        <v>0</v>
      </c>
      <c r="BH184" s="6">
        <f t="shared" si="39"/>
        <v>0</v>
      </c>
      <c r="BI184" s="6">
        <f t="shared" si="40"/>
        <v>0</v>
      </c>
      <c r="BJ184" s="6">
        <f t="shared" si="41"/>
        <v>0</v>
      </c>
      <c r="BK184" s="6">
        <f t="shared" si="42"/>
        <v>0</v>
      </c>
      <c r="BL184" s="6">
        <f t="shared" si="43"/>
        <v>0</v>
      </c>
      <c r="BM184" s="6">
        <f t="shared" si="44"/>
        <v>1</v>
      </c>
      <c r="BN184" s="6">
        <f t="shared" si="45"/>
        <v>1</v>
      </c>
      <c r="BO184" s="6">
        <f t="shared" si="46"/>
        <v>0</v>
      </c>
      <c r="BP184" s="6">
        <f t="shared" si="47"/>
        <v>1</v>
      </c>
      <c r="BQ184" s="105">
        <f t="shared" si="48"/>
        <v>1</v>
      </c>
      <c r="BR184" s="6">
        <f t="shared" si="49"/>
        <v>0</v>
      </c>
      <c r="BS184" s="6">
        <f t="shared" si="50"/>
        <v>0</v>
      </c>
      <c r="BT184" s="105">
        <f t="shared" si="51"/>
        <v>1</v>
      </c>
      <c r="BU184" s="105">
        <f t="shared" si="52"/>
        <v>1</v>
      </c>
      <c r="BV184" s="105">
        <f t="shared" si="53"/>
        <v>1</v>
      </c>
      <c r="BW184" s="105">
        <f t="shared" si="54"/>
        <v>1</v>
      </c>
      <c r="BX184" s="3"/>
      <c r="BY184" s="3" t="str">
        <f t="shared" si="68"/>
        <v/>
      </c>
      <c r="BZ184" s="3" t="str">
        <f t="shared" si="69"/>
        <v/>
      </c>
      <c r="CA184" s="3" t="str">
        <f t="shared" si="70"/>
        <v/>
      </c>
      <c r="CB184" s="3">
        <f t="shared" si="71"/>
        <v>0</v>
      </c>
      <c r="CC184" s="3" t="str">
        <f t="shared" si="72"/>
        <v>0</v>
      </c>
    </row>
    <row r="185" spans="1:81" x14ac:dyDescent="0.25">
      <c r="A185" s="3" t="str">
        <f t="shared" si="58"/>
        <v>Not Completed</v>
      </c>
      <c r="C185" s="10">
        <f t="shared" si="85"/>
        <v>184</v>
      </c>
      <c r="D185" s="5" t="str">
        <f t="shared" si="60"/>
        <v/>
      </c>
      <c r="E185" s="6"/>
      <c r="F185" s="6"/>
      <c r="G185" s="6"/>
      <c r="H185" s="5" t="str">
        <f t="shared" si="86"/>
        <v/>
      </c>
      <c r="I185" s="6"/>
      <c r="J185" s="6"/>
      <c r="K185" s="6"/>
      <c r="L185" s="6"/>
      <c r="M185" s="6"/>
      <c r="N185" s="6"/>
      <c r="O185" s="6"/>
      <c r="P185" s="7"/>
      <c r="Q185" s="8" t="str">
        <f>IF(ISBLANK(O185)=TRUE,"",VLOOKUP(O185,'validation code'!$X$35:$Y$38,2,0))</f>
        <v/>
      </c>
      <c r="R185" s="8">
        <f t="shared" si="83"/>
        <v>0</v>
      </c>
      <c r="S185" s="7"/>
      <c r="T185" s="61" t="str">
        <f t="shared" si="61"/>
        <v/>
      </c>
      <c r="U185" s="57"/>
      <c r="V185" s="57"/>
      <c r="W185" s="57"/>
      <c r="X185" s="57"/>
      <c r="Y185" s="58"/>
      <c r="Z185" s="57"/>
      <c r="AA185" s="87"/>
      <c r="AB185" s="84" t="str">
        <f t="shared" si="62"/>
        <v/>
      </c>
      <c r="AC185" s="60" t="str">
        <f t="shared" si="88"/>
        <v/>
      </c>
      <c r="AD185" s="60" t="str">
        <f t="shared" si="88"/>
        <v/>
      </c>
      <c r="AE185" s="60" t="str">
        <f t="shared" si="88"/>
        <v/>
      </c>
      <c r="AF185" s="60" t="str">
        <f t="shared" si="88"/>
        <v/>
      </c>
      <c r="AG185" s="60" t="str">
        <f t="shared" si="88"/>
        <v/>
      </c>
      <c r="AH185" s="60" t="str">
        <f t="shared" si="88"/>
        <v/>
      </c>
      <c r="AI185" s="60" t="str">
        <f t="shared" si="88"/>
        <v/>
      </c>
      <c r="AJ185" s="60" t="str">
        <f t="shared" si="88"/>
        <v/>
      </c>
      <c r="AK185" s="60" t="str">
        <f t="shared" si="88"/>
        <v/>
      </c>
      <c r="AL185" s="60" t="str">
        <f t="shared" si="88"/>
        <v/>
      </c>
      <c r="AM185" s="60" t="str">
        <f t="shared" si="88"/>
        <v/>
      </c>
      <c r="AN185" s="55">
        <f t="shared" si="84"/>
        <v>0</v>
      </c>
      <c r="AO185" s="3"/>
      <c r="AP185" s="3" t="str">
        <f>IF(ISBLANK(F185),"",VLOOKUP(F185,'validation code'!$T$64:$U$125,2,0))</f>
        <v/>
      </c>
      <c r="AQ185" s="3" t="str">
        <f>IF(ISBLANK(F185),"",VLOOKUP(F185,'validation code'!$T$3:$U$61,2,0))</f>
        <v/>
      </c>
      <c r="AR185" s="3" t="str">
        <f>IF(ISBLANK(M185)=TRUE,"",VLOOKUP(M185,'validation code'!$X$48:$Y$49,2,0))</f>
        <v/>
      </c>
      <c r="AS185" s="3" t="str">
        <f>IF(ISBLANK(F185)=TRUE,"",VLOOKUP(F185,'validation code'!$A$29:$B$91,2,0))</f>
        <v/>
      </c>
      <c r="AT185" s="3"/>
      <c r="AU185" s="3" t="str">
        <f t="shared" si="3"/>
        <v>EX-25</v>
      </c>
      <c r="AV185" s="3" t="str">
        <f>IF(ISBLANK($B$2)=TRUE,"",VLOOKUP($B$2,'validation code'!$W$54:$X$76,2,0))</f>
        <v>GAF</v>
      </c>
      <c r="AW185" s="3" t="str">
        <f t="shared" si="63"/>
        <v>01</v>
      </c>
      <c r="AX185" s="3" t="str">
        <f t="shared" si="64"/>
        <v/>
      </c>
      <c r="AY185" s="3" t="str">
        <f t="shared" si="65"/>
        <v>0184</v>
      </c>
      <c r="AZ185" s="3" t="str">
        <f t="shared" si="66"/>
        <v>EX-25-GAF-01--0184</v>
      </c>
      <c r="BA185" s="3" t="str">
        <f t="shared" si="67"/>
        <v>Not Completed</v>
      </c>
      <c r="BB185" s="6">
        <f t="shared" si="33"/>
        <v>0</v>
      </c>
      <c r="BC185" s="6">
        <f t="shared" si="34"/>
        <v>0</v>
      </c>
      <c r="BD185" s="6">
        <f t="shared" si="35"/>
        <v>1</v>
      </c>
      <c r="BE185" s="6">
        <f t="shared" si="36"/>
        <v>0</v>
      </c>
      <c r="BF185" s="6">
        <f t="shared" si="37"/>
        <v>0</v>
      </c>
      <c r="BG185" s="6">
        <f t="shared" si="38"/>
        <v>0</v>
      </c>
      <c r="BH185" s="6">
        <f t="shared" si="39"/>
        <v>0</v>
      </c>
      <c r="BI185" s="6">
        <f t="shared" si="40"/>
        <v>0</v>
      </c>
      <c r="BJ185" s="6">
        <f t="shared" si="41"/>
        <v>0</v>
      </c>
      <c r="BK185" s="6">
        <f t="shared" si="42"/>
        <v>0</v>
      </c>
      <c r="BL185" s="6">
        <f t="shared" si="43"/>
        <v>0</v>
      </c>
      <c r="BM185" s="6">
        <f t="shared" si="44"/>
        <v>1</v>
      </c>
      <c r="BN185" s="6">
        <f t="shared" si="45"/>
        <v>1</v>
      </c>
      <c r="BO185" s="6">
        <f t="shared" si="46"/>
        <v>0</v>
      </c>
      <c r="BP185" s="6">
        <f t="shared" si="47"/>
        <v>1</v>
      </c>
      <c r="BQ185" s="105">
        <f t="shared" si="48"/>
        <v>1</v>
      </c>
      <c r="BR185" s="6">
        <f t="shared" si="49"/>
        <v>0</v>
      </c>
      <c r="BS185" s="6">
        <f t="shared" si="50"/>
        <v>0</v>
      </c>
      <c r="BT185" s="105">
        <f t="shared" si="51"/>
        <v>1</v>
      </c>
      <c r="BU185" s="105">
        <f t="shared" si="52"/>
        <v>1</v>
      </c>
      <c r="BV185" s="105">
        <f t="shared" si="53"/>
        <v>1</v>
      </c>
      <c r="BW185" s="105">
        <f t="shared" si="54"/>
        <v>1</v>
      </c>
      <c r="BX185" s="3"/>
      <c r="BY185" s="3" t="str">
        <f t="shared" si="68"/>
        <v/>
      </c>
      <c r="BZ185" s="3" t="str">
        <f t="shared" si="69"/>
        <v/>
      </c>
      <c r="CA185" s="3" t="str">
        <f t="shared" si="70"/>
        <v/>
      </c>
      <c r="CB185" s="3">
        <f t="shared" si="71"/>
        <v>0</v>
      </c>
      <c r="CC185" s="3" t="str">
        <f t="shared" si="72"/>
        <v>0</v>
      </c>
    </row>
    <row r="186" spans="1:81" x14ac:dyDescent="0.25">
      <c r="A186" s="3" t="str">
        <f t="shared" si="58"/>
        <v>Not Completed</v>
      </c>
      <c r="C186" s="10">
        <f t="shared" si="85"/>
        <v>185</v>
      </c>
      <c r="D186" s="5" t="str">
        <f t="shared" si="60"/>
        <v/>
      </c>
      <c r="E186" s="6"/>
      <c r="F186" s="6"/>
      <c r="G186" s="6"/>
      <c r="H186" s="5" t="str">
        <f t="shared" si="86"/>
        <v/>
      </c>
      <c r="I186" s="6"/>
      <c r="J186" s="6"/>
      <c r="K186" s="6"/>
      <c r="L186" s="6"/>
      <c r="M186" s="6"/>
      <c r="N186" s="6"/>
      <c r="O186" s="6"/>
      <c r="P186" s="7"/>
      <c r="Q186" s="8" t="str">
        <f>IF(ISBLANK(O186)=TRUE,"",VLOOKUP(O186,'validation code'!$X$35:$Y$38,2,0))</f>
        <v/>
      </c>
      <c r="R186" s="8">
        <f t="shared" si="83"/>
        <v>0</v>
      </c>
      <c r="S186" s="7"/>
      <c r="T186" s="61" t="str">
        <f t="shared" si="61"/>
        <v/>
      </c>
      <c r="U186" s="57"/>
      <c r="V186" s="57"/>
      <c r="W186" s="57"/>
      <c r="X186" s="57"/>
      <c r="Y186" s="58"/>
      <c r="Z186" s="57"/>
      <c r="AA186" s="87"/>
      <c r="AB186" s="84" t="str">
        <f t="shared" si="62"/>
        <v/>
      </c>
      <c r="AC186" s="60" t="str">
        <f t="shared" si="88"/>
        <v/>
      </c>
      <c r="AD186" s="60" t="str">
        <f t="shared" si="88"/>
        <v/>
      </c>
      <c r="AE186" s="60" t="str">
        <f t="shared" si="88"/>
        <v/>
      </c>
      <c r="AF186" s="60" t="str">
        <f t="shared" si="88"/>
        <v/>
      </c>
      <c r="AG186" s="60" t="str">
        <f t="shared" si="88"/>
        <v/>
      </c>
      <c r="AH186" s="60" t="str">
        <f t="shared" ref="AC186:AM199" si="89">IF(OR(ISBLANK($V186)=TRUE,$V186&lt;&gt;AH$1=TRUE,ISBLANK($T186)=TRUE),"",IF(AH$1=$V186,$T186,0))</f>
        <v/>
      </c>
      <c r="AI186" s="60" t="str">
        <f t="shared" si="89"/>
        <v/>
      </c>
      <c r="AJ186" s="60" t="str">
        <f t="shared" si="89"/>
        <v/>
      </c>
      <c r="AK186" s="60" t="str">
        <f t="shared" si="89"/>
        <v/>
      </c>
      <c r="AL186" s="60" t="str">
        <f t="shared" si="89"/>
        <v/>
      </c>
      <c r="AM186" s="60" t="str">
        <f t="shared" si="89"/>
        <v/>
      </c>
      <c r="AN186" s="55">
        <f t="shared" si="84"/>
        <v>0</v>
      </c>
      <c r="AO186" s="3"/>
      <c r="AP186" s="3" t="str">
        <f>IF(ISBLANK(F186),"",VLOOKUP(F186,'validation code'!$T$64:$U$125,2,0))</f>
        <v/>
      </c>
      <c r="AQ186" s="3" t="str">
        <f>IF(ISBLANK(F186),"",VLOOKUP(F186,'validation code'!$T$3:$U$61,2,0))</f>
        <v/>
      </c>
      <c r="AR186" s="3" t="str">
        <f>IF(ISBLANK(M186)=TRUE,"",VLOOKUP(M186,'validation code'!$X$48:$Y$49,2,0))</f>
        <v/>
      </c>
      <c r="AS186" s="3" t="str">
        <f>IF(ISBLANK(F186)=TRUE,"",VLOOKUP(F186,'validation code'!$A$29:$B$91,2,0))</f>
        <v/>
      </c>
      <c r="AT186" s="3"/>
      <c r="AU186" s="3" t="str">
        <f t="shared" si="3"/>
        <v>EX-25</v>
      </c>
      <c r="AV186" s="3" t="str">
        <f>IF(ISBLANK($B$2)=TRUE,"",VLOOKUP($B$2,'validation code'!$W$54:$X$76,2,0))</f>
        <v>GAF</v>
      </c>
      <c r="AW186" s="3" t="str">
        <f t="shared" si="63"/>
        <v>01</v>
      </c>
      <c r="AX186" s="3" t="str">
        <f t="shared" si="64"/>
        <v/>
      </c>
      <c r="AY186" s="3" t="str">
        <f t="shared" si="65"/>
        <v>0185</v>
      </c>
      <c r="AZ186" s="3" t="str">
        <f t="shared" si="66"/>
        <v>EX-25-GAF-01--0185</v>
      </c>
      <c r="BA186" s="3" t="str">
        <f t="shared" si="67"/>
        <v>Not Completed</v>
      </c>
      <c r="BB186" s="6">
        <f t="shared" si="33"/>
        <v>0</v>
      </c>
      <c r="BC186" s="6">
        <f t="shared" si="34"/>
        <v>0</v>
      </c>
      <c r="BD186" s="6">
        <f t="shared" si="35"/>
        <v>1</v>
      </c>
      <c r="BE186" s="6">
        <f t="shared" si="36"/>
        <v>0</v>
      </c>
      <c r="BF186" s="6">
        <f t="shared" si="37"/>
        <v>0</v>
      </c>
      <c r="BG186" s="6">
        <f t="shared" si="38"/>
        <v>0</v>
      </c>
      <c r="BH186" s="6">
        <f t="shared" si="39"/>
        <v>0</v>
      </c>
      <c r="BI186" s="6">
        <f t="shared" si="40"/>
        <v>0</v>
      </c>
      <c r="BJ186" s="6">
        <f t="shared" si="41"/>
        <v>0</v>
      </c>
      <c r="BK186" s="6">
        <f t="shared" si="42"/>
        <v>0</v>
      </c>
      <c r="BL186" s="6">
        <f t="shared" si="43"/>
        <v>0</v>
      </c>
      <c r="BM186" s="6">
        <f t="shared" si="44"/>
        <v>1</v>
      </c>
      <c r="BN186" s="6">
        <f t="shared" si="45"/>
        <v>1</v>
      </c>
      <c r="BO186" s="6">
        <f t="shared" si="46"/>
        <v>0</v>
      </c>
      <c r="BP186" s="6">
        <f t="shared" si="47"/>
        <v>1</v>
      </c>
      <c r="BQ186" s="105">
        <f t="shared" si="48"/>
        <v>1</v>
      </c>
      <c r="BR186" s="6">
        <f t="shared" si="49"/>
        <v>0</v>
      </c>
      <c r="BS186" s="6">
        <f t="shared" si="50"/>
        <v>0</v>
      </c>
      <c r="BT186" s="105">
        <f t="shared" si="51"/>
        <v>1</v>
      </c>
      <c r="BU186" s="105">
        <f t="shared" si="52"/>
        <v>1</v>
      </c>
      <c r="BV186" s="105">
        <f t="shared" si="53"/>
        <v>1</v>
      </c>
      <c r="BW186" s="105">
        <f t="shared" si="54"/>
        <v>1</v>
      </c>
      <c r="BX186" s="3"/>
      <c r="BY186" s="3" t="str">
        <f t="shared" si="68"/>
        <v/>
      </c>
      <c r="BZ186" s="3" t="str">
        <f t="shared" si="69"/>
        <v/>
      </c>
      <c r="CA186" s="3" t="str">
        <f t="shared" si="70"/>
        <v/>
      </c>
      <c r="CB186" s="3">
        <f t="shared" si="71"/>
        <v>0</v>
      </c>
      <c r="CC186" s="3" t="str">
        <f t="shared" si="72"/>
        <v>0</v>
      </c>
    </row>
    <row r="187" spans="1:81" x14ac:dyDescent="0.25">
      <c r="A187" s="3" t="str">
        <f t="shared" si="58"/>
        <v>Not Completed</v>
      </c>
      <c r="C187" s="10">
        <f t="shared" si="85"/>
        <v>186</v>
      </c>
      <c r="D187" s="5" t="str">
        <f t="shared" si="60"/>
        <v/>
      </c>
      <c r="E187" s="6"/>
      <c r="F187" s="6"/>
      <c r="G187" s="6"/>
      <c r="H187" s="5" t="str">
        <f t="shared" si="86"/>
        <v/>
      </c>
      <c r="I187" s="6"/>
      <c r="J187" s="6"/>
      <c r="K187" s="6"/>
      <c r="L187" s="6"/>
      <c r="M187" s="6"/>
      <c r="N187" s="6"/>
      <c r="O187" s="6"/>
      <c r="P187" s="7"/>
      <c r="Q187" s="8" t="str">
        <f>IF(ISBLANK(O187)=TRUE,"",VLOOKUP(O187,'validation code'!$X$35:$Y$38,2,0))</f>
        <v/>
      </c>
      <c r="R187" s="8">
        <f t="shared" si="83"/>
        <v>0</v>
      </c>
      <c r="S187" s="7"/>
      <c r="T187" s="61" t="str">
        <f t="shared" si="61"/>
        <v/>
      </c>
      <c r="U187" s="57"/>
      <c r="V187" s="57"/>
      <c r="W187" s="57"/>
      <c r="X187" s="57"/>
      <c r="Y187" s="58"/>
      <c r="Z187" s="57"/>
      <c r="AA187" s="87"/>
      <c r="AB187" s="84" t="str">
        <f t="shared" si="62"/>
        <v/>
      </c>
      <c r="AC187" s="60" t="str">
        <f t="shared" si="89"/>
        <v/>
      </c>
      <c r="AD187" s="60" t="str">
        <f t="shared" si="89"/>
        <v/>
      </c>
      <c r="AE187" s="60" t="str">
        <f t="shared" si="89"/>
        <v/>
      </c>
      <c r="AF187" s="60" t="str">
        <f t="shared" si="89"/>
        <v/>
      </c>
      <c r="AG187" s="60" t="str">
        <f t="shared" si="89"/>
        <v/>
      </c>
      <c r="AH187" s="60" t="str">
        <f t="shared" si="89"/>
        <v/>
      </c>
      <c r="AI187" s="60" t="str">
        <f t="shared" si="89"/>
        <v/>
      </c>
      <c r="AJ187" s="60" t="str">
        <f t="shared" si="89"/>
        <v/>
      </c>
      <c r="AK187" s="60" t="str">
        <f t="shared" si="89"/>
        <v/>
      </c>
      <c r="AL187" s="60" t="str">
        <f t="shared" si="89"/>
        <v/>
      </c>
      <c r="AM187" s="60" t="str">
        <f t="shared" si="89"/>
        <v/>
      </c>
      <c r="AN187" s="55">
        <f t="shared" si="84"/>
        <v>0</v>
      </c>
      <c r="AO187" s="3"/>
      <c r="AP187" s="3" t="str">
        <f>IF(ISBLANK(F187),"",VLOOKUP(F187,'validation code'!$T$64:$U$125,2,0))</f>
        <v/>
      </c>
      <c r="AQ187" s="3" t="str">
        <f>IF(ISBLANK(F187),"",VLOOKUP(F187,'validation code'!$T$3:$U$61,2,0))</f>
        <v/>
      </c>
      <c r="AR187" s="3" t="str">
        <f>IF(ISBLANK(M187)=TRUE,"",VLOOKUP(M187,'validation code'!$X$48:$Y$49,2,0))</f>
        <v/>
      </c>
      <c r="AS187" s="3" t="str">
        <f>IF(ISBLANK(F187)=TRUE,"",VLOOKUP(F187,'validation code'!$A$29:$B$91,2,0))</f>
        <v/>
      </c>
      <c r="AT187" s="3"/>
      <c r="AU187" s="3" t="str">
        <f t="shared" si="3"/>
        <v>EX-25</v>
      </c>
      <c r="AV187" s="3" t="str">
        <f>IF(ISBLANK($B$2)=TRUE,"",VLOOKUP($B$2,'validation code'!$W$54:$X$76,2,0))</f>
        <v>GAF</v>
      </c>
      <c r="AW187" s="3" t="str">
        <f t="shared" si="63"/>
        <v>01</v>
      </c>
      <c r="AX187" s="3" t="str">
        <f t="shared" si="64"/>
        <v/>
      </c>
      <c r="AY187" s="3" t="str">
        <f t="shared" si="65"/>
        <v>0186</v>
      </c>
      <c r="AZ187" s="3" t="str">
        <f t="shared" si="66"/>
        <v>EX-25-GAF-01--0186</v>
      </c>
      <c r="BA187" s="3" t="str">
        <f t="shared" si="67"/>
        <v>Not Completed</v>
      </c>
      <c r="BB187" s="6">
        <f t="shared" si="33"/>
        <v>0</v>
      </c>
      <c r="BC187" s="6">
        <f t="shared" si="34"/>
        <v>0</v>
      </c>
      <c r="BD187" s="6">
        <f t="shared" si="35"/>
        <v>1</v>
      </c>
      <c r="BE187" s="6">
        <f t="shared" si="36"/>
        <v>0</v>
      </c>
      <c r="BF187" s="6">
        <f t="shared" si="37"/>
        <v>0</v>
      </c>
      <c r="BG187" s="6">
        <f t="shared" si="38"/>
        <v>0</v>
      </c>
      <c r="BH187" s="6">
        <f t="shared" si="39"/>
        <v>0</v>
      </c>
      <c r="BI187" s="6">
        <f t="shared" si="40"/>
        <v>0</v>
      </c>
      <c r="BJ187" s="6">
        <f t="shared" si="41"/>
        <v>0</v>
      </c>
      <c r="BK187" s="6">
        <f t="shared" si="42"/>
        <v>0</v>
      </c>
      <c r="BL187" s="6">
        <f t="shared" si="43"/>
        <v>0</v>
      </c>
      <c r="BM187" s="6">
        <f t="shared" si="44"/>
        <v>1</v>
      </c>
      <c r="BN187" s="6">
        <f t="shared" si="45"/>
        <v>1</v>
      </c>
      <c r="BO187" s="6">
        <f t="shared" si="46"/>
        <v>0</v>
      </c>
      <c r="BP187" s="6">
        <f t="shared" si="47"/>
        <v>1</v>
      </c>
      <c r="BQ187" s="105">
        <f t="shared" si="48"/>
        <v>1</v>
      </c>
      <c r="BR187" s="6">
        <f t="shared" si="49"/>
        <v>0</v>
      </c>
      <c r="BS187" s="6">
        <f t="shared" si="50"/>
        <v>0</v>
      </c>
      <c r="BT187" s="105">
        <f t="shared" si="51"/>
        <v>1</v>
      </c>
      <c r="BU187" s="105">
        <f t="shared" si="52"/>
        <v>1</v>
      </c>
      <c r="BV187" s="105">
        <f t="shared" si="53"/>
        <v>1</v>
      </c>
      <c r="BW187" s="105">
        <f t="shared" si="54"/>
        <v>1</v>
      </c>
      <c r="BX187" s="3"/>
      <c r="BY187" s="3" t="str">
        <f t="shared" si="68"/>
        <v/>
      </c>
      <c r="BZ187" s="3" t="str">
        <f t="shared" si="69"/>
        <v/>
      </c>
      <c r="CA187" s="3" t="str">
        <f t="shared" si="70"/>
        <v/>
      </c>
      <c r="CB187" s="3">
        <f t="shared" si="71"/>
        <v>0</v>
      </c>
      <c r="CC187" s="3" t="str">
        <f t="shared" si="72"/>
        <v>0</v>
      </c>
    </row>
    <row r="188" spans="1:81" x14ac:dyDescent="0.25">
      <c r="A188" s="3" t="str">
        <f t="shared" si="58"/>
        <v>Not Completed</v>
      </c>
      <c r="C188" s="10">
        <f t="shared" si="85"/>
        <v>187</v>
      </c>
      <c r="D188" s="5" t="str">
        <f t="shared" si="60"/>
        <v/>
      </c>
      <c r="E188" s="6"/>
      <c r="F188" s="6"/>
      <c r="G188" s="6"/>
      <c r="H188" s="5" t="str">
        <f t="shared" si="86"/>
        <v/>
      </c>
      <c r="I188" s="6"/>
      <c r="J188" s="6"/>
      <c r="K188" s="6"/>
      <c r="L188" s="6"/>
      <c r="M188" s="6"/>
      <c r="N188" s="6"/>
      <c r="O188" s="6"/>
      <c r="P188" s="7"/>
      <c r="Q188" s="8" t="str">
        <f>IF(ISBLANK(O188)=TRUE,"",VLOOKUP(O188,'validation code'!$X$35:$Y$38,2,0))</f>
        <v/>
      </c>
      <c r="R188" s="8">
        <f t="shared" si="83"/>
        <v>0</v>
      </c>
      <c r="S188" s="7"/>
      <c r="T188" s="61" t="str">
        <f t="shared" si="61"/>
        <v/>
      </c>
      <c r="U188" s="57"/>
      <c r="V188" s="57"/>
      <c r="W188" s="57"/>
      <c r="X188" s="57"/>
      <c r="Y188" s="58"/>
      <c r="Z188" s="57"/>
      <c r="AA188" s="87"/>
      <c r="AB188" s="84" t="str">
        <f t="shared" si="62"/>
        <v/>
      </c>
      <c r="AC188" s="60" t="str">
        <f t="shared" si="89"/>
        <v/>
      </c>
      <c r="AD188" s="60" t="str">
        <f t="shared" si="89"/>
        <v/>
      </c>
      <c r="AE188" s="60" t="str">
        <f t="shared" si="89"/>
        <v/>
      </c>
      <c r="AF188" s="60" t="str">
        <f t="shared" si="89"/>
        <v/>
      </c>
      <c r="AG188" s="60" t="str">
        <f t="shared" si="89"/>
        <v/>
      </c>
      <c r="AH188" s="60" t="str">
        <f t="shared" si="89"/>
        <v/>
      </c>
      <c r="AI188" s="60" t="str">
        <f t="shared" si="89"/>
        <v/>
      </c>
      <c r="AJ188" s="60" t="str">
        <f t="shared" si="89"/>
        <v/>
      </c>
      <c r="AK188" s="60" t="str">
        <f t="shared" si="89"/>
        <v/>
      </c>
      <c r="AL188" s="60" t="str">
        <f t="shared" si="89"/>
        <v/>
      </c>
      <c r="AM188" s="60" t="str">
        <f t="shared" si="89"/>
        <v/>
      </c>
      <c r="AN188" s="55">
        <f t="shared" si="84"/>
        <v>0</v>
      </c>
      <c r="AO188" s="3"/>
      <c r="AP188" s="3" t="str">
        <f>IF(ISBLANK(F188),"",VLOOKUP(F188,'validation code'!$T$64:$U$125,2,0))</f>
        <v/>
      </c>
      <c r="AQ188" s="3" t="str">
        <f>IF(ISBLANK(F188),"",VLOOKUP(F188,'validation code'!$T$3:$U$61,2,0))</f>
        <v/>
      </c>
      <c r="AR188" s="3" t="str">
        <f>IF(ISBLANK(M188)=TRUE,"",VLOOKUP(M188,'validation code'!$X$48:$Y$49,2,0))</f>
        <v/>
      </c>
      <c r="AS188" s="3" t="str">
        <f>IF(ISBLANK(F188)=TRUE,"",VLOOKUP(F188,'validation code'!$A$29:$B$91,2,0))</f>
        <v/>
      </c>
      <c r="AT188" s="3"/>
      <c r="AU188" s="3" t="str">
        <f t="shared" si="3"/>
        <v>EX-25</v>
      </c>
      <c r="AV188" s="3" t="str">
        <f>IF(ISBLANK($B$2)=TRUE,"",VLOOKUP($B$2,'validation code'!$W$54:$X$76,2,0))</f>
        <v>GAF</v>
      </c>
      <c r="AW188" s="3" t="str">
        <f t="shared" si="63"/>
        <v>01</v>
      </c>
      <c r="AX188" s="3" t="str">
        <f t="shared" si="64"/>
        <v/>
      </c>
      <c r="AY188" s="3" t="str">
        <f t="shared" si="65"/>
        <v>0187</v>
      </c>
      <c r="AZ188" s="3" t="str">
        <f t="shared" si="66"/>
        <v>EX-25-GAF-01--0187</v>
      </c>
      <c r="BA188" s="3" t="str">
        <f t="shared" si="67"/>
        <v>Not Completed</v>
      </c>
      <c r="BB188" s="6">
        <f t="shared" si="33"/>
        <v>0</v>
      </c>
      <c r="BC188" s="6">
        <f t="shared" si="34"/>
        <v>0</v>
      </c>
      <c r="BD188" s="6">
        <f t="shared" si="35"/>
        <v>1</v>
      </c>
      <c r="BE188" s="6">
        <f t="shared" si="36"/>
        <v>0</v>
      </c>
      <c r="BF188" s="6">
        <f t="shared" si="37"/>
        <v>0</v>
      </c>
      <c r="BG188" s="6">
        <f t="shared" si="38"/>
        <v>0</v>
      </c>
      <c r="BH188" s="6">
        <f t="shared" si="39"/>
        <v>0</v>
      </c>
      <c r="BI188" s="6">
        <f t="shared" si="40"/>
        <v>0</v>
      </c>
      <c r="BJ188" s="6">
        <f t="shared" si="41"/>
        <v>0</v>
      </c>
      <c r="BK188" s="6">
        <f t="shared" si="42"/>
        <v>0</v>
      </c>
      <c r="BL188" s="6">
        <f t="shared" si="43"/>
        <v>0</v>
      </c>
      <c r="BM188" s="6">
        <f t="shared" si="44"/>
        <v>1</v>
      </c>
      <c r="BN188" s="6">
        <f t="shared" si="45"/>
        <v>1</v>
      </c>
      <c r="BO188" s="6">
        <f t="shared" si="46"/>
        <v>0</v>
      </c>
      <c r="BP188" s="6">
        <f t="shared" si="47"/>
        <v>1</v>
      </c>
      <c r="BQ188" s="105">
        <f t="shared" si="48"/>
        <v>1</v>
      </c>
      <c r="BR188" s="6">
        <f t="shared" si="49"/>
        <v>0</v>
      </c>
      <c r="BS188" s="6">
        <f t="shared" si="50"/>
        <v>0</v>
      </c>
      <c r="BT188" s="105">
        <f t="shared" si="51"/>
        <v>1</v>
      </c>
      <c r="BU188" s="105">
        <f t="shared" si="52"/>
        <v>1</v>
      </c>
      <c r="BV188" s="105">
        <f t="shared" si="53"/>
        <v>1</v>
      </c>
      <c r="BW188" s="105">
        <f t="shared" si="54"/>
        <v>1</v>
      </c>
      <c r="BX188" s="3"/>
      <c r="BY188" s="3" t="str">
        <f t="shared" si="68"/>
        <v/>
      </c>
      <c r="BZ188" s="3" t="str">
        <f t="shared" si="69"/>
        <v/>
      </c>
      <c r="CA188" s="3" t="str">
        <f t="shared" si="70"/>
        <v/>
      </c>
      <c r="CB188" s="3">
        <f t="shared" si="71"/>
        <v>0</v>
      </c>
      <c r="CC188" s="3" t="str">
        <f t="shared" si="72"/>
        <v>0</v>
      </c>
    </row>
    <row r="189" spans="1:81" x14ac:dyDescent="0.25">
      <c r="A189" s="3" t="str">
        <f t="shared" si="58"/>
        <v>Not Completed</v>
      </c>
      <c r="C189" s="10">
        <f t="shared" si="85"/>
        <v>188</v>
      </c>
      <c r="D189" s="5" t="str">
        <f t="shared" si="60"/>
        <v/>
      </c>
      <c r="E189" s="6"/>
      <c r="F189" s="6"/>
      <c r="G189" s="6"/>
      <c r="H189" s="5" t="str">
        <f t="shared" si="86"/>
        <v/>
      </c>
      <c r="I189" s="6"/>
      <c r="J189" s="6"/>
      <c r="K189" s="6"/>
      <c r="L189" s="6"/>
      <c r="M189" s="6"/>
      <c r="N189" s="6"/>
      <c r="O189" s="6"/>
      <c r="P189" s="7"/>
      <c r="Q189" s="8" t="str">
        <f>IF(ISBLANK(O189)=TRUE,"",VLOOKUP(O189,'validation code'!$X$35:$Y$38,2,0))</f>
        <v/>
      </c>
      <c r="R189" s="8">
        <f t="shared" si="83"/>
        <v>0</v>
      </c>
      <c r="S189" s="7"/>
      <c r="T189" s="61" t="str">
        <f t="shared" si="61"/>
        <v/>
      </c>
      <c r="U189" s="57"/>
      <c r="V189" s="57"/>
      <c r="W189" s="57"/>
      <c r="X189" s="57"/>
      <c r="Y189" s="58"/>
      <c r="Z189" s="57"/>
      <c r="AA189" s="87"/>
      <c r="AB189" s="84" t="str">
        <f t="shared" si="62"/>
        <v/>
      </c>
      <c r="AC189" s="60" t="str">
        <f t="shared" si="89"/>
        <v/>
      </c>
      <c r="AD189" s="60" t="str">
        <f t="shared" si="89"/>
        <v/>
      </c>
      <c r="AE189" s="60" t="str">
        <f t="shared" si="89"/>
        <v/>
      </c>
      <c r="AF189" s="60" t="str">
        <f t="shared" si="89"/>
        <v/>
      </c>
      <c r="AG189" s="60" t="str">
        <f t="shared" si="89"/>
        <v/>
      </c>
      <c r="AH189" s="60" t="str">
        <f t="shared" si="89"/>
        <v/>
      </c>
      <c r="AI189" s="60" t="str">
        <f t="shared" si="89"/>
        <v/>
      </c>
      <c r="AJ189" s="60" t="str">
        <f t="shared" si="89"/>
        <v/>
      </c>
      <c r="AK189" s="60" t="str">
        <f t="shared" si="89"/>
        <v/>
      </c>
      <c r="AL189" s="60" t="str">
        <f t="shared" si="89"/>
        <v/>
      </c>
      <c r="AM189" s="60" t="str">
        <f t="shared" si="89"/>
        <v/>
      </c>
      <c r="AN189" s="55">
        <f t="shared" si="84"/>
        <v>0</v>
      </c>
      <c r="AO189" s="3"/>
      <c r="AP189" s="3" t="str">
        <f>IF(ISBLANK(F189),"",VLOOKUP(F189,'validation code'!$T$64:$U$125,2,0))</f>
        <v/>
      </c>
      <c r="AQ189" s="3" t="str">
        <f>IF(ISBLANK(F189),"",VLOOKUP(F189,'validation code'!$T$3:$U$61,2,0))</f>
        <v/>
      </c>
      <c r="AR189" s="3" t="str">
        <f>IF(ISBLANK(M189)=TRUE,"",VLOOKUP(M189,'validation code'!$X$48:$Y$49,2,0))</f>
        <v/>
      </c>
      <c r="AS189" s="3" t="str">
        <f>IF(ISBLANK(F189)=TRUE,"",VLOOKUP(F189,'validation code'!$A$29:$B$91,2,0))</f>
        <v/>
      </c>
      <c r="AT189" s="3"/>
      <c r="AU189" s="3" t="str">
        <f t="shared" si="3"/>
        <v>EX-25</v>
      </c>
      <c r="AV189" s="3" t="str">
        <f>IF(ISBLANK($B$2)=TRUE,"",VLOOKUP($B$2,'validation code'!$W$54:$X$76,2,0))</f>
        <v>GAF</v>
      </c>
      <c r="AW189" s="3" t="str">
        <f t="shared" si="63"/>
        <v>01</v>
      </c>
      <c r="AX189" s="3" t="str">
        <f t="shared" si="64"/>
        <v/>
      </c>
      <c r="AY189" s="3" t="str">
        <f t="shared" si="65"/>
        <v>0188</v>
      </c>
      <c r="AZ189" s="3" t="str">
        <f t="shared" si="66"/>
        <v>EX-25-GAF-01--0188</v>
      </c>
      <c r="BA189" s="3" t="str">
        <f t="shared" si="67"/>
        <v>Not Completed</v>
      </c>
      <c r="BB189" s="6">
        <f t="shared" si="33"/>
        <v>0</v>
      </c>
      <c r="BC189" s="6">
        <f t="shared" si="34"/>
        <v>0</v>
      </c>
      <c r="BD189" s="6">
        <f t="shared" si="35"/>
        <v>1</v>
      </c>
      <c r="BE189" s="6">
        <f t="shared" si="36"/>
        <v>0</v>
      </c>
      <c r="BF189" s="6">
        <f t="shared" si="37"/>
        <v>0</v>
      </c>
      <c r="BG189" s="6">
        <f t="shared" si="38"/>
        <v>0</v>
      </c>
      <c r="BH189" s="6">
        <f t="shared" si="39"/>
        <v>0</v>
      </c>
      <c r="BI189" s="6">
        <f t="shared" si="40"/>
        <v>0</v>
      </c>
      <c r="BJ189" s="6">
        <f t="shared" si="41"/>
        <v>0</v>
      </c>
      <c r="BK189" s="6">
        <f t="shared" si="42"/>
        <v>0</v>
      </c>
      <c r="BL189" s="6">
        <f t="shared" si="43"/>
        <v>0</v>
      </c>
      <c r="BM189" s="6">
        <f t="shared" si="44"/>
        <v>1</v>
      </c>
      <c r="BN189" s="6">
        <f t="shared" si="45"/>
        <v>1</v>
      </c>
      <c r="BO189" s="6">
        <f t="shared" si="46"/>
        <v>0</v>
      </c>
      <c r="BP189" s="6">
        <f t="shared" si="47"/>
        <v>1</v>
      </c>
      <c r="BQ189" s="105">
        <f t="shared" si="48"/>
        <v>1</v>
      </c>
      <c r="BR189" s="6">
        <f t="shared" si="49"/>
        <v>0</v>
      </c>
      <c r="BS189" s="6">
        <f t="shared" si="50"/>
        <v>0</v>
      </c>
      <c r="BT189" s="105">
        <f t="shared" si="51"/>
        <v>1</v>
      </c>
      <c r="BU189" s="105">
        <f t="shared" si="52"/>
        <v>1</v>
      </c>
      <c r="BV189" s="105">
        <f t="shared" si="53"/>
        <v>1</v>
      </c>
      <c r="BW189" s="105">
        <f t="shared" si="54"/>
        <v>1</v>
      </c>
      <c r="BX189" s="3"/>
      <c r="BY189" s="3" t="str">
        <f t="shared" si="68"/>
        <v/>
      </c>
      <c r="BZ189" s="3" t="str">
        <f t="shared" si="69"/>
        <v/>
      </c>
      <c r="CA189" s="3" t="str">
        <f t="shared" si="70"/>
        <v/>
      </c>
      <c r="CB189" s="3">
        <f t="shared" si="71"/>
        <v>0</v>
      </c>
      <c r="CC189" s="3" t="str">
        <f t="shared" si="72"/>
        <v>0</v>
      </c>
    </row>
    <row r="190" spans="1:81" x14ac:dyDescent="0.25">
      <c r="A190" s="3" t="str">
        <f t="shared" si="58"/>
        <v>Not Completed</v>
      </c>
      <c r="C190" s="10">
        <f t="shared" si="85"/>
        <v>189</v>
      </c>
      <c r="D190" s="5" t="str">
        <f t="shared" si="60"/>
        <v/>
      </c>
      <c r="E190" s="6"/>
      <c r="F190" s="6"/>
      <c r="G190" s="6"/>
      <c r="H190" s="5" t="str">
        <f t="shared" si="86"/>
        <v/>
      </c>
      <c r="I190" s="6"/>
      <c r="J190" s="6"/>
      <c r="K190" s="6"/>
      <c r="L190" s="6"/>
      <c r="M190" s="6"/>
      <c r="N190" s="6"/>
      <c r="O190" s="6"/>
      <c r="P190" s="7"/>
      <c r="Q190" s="8" t="str">
        <f>IF(ISBLANK(O190)=TRUE,"",VLOOKUP(O190,'validation code'!$X$35:$Y$38,2,0))</f>
        <v/>
      </c>
      <c r="R190" s="8">
        <f t="shared" si="83"/>
        <v>0</v>
      </c>
      <c r="S190" s="7"/>
      <c r="T190" s="61" t="str">
        <f t="shared" si="61"/>
        <v/>
      </c>
      <c r="U190" s="57"/>
      <c r="V190" s="57"/>
      <c r="W190" s="57"/>
      <c r="X190" s="57"/>
      <c r="Y190" s="58"/>
      <c r="Z190" s="57"/>
      <c r="AA190" s="87"/>
      <c r="AB190" s="84" t="str">
        <f t="shared" si="62"/>
        <v/>
      </c>
      <c r="AC190" s="60" t="str">
        <f t="shared" si="89"/>
        <v/>
      </c>
      <c r="AD190" s="60" t="str">
        <f t="shared" si="89"/>
        <v/>
      </c>
      <c r="AE190" s="60" t="str">
        <f t="shared" si="89"/>
        <v/>
      </c>
      <c r="AF190" s="60" t="str">
        <f t="shared" si="89"/>
        <v/>
      </c>
      <c r="AG190" s="60" t="str">
        <f t="shared" si="89"/>
        <v/>
      </c>
      <c r="AH190" s="60" t="str">
        <f t="shared" si="89"/>
        <v/>
      </c>
      <c r="AI190" s="60" t="str">
        <f t="shared" si="89"/>
        <v/>
      </c>
      <c r="AJ190" s="60" t="str">
        <f t="shared" si="89"/>
        <v/>
      </c>
      <c r="AK190" s="60" t="str">
        <f t="shared" si="89"/>
        <v/>
      </c>
      <c r="AL190" s="60" t="str">
        <f t="shared" si="89"/>
        <v/>
      </c>
      <c r="AM190" s="60" t="str">
        <f t="shared" si="89"/>
        <v/>
      </c>
      <c r="AN190" s="55">
        <f t="shared" si="84"/>
        <v>0</v>
      </c>
      <c r="AO190" s="3"/>
      <c r="AP190" s="3" t="str">
        <f>IF(ISBLANK(F190),"",VLOOKUP(F190,'validation code'!$T$64:$U$125,2,0))</f>
        <v/>
      </c>
      <c r="AQ190" s="3" t="str">
        <f>IF(ISBLANK(F190),"",VLOOKUP(F190,'validation code'!$T$3:$U$61,2,0))</f>
        <v/>
      </c>
      <c r="AR190" s="3" t="str">
        <f>IF(ISBLANK(M190)=TRUE,"",VLOOKUP(M190,'validation code'!$X$48:$Y$49,2,0))</f>
        <v/>
      </c>
      <c r="AS190" s="3" t="str">
        <f>IF(ISBLANK(F190)=TRUE,"",VLOOKUP(F190,'validation code'!$A$29:$B$91,2,0))</f>
        <v/>
      </c>
      <c r="AT190" s="3"/>
      <c r="AU190" s="3" t="str">
        <f t="shared" si="3"/>
        <v>EX-25</v>
      </c>
      <c r="AV190" s="3" t="str">
        <f>IF(ISBLANK($B$2)=TRUE,"",VLOOKUP($B$2,'validation code'!$W$54:$X$76,2,0))</f>
        <v>GAF</v>
      </c>
      <c r="AW190" s="3" t="str">
        <f t="shared" si="63"/>
        <v>01</v>
      </c>
      <c r="AX190" s="3" t="str">
        <f t="shared" si="64"/>
        <v/>
      </c>
      <c r="AY190" s="3" t="str">
        <f t="shared" si="65"/>
        <v>0189</v>
      </c>
      <c r="AZ190" s="3" t="str">
        <f t="shared" si="66"/>
        <v>EX-25-GAF-01--0189</v>
      </c>
      <c r="BA190" s="3" t="str">
        <f t="shared" si="67"/>
        <v>Not Completed</v>
      </c>
      <c r="BB190" s="6">
        <f t="shared" si="33"/>
        <v>0</v>
      </c>
      <c r="BC190" s="6">
        <f t="shared" si="34"/>
        <v>0</v>
      </c>
      <c r="BD190" s="6">
        <f t="shared" si="35"/>
        <v>1</v>
      </c>
      <c r="BE190" s="6">
        <f t="shared" si="36"/>
        <v>0</v>
      </c>
      <c r="BF190" s="6">
        <f t="shared" si="37"/>
        <v>0</v>
      </c>
      <c r="BG190" s="6">
        <f t="shared" si="38"/>
        <v>0</v>
      </c>
      <c r="BH190" s="6">
        <f t="shared" si="39"/>
        <v>0</v>
      </c>
      <c r="BI190" s="6">
        <f t="shared" si="40"/>
        <v>0</v>
      </c>
      <c r="BJ190" s="6">
        <f t="shared" si="41"/>
        <v>0</v>
      </c>
      <c r="BK190" s="6">
        <f t="shared" si="42"/>
        <v>0</v>
      </c>
      <c r="BL190" s="6">
        <f t="shared" si="43"/>
        <v>0</v>
      </c>
      <c r="BM190" s="6">
        <f t="shared" si="44"/>
        <v>1</v>
      </c>
      <c r="BN190" s="6">
        <f t="shared" si="45"/>
        <v>1</v>
      </c>
      <c r="BO190" s="6">
        <f t="shared" si="46"/>
        <v>0</v>
      </c>
      <c r="BP190" s="6">
        <f t="shared" si="47"/>
        <v>1</v>
      </c>
      <c r="BQ190" s="105">
        <f t="shared" si="48"/>
        <v>1</v>
      </c>
      <c r="BR190" s="6">
        <f t="shared" si="49"/>
        <v>0</v>
      </c>
      <c r="BS190" s="6">
        <f t="shared" si="50"/>
        <v>0</v>
      </c>
      <c r="BT190" s="105">
        <f t="shared" si="51"/>
        <v>1</v>
      </c>
      <c r="BU190" s="105">
        <f t="shared" si="52"/>
        <v>1</v>
      </c>
      <c r="BV190" s="105">
        <f t="shared" si="53"/>
        <v>1</v>
      </c>
      <c r="BW190" s="105">
        <f t="shared" si="54"/>
        <v>1</v>
      </c>
      <c r="BX190" s="3"/>
      <c r="BY190" s="3" t="str">
        <f t="shared" si="68"/>
        <v/>
      </c>
      <c r="BZ190" s="3" t="str">
        <f t="shared" si="69"/>
        <v/>
      </c>
      <c r="CA190" s="3" t="str">
        <f t="shared" si="70"/>
        <v/>
      </c>
      <c r="CB190" s="3">
        <f t="shared" si="71"/>
        <v>0</v>
      </c>
      <c r="CC190" s="3" t="str">
        <f t="shared" si="72"/>
        <v>0</v>
      </c>
    </row>
    <row r="191" spans="1:81" x14ac:dyDescent="0.25">
      <c r="A191" s="3" t="str">
        <f t="shared" si="58"/>
        <v>Not Completed</v>
      </c>
      <c r="C191" s="10">
        <f t="shared" si="85"/>
        <v>190</v>
      </c>
      <c r="D191" s="5" t="str">
        <f t="shared" si="60"/>
        <v/>
      </c>
      <c r="E191" s="6"/>
      <c r="F191" s="6"/>
      <c r="G191" s="6"/>
      <c r="H191" s="5" t="str">
        <f t="shared" si="86"/>
        <v/>
      </c>
      <c r="I191" s="6"/>
      <c r="J191" s="6"/>
      <c r="K191" s="6"/>
      <c r="L191" s="6"/>
      <c r="M191" s="6"/>
      <c r="N191" s="6"/>
      <c r="O191" s="6"/>
      <c r="P191" s="7"/>
      <c r="Q191" s="8" t="str">
        <f>IF(ISBLANK(O191)=TRUE,"",VLOOKUP(O191,'validation code'!$X$35:$Y$38,2,0))</f>
        <v/>
      </c>
      <c r="R191" s="8">
        <f t="shared" si="83"/>
        <v>0</v>
      </c>
      <c r="S191" s="7"/>
      <c r="T191" s="61" t="str">
        <f t="shared" si="61"/>
        <v/>
      </c>
      <c r="U191" s="57"/>
      <c r="V191" s="57"/>
      <c r="W191" s="57"/>
      <c r="X191" s="57"/>
      <c r="Y191" s="58"/>
      <c r="Z191" s="57"/>
      <c r="AA191" s="87"/>
      <c r="AB191" s="84" t="str">
        <f t="shared" si="62"/>
        <v/>
      </c>
      <c r="AC191" s="60" t="str">
        <f t="shared" si="89"/>
        <v/>
      </c>
      <c r="AD191" s="60" t="str">
        <f t="shared" si="89"/>
        <v/>
      </c>
      <c r="AE191" s="60" t="str">
        <f t="shared" si="89"/>
        <v/>
      </c>
      <c r="AF191" s="60" t="str">
        <f t="shared" si="89"/>
        <v/>
      </c>
      <c r="AG191" s="60" t="str">
        <f t="shared" si="89"/>
        <v/>
      </c>
      <c r="AH191" s="60" t="str">
        <f t="shared" si="89"/>
        <v/>
      </c>
      <c r="AI191" s="60" t="str">
        <f t="shared" si="89"/>
        <v/>
      </c>
      <c r="AJ191" s="60" t="str">
        <f t="shared" si="89"/>
        <v/>
      </c>
      <c r="AK191" s="60" t="str">
        <f t="shared" si="89"/>
        <v/>
      </c>
      <c r="AL191" s="60" t="str">
        <f t="shared" si="89"/>
        <v/>
      </c>
      <c r="AM191" s="60" t="str">
        <f t="shared" si="89"/>
        <v/>
      </c>
      <c r="AN191" s="55">
        <f t="shared" si="84"/>
        <v>0</v>
      </c>
      <c r="AO191" s="3"/>
      <c r="AP191" s="3" t="str">
        <f>IF(ISBLANK(F191),"",VLOOKUP(F191,'validation code'!$T$64:$U$125,2,0))</f>
        <v/>
      </c>
      <c r="AQ191" s="3" t="str">
        <f>IF(ISBLANK(F191),"",VLOOKUP(F191,'validation code'!$T$3:$U$61,2,0))</f>
        <v/>
      </c>
      <c r="AR191" s="3" t="str">
        <f>IF(ISBLANK(M191)=TRUE,"",VLOOKUP(M191,'validation code'!$X$48:$Y$49,2,0))</f>
        <v/>
      </c>
      <c r="AS191" s="3" t="str">
        <f>IF(ISBLANK(F191)=TRUE,"",VLOOKUP(F191,'validation code'!$A$29:$B$91,2,0))</f>
        <v/>
      </c>
      <c r="AT191" s="3"/>
      <c r="AU191" s="3" t="str">
        <f t="shared" si="3"/>
        <v>EX-25</v>
      </c>
      <c r="AV191" s="3" t="str">
        <f>IF(ISBLANK($B$2)=TRUE,"",VLOOKUP($B$2,'validation code'!$W$54:$X$76,2,0))</f>
        <v>GAF</v>
      </c>
      <c r="AW191" s="3" t="str">
        <f t="shared" si="63"/>
        <v>01</v>
      </c>
      <c r="AX191" s="3" t="str">
        <f t="shared" si="64"/>
        <v/>
      </c>
      <c r="AY191" s="3" t="str">
        <f t="shared" si="65"/>
        <v>0190</v>
      </c>
      <c r="AZ191" s="3" t="str">
        <f t="shared" si="66"/>
        <v>EX-25-GAF-01--0190</v>
      </c>
      <c r="BA191" s="3" t="str">
        <f t="shared" si="67"/>
        <v>Not Completed</v>
      </c>
      <c r="BB191" s="6">
        <f t="shared" si="33"/>
        <v>0</v>
      </c>
      <c r="BC191" s="6">
        <f t="shared" si="34"/>
        <v>0</v>
      </c>
      <c r="BD191" s="6">
        <f t="shared" si="35"/>
        <v>1</v>
      </c>
      <c r="BE191" s="6">
        <f t="shared" si="36"/>
        <v>0</v>
      </c>
      <c r="BF191" s="6">
        <f t="shared" si="37"/>
        <v>0</v>
      </c>
      <c r="BG191" s="6">
        <f t="shared" si="38"/>
        <v>0</v>
      </c>
      <c r="BH191" s="6">
        <f t="shared" si="39"/>
        <v>0</v>
      </c>
      <c r="BI191" s="6">
        <f t="shared" si="40"/>
        <v>0</v>
      </c>
      <c r="BJ191" s="6">
        <f t="shared" si="41"/>
        <v>0</v>
      </c>
      <c r="BK191" s="6">
        <f t="shared" si="42"/>
        <v>0</v>
      </c>
      <c r="BL191" s="6">
        <f t="shared" si="43"/>
        <v>0</v>
      </c>
      <c r="BM191" s="6">
        <f t="shared" si="44"/>
        <v>1</v>
      </c>
      <c r="BN191" s="6">
        <f t="shared" si="45"/>
        <v>1</v>
      </c>
      <c r="BO191" s="6">
        <f t="shared" si="46"/>
        <v>0</v>
      </c>
      <c r="BP191" s="6">
        <f t="shared" si="47"/>
        <v>1</v>
      </c>
      <c r="BQ191" s="105">
        <f t="shared" si="48"/>
        <v>1</v>
      </c>
      <c r="BR191" s="6">
        <f t="shared" si="49"/>
        <v>0</v>
      </c>
      <c r="BS191" s="6">
        <f t="shared" si="50"/>
        <v>0</v>
      </c>
      <c r="BT191" s="105">
        <f t="shared" si="51"/>
        <v>1</v>
      </c>
      <c r="BU191" s="105">
        <f t="shared" si="52"/>
        <v>1</v>
      </c>
      <c r="BV191" s="105">
        <f t="shared" si="53"/>
        <v>1</v>
      </c>
      <c r="BW191" s="105">
        <f t="shared" si="54"/>
        <v>1</v>
      </c>
      <c r="BX191" s="3"/>
      <c r="BY191" s="3" t="str">
        <f t="shared" si="68"/>
        <v/>
      </c>
      <c r="BZ191" s="3" t="str">
        <f t="shared" si="69"/>
        <v/>
      </c>
      <c r="CA191" s="3" t="str">
        <f t="shared" si="70"/>
        <v/>
      </c>
      <c r="CB191" s="3">
        <f t="shared" si="71"/>
        <v>0</v>
      </c>
      <c r="CC191" s="3" t="str">
        <f t="shared" si="72"/>
        <v>0</v>
      </c>
    </row>
    <row r="192" spans="1:81" x14ac:dyDescent="0.25">
      <c r="A192" s="3" t="str">
        <f t="shared" si="58"/>
        <v>Not Completed</v>
      </c>
      <c r="C192" s="10">
        <f t="shared" si="85"/>
        <v>191</v>
      </c>
      <c r="D192" s="5" t="str">
        <f t="shared" si="60"/>
        <v/>
      </c>
      <c r="E192" s="6"/>
      <c r="F192" s="6"/>
      <c r="G192" s="6"/>
      <c r="H192" s="5" t="str">
        <f t="shared" si="86"/>
        <v/>
      </c>
      <c r="I192" s="6"/>
      <c r="J192" s="6"/>
      <c r="K192" s="6"/>
      <c r="L192" s="6"/>
      <c r="M192" s="6"/>
      <c r="N192" s="6"/>
      <c r="O192" s="6"/>
      <c r="P192" s="7"/>
      <c r="Q192" s="8" t="str">
        <f>IF(ISBLANK(O192)=TRUE,"",VLOOKUP(O192,'validation code'!$X$35:$Y$38,2,0))</f>
        <v/>
      </c>
      <c r="R192" s="8">
        <f t="shared" si="83"/>
        <v>0</v>
      </c>
      <c r="S192" s="7"/>
      <c r="T192" s="61" t="str">
        <f t="shared" si="61"/>
        <v/>
      </c>
      <c r="U192" s="57"/>
      <c r="V192" s="57"/>
      <c r="W192" s="57"/>
      <c r="X192" s="57"/>
      <c r="Y192" s="58"/>
      <c r="Z192" s="57"/>
      <c r="AA192" s="87"/>
      <c r="AB192" s="84" t="str">
        <f t="shared" si="62"/>
        <v/>
      </c>
      <c r="AC192" s="60" t="str">
        <f t="shared" si="89"/>
        <v/>
      </c>
      <c r="AD192" s="60" t="str">
        <f t="shared" si="89"/>
        <v/>
      </c>
      <c r="AE192" s="60" t="str">
        <f t="shared" si="89"/>
        <v/>
      </c>
      <c r="AF192" s="60" t="str">
        <f t="shared" si="89"/>
        <v/>
      </c>
      <c r="AG192" s="60" t="str">
        <f t="shared" si="89"/>
        <v/>
      </c>
      <c r="AH192" s="60" t="str">
        <f t="shared" si="89"/>
        <v/>
      </c>
      <c r="AI192" s="60" t="str">
        <f t="shared" si="89"/>
        <v/>
      </c>
      <c r="AJ192" s="60" t="str">
        <f t="shared" si="89"/>
        <v/>
      </c>
      <c r="AK192" s="60" t="str">
        <f t="shared" si="89"/>
        <v/>
      </c>
      <c r="AL192" s="60" t="str">
        <f t="shared" si="89"/>
        <v/>
      </c>
      <c r="AM192" s="60" t="str">
        <f t="shared" si="89"/>
        <v/>
      </c>
      <c r="AN192" s="55">
        <f t="shared" si="84"/>
        <v>0</v>
      </c>
      <c r="AO192" s="3"/>
      <c r="AP192" s="3" t="str">
        <f>IF(ISBLANK(F192),"",VLOOKUP(F192,'validation code'!$T$64:$U$125,2,0))</f>
        <v/>
      </c>
      <c r="AQ192" s="3" t="str">
        <f>IF(ISBLANK(F192),"",VLOOKUP(F192,'validation code'!$T$3:$U$61,2,0))</f>
        <v/>
      </c>
      <c r="AR192" s="3" t="str">
        <f>IF(ISBLANK(M192)=TRUE,"",VLOOKUP(M192,'validation code'!$X$48:$Y$49,2,0))</f>
        <v/>
      </c>
      <c r="AS192" s="3" t="str">
        <f>IF(ISBLANK(F192)=TRUE,"",VLOOKUP(F192,'validation code'!$A$29:$B$91,2,0))</f>
        <v/>
      </c>
      <c r="AT192" s="3"/>
      <c r="AU192" s="3" t="str">
        <f t="shared" si="3"/>
        <v>EX-25</v>
      </c>
      <c r="AV192" s="3" t="str">
        <f>IF(ISBLANK($B$2)=TRUE,"",VLOOKUP($B$2,'validation code'!$W$54:$X$76,2,0))</f>
        <v>GAF</v>
      </c>
      <c r="AW192" s="3" t="str">
        <f t="shared" si="63"/>
        <v>01</v>
      </c>
      <c r="AX192" s="3" t="str">
        <f t="shared" si="64"/>
        <v/>
      </c>
      <c r="AY192" s="3" t="str">
        <f t="shared" si="65"/>
        <v>0191</v>
      </c>
      <c r="AZ192" s="3" t="str">
        <f t="shared" si="66"/>
        <v>EX-25-GAF-01--0191</v>
      </c>
      <c r="BA192" s="3" t="str">
        <f t="shared" si="67"/>
        <v>Not Completed</v>
      </c>
      <c r="BB192" s="6">
        <f t="shared" si="33"/>
        <v>0</v>
      </c>
      <c r="BC192" s="6">
        <f t="shared" si="34"/>
        <v>0</v>
      </c>
      <c r="BD192" s="6">
        <f t="shared" si="35"/>
        <v>1</v>
      </c>
      <c r="BE192" s="6">
        <f t="shared" si="36"/>
        <v>0</v>
      </c>
      <c r="BF192" s="6">
        <f t="shared" si="37"/>
        <v>0</v>
      </c>
      <c r="BG192" s="6">
        <f t="shared" si="38"/>
        <v>0</v>
      </c>
      <c r="BH192" s="6">
        <f t="shared" si="39"/>
        <v>0</v>
      </c>
      <c r="BI192" s="6">
        <f t="shared" si="40"/>
        <v>0</v>
      </c>
      <c r="BJ192" s="6">
        <f t="shared" si="41"/>
        <v>0</v>
      </c>
      <c r="BK192" s="6">
        <f t="shared" si="42"/>
        <v>0</v>
      </c>
      <c r="BL192" s="6">
        <f t="shared" si="43"/>
        <v>0</v>
      </c>
      <c r="BM192" s="6">
        <f t="shared" si="44"/>
        <v>1</v>
      </c>
      <c r="BN192" s="6">
        <f t="shared" si="45"/>
        <v>1</v>
      </c>
      <c r="BO192" s="6">
        <f t="shared" si="46"/>
        <v>0</v>
      </c>
      <c r="BP192" s="6">
        <f t="shared" si="47"/>
        <v>1</v>
      </c>
      <c r="BQ192" s="105">
        <f t="shared" si="48"/>
        <v>1</v>
      </c>
      <c r="BR192" s="6">
        <f t="shared" si="49"/>
        <v>0</v>
      </c>
      <c r="BS192" s="6">
        <f t="shared" si="50"/>
        <v>0</v>
      </c>
      <c r="BT192" s="105">
        <f t="shared" si="51"/>
        <v>1</v>
      </c>
      <c r="BU192" s="105">
        <f t="shared" si="52"/>
        <v>1</v>
      </c>
      <c r="BV192" s="105">
        <f t="shared" si="53"/>
        <v>1</v>
      </c>
      <c r="BW192" s="105">
        <f t="shared" si="54"/>
        <v>1</v>
      </c>
      <c r="BX192" s="3"/>
      <c r="BY192" s="3" t="str">
        <f t="shared" si="68"/>
        <v/>
      </c>
      <c r="BZ192" s="3" t="str">
        <f t="shared" si="69"/>
        <v/>
      </c>
      <c r="CA192" s="3" t="str">
        <f t="shared" si="70"/>
        <v/>
      </c>
      <c r="CB192" s="3">
        <f t="shared" si="71"/>
        <v>0</v>
      </c>
      <c r="CC192" s="3" t="str">
        <f t="shared" si="72"/>
        <v>0</v>
      </c>
    </row>
    <row r="193" spans="1:81" x14ac:dyDescent="0.25">
      <c r="A193" s="3" t="str">
        <f t="shared" si="58"/>
        <v>Not Completed</v>
      </c>
      <c r="C193" s="10">
        <f t="shared" si="85"/>
        <v>192</v>
      </c>
      <c r="D193" s="5" t="str">
        <f t="shared" si="60"/>
        <v/>
      </c>
      <c r="E193" s="6"/>
      <c r="F193" s="6"/>
      <c r="G193" s="6"/>
      <c r="H193" s="5" t="str">
        <f t="shared" si="86"/>
        <v/>
      </c>
      <c r="I193" s="6"/>
      <c r="J193" s="6"/>
      <c r="K193" s="6"/>
      <c r="L193" s="6"/>
      <c r="M193" s="6"/>
      <c r="N193" s="6"/>
      <c r="O193" s="6"/>
      <c r="P193" s="7"/>
      <c r="Q193" s="8" t="str">
        <f>IF(ISBLANK(O193)=TRUE,"",VLOOKUP(O193,'validation code'!$X$35:$Y$38,2,0))</f>
        <v/>
      </c>
      <c r="R193" s="8">
        <f t="shared" si="83"/>
        <v>0</v>
      </c>
      <c r="S193" s="7"/>
      <c r="T193" s="61" t="str">
        <f t="shared" si="61"/>
        <v/>
      </c>
      <c r="U193" s="57"/>
      <c r="V193" s="57"/>
      <c r="W193" s="57"/>
      <c r="X193" s="57"/>
      <c r="Y193" s="58"/>
      <c r="Z193" s="57"/>
      <c r="AA193" s="87"/>
      <c r="AB193" s="84" t="str">
        <f t="shared" si="62"/>
        <v/>
      </c>
      <c r="AC193" s="60" t="str">
        <f t="shared" si="89"/>
        <v/>
      </c>
      <c r="AD193" s="60" t="str">
        <f t="shared" si="89"/>
        <v/>
      </c>
      <c r="AE193" s="60" t="str">
        <f t="shared" si="89"/>
        <v/>
      </c>
      <c r="AF193" s="60" t="str">
        <f t="shared" si="89"/>
        <v/>
      </c>
      <c r="AG193" s="60" t="str">
        <f t="shared" si="89"/>
        <v/>
      </c>
      <c r="AH193" s="60" t="str">
        <f t="shared" si="89"/>
        <v/>
      </c>
      <c r="AI193" s="60" t="str">
        <f t="shared" si="89"/>
        <v/>
      </c>
      <c r="AJ193" s="60" t="str">
        <f t="shared" si="89"/>
        <v/>
      </c>
      <c r="AK193" s="60" t="str">
        <f t="shared" si="89"/>
        <v/>
      </c>
      <c r="AL193" s="60" t="str">
        <f t="shared" si="89"/>
        <v/>
      </c>
      <c r="AM193" s="60" t="str">
        <f t="shared" si="89"/>
        <v/>
      </c>
      <c r="AN193" s="55">
        <f t="shared" si="84"/>
        <v>0</v>
      </c>
      <c r="AO193" s="3"/>
      <c r="AP193" s="3" t="str">
        <f>IF(ISBLANK(F193),"",VLOOKUP(F193,'validation code'!$T$64:$U$125,2,0))</f>
        <v/>
      </c>
      <c r="AQ193" s="3" t="str">
        <f>IF(ISBLANK(F193),"",VLOOKUP(F193,'validation code'!$T$3:$U$61,2,0))</f>
        <v/>
      </c>
      <c r="AR193" s="3" t="str">
        <f>IF(ISBLANK(M193)=TRUE,"",VLOOKUP(M193,'validation code'!$X$48:$Y$49,2,0))</f>
        <v/>
      </c>
      <c r="AS193" s="3" t="str">
        <f>IF(ISBLANK(F193)=TRUE,"",VLOOKUP(F193,'validation code'!$A$29:$B$91,2,0))</f>
        <v/>
      </c>
      <c r="AT193" s="3"/>
      <c r="AU193" s="3" t="str">
        <f t="shared" si="3"/>
        <v>EX-25</v>
      </c>
      <c r="AV193" s="3" t="str">
        <f>IF(ISBLANK($B$2)=TRUE,"",VLOOKUP($B$2,'validation code'!$W$54:$X$76,2,0))</f>
        <v>GAF</v>
      </c>
      <c r="AW193" s="3" t="str">
        <f t="shared" si="63"/>
        <v>01</v>
      </c>
      <c r="AX193" s="3" t="str">
        <f t="shared" si="64"/>
        <v/>
      </c>
      <c r="AY193" s="3" t="str">
        <f t="shared" si="65"/>
        <v>0192</v>
      </c>
      <c r="AZ193" s="3" t="str">
        <f t="shared" si="66"/>
        <v>EX-25-GAF-01--0192</v>
      </c>
      <c r="BA193" s="3" t="str">
        <f t="shared" si="67"/>
        <v>Not Completed</v>
      </c>
      <c r="BB193" s="6">
        <f t="shared" si="33"/>
        <v>0</v>
      </c>
      <c r="BC193" s="6">
        <f t="shared" si="34"/>
        <v>0</v>
      </c>
      <c r="BD193" s="6">
        <f t="shared" si="35"/>
        <v>1</v>
      </c>
      <c r="BE193" s="6">
        <f t="shared" si="36"/>
        <v>0</v>
      </c>
      <c r="BF193" s="6">
        <f t="shared" si="37"/>
        <v>0</v>
      </c>
      <c r="BG193" s="6">
        <f t="shared" si="38"/>
        <v>0</v>
      </c>
      <c r="BH193" s="6">
        <f t="shared" si="39"/>
        <v>0</v>
      </c>
      <c r="BI193" s="6">
        <f t="shared" si="40"/>
        <v>0</v>
      </c>
      <c r="BJ193" s="6">
        <f t="shared" si="41"/>
        <v>0</v>
      </c>
      <c r="BK193" s="6">
        <f t="shared" si="42"/>
        <v>0</v>
      </c>
      <c r="BL193" s="6">
        <f t="shared" si="43"/>
        <v>0</v>
      </c>
      <c r="BM193" s="6">
        <f t="shared" si="44"/>
        <v>1</v>
      </c>
      <c r="BN193" s="6">
        <f t="shared" si="45"/>
        <v>1</v>
      </c>
      <c r="BO193" s="6">
        <f t="shared" si="46"/>
        <v>0</v>
      </c>
      <c r="BP193" s="6">
        <f t="shared" si="47"/>
        <v>1</v>
      </c>
      <c r="BQ193" s="105">
        <f t="shared" si="48"/>
        <v>1</v>
      </c>
      <c r="BR193" s="6">
        <f t="shared" si="49"/>
        <v>0</v>
      </c>
      <c r="BS193" s="6">
        <f t="shared" si="50"/>
        <v>0</v>
      </c>
      <c r="BT193" s="105">
        <f t="shared" si="51"/>
        <v>1</v>
      </c>
      <c r="BU193" s="105">
        <f t="shared" si="52"/>
        <v>1</v>
      </c>
      <c r="BV193" s="105">
        <f t="shared" si="53"/>
        <v>1</v>
      </c>
      <c r="BW193" s="105">
        <f t="shared" si="54"/>
        <v>1</v>
      </c>
      <c r="BX193" s="3"/>
      <c r="BY193" s="3" t="str">
        <f t="shared" si="68"/>
        <v/>
      </c>
      <c r="BZ193" s="3" t="str">
        <f t="shared" si="69"/>
        <v/>
      </c>
      <c r="CA193" s="3" t="str">
        <f t="shared" si="70"/>
        <v/>
      </c>
      <c r="CB193" s="3">
        <f t="shared" si="71"/>
        <v>0</v>
      </c>
      <c r="CC193" s="3" t="str">
        <f t="shared" si="72"/>
        <v>0</v>
      </c>
    </row>
    <row r="194" spans="1:81" x14ac:dyDescent="0.25">
      <c r="A194" s="3" t="str">
        <f t="shared" si="58"/>
        <v>Not Completed</v>
      </c>
      <c r="C194" s="10">
        <f t="shared" si="85"/>
        <v>193</v>
      </c>
      <c r="D194" s="5" t="str">
        <f t="shared" si="60"/>
        <v/>
      </c>
      <c r="E194" s="6"/>
      <c r="F194" s="6"/>
      <c r="G194" s="6"/>
      <c r="H194" s="5" t="str">
        <f t="shared" si="86"/>
        <v/>
      </c>
      <c r="I194" s="6"/>
      <c r="J194" s="6"/>
      <c r="K194" s="6"/>
      <c r="L194" s="6"/>
      <c r="M194" s="6"/>
      <c r="N194" s="6"/>
      <c r="O194" s="6"/>
      <c r="P194" s="7"/>
      <c r="Q194" s="8" t="str">
        <f>IF(ISBLANK(O194)=TRUE,"",VLOOKUP(O194,'validation code'!$X$35:$Y$38,2,0))</f>
        <v/>
      </c>
      <c r="R194" s="8">
        <f t="shared" si="83"/>
        <v>0</v>
      </c>
      <c r="S194" s="7"/>
      <c r="T194" s="61" t="str">
        <f t="shared" si="61"/>
        <v/>
      </c>
      <c r="U194" s="57"/>
      <c r="V194" s="57"/>
      <c r="W194" s="57"/>
      <c r="X194" s="57"/>
      <c r="Y194" s="58"/>
      <c r="Z194" s="57"/>
      <c r="AA194" s="87"/>
      <c r="AB194" s="84" t="str">
        <f t="shared" si="62"/>
        <v/>
      </c>
      <c r="AC194" s="60" t="str">
        <f t="shared" si="89"/>
        <v/>
      </c>
      <c r="AD194" s="60" t="str">
        <f t="shared" si="89"/>
        <v/>
      </c>
      <c r="AE194" s="60" t="str">
        <f t="shared" si="89"/>
        <v/>
      </c>
      <c r="AF194" s="60" t="str">
        <f t="shared" si="89"/>
        <v/>
      </c>
      <c r="AG194" s="60" t="str">
        <f t="shared" si="89"/>
        <v/>
      </c>
      <c r="AH194" s="60" t="str">
        <f t="shared" si="89"/>
        <v/>
      </c>
      <c r="AI194" s="60" t="str">
        <f t="shared" si="89"/>
        <v/>
      </c>
      <c r="AJ194" s="60" t="str">
        <f t="shared" si="89"/>
        <v/>
      </c>
      <c r="AK194" s="60" t="str">
        <f t="shared" si="89"/>
        <v/>
      </c>
      <c r="AL194" s="60" t="str">
        <f t="shared" si="89"/>
        <v/>
      </c>
      <c r="AM194" s="60" t="str">
        <f t="shared" si="89"/>
        <v/>
      </c>
      <c r="AN194" s="55">
        <f t="shared" si="84"/>
        <v>0</v>
      </c>
      <c r="AO194" s="3"/>
      <c r="AP194" s="3" t="str">
        <f>IF(ISBLANK(F194),"",VLOOKUP(F194,'validation code'!$T$64:$U$125,2,0))</f>
        <v/>
      </c>
      <c r="AQ194" s="3" t="str">
        <f>IF(ISBLANK(F194),"",VLOOKUP(F194,'validation code'!$T$3:$U$61,2,0))</f>
        <v/>
      </c>
      <c r="AR194" s="3" t="str">
        <f>IF(ISBLANK(M194)=TRUE,"",VLOOKUP(M194,'validation code'!$X$48:$Y$49,2,0))</f>
        <v/>
      </c>
      <c r="AS194" s="3" t="str">
        <f>IF(ISBLANK(F194)=TRUE,"",VLOOKUP(F194,'validation code'!$A$29:$B$91,2,0))</f>
        <v/>
      </c>
      <c r="AT194" s="3"/>
      <c r="AU194" s="3" t="str">
        <f t="shared" si="3"/>
        <v>EX-25</v>
      </c>
      <c r="AV194" s="3" t="str">
        <f>IF(ISBLANK($B$2)=TRUE,"",VLOOKUP($B$2,'validation code'!$W$54:$X$76,2,0))</f>
        <v>GAF</v>
      </c>
      <c r="AW194" s="3" t="str">
        <f t="shared" si="63"/>
        <v>01</v>
      </c>
      <c r="AX194" s="3" t="str">
        <f t="shared" si="64"/>
        <v/>
      </c>
      <c r="AY194" s="3" t="str">
        <f t="shared" si="65"/>
        <v>0193</v>
      </c>
      <c r="AZ194" s="3" t="str">
        <f t="shared" si="66"/>
        <v>EX-25-GAF-01--0193</v>
      </c>
      <c r="BA194" s="3" t="str">
        <f t="shared" si="67"/>
        <v>Not Completed</v>
      </c>
      <c r="BB194" s="6">
        <f t="shared" si="33"/>
        <v>0</v>
      </c>
      <c r="BC194" s="6">
        <f t="shared" si="34"/>
        <v>0</v>
      </c>
      <c r="BD194" s="6">
        <f t="shared" si="35"/>
        <v>1</v>
      </c>
      <c r="BE194" s="6">
        <f t="shared" si="36"/>
        <v>0</v>
      </c>
      <c r="BF194" s="6">
        <f t="shared" si="37"/>
        <v>0</v>
      </c>
      <c r="BG194" s="6">
        <f t="shared" si="38"/>
        <v>0</v>
      </c>
      <c r="BH194" s="6">
        <f t="shared" si="39"/>
        <v>0</v>
      </c>
      <c r="BI194" s="6">
        <f t="shared" si="40"/>
        <v>0</v>
      </c>
      <c r="BJ194" s="6">
        <f t="shared" si="41"/>
        <v>0</v>
      </c>
      <c r="BK194" s="6">
        <f t="shared" si="42"/>
        <v>0</v>
      </c>
      <c r="BL194" s="6">
        <f t="shared" si="43"/>
        <v>0</v>
      </c>
      <c r="BM194" s="6">
        <f t="shared" si="44"/>
        <v>1</v>
      </c>
      <c r="BN194" s="6">
        <f t="shared" si="45"/>
        <v>1</v>
      </c>
      <c r="BO194" s="6">
        <f t="shared" si="46"/>
        <v>0</v>
      </c>
      <c r="BP194" s="6">
        <f t="shared" si="47"/>
        <v>1</v>
      </c>
      <c r="BQ194" s="105">
        <f t="shared" si="48"/>
        <v>1</v>
      </c>
      <c r="BR194" s="6">
        <f t="shared" si="49"/>
        <v>0</v>
      </c>
      <c r="BS194" s="6">
        <f t="shared" si="50"/>
        <v>0</v>
      </c>
      <c r="BT194" s="105">
        <f t="shared" si="51"/>
        <v>1</v>
      </c>
      <c r="BU194" s="105">
        <f t="shared" si="52"/>
        <v>1</v>
      </c>
      <c r="BV194" s="105">
        <f t="shared" si="53"/>
        <v>1</v>
      </c>
      <c r="BW194" s="105">
        <f t="shared" si="54"/>
        <v>1</v>
      </c>
      <c r="BX194" s="3"/>
      <c r="BY194" s="3" t="str">
        <f t="shared" si="68"/>
        <v/>
      </c>
      <c r="BZ194" s="3" t="str">
        <f t="shared" si="69"/>
        <v/>
      </c>
      <c r="CA194" s="3" t="str">
        <f t="shared" si="70"/>
        <v/>
      </c>
      <c r="CB194" s="3">
        <f t="shared" si="71"/>
        <v>0</v>
      </c>
      <c r="CC194" s="3" t="str">
        <f t="shared" si="72"/>
        <v>0</v>
      </c>
    </row>
    <row r="195" spans="1:81" x14ac:dyDescent="0.25">
      <c r="A195" s="3" t="str">
        <f t="shared" si="58"/>
        <v>Not Completed</v>
      </c>
      <c r="C195" s="10">
        <f t="shared" si="85"/>
        <v>194</v>
      </c>
      <c r="D195" s="5" t="str">
        <f t="shared" si="60"/>
        <v/>
      </c>
      <c r="E195" s="6"/>
      <c r="F195" s="6"/>
      <c r="G195" s="6"/>
      <c r="H195" s="5" t="str">
        <f t="shared" si="86"/>
        <v/>
      </c>
      <c r="I195" s="6"/>
      <c r="J195" s="6"/>
      <c r="K195" s="6"/>
      <c r="L195" s="6"/>
      <c r="M195" s="6"/>
      <c r="N195" s="6"/>
      <c r="O195" s="6"/>
      <c r="P195" s="7"/>
      <c r="Q195" s="8" t="str">
        <f>IF(ISBLANK(O195)=TRUE,"",VLOOKUP(O195,'validation code'!$X$35:$Y$38,2,0))</f>
        <v/>
      </c>
      <c r="R195" s="8">
        <f t="shared" ref="R195:R201" si="90">IFERROR(T195+S195,0)</f>
        <v>0</v>
      </c>
      <c r="S195" s="7"/>
      <c r="T195" s="61" t="str">
        <f t="shared" si="61"/>
        <v/>
      </c>
      <c r="U195" s="57"/>
      <c r="V195" s="57"/>
      <c r="W195" s="57"/>
      <c r="X195" s="57"/>
      <c r="Y195" s="58"/>
      <c r="Z195" s="57"/>
      <c r="AA195" s="87"/>
      <c r="AB195" s="84" t="str">
        <f t="shared" si="62"/>
        <v/>
      </c>
      <c r="AC195" s="60" t="str">
        <f t="shared" si="89"/>
        <v/>
      </c>
      <c r="AD195" s="60" t="str">
        <f t="shared" si="89"/>
        <v/>
      </c>
      <c r="AE195" s="60" t="str">
        <f t="shared" si="89"/>
        <v/>
      </c>
      <c r="AF195" s="60" t="str">
        <f t="shared" si="89"/>
        <v/>
      </c>
      <c r="AG195" s="60" t="str">
        <f t="shared" si="89"/>
        <v/>
      </c>
      <c r="AH195" s="60" t="str">
        <f t="shared" si="89"/>
        <v/>
      </c>
      <c r="AI195" s="60" t="str">
        <f t="shared" si="89"/>
        <v/>
      </c>
      <c r="AJ195" s="60" t="str">
        <f t="shared" si="89"/>
        <v/>
      </c>
      <c r="AK195" s="60" t="str">
        <f t="shared" si="89"/>
        <v/>
      </c>
      <c r="AL195" s="60" t="str">
        <f t="shared" si="89"/>
        <v/>
      </c>
      <c r="AM195" s="60" t="str">
        <f t="shared" si="89"/>
        <v/>
      </c>
      <c r="AN195" s="55">
        <f t="shared" ref="AN195:AN201" si="91">IFERROR((SUM(AB195:AM195))-T195,0)</f>
        <v>0</v>
      </c>
      <c r="AO195" s="3"/>
      <c r="AP195" s="3" t="str">
        <f>IF(ISBLANK(F195),"",VLOOKUP(F195,'validation code'!$T$64:$U$125,2,0))</f>
        <v/>
      </c>
      <c r="AQ195" s="3" t="str">
        <f>IF(ISBLANK(F195),"",VLOOKUP(F195,'validation code'!$T$3:$U$61,2,0))</f>
        <v/>
      </c>
      <c r="AR195" s="3" t="str">
        <f>IF(ISBLANK(M195)=TRUE,"",VLOOKUP(M195,'validation code'!$X$48:$Y$49,2,0))</f>
        <v/>
      </c>
      <c r="AS195" s="3" t="str">
        <f>IF(ISBLANK(F195)=TRUE,"",VLOOKUP(F195,'validation code'!$A$29:$B$91,2,0))</f>
        <v/>
      </c>
      <c r="AT195" s="3"/>
      <c r="AU195" s="3" t="str">
        <f t="shared" si="3"/>
        <v>EX-25</v>
      </c>
      <c r="AV195" s="3" t="str">
        <f>IF(ISBLANK($B$2)=TRUE,"",VLOOKUP($B$2,'validation code'!$W$54:$X$76,2,0))</f>
        <v>GAF</v>
      </c>
      <c r="AW195" s="3" t="str">
        <f t="shared" si="63"/>
        <v>01</v>
      </c>
      <c r="AX195" s="3" t="str">
        <f t="shared" si="64"/>
        <v/>
      </c>
      <c r="AY195" s="3" t="str">
        <f t="shared" si="65"/>
        <v>0194</v>
      </c>
      <c r="AZ195" s="3" t="str">
        <f t="shared" si="66"/>
        <v>EX-25-GAF-01--0194</v>
      </c>
      <c r="BA195" s="3" t="str">
        <f t="shared" si="67"/>
        <v>Not Completed</v>
      </c>
      <c r="BB195" s="6">
        <f t="shared" si="33"/>
        <v>0</v>
      </c>
      <c r="BC195" s="6">
        <f t="shared" si="34"/>
        <v>0</v>
      </c>
      <c r="BD195" s="6">
        <f t="shared" si="35"/>
        <v>1</v>
      </c>
      <c r="BE195" s="6">
        <f t="shared" si="36"/>
        <v>0</v>
      </c>
      <c r="BF195" s="6">
        <f t="shared" si="37"/>
        <v>0</v>
      </c>
      <c r="BG195" s="6">
        <f t="shared" si="38"/>
        <v>0</v>
      </c>
      <c r="BH195" s="6">
        <f t="shared" si="39"/>
        <v>0</v>
      </c>
      <c r="BI195" s="6">
        <f t="shared" si="40"/>
        <v>0</v>
      </c>
      <c r="BJ195" s="6">
        <f t="shared" si="41"/>
        <v>0</v>
      </c>
      <c r="BK195" s="6">
        <f t="shared" si="42"/>
        <v>0</v>
      </c>
      <c r="BL195" s="6">
        <f t="shared" si="43"/>
        <v>0</v>
      </c>
      <c r="BM195" s="6">
        <f t="shared" si="44"/>
        <v>1</v>
      </c>
      <c r="BN195" s="6">
        <f t="shared" si="45"/>
        <v>1</v>
      </c>
      <c r="BO195" s="6">
        <f t="shared" si="46"/>
        <v>0</v>
      </c>
      <c r="BP195" s="6">
        <f t="shared" si="47"/>
        <v>1</v>
      </c>
      <c r="BQ195" s="105">
        <f t="shared" si="48"/>
        <v>1</v>
      </c>
      <c r="BR195" s="6">
        <f t="shared" si="49"/>
        <v>0</v>
      </c>
      <c r="BS195" s="6">
        <f t="shared" si="50"/>
        <v>0</v>
      </c>
      <c r="BT195" s="105">
        <f t="shared" si="51"/>
        <v>1</v>
      </c>
      <c r="BU195" s="105">
        <f t="shared" si="52"/>
        <v>1</v>
      </c>
      <c r="BV195" s="105">
        <f t="shared" si="53"/>
        <v>1</v>
      </c>
      <c r="BW195" s="105">
        <f t="shared" si="54"/>
        <v>1</v>
      </c>
      <c r="BX195" s="3"/>
      <c r="BY195" s="3" t="str">
        <f t="shared" si="68"/>
        <v/>
      </c>
      <c r="BZ195" s="3" t="str">
        <f t="shared" si="69"/>
        <v/>
      </c>
      <c r="CA195" s="3" t="str">
        <f t="shared" si="70"/>
        <v/>
      </c>
      <c r="CB195" s="3">
        <f t="shared" si="71"/>
        <v>0</v>
      </c>
      <c r="CC195" s="3" t="str">
        <f t="shared" si="72"/>
        <v>0</v>
      </c>
    </row>
    <row r="196" spans="1:81" x14ac:dyDescent="0.25">
      <c r="A196" s="3" t="str">
        <f t="shared" si="58"/>
        <v>Not Completed</v>
      </c>
      <c r="C196" s="10">
        <f t="shared" si="85"/>
        <v>195</v>
      </c>
      <c r="D196" s="5" t="str">
        <f t="shared" si="60"/>
        <v/>
      </c>
      <c r="E196" s="6"/>
      <c r="F196" s="6"/>
      <c r="G196" s="6"/>
      <c r="H196" s="5" t="str">
        <f t="shared" si="86"/>
        <v/>
      </c>
      <c r="I196" s="6"/>
      <c r="J196" s="6"/>
      <c r="K196" s="6"/>
      <c r="L196" s="6"/>
      <c r="M196" s="6"/>
      <c r="N196" s="6"/>
      <c r="O196" s="6"/>
      <c r="P196" s="7"/>
      <c r="Q196" s="8" t="str">
        <f>IF(ISBLANK(O196)=TRUE,"",VLOOKUP(O196,'validation code'!$X$35:$Y$38,2,0))</f>
        <v/>
      </c>
      <c r="R196" s="8">
        <f t="shared" si="90"/>
        <v>0</v>
      </c>
      <c r="S196" s="7"/>
      <c r="T196" s="61" t="str">
        <f t="shared" si="61"/>
        <v/>
      </c>
      <c r="U196" s="57"/>
      <c r="V196" s="57"/>
      <c r="W196" s="57"/>
      <c r="X196" s="57"/>
      <c r="Y196" s="58"/>
      <c r="Z196" s="57"/>
      <c r="AA196" s="87"/>
      <c r="AB196" s="84" t="str">
        <f t="shared" si="62"/>
        <v/>
      </c>
      <c r="AC196" s="60" t="str">
        <f t="shared" si="89"/>
        <v/>
      </c>
      <c r="AD196" s="60" t="str">
        <f t="shared" si="89"/>
        <v/>
      </c>
      <c r="AE196" s="60" t="str">
        <f t="shared" si="89"/>
        <v/>
      </c>
      <c r="AF196" s="60" t="str">
        <f t="shared" si="89"/>
        <v/>
      </c>
      <c r="AG196" s="60" t="str">
        <f t="shared" si="89"/>
        <v/>
      </c>
      <c r="AH196" s="60" t="str">
        <f t="shared" si="89"/>
        <v/>
      </c>
      <c r="AI196" s="60" t="str">
        <f t="shared" si="89"/>
        <v/>
      </c>
      <c r="AJ196" s="60" t="str">
        <f t="shared" si="89"/>
        <v/>
      </c>
      <c r="AK196" s="60" t="str">
        <f t="shared" si="89"/>
        <v/>
      </c>
      <c r="AL196" s="60" t="str">
        <f t="shared" si="89"/>
        <v/>
      </c>
      <c r="AM196" s="60" t="str">
        <f t="shared" si="89"/>
        <v/>
      </c>
      <c r="AN196" s="55">
        <f t="shared" si="91"/>
        <v>0</v>
      </c>
      <c r="AO196" s="3"/>
      <c r="AP196" s="3" t="str">
        <f>IF(ISBLANK(F196),"",VLOOKUP(F196,'validation code'!$T$64:$U$125,2,0))</f>
        <v/>
      </c>
      <c r="AQ196" s="3" t="str">
        <f>IF(ISBLANK(F196),"",VLOOKUP(F196,'validation code'!$T$3:$U$61,2,0))</f>
        <v/>
      </c>
      <c r="AR196" s="3" t="str">
        <f>IF(ISBLANK(M196)=TRUE,"",VLOOKUP(M196,'validation code'!$X$48:$Y$49,2,0))</f>
        <v/>
      </c>
      <c r="AS196" s="3" t="str">
        <f>IF(ISBLANK(F196)=TRUE,"",VLOOKUP(F196,'validation code'!$A$29:$B$91,2,0))</f>
        <v/>
      </c>
      <c r="AT196" s="3"/>
      <c r="AU196" s="3" t="str">
        <f t="shared" si="3"/>
        <v>EX-25</v>
      </c>
      <c r="AV196" s="3" t="str">
        <f>IF(ISBLANK($B$2)=TRUE,"",VLOOKUP($B$2,'validation code'!$W$54:$X$76,2,0))</f>
        <v>GAF</v>
      </c>
      <c r="AW196" s="3" t="str">
        <f t="shared" si="63"/>
        <v>01</v>
      </c>
      <c r="AX196" s="3" t="str">
        <f t="shared" si="64"/>
        <v/>
      </c>
      <c r="AY196" s="3" t="str">
        <f t="shared" si="65"/>
        <v>0195</v>
      </c>
      <c r="AZ196" s="3" t="str">
        <f t="shared" si="66"/>
        <v>EX-25-GAF-01--0195</v>
      </c>
      <c r="BA196" s="3" t="str">
        <f t="shared" si="67"/>
        <v>Not Completed</v>
      </c>
      <c r="BB196" s="6">
        <f t="shared" si="33"/>
        <v>0</v>
      </c>
      <c r="BC196" s="6">
        <f t="shared" si="34"/>
        <v>0</v>
      </c>
      <c r="BD196" s="6">
        <f t="shared" si="35"/>
        <v>1</v>
      </c>
      <c r="BE196" s="6">
        <f t="shared" si="36"/>
        <v>0</v>
      </c>
      <c r="BF196" s="6">
        <f t="shared" si="37"/>
        <v>0</v>
      </c>
      <c r="BG196" s="6">
        <f t="shared" si="38"/>
        <v>0</v>
      </c>
      <c r="BH196" s="6">
        <f t="shared" si="39"/>
        <v>0</v>
      </c>
      <c r="BI196" s="6">
        <f t="shared" si="40"/>
        <v>0</v>
      </c>
      <c r="BJ196" s="6">
        <f t="shared" si="41"/>
        <v>0</v>
      </c>
      <c r="BK196" s="6">
        <f t="shared" si="42"/>
        <v>0</v>
      </c>
      <c r="BL196" s="6">
        <f t="shared" si="43"/>
        <v>0</v>
      </c>
      <c r="BM196" s="6">
        <f t="shared" si="44"/>
        <v>1</v>
      </c>
      <c r="BN196" s="6">
        <f t="shared" si="45"/>
        <v>1</v>
      </c>
      <c r="BO196" s="6">
        <f t="shared" si="46"/>
        <v>0</v>
      </c>
      <c r="BP196" s="6">
        <f t="shared" si="47"/>
        <v>1</v>
      </c>
      <c r="BQ196" s="105">
        <f t="shared" si="48"/>
        <v>1</v>
      </c>
      <c r="BR196" s="6">
        <f t="shared" si="49"/>
        <v>0</v>
      </c>
      <c r="BS196" s="6">
        <f t="shared" si="50"/>
        <v>0</v>
      </c>
      <c r="BT196" s="105">
        <f t="shared" si="51"/>
        <v>1</v>
      </c>
      <c r="BU196" s="105">
        <f t="shared" si="52"/>
        <v>1</v>
      </c>
      <c r="BV196" s="105">
        <f t="shared" si="53"/>
        <v>1</v>
      </c>
      <c r="BW196" s="105">
        <f t="shared" si="54"/>
        <v>1</v>
      </c>
      <c r="BX196" s="3"/>
      <c r="BY196" s="3" t="str">
        <f t="shared" si="68"/>
        <v/>
      </c>
      <c r="BZ196" s="3" t="str">
        <f t="shared" si="69"/>
        <v/>
      </c>
      <c r="CA196" s="3" t="str">
        <f t="shared" si="70"/>
        <v/>
      </c>
      <c r="CB196" s="3">
        <f t="shared" si="71"/>
        <v>0</v>
      </c>
      <c r="CC196" s="3" t="str">
        <f t="shared" si="72"/>
        <v>0</v>
      </c>
    </row>
    <row r="197" spans="1:81" x14ac:dyDescent="0.25">
      <c r="A197" s="3" t="str">
        <f t="shared" si="58"/>
        <v>Not Completed</v>
      </c>
      <c r="C197" s="10">
        <f t="shared" si="85"/>
        <v>196</v>
      </c>
      <c r="D197" s="5" t="str">
        <f t="shared" si="60"/>
        <v/>
      </c>
      <c r="E197" s="6"/>
      <c r="F197" s="6"/>
      <c r="G197" s="6"/>
      <c r="H197" s="5" t="str">
        <f t="shared" si="86"/>
        <v/>
      </c>
      <c r="I197" s="6"/>
      <c r="J197" s="6"/>
      <c r="K197" s="6"/>
      <c r="L197" s="6"/>
      <c r="M197" s="6"/>
      <c r="N197" s="6"/>
      <c r="O197" s="6"/>
      <c r="P197" s="7"/>
      <c r="Q197" s="8" t="str">
        <f>IF(ISBLANK(O197)=TRUE,"",VLOOKUP(O197,'validation code'!$X$35:$Y$38,2,0))</f>
        <v/>
      </c>
      <c r="R197" s="8">
        <f t="shared" si="90"/>
        <v>0</v>
      </c>
      <c r="S197" s="7"/>
      <c r="T197" s="61" t="str">
        <f t="shared" si="61"/>
        <v/>
      </c>
      <c r="U197" s="57"/>
      <c r="V197" s="57"/>
      <c r="W197" s="57"/>
      <c r="X197" s="57"/>
      <c r="Y197" s="58"/>
      <c r="Z197" s="57"/>
      <c r="AA197" s="87"/>
      <c r="AB197" s="84" t="str">
        <f t="shared" si="62"/>
        <v/>
      </c>
      <c r="AC197" s="60" t="str">
        <f t="shared" si="89"/>
        <v/>
      </c>
      <c r="AD197" s="60" t="str">
        <f t="shared" si="89"/>
        <v/>
      </c>
      <c r="AE197" s="60" t="str">
        <f t="shared" si="89"/>
        <v/>
      </c>
      <c r="AF197" s="60" t="str">
        <f t="shared" si="89"/>
        <v/>
      </c>
      <c r="AG197" s="60" t="str">
        <f t="shared" si="89"/>
        <v/>
      </c>
      <c r="AH197" s="60" t="str">
        <f t="shared" si="89"/>
        <v/>
      </c>
      <c r="AI197" s="60" t="str">
        <f t="shared" si="89"/>
        <v/>
      </c>
      <c r="AJ197" s="60" t="str">
        <f t="shared" si="89"/>
        <v/>
      </c>
      <c r="AK197" s="60" t="str">
        <f t="shared" si="89"/>
        <v/>
      </c>
      <c r="AL197" s="60" t="str">
        <f t="shared" si="89"/>
        <v/>
      </c>
      <c r="AM197" s="60" t="str">
        <f t="shared" si="89"/>
        <v/>
      </c>
      <c r="AN197" s="55">
        <f t="shared" si="91"/>
        <v>0</v>
      </c>
      <c r="AO197" s="3"/>
      <c r="AP197" s="3" t="str">
        <f>IF(ISBLANK(F197),"",VLOOKUP(F197,'validation code'!$T$64:$U$125,2,0))</f>
        <v/>
      </c>
      <c r="AQ197" s="3" t="str">
        <f>IF(ISBLANK(F197),"",VLOOKUP(F197,'validation code'!$T$3:$U$61,2,0))</f>
        <v/>
      </c>
      <c r="AR197" s="3" t="str">
        <f>IF(ISBLANK(M197)=TRUE,"",VLOOKUP(M197,'validation code'!$X$48:$Y$49,2,0))</f>
        <v/>
      </c>
      <c r="AS197" s="3" t="str">
        <f>IF(ISBLANK(F197)=TRUE,"",VLOOKUP(F197,'validation code'!$A$29:$B$91,2,0))</f>
        <v/>
      </c>
      <c r="AT197" s="3"/>
      <c r="AU197" s="3" t="str">
        <f t="shared" si="3"/>
        <v>EX-25</v>
      </c>
      <c r="AV197" s="3" t="str">
        <f>IF(ISBLANK($B$2)=TRUE,"",VLOOKUP($B$2,'validation code'!$W$54:$X$76,2,0))</f>
        <v>GAF</v>
      </c>
      <c r="AW197" s="3" t="str">
        <f t="shared" si="63"/>
        <v>01</v>
      </c>
      <c r="AX197" s="3" t="str">
        <f t="shared" si="64"/>
        <v/>
      </c>
      <c r="AY197" s="3" t="str">
        <f t="shared" si="65"/>
        <v>0196</v>
      </c>
      <c r="AZ197" s="3" t="str">
        <f t="shared" si="66"/>
        <v>EX-25-GAF-01--0196</v>
      </c>
      <c r="BA197" s="3" t="str">
        <f t="shared" si="67"/>
        <v>Not Completed</v>
      </c>
      <c r="BB197" s="6">
        <f t="shared" si="33"/>
        <v>0</v>
      </c>
      <c r="BC197" s="6">
        <f t="shared" si="34"/>
        <v>0</v>
      </c>
      <c r="BD197" s="6">
        <f t="shared" si="35"/>
        <v>1</v>
      </c>
      <c r="BE197" s="6">
        <f t="shared" si="36"/>
        <v>0</v>
      </c>
      <c r="BF197" s="6">
        <f t="shared" si="37"/>
        <v>0</v>
      </c>
      <c r="BG197" s="6">
        <f t="shared" si="38"/>
        <v>0</v>
      </c>
      <c r="BH197" s="6">
        <f t="shared" si="39"/>
        <v>0</v>
      </c>
      <c r="BI197" s="6">
        <f t="shared" si="40"/>
        <v>0</v>
      </c>
      <c r="BJ197" s="6">
        <f t="shared" si="41"/>
        <v>0</v>
      </c>
      <c r="BK197" s="6">
        <f t="shared" si="42"/>
        <v>0</v>
      </c>
      <c r="BL197" s="6">
        <f t="shared" si="43"/>
        <v>0</v>
      </c>
      <c r="BM197" s="6">
        <f t="shared" si="44"/>
        <v>1</v>
      </c>
      <c r="BN197" s="6">
        <f t="shared" si="45"/>
        <v>1</v>
      </c>
      <c r="BO197" s="6">
        <f t="shared" si="46"/>
        <v>0</v>
      </c>
      <c r="BP197" s="6">
        <f t="shared" si="47"/>
        <v>1</v>
      </c>
      <c r="BQ197" s="105">
        <f t="shared" si="48"/>
        <v>1</v>
      </c>
      <c r="BR197" s="6">
        <f t="shared" si="49"/>
        <v>0</v>
      </c>
      <c r="BS197" s="6">
        <f t="shared" si="50"/>
        <v>0</v>
      </c>
      <c r="BT197" s="105">
        <f t="shared" si="51"/>
        <v>1</v>
      </c>
      <c r="BU197" s="105">
        <f t="shared" si="52"/>
        <v>1</v>
      </c>
      <c r="BV197" s="105">
        <f t="shared" si="53"/>
        <v>1</v>
      </c>
      <c r="BW197" s="105">
        <f t="shared" si="54"/>
        <v>1</v>
      </c>
      <c r="BX197" s="3"/>
      <c r="BY197" s="3" t="str">
        <f t="shared" si="68"/>
        <v/>
      </c>
      <c r="BZ197" s="3" t="str">
        <f t="shared" si="69"/>
        <v/>
      </c>
      <c r="CA197" s="3" t="str">
        <f t="shared" si="70"/>
        <v/>
      </c>
      <c r="CB197" s="3">
        <f t="shared" si="71"/>
        <v>0</v>
      </c>
      <c r="CC197" s="3" t="str">
        <f t="shared" si="72"/>
        <v>0</v>
      </c>
    </row>
    <row r="198" spans="1:81" x14ac:dyDescent="0.25">
      <c r="A198" s="3" t="str">
        <f t="shared" si="58"/>
        <v>Not Completed</v>
      </c>
      <c r="C198" s="10">
        <f t="shared" si="85"/>
        <v>197</v>
      </c>
      <c r="D198" s="5" t="str">
        <f t="shared" si="60"/>
        <v/>
      </c>
      <c r="E198" s="6"/>
      <c r="F198" s="6"/>
      <c r="G198" s="6"/>
      <c r="H198" s="5" t="str">
        <f t="shared" si="86"/>
        <v/>
      </c>
      <c r="I198" s="6"/>
      <c r="J198" s="6"/>
      <c r="K198" s="6"/>
      <c r="L198" s="6"/>
      <c r="M198" s="6"/>
      <c r="N198" s="6"/>
      <c r="O198" s="6"/>
      <c r="P198" s="7"/>
      <c r="Q198" s="8" t="str">
        <f>IF(ISBLANK(O198)=TRUE,"",VLOOKUP(O198,'validation code'!$X$35:$Y$38,2,0))</f>
        <v/>
      </c>
      <c r="R198" s="8">
        <f t="shared" si="90"/>
        <v>0</v>
      </c>
      <c r="S198" s="7"/>
      <c r="T198" s="61" t="str">
        <f t="shared" si="61"/>
        <v/>
      </c>
      <c r="U198" s="57"/>
      <c r="V198" s="57"/>
      <c r="W198" s="57"/>
      <c r="X198" s="57"/>
      <c r="Y198" s="58"/>
      <c r="Z198" s="57"/>
      <c r="AA198" s="87"/>
      <c r="AB198" s="84" t="str">
        <f t="shared" si="62"/>
        <v/>
      </c>
      <c r="AC198" s="60" t="str">
        <f t="shared" si="89"/>
        <v/>
      </c>
      <c r="AD198" s="60" t="str">
        <f t="shared" si="89"/>
        <v/>
      </c>
      <c r="AE198" s="60" t="str">
        <f t="shared" si="89"/>
        <v/>
      </c>
      <c r="AF198" s="60" t="str">
        <f t="shared" si="89"/>
        <v/>
      </c>
      <c r="AG198" s="60" t="str">
        <f t="shared" si="89"/>
        <v/>
      </c>
      <c r="AH198" s="60" t="str">
        <f t="shared" si="89"/>
        <v/>
      </c>
      <c r="AI198" s="60" t="str">
        <f t="shared" si="89"/>
        <v/>
      </c>
      <c r="AJ198" s="60" t="str">
        <f t="shared" si="89"/>
        <v/>
      </c>
      <c r="AK198" s="60" t="str">
        <f t="shared" si="89"/>
        <v/>
      </c>
      <c r="AL198" s="60" t="str">
        <f t="shared" si="89"/>
        <v/>
      </c>
      <c r="AM198" s="60" t="str">
        <f t="shared" si="89"/>
        <v/>
      </c>
      <c r="AN198" s="55">
        <f t="shared" si="91"/>
        <v>0</v>
      </c>
      <c r="AO198" s="3"/>
      <c r="AP198" s="3" t="str">
        <f>IF(ISBLANK(F198),"",VLOOKUP(F198,'validation code'!$T$64:$U$125,2,0))</f>
        <v/>
      </c>
      <c r="AQ198" s="3" t="str">
        <f>IF(ISBLANK(F198),"",VLOOKUP(F198,'validation code'!$T$3:$U$61,2,0))</f>
        <v/>
      </c>
      <c r="AR198" s="3" t="str">
        <f>IF(ISBLANK(M198)=TRUE,"",VLOOKUP(M198,'validation code'!$X$48:$Y$49,2,0))</f>
        <v/>
      </c>
      <c r="AS198" s="3" t="str">
        <f>IF(ISBLANK(F198)=TRUE,"",VLOOKUP(F198,'validation code'!$A$29:$B$91,2,0))</f>
        <v/>
      </c>
      <c r="AT198" s="3"/>
      <c r="AU198" s="3" t="str">
        <f t="shared" si="3"/>
        <v>EX-25</v>
      </c>
      <c r="AV198" s="3" t="str">
        <f>IF(ISBLANK($B$2)=TRUE,"",VLOOKUP($B$2,'validation code'!$W$54:$X$76,2,0))</f>
        <v>GAF</v>
      </c>
      <c r="AW198" s="3" t="str">
        <f t="shared" si="63"/>
        <v>01</v>
      </c>
      <c r="AX198" s="3" t="str">
        <f t="shared" si="64"/>
        <v/>
      </c>
      <c r="AY198" s="3" t="str">
        <f t="shared" si="65"/>
        <v>0197</v>
      </c>
      <c r="AZ198" s="3" t="str">
        <f t="shared" si="66"/>
        <v>EX-25-GAF-01--0197</v>
      </c>
      <c r="BA198" s="3" t="str">
        <f t="shared" si="67"/>
        <v>Not Completed</v>
      </c>
      <c r="BB198" s="6">
        <f t="shared" si="33"/>
        <v>0</v>
      </c>
      <c r="BC198" s="6">
        <f t="shared" si="34"/>
        <v>0</v>
      </c>
      <c r="BD198" s="6">
        <f t="shared" si="35"/>
        <v>1</v>
      </c>
      <c r="BE198" s="6">
        <f t="shared" si="36"/>
        <v>0</v>
      </c>
      <c r="BF198" s="6">
        <f t="shared" si="37"/>
        <v>0</v>
      </c>
      <c r="BG198" s="6">
        <f t="shared" si="38"/>
        <v>0</v>
      </c>
      <c r="BH198" s="6">
        <f t="shared" si="39"/>
        <v>0</v>
      </c>
      <c r="BI198" s="6">
        <f t="shared" si="40"/>
        <v>0</v>
      </c>
      <c r="BJ198" s="6">
        <f t="shared" si="41"/>
        <v>0</v>
      </c>
      <c r="BK198" s="6">
        <f t="shared" si="42"/>
        <v>0</v>
      </c>
      <c r="BL198" s="6">
        <f t="shared" si="43"/>
        <v>0</v>
      </c>
      <c r="BM198" s="6">
        <f t="shared" si="44"/>
        <v>1</v>
      </c>
      <c r="BN198" s="6">
        <f t="shared" si="45"/>
        <v>1</v>
      </c>
      <c r="BO198" s="6">
        <f t="shared" si="46"/>
        <v>0</v>
      </c>
      <c r="BP198" s="6">
        <f t="shared" si="47"/>
        <v>1</v>
      </c>
      <c r="BQ198" s="105">
        <f t="shared" si="48"/>
        <v>1</v>
      </c>
      <c r="BR198" s="6">
        <f t="shared" si="49"/>
        <v>0</v>
      </c>
      <c r="BS198" s="6">
        <f t="shared" si="50"/>
        <v>0</v>
      </c>
      <c r="BT198" s="105">
        <f t="shared" si="51"/>
        <v>1</v>
      </c>
      <c r="BU198" s="105">
        <f t="shared" si="52"/>
        <v>1</v>
      </c>
      <c r="BV198" s="105">
        <f t="shared" si="53"/>
        <v>1</v>
      </c>
      <c r="BW198" s="105">
        <f t="shared" si="54"/>
        <v>1</v>
      </c>
      <c r="BX198" s="3"/>
      <c r="BY198" s="3" t="str">
        <f t="shared" si="68"/>
        <v/>
      </c>
      <c r="BZ198" s="3" t="str">
        <f t="shared" si="69"/>
        <v/>
      </c>
      <c r="CA198" s="3" t="str">
        <f t="shared" si="70"/>
        <v/>
      </c>
      <c r="CB198" s="3">
        <f t="shared" si="71"/>
        <v>0</v>
      </c>
      <c r="CC198" s="3" t="str">
        <f t="shared" si="72"/>
        <v>0</v>
      </c>
    </row>
    <row r="199" spans="1:81" x14ac:dyDescent="0.25">
      <c r="A199" s="3" t="str">
        <f t="shared" si="58"/>
        <v>Not Completed</v>
      </c>
      <c r="C199" s="10">
        <f t="shared" ref="C199:C201" si="92">C198+1</f>
        <v>198</v>
      </c>
      <c r="D199" s="5" t="str">
        <f t="shared" si="60"/>
        <v/>
      </c>
      <c r="E199" s="6"/>
      <c r="F199" s="6"/>
      <c r="G199" s="6"/>
      <c r="H199" s="5" t="str">
        <f t="shared" si="86"/>
        <v/>
      </c>
      <c r="I199" s="6"/>
      <c r="J199" s="6"/>
      <c r="K199" s="6"/>
      <c r="L199" s="6"/>
      <c r="M199" s="6"/>
      <c r="N199" s="6"/>
      <c r="O199" s="6"/>
      <c r="P199" s="7"/>
      <c r="Q199" s="8" t="str">
        <f>IF(ISBLANK(O199)=TRUE,"",VLOOKUP(O199,'validation code'!$X$35:$Y$38,2,0))</f>
        <v/>
      </c>
      <c r="R199" s="8">
        <f t="shared" si="90"/>
        <v>0</v>
      </c>
      <c r="S199" s="7"/>
      <c r="T199" s="61" t="str">
        <f t="shared" si="61"/>
        <v/>
      </c>
      <c r="U199" s="57"/>
      <c r="V199" s="57"/>
      <c r="W199" s="57"/>
      <c r="X199" s="57"/>
      <c r="Y199" s="58"/>
      <c r="Z199" s="57"/>
      <c r="AA199" s="87"/>
      <c r="AB199" s="84" t="str">
        <f t="shared" si="62"/>
        <v/>
      </c>
      <c r="AC199" s="60" t="str">
        <f t="shared" si="89"/>
        <v/>
      </c>
      <c r="AD199" s="60" t="str">
        <f t="shared" si="89"/>
        <v/>
      </c>
      <c r="AE199" s="60" t="str">
        <f t="shared" si="89"/>
        <v/>
      </c>
      <c r="AF199" s="60" t="str">
        <f t="shared" si="89"/>
        <v/>
      </c>
      <c r="AG199" s="60" t="str">
        <f t="shared" si="89"/>
        <v/>
      </c>
      <c r="AH199" s="60" t="str">
        <f t="shared" si="89"/>
        <v/>
      </c>
      <c r="AI199" s="60" t="str">
        <f t="shared" si="89"/>
        <v/>
      </c>
      <c r="AJ199" s="60" t="str">
        <f t="shared" si="89"/>
        <v/>
      </c>
      <c r="AK199" s="60" t="str">
        <f t="shared" si="89"/>
        <v/>
      </c>
      <c r="AL199" s="60" t="str">
        <f t="shared" si="89"/>
        <v/>
      </c>
      <c r="AM199" s="60" t="str">
        <f t="shared" si="89"/>
        <v/>
      </c>
      <c r="AN199" s="55">
        <f t="shared" si="91"/>
        <v>0</v>
      </c>
      <c r="AO199" s="3"/>
      <c r="AP199" s="3" t="str">
        <f>IF(ISBLANK(F199),"",VLOOKUP(F199,'validation code'!$T$64:$U$125,2,0))</f>
        <v/>
      </c>
      <c r="AQ199" s="3" t="str">
        <f>IF(ISBLANK(F199),"",VLOOKUP(F199,'validation code'!$T$3:$U$61,2,0))</f>
        <v/>
      </c>
      <c r="AR199" s="3" t="str">
        <f>IF(ISBLANK(M199)=TRUE,"",VLOOKUP(M199,'validation code'!$X$48:$Y$49,2,0))</f>
        <v/>
      </c>
      <c r="AS199" s="3" t="str">
        <f>IF(ISBLANK(F199)=TRUE,"",VLOOKUP(F199,'validation code'!$A$29:$B$91,2,0))</f>
        <v/>
      </c>
      <c r="AT199" s="3"/>
      <c r="AU199" s="3" t="str">
        <f t="shared" si="3"/>
        <v>EX-25</v>
      </c>
      <c r="AV199" s="3" t="str">
        <f>IF(ISBLANK($B$2)=TRUE,"",VLOOKUP($B$2,'validation code'!$W$54:$X$76,2,0))</f>
        <v>GAF</v>
      </c>
      <c r="AW199" s="3" t="str">
        <f t="shared" si="63"/>
        <v>01</v>
      </c>
      <c r="AX199" s="3" t="str">
        <f t="shared" si="64"/>
        <v/>
      </c>
      <c r="AY199" s="3" t="str">
        <f t="shared" si="65"/>
        <v>0198</v>
      </c>
      <c r="AZ199" s="3" t="str">
        <f t="shared" si="66"/>
        <v>EX-25-GAF-01--0198</v>
      </c>
      <c r="BA199" s="3" t="str">
        <f t="shared" si="67"/>
        <v>Not Completed</v>
      </c>
      <c r="BB199" s="6">
        <f t="shared" si="33"/>
        <v>0</v>
      </c>
      <c r="BC199" s="6">
        <f t="shared" si="34"/>
        <v>0</v>
      </c>
      <c r="BD199" s="6">
        <f t="shared" si="35"/>
        <v>1</v>
      </c>
      <c r="BE199" s="6">
        <f t="shared" si="36"/>
        <v>0</v>
      </c>
      <c r="BF199" s="6">
        <f t="shared" si="37"/>
        <v>0</v>
      </c>
      <c r="BG199" s="6">
        <f t="shared" si="38"/>
        <v>0</v>
      </c>
      <c r="BH199" s="6">
        <f t="shared" si="39"/>
        <v>0</v>
      </c>
      <c r="BI199" s="6">
        <f t="shared" si="40"/>
        <v>0</v>
      </c>
      <c r="BJ199" s="6">
        <f t="shared" si="41"/>
        <v>0</v>
      </c>
      <c r="BK199" s="6">
        <f t="shared" si="42"/>
        <v>0</v>
      </c>
      <c r="BL199" s="6">
        <f t="shared" si="43"/>
        <v>0</v>
      </c>
      <c r="BM199" s="6">
        <f t="shared" si="44"/>
        <v>1</v>
      </c>
      <c r="BN199" s="6">
        <f t="shared" si="45"/>
        <v>1</v>
      </c>
      <c r="BO199" s="6">
        <f t="shared" si="46"/>
        <v>0</v>
      </c>
      <c r="BP199" s="6">
        <f t="shared" si="47"/>
        <v>1</v>
      </c>
      <c r="BQ199" s="105">
        <f t="shared" si="48"/>
        <v>1</v>
      </c>
      <c r="BR199" s="6">
        <f t="shared" si="49"/>
        <v>0</v>
      </c>
      <c r="BS199" s="6">
        <f t="shared" si="50"/>
        <v>0</v>
      </c>
      <c r="BT199" s="105">
        <f t="shared" si="51"/>
        <v>1</v>
      </c>
      <c r="BU199" s="105">
        <f t="shared" si="52"/>
        <v>1</v>
      </c>
      <c r="BV199" s="105">
        <f t="shared" si="53"/>
        <v>1</v>
      </c>
      <c r="BW199" s="105">
        <f t="shared" si="54"/>
        <v>1</v>
      </c>
      <c r="BX199" s="3"/>
      <c r="BY199" s="3" t="str">
        <f t="shared" si="68"/>
        <v/>
      </c>
      <c r="BZ199" s="3" t="str">
        <f t="shared" si="69"/>
        <v/>
      </c>
      <c r="CA199" s="3" t="str">
        <f t="shared" si="70"/>
        <v/>
      </c>
      <c r="CB199" s="3">
        <f t="shared" si="71"/>
        <v>0</v>
      </c>
      <c r="CC199" s="3" t="str">
        <f t="shared" si="72"/>
        <v>0</v>
      </c>
    </row>
    <row r="200" spans="1:81" ht="14.25" customHeight="1" x14ac:dyDescent="0.25">
      <c r="A200" s="59" t="str">
        <f t="shared" si="58"/>
        <v>Not Completed</v>
      </c>
      <c r="C200" s="10">
        <f t="shared" si="92"/>
        <v>199</v>
      </c>
      <c r="D200" s="5" t="str">
        <f t="shared" si="60"/>
        <v/>
      </c>
      <c r="E200" s="6"/>
      <c r="F200" s="6"/>
      <c r="G200" s="6"/>
      <c r="H200" s="5" t="str">
        <f t="shared" si="1"/>
        <v/>
      </c>
      <c r="I200" s="6"/>
      <c r="J200" s="6"/>
      <c r="K200" s="6"/>
      <c r="L200" s="6"/>
      <c r="M200" s="6"/>
      <c r="N200" s="6"/>
      <c r="O200" s="6"/>
      <c r="P200" s="7"/>
      <c r="Q200" s="8" t="str">
        <f>IF(ISBLANK(O200)=TRUE,"",VLOOKUP(O200,'validation code'!$X$35:$Y$38,2,0))</f>
        <v/>
      </c>
      <c r="R200" s="8">
        <f t="shared" si="90"/>
        <v>0</v>
      </c>
      <c r="S200" s="7"/>
      <c r="T200" s="61" t="str">
        <f t="shared" si="61"/>
        <v/>
      </c>
      <c r="U200" s="57"/>
      <c r="V200" s="57"/>
      <c r="W200" s="57"/>
      <c r="X200" s="57"/>
      <c r="Y200" s="58"/>
      <c r="Z200" s="57"/>
      <c r="AA200" s="87"/>
      <c r="AB200" s="84" t="str">
        <f t="shared" si="62"/>
        <v/>
      </c>
      <c r="AC200" s="60" t="str">
        <f t="shared" si="2"/>
        <v/>
      </c>
      <c r="AD200" s="60" t="str">
        <f t="shared" si="2"/>
        <v/>
      </c>
      <c r="AE200" s="60" t="str">
        <f t="shared" si="2"/>
        <v/>
      </c>
      <c r="AF200" s="60" t="str">
        <f t="shared" si="2"/>
        <v/>
      </c>
      <c r="AG200" s="60" t="str">
        <f t="shared" si="2"/>
        <v/>
      </c>
      <c r="AH200" s="60" t="str">
        <f t="shared" si="2"/>
        <v/>
      </c>
      <c r="AI200" s="60" t="str">
        <f t="shared" si="2"/>
        <v/>
      </c>
      <c r="AJ200" s="60" t="str">
        <f t="shared" si="2"/>
        <v/>
      </c>
      <c r="AK200" s="60" t="str">
        <f t="shared" si="2"/>
        <v/>
      </c>
      <c r="AL200" s="60" t="str">
        <f t="shared" si="2"/>
        <v/>
      </c>
      <c r="AM200" s="60" t="str">
        <f t="shared" si="2"/>
        <v/>
      </c>
      <c r="AN200" s="55">
        <f t="shared" si="91"/>
        <v>0</v>
      </c>
      <c r="AO200" s="3"/>
      <c r="AP200" s="3" t="str">
        <f>IF(ISBLANK(F200),"",VLOOKUP(F200,'validation code'!$T$64:$U$125,2,0))</f>
        <v/>
      </c>
      <c r="AQ200" s="3" t="str">
        <f>IF(ISBLANK(F200),"",VLOOKUP(F200,'validation code'!$T$3:$U$61,2,0))</f>
        <v/>
      </c>
      <c r="AR200" s="3" t="str">
        <f>IF(ISBLANK(M200)=TRUE,"",VLOOKUP(M200,'validation code'!$X$48:$Y$49,2,0))</f>
        <v/>
      </c>
      <c r="AS200" s="3" t="str">
        <f>IF(ISBLANK(F200)=TRUE,"",VLOOKUP(F200,'validation code'!$A$29:$B$91,2,0))</f>
        <v/>
      </c>
      <c r="AT200" s="3"/>
      <c r="AU200" s="3" t="str">
        <f t="shared" si="3"/>
        <v>EX-25</v>
      </c>
      <c r="AV200" s="3" t="str">
        <f>IF(ISBLANK($B$2)=TRUE,"",VLOOKUP($B$2,'validation code'!$W$54:$X$76,2,0))</f>
        <v>GAF</v>
      </c>
      <c r="AW200" s="59" t="str">
        <f t="shared" si="63"/>
        <v>01</v>
      </c>
      <c r="AX200" s="59" t="str">
        <f t="shared" si="64"/>
        <v/>
      </c>
      <c r="AY200" s="59" t="str">
        <f t="shared" si="65"/>
        <v>0199</v>
      </c>
      <c r="AZ200" s="59" t="str">
        <f t="shared" si="66"/>
        <v>EX-25-GAF-01--0199</v>
      </c>
      <c r="BA200" s="59" t="str">
        <f t="shared" si="67"/>
        <v>Not Completed</v>
      </c>
      <c r="BB200" s="6">
        <f t="shared" si="33"/>
        <v>0</v>
      </c>
      <c r="BC200" s="6">
        <f t="shared" si="34"/>
        <v>0</v>
      </c>
      <c r="BD200" s="6">
        <f t="shared" si="35"/>
        <v>1</v>
      </c>
      <c r="BE200" s="6">
        <f t="shared" si="36"/>
        <v>0</v>
      </c>
      <c r="BF200" s="6">
        <f t="shared" si="37"/>
        <v>0</v>
      </c>
      <c r="BG200" s="6">
        <f t="shared" si="38"/>
        <v>0</v>
      </c>
      <c r="BH200" s="6">
        <f t="shared" si="39"/>
        <v>0</v>
      </c>
      <c r="BI200" s="6">
        <f t="shared" si="40"/>
        <v>0</v>
      </c>
      <c r="BJ200" s="6">
        <f t="shared" si="41"/>
        <v>0</v>
      </c>
      <c r="BK200" s="6">
        <f t="shared" si="42"/>
        <v>0</v>
      </c>
      <c r="BL200" s="6">
        <f t="shared" si="43"/>
        <v>0</v>
      </c>
      <c r="BM200" s="6">
        <f t="shared" si="44"/>
        <v>1</v>
      </c>
      <c r="BN200" s="6">
        <f t="shared" si="45"/>
        <v>1</v>
      </c>
      <c r="BO200" s="6">
        <f t="shared" si="46"/>
        <v>0</v>
      </c>
      <c r="BP200" s="6">
        <f t="shared" si="47"/>
        <v>1</v>
      </c>
      <c r="BQ200" s="105">
        <f t="shared" si="48"/>
        <v>1</v>
      </c>
      <c r="BR200" s="6">
        <f t="shared" si="49"/>
        <v>0</v>
      </c>
      <c r="BS200" s="6">
        <f t="shared" si="50"/>
        <v>0</v>
      </c>
      <c r="BT200" s="105">
        <f t="shared" si="51"/>
        <v>1</v>
      </c>
      <c r="BU200" s="105">
        <f t="shared" si="52"/>
        <v>1</v>
      </c>
      <c r="BV200" s="105">
        <f t="shared" si="53"/>
        <v>1</v>
      </c>
      <c r="BW200" s="105">
        <f t="shared" si="54"/>
        <v>1</v>
      </c>
      <c r="BY200" s="3" t="str">
        <f t="shared" si="68"/>
        <v/>
      </c>
      <c r="BZ200" s="3" t="str">
        <f t="shared" si="69"/>
        <v/>
      </c>
      <c r="CA200" s="3" t="str">
        <f t="shared" si="70"/>
        <v/>
      </c>
      <c r="CB200" s="3">
        <f t="shared" si="71"/>
        <v>0</v>
      </c>
      <c r="CC200" s="3" t="str">
        <f t="shared" si="72"/>
        <v>0</v>
      </c>
    </row>
    <row r="201" spans="1:81" ht="14.25" customHeight="1" x14ac:dyDescent="0.25">
      <c r="A201" s="59" t="str">
        <f t="shared" ref="A201" si="93">BA201</f>
        <v>Not Completed</v>
      </c>
      <c r="C201" s="10">
        <f t="shared" si="92"/>
        <v>200</v>
      </c>
      <c r="D201" s="5" t="str">
        <f t="shared" ref="D201" si="94">IF(A201="not completed","",AZ201)</f>
        <v/>
      </c>
      <c r="E201" s="6"/>
      <c r="F201" s="6"/>
      <c r="G201" s="6"/>
      <c r="H201" s="5" t="str">
        <f t="shared" ref="H201" si="95">IF(ISBLANK(G201),"",VLOOKUP(G201,T_profitcode,2,0))</f>
        <v/>
      </c>
      <c r="I201" s="6"/>
      <c r="J201" s="6"/>
      <c r="K201" s="6"/>
      <c r="L201" s="6"/>
      <c r="M201" s="6"/>
      <c r="N201" s="6"/>
      <c r="O201" s="6"/>
      <c r="P201" s="7"/>
      <c r="Q201" s="8" t="str">
        <f>IF(ISBLANK(O201)=TRUE,"",VLOOKUP(O201,'validation code'!$X$35:$Y$38,2,0))</f>
        <v/>
      </c>
      <c r="R201" s="8">
        <f t="shared" si="90"/>
        <v>0</v>
      </c>
      <c r="S201" s="7"/>
      <c r="T201" s="61" t="str">
        <f t="shared" ref="T201" si="96">IF(ISERR(P201*Q201)=TRUE,"",P201*Q201*N201)</f>
        <v/>
      </c>
      <c r="U201" s="57"/>
      <c r="V201" s="57"/>
      <c r="W201" s="57"/>
      <c r="X201" s="57"/>
      <c r="Y201" s="58"/>
      <c r="Z201" s="57"/>
      <c r="AA201" s="87"/>
      <c r="AB201" s="84" t="str">
        <f t="shared" si="62"/>
        <v/>
      </c>
      <c r="AC201" s="60" t="str">
        <f t="shared" si="62"/>
        <v/>
      </c>
      <c r="AD201" s="60" t="str">
        <f t="shared" si="62"/>
        <v/>
      </c>
      <c r="AE201" s="60" t="str">
        <f t="shared" si="62"/>
        <v/>
      </c>
      <c r="AF201" s="60" t="str">
        <f t="shared" si="62"/>
        <v/>
      </c>
      <c r="AG201" s="60" t="str">
        <f t="shared" si="62"/>
        <v/>
      </c>
      <c r="AH201" s="60" t="str">
        <f t="shared" si="62"/>
        <v/>
      </c>
      <c r="AI201" s="60" t="str">
        <f t="shared" si="62"/>
        <v/>
      </c>
      <c r="AJ201" s="60" t="str">
        <f t="shared" si="62"/>
        <v/>
      </c>
      <c r="AK201" s="60" t="str">
        <f t="shared" si="62"/>
        <v/>
      </c>
      <c r="AL201" s="60" t="str">
        <f t="shared" si="62"/>
        <v/>
      </c>
      <c r="AM201" s="60" t="str">
        <f t="shared" si="62"/>
        <v/>
      </c>
      <c r="AN201" s="55">
        <f t="shared" si="91"/>
        <v>0</v>
      </c>
      <c r="AO201" s="3"/>
      <c r="AP201" s="3" t="str">
        <f>IF(ISBLANK(F201),"",VLOOKUP(F201,'validation code'!$T$64:$U$125,2,0))</f>
        <v/>
      </c>
      <c r="AQ201" s="3" t="str">
        <f>IF(ISBLANK(F201),"",VLOOKUP(F201,'validation code'!$T$3:$U$61,2,0))</f>
        <v/>
      </c>
      <c r="AR201" s="3" t="str">
        <f>IF(ISBLANK(M201)=TRUE,"",VLOOKUP(M201,'validation code'!$X$48:$Y$49,2,0))</f>
        <v/>
      </c>
      <c r="AS201" s="3" t="str">
        <f>IF(ISBLANK(F201)=TRUE,"",VLOOKUP(F201,'validation code'!$A$29:$B$91,2,0))</f>
        <v/>
      </c>
      <c r="AT201" s="3"/>
      <c r="AU201" s="3" t="str">
        <f t="shared" si="3"/>
        <v>EX-25</v>
      </c>
      <c r="AV201" s="3" t="str">
        <f>IF(ISBLANK($B$2)=TRUE,"",VLOOKUP($B$2,'validation code'!$W$54:$X$76,2,0))</f>
        <v>GAF</v>
      </c>
      <c r="AW201" s="59" t="str">
        <f t="shared" ref="AW201" si="97">TEXT(MONTH(V201),"00")</f>
        <v>01</v>
      </c>
      <c r="AX201" s="59" t="str">
        <f t="shared" ref="AX201" si="98">TEXT(LEFT(G201,1),"ABC")</f>
        <v/>
      </c>
      <c r="AY201" s="59" t="str">
        <f t="shared" ref="AY201" si="99">TEXT(C201,"0000")</f>
        <v>0200</v>
      </c>
      <c r="AZ201" s="59" t="str">
        <f t="shared" ref="AZ201" si="100">AU201&amp;"-"&amp;AV201&amp;"-"&amp;AW201&amp;"-"&amp;AX201&amp;"-"&amp;AY201</f>
        <v>EX-25-GAF-01--0200</v>
      </c>
      <c r="BA201" s="59" t="str">
        <f t="shared" ref="BA201" si="101">IF(SUM(BB201:BW201)=22,"completed","Not Completed")</f>
        <v>Not Completed</v>
      </c>
      <c r="BB201" s="6">
        <f t="shared" ref="BB201" si="102">IF(ISBLANK(F201)=TRUE,0,1)</f>
        <v>0</v>
      </c>
      <c r="BC201" s="6">
        <f t="shared" ref="BC201" si="103">IF(ISBLANK(G201)=TRUE,0,1)</f>
        <v>0</v>
      </c>
      <c r="BD201" s="6">
        <f t="shared" ref="BD201" si="104">IF(ISBLANK(H201)=TRUE,0,1)</f>
        <v>1</v>
      </c>
      <c r="BE201" s="6">
        <f t="shared" ref="BE201" si="105">IF(ISBLANK(I201)=TRUE,0,1)</f>
        <v>0</v>
      </c>
      <c r="BF201" s="6">
        <f t="shared" ref="BF201" si="106">IF(ISBLANK(J201)=TRUE,0,1)</f>
        <v>0</v>
      </c>
      <c r="BG201" s="6">
        <f t="shared" ref="BG201" si="107">IF(ISBLANK(K201)=TRUE,0,1)</f>
        <v>0</v>
      </c>
      <c r="BH201" s="6">
        <f t="shared" ref="BH201" si="108">IF(ISBLANK(L201)=TRUE,0,1)</f>
        <v>0</v>
      </c>
      <c r="BI201" s="6">
        <f t="shared" ref="BI201" si="109">IF(ISBLANK(M201)=TRUE,0,1)</f>
        <v>0</v>
      </c>
      <c r="BJ201" s="6">
        <f t="shared" ref="BJ201" si="110">IF(ISBLANK(N201)=TRUE,0,1)</f>
        <v>0</v>
      </c>
      <c r="BK201" s="6">
        <f t="shared" ref="BK201" si="111">IF(ISBLANK(O201)=TRUE,0,1)</f>
        <v>0</v>
      </c>
      <c r="BL201" s="6">
        <f t="shared" ref="BL201" si="112">IF(ISBLANK(P201)=TRUE,0,1)</f>
        <v>0</v>
      </c>
      <c r="BM201" s="6">
        <f t="shared" ref="BM201" si="113">IF(ISBLANK(Q201)=TRUE,0,1)</f>
        <v>1</v>
      </c>
      <c r="BN201" s="6">
        <f t="shared" ref="BN201" si="114">IF(ISBLANK(R201)=TRUE,0,1)</f>
        <v>1</v>
      </c>
      <c r="BO201" s="6">
        <f t="shared" ref="BO201" si="115">IF(ISBLANK(S201)=TRUE,0,1)</f>
        <v>0</v>
      </c>
      <c r="BP201" s="6">
        <f t="shared" ref="BP201" si="116">IF(ISBLANK(T201)=TRUE,0,1)</f>
        <v>1</v>
      </c>
      <c r="BQ201" s="105">
        <f t="shared" ref="BQ201" si="117">IF(ISBLANK(U201)=TRUE,1,1)</f>
        <v>1</v>
      </c>
      <c r="BR201" s="6">
        <f t="shared" ref="BR201" si="118">IF(ISBLANK(V201)=TRUE,0,1)</f>
        <v>0</v>
      </c>
      <c r="BS201" s="6">
        <f t="shared" ref="BS201" si="119">IF(ISBLANK(W201)=TRUE,0,1)</f>
        <v>0</v>
      </c>
      <c r="BT201" s="105">
        <f t="shared" ref="BT201" si="120">IF(ISBLANK(X201)=TRUE,1,1)</f>
        <v>1</v>
      </c>
      <c r="BU201" s="105">
        <f t="shared" ref="BU201" si="121">IF(ISBLANK(Y201)=TRUE,1,1)</f>
        <v>1</v>
      </c>
      <c r="BV201" s="105">
        <f t="shared" ref="BV201" si="122">IF(ISBLANK(Z201)=TRUE,1,1)</f>
        <v>1</v>
      </c>
      <c r="BW201" s="105">
        <f t="shared" ref="BW201" si="123">IF(ISBLANK(AA201)=TRUE,1,1)</f>
        <v>1</v>
      </c>
      <c r="BY201" s="3" t="str">
        <f t="shared" ref="BY201" si="124">LEFT(J201,10)</f>
        <v/>
      </c>
      <c r="BZ201" s="3" t="str">
        <f t="shared" ref="BZ201" si="125">BY201&amp;E201</f>
        <v/>
      </c>
      <c r="CA201" s="3" t="str">
        <f t="shared" ref="CA201" si="126">LEFT(BY201,4)</f>
        <v/>
      </c>
      <c r="CB201" s="3">
        <f t="shared" ref="CB201" si="127">B201</f>
        <v>0</v>
      </c>
      <c r="CC201" s="3" t="str">
        <f t="shared" ref="CC201" si="128">CB201&amp;CA201</f>
        <v>0</v>
      </c>
    </row>
    <row r="202" spans="1:81" ht="14.25" customHeight="1" x14ac:dyDescent="0.25">
      <c r="E202" s="11"/>
    </row>
    <row r="203" spans="1:81" ht="14.25" customHeight="1" x14ac:dyDescent="0.25">
      <c r="E203" s="11"/>
    </row>
    <row r="204" spans="1:81" ht="14.25" customHeight="1" x14ac:dyDescent="0.25">
      <c r="E204" s="11"/>
    </row>
    <row r="205" spans="1:81" ht="14.25" customHeight="1" x14ac:dyDescent="0.25">
      <c r="E205" s="11"/>
    </row>
    <row r="206" spans="1:81" ht="14.25" customHeight="1" x14ac:dyDescent="0.25">
      <c r="E206" s="11"/>
    </row>
    <row r="207" spans="1:81" ht="14.25" customHeight="1" x14ac:dyDescent="0.25">
      <c r="E207" s="11"/>
    </row>
    <row r="208" spans="1:81" ht="14.25" customHeight="1" x14ac:dyDescent="0.25">
      <c r="E208" s="11"/>
    </row>
    <row r="209" spans="5:5" ht="14.25" customHeight="1" x14ac:dyDescent="0.25">
      <c r="E209" s="11"/>
    </row>
    <row r="210" spans="5:5" ht="14.25" customHeight="1" x14ac:dyDescent="0.25">
      <c r="E210" s="11"/>
    </row>
    <row r="211" spans="5:5" ht="14.25" customHeight="1" x14ac:dyDescent="0.25">
      <c r="E211" s="11"/>
    </row>
    <row r="212" spans="5:5" ht="14.25" customHeight="1" x14ac:dyDescent="0.25">
      <c r="E212" s="11"/>
    </row>
    <row r="213" spans="5:5" ht="14.25" customHeight="1" x14ac:dyDescent="0.25">
      <c r="E213" s="11"/>
    </row>
    <row r="214" spans="5:5" ht="14.25" customHeight="1" x14ac:dyDescent="0.25">
      <c r="E214" s="11"/>
    </row>
    <row r="215" spans="5:5" ht="14.25" customHeight="1" x14ac:dyDescent="0.25">
      <c r="E215" s="11"/>
    </row>
    <row r="216" spans="5:5" ht="14.25" customHeight="1" x14ac:dyDescent="0.25">
      <c r="E216" s="11"/>
    </row>
    <row r="217" spans="5:5" ht="14.25" customHeight="1" x14ac:dyDescent="0.25">
      <c r="E217" s="11"/>
    </row>
    <row r="218" spans="5:5" ht="14.25" customHeight="1" x14ac:dyDescent="0.25">
      <c r="E218" s="11"/>
    </row>
    <row r="219" spans="5:5" ht="14.25" customHeight="1" x14ac:dyDescent="0.25">
      <c r="E219" s="11"/>
    </row>
    <row r="220" spans="5:5" ht="14.25" customHeight="1" x14ac:dyDescent="0.25">
      <c r="E220" s="11"/>
    </row>
    <row r="221" spans="5:5" ht="14.25" customHeight="1" x14ac:dyDescent="0.25">
      <c r="E221" s="11"/>
    </row>
    <row r="222" spans="5:5" ht="14.25" customHeight="1" x14ac:dyDescent="0.25">
      <c r="E222" s="11"/>
    </row>
    <row r="223" spans="5:5" ht="14.25" customHeight="1" x14ac:dyDescent="0.25">
      <c r="E223" s="11"/>
    </row>
    <row r="224" spans="5:5" ht="14.25" customHeight="1" x14ac:dyDescent="0.25">
      <c r="E224" s="11"/>
    </row>
    <row r="225" spans="5:5" ht="14.25" customHeight="1" x14ac:dyDescent="0.25">
      <c r="E225" s="11"/>
    </row>
    <row r="226" spans="5:5" ht="14.25" customHeight="1" x14ac:dyDescent="0.25">
      <c r="E226" s="11"/>
    </row>
    <row r="227" spans="5:5" ht="14.25" customHeight="1" x14ac:dyDescent="0.25">
      <c r="E227" s="11"/>
    </row>
    <row r="228" spans="5:5" ht="14.25" customHeight="1" x14ac:dyDescent="0.25">
      <c r="E228" s="11"/>
    </row>
    <row r="229" spans="5:5" ht="14.25" customHeight="1" x14ac:dyDescent="0.25">
      <c r="E229" s="11"/>
    </row>
    <row r="230" spans="5:5" ht="14.25" customHeight="1" x14ac:dyDescent="0.25">
      <c r="E230" s="11"/>
    </row>
    <row r="231" spans="5:5" ht="14.25" customHeight="1" x14ac:dyDescent="0.25">
      <c r="E231" s="11"/>
    </row>
    <row r="232" spans="5:5" ht="14.25" customHeight="1" x14ac:dyDescent="0.25">
      <c r="E232" s="11"/>
    </row>
    <row r="233" spans="5:5" ht="14.25" customHeight="1" x14ac:dyDescent="0.25">
      <c r="E233" s="11"/>
    </row>
    <row r="234" spans="5:5" ht="14.25" customHeight="1" x14ac:dyDescent="0.25">
      <c r="E234" s="11"/>
    </row>
    <row r="235" spans="5:5" ht="14.25" customHeight="1" x14ac:dyDescent="0.25">
      <c r="E235" s="11"/>
    </row>
    <row r="236" spans="5:5" ht="14.25" customHeight="1" x14ac:dyDescent="0.25">
      <c r="E236" s="11"/>
    </row>
    <row r="237" spans="5:5" ht="14.25" customHeight="1" x14ac:dyDescent="0.25">
      <c r="E237" s="11"/>
    </row>
    <row r="238" spans="5:5" ht="14.25" customHeight="1" x14ac:dyDescent="0.25">
      <c r="E238" s="11"/>
    </row>
    <row r="239" spans="5:5" ht="14.25" customHeight="1" x14ac:dyDescent="0.25">
      <c r="E239" s="11"/>
    </row>
    <row r="240" spans="5:5" ht="14.25" customHeight="1" x14ac:dyDescent="0.25">
      <c r="E240" s="11"/>
    </row>
    <row r="241" spans="5:5" ht="14.25" customHeight="1" x14ac:dyDescent="0.25">
      <c r="E241" s="11"/>
    </row>
    <row r="242" spans="5:5" ht="14.25" customHeight="1" x14ac:dyDescent="0.25">
      <c r="E242" s="11"/>
    </row>
    <row r="243" spans="5:5" ht="14.25" customHeight="1" x14ac:dyDescent="0.25">
      <c r="E243" s="11"/>
    </row>
    <row r="244" spans="5:5" ht="14.25" customHeight="1" x14ac:dyDescent="0.25">
      <c r="E244" s="11"/>
    </row>
    <row r="245" spans="5:5" ht="14.25" customHeight="1" x14ac:dyDescent="0.25">
      <c r="E245" s="11"/>
    </row>
    <row r="246" spans="5:5" ht="14.25" customHeight="1" x14ac:dyDescent="0.25">
      <c r="E246" s="11"/>
    </row>
    <row r="247" spans="5:5" ht="14.25" customHeight="1" x14ac:dyDescent="0.25">
      <c r="E247" s="11"/>
    </row>
    <row r="248" spans="5:5" ht="14.25" customHeight="1" x14ac:dyDescent="0.25">
      <c r="E248" s="11"/>
    </row>
    <row r="249" spans="5:5" ht="14.25" customHeight="1" x14ac:dyDescent="0.25">
      <c r="E249" s="11"/>
    </row>
    <row r="250" spans="5:5" ht="14.25" customHeight="1" x14ac:dyDescent="0.25">
      <c r="E250" s="11"/>
    </row>
    <row r="251" spans="5:5" ht="14.25" customHeight="1" x14ac:dyDescent="0.25">
      <c r="E251" s="11"/>
    </row>
    <row r="252" spans="5:5" ht="14.25" customHeight="1" x14ac:dyDescent="0.25">
      <c r="E252" s="11"/>
    </row>
    <row r="253" spans="5:5" ht="14.25" customHeight="1" x14ac:dyDescent="0.25">
      <c r="E253" s="11"/>
    </row>
    <row r="254" spans="5:5" ht="14.25" customHeight="1" x14ac:dyDescent="0.25">
      <c r="E254" s="11"/>
    </row>
    <row r="255" spans="5:5" ht="14.25" customHeight="1" x14ac:dyDescent="0.25">
      <c r="E255" s="11"/>
    </row>
    <row r="256" spans="5:5" ht="14.25" customHeight="1" x14ac:dyDescent="0.25">
      <c r="E256" s="11"/>
    </row>
    <row r="257" spans="5:5" ht="14.25" customHeight="1" x14ac:dyDescent="0.25">
      <c r="E257" s="11"/>
    </row>
    <row r="258" spans="5:5" ht="14.25" customHeight="1" x14ac:dyDescent="0.25">
      <c r="E258" s="11"/>
    </row>
    <row r="259" spans="5:5" ht="14.25" customHeight="1" x14ac:dyDescent="0.25">
      <c r="E259" s="11"/>
    </row>
    <row r="260" spans="5:5" ht="14.25" customHeight="1" x14ac:dyDescent="0.25">
      <c r="E260" s="11"/>
    </row>
    <row r="261" spans="5:5" ht="14.25" customHeight="1" x14ac:dyDescent="0.25">
      <c r="E261" s="11"/>
    </row>
    <row r="262" spans="5:5" ht="14.25" customHeight="1" x14ac:dyDescent="0.25">
      <c r="E262" s="11"/>
    </row>
    <row r="263" spans="5:5" ht="14.25" customHeight="1" x14ac:dyDescent="0.25">
      <c r="E263" s="11"/>
    </row>
    <row r="264" spans="5:5" ht="14.25" customHeight="1" x14ac:dyDescent="0.25">
      <c r="E264" s="11"/>
    </row>
    <row r="265" spans="5:5" ht="14.25" customHeight="1" x14ac:dyDescent="0.25">
      <c r="E265" s="11"/>
    </row>
    <row r="266" spans="5:5" ht="14.25" customHeight="1" x14ac:dyDescent="0.25">
      <c r="E266" s="11"/>
    </row>
    <row r="267" spans="5:5" ht="14.25" customHeight="1" x14ac:dyDescent="0.25">
      <c r="E267" s="11"/>
    </row>
    <row r="268" spans="5:5" ht="14.25" customHeight="1" x14ac:dyDescent="0.25">
      <c r="E268" s="11"/>
    </row>
    <row r="269" spans="5:5" ht="14.25" customHeight="1" x14ac:dyDescent="0.25">
      <c r="E269" s="11"/>
    </row>
    <row r="270" spans="5:5" ht="14.25" customHeight="1" x14ac:dyDescent="0.25">
      <c r="E270" s="11"/>
    </row>
    <row r="271" spans="5:5" ht="14.25" customHeight="1" x14ac:dyDescent="0.25">
      <c r="E271" s="11"/>
    </row>
    <row r="272" spans="5:5" ht="14.25" customHeight="1" x14ac:dyDescent="0.25">
      <c r="E272" s="11"/>
    </row>
    <row r="273" spans="5:5" ht="14.25" customHeight="1" x14ac:dyDescent="0.25">
      <c r="E273" s="11"/>
    </row>
    <row r="274" spans="5:5" ht="14.25" customHeight="1" x14ac:dyDescent="0.25">
      <c r="E274" s="11"/>
    </row>
    <row r="275" spans="5:5" ht="14.25" customHeight="1" x14ac:dyDescent="0.25">
      <c r="E275" s="11"/>
    </row>
    <row r="276" spans="5:5" ht="14.25" customHeight="1" x14ac:dyDescent="0.25">
      <c r="E276" s="11"/>
    </row>
    <row r="277" spans="5:5" ht="14.25" customHeight="1" x14ac:dyDescent="0.25">
      <c r="E277" s="11"/>
    </row>
    <row r="278" spans="5:5" ht="14.25" customHeight="1" x14ac:dyDescent="0.25">
      <c r="E278" s="11"/>
    </row>
    <row r="279" spans="5:5" ht="14.25" customHeight="1" x14ac:dyDescent="0.25">
      <c r="E279" s="11"/>
    </row>
    <row r="280" spans="5:5" ht="14.25" customHeight="1" x14ac:dyDescent="0.25">
      <c r="E280" s="11"/>
    </row>
    <row r="281" spans="5:5" ht="14.25" customHeight="1" x14ac:dyDescent="0.25">
      <c r="E281" s="11"/>
    </row>
    <row r="282" spans="5:5" ht="14.25" customHeight="1" x14ac:dyDescent="0.25">
      <c r="E282" s="11"/>
    </row>
    <row r="283" spans="5:5" ht="14.25" customHeight="1" x14ac:dyDescent="0.25">
      <c r="E283" s="11"/>
    </row>
    <row r="284" spans="5:5" ht="14.25" customHeight="1" x14ac:dyDescent="0.25">
      <c r="E284" s="11"/>
    </row>
    <row r="285" spans="5:5" ht="14.25" customHeight="1" x14ac:dyDescent="0.25">
      <c r="E285" s="11"/>
    </row>
    <row r="286" spans="5:5" ht="14.25" customHeight="1" x14ac:dyDescent="0.25">
      <c r="E286" s="11"/>
    </row>
    <row r="287" spans="5:5" ht="14.25" customHeight="1" x14ac:dyDescent="0.25">
      <c r="E287" s="11"/>
    </row>
    <row r="288" spans="5:5" ht="14.25" customHeight="1" x14ac:dyDescent="0.25">
      <c r="E288" s="11"/>
    </row>
    <row r="289" spans="5:5" ht="14.25" customHeight="1" x14ac:dyDescent="0.25">
      <c r="E289" s="11"/>
    </row>
    <row r="290" spans="5:5" ht="14.25" customHeight="1" x14ac:dyDescent="0.25">
      <c r="E290" s="11"/>
    </row>
    <row r="291" spans="5:5" ht="14.25" customHeight="1" x14ac:dyDescent="0.25">
      <c r="E291" s="11"/>
    </row>
    <row r="292" spans="5:5" ht="14.25" customHeight="1" x14ac:dyDescent="0.25">
      <c r="E292" s="11"/>
    </row>
    <row r="293" spans="5:5" ht="14.25" customHeight="1" x14ac:dyDescent="0.25">
      <c r="E293" s="11"/>
    </row>
    <row r="294" spans="5:5" ht="14.25" customHeight="1" x14ac:dyDescent="0.25">
      <c r="E294" s="11"/>
    </row>
    <row r="295" spans="5:5" ht="14.25" customHeight="1" x14ac:dyDescent="0.25">
      <c r="E295" s="11"/>
    </row>
    <row r="296" spans="5:5" ht="14.25" customHeight="1" x14ac:dyDescent="0.25">
      <c r="E296" s="11"/>
    </row>
    <row r="297" spans="5:5" ht="14.25" customHeight="1" x14ac:dyDescent="0.25">
      <c r="E297" s="11"/>
    </row>
    <row r="298" spans="5:5" ht="14.25" customHeight="1" x14ac:dyDescent="0.25">
      <c r="E298" s="11"/>
    </row>
    <row r="299" spans="5:5" ht="14.25" customHeight="1" x14ac:dyDescent="0.25">
      <c r="E299" s="11"/>
    </row>
    <row r="300" spans="5:5" ht="14.25" customHeight="1" x14ac:dyDescent="0.25">
      <c r="E300" s="11"/>
    </row>
    <row r="301" spans="5:5" ht="14.25" customHeight="1" x14ac:dyDescent="0.25">
      <c r="E301" s="11"/>
    </row>
    <row r="302" spans="5:5" ht="14.25" customHeight="1" x14ac:dyDescent="0.25">
      <c r="E302" s="11"/>
    </row>
    <row r="303" spans="5:5" ht="14.25" customHeight="1" x14ac:dyDescent="0.25">
      <c r="E303" s="11"/>
    </row>
    <row r="304" spans="5:5" ht="14.25" customHeight="1" x14ac:dyDescent="0.25">
      <c r="E304" s="11"/>
    </row>
    <row r="305" spans="5:5" ht="14.25" customHeight="1" x14ac:dyDescent="0.25">
      <c r="E305" s="11"/>
    </row>
    <row r="306" spans="5:5" ht="14.25" customHeight="1" x14ac:dyDescent="0.25">
      <c r="E306" s="11"/>
    </row>
    <row r="307" spans="5:5" ht="14.25" customHeight="1" x14ac:dyDescent="0.25">
      <c r="E307" s="11"/>
    </row>
    <row r="308" spans="5:5" ht="14.25" customHeight="1" x14ac:dyDescent="0.25">
      <c r="E308" s="11"/>
    </row>
    <row r="309" spans="5:5" ht="14.25" customHeight="1" x14ac:dyDescent="0.25">
      <c r="E309" s="11"/>
    </row>
    <row r="310" spans="5:5" ht="14.25" customHeight="1" x14ac:dyDescent="0.25">
      <c r="E310" s="11"/>
    </row>
    <row r="311" spans="5:5" ht="14.25" customHeight="1" x14ac:dyDescent="0.25">
      <c r="E311" s="11"/>
    </row>
    <row r="312" spans="5:5" ht="14.25" customHeight="1" x14ac:dyDescent="0.25">
      <c r="E312" s="11"/>
    </row>
    <row r="313" spans="5:5" ht="14.25" customHeight="1" x14ac:dyDescent="0.25">
      <c r="E313" s="11"/>
    </row>
    <row r="314" spans="5:5" ht="14.25" customHeight="1" x14ac:dyDescent="0.25">
      <c r="E314" s="11"/>
    </row>
    <row r="315" spans="5:5" ht="14.25" customHeight="1" x14ac:dyDescent="0.25">
      <c r="E315" s="11"/>
    </row>
    <row r="316" spans="5:5" ht="14.25" customHeight="1" x14ac:dyDescent="0.25">
      <c r="E316" s="11"/>
    </row>
    <row r="317" spans="5:5" ht="14.25" customHeight="1" x14ac:dyDescent="0.25">
      <c r="E317" s="11"/>
    </row>
    <row r="318" spans="5:5" ht="14.25" customHeight="1" x14ac:dyDescent="0.25">
      <c r="E318" s="11"/>
    </row>
    <row r="319" spans="5:5" ht="14.25" customHeight="1" x14ac:dyDescent="0.25">
      <c r="E319" s="11"/>
    </row>
    <row r="320" spans="5:5" ht="14.25" customHeight="1" x14ac:dyDescent="0.25">
      <c r="E320" s="11"/>
    </row>
    <row r="321" spans="5:5" ht="14.25" customHeight="1" x14ac:dyDescent="0.25">
      <c r="E321" s="11"/>
    </row>
    <row r="322" spans="5:5" ht="14.25" customHeight="1" x14ac:dyDescent="0.25">
      <c r="E322" s="11"/>
    </row>
    <row r="323" spans="5:5" ht="14.25" customHeight="1" x14ac:dyDescent="0.25">
      <c r="E323" s="11"/>
    </row>
    <row r="324" spans="5:5" ht="14.25" customHeight="1" x14ac:dyDescent="0.25">
      <c r="E324" s="11"/>
    </row>
    <row r="325" spans="5:5" ht="14.25" customHeight="1" x14ac:dyDescent="0.25">
      <c r="E325" s="11"/>
    </row>
    <row r="326" spans="5:5" ht="14.25" customHeight="1" x14ac:dyDescent="0.25">
      <c r="E326" s="11"/>
    </row>
    <row r="327" spans="5:5" ht="14.25" customHeight="1" x14ac:dyDescent="0.25">
      <c r="E327" s="11"/>
    </row>
    <row r="328" spans="5:5" ht="14.25" customHeight="1" x14ac:dyDescent="0.25">
      <c r="E328" s="11"/>
    </row>
    <row r="329" spans="5:5" ht="14.25" customHeight="1" x14ac:dyDescent="0.25">
      <c r="E329" s="11"/>
    </row>
    <row r="330" spans="5:5" ht="14.25" customHeight="1" x14ac:dyDescent="0.25">
      <c r="E330" s="11"/>
    </row>
    <row r="331" spans="5:5" ht="14.25" customHeight="1" x14ac:dyDescent="0.25">
      <c r="E331" s="11"/>
    </row>
    <row r="332" spans="5:5" ht="14.25" customHeight="1" x14ac:dyDescent="0.25">
      <c r="E332" s="11"/>
    </row>
    <row r="333" spans="5:5" ht="14.25" customHeight="1" x14ac:dyDescent="0.25">
      <c r="E333" s="11"/>
    </row>
    <row r="334" spans="5:5" ht="14.25" customHeight="1" x14ac:dyDescent="0.25">
      <c r="E334" s="11"/>
    </row>
    <row r="335" spans="5:5" ht="14.25" customHeight="1" x14ac:dyDescent="0.25">
      <c r="E335" s="11"/>
    </row>
    <row r="336" spans="5:5" ht="14.25" customHeight="1" x14ac:dyDescent="0.25">
      <c r="E336" s="11"/>
    </row>
    <row r="337" spans="5:5" ht="14.25" customHeight="1" x14ac:dyDescent="0.25">
      <c r="E337" s="11"/>
    </row>
    <row r="338" spans="5:5" ht="14.25" customHeight="1" x14ac:dyDescent="0.25">
      <c r="E338" s="11"/>
    </row>
    <row r="339" spans="5:5" ht="14.25" customHeight="1" x14ac:dyDescent="0.25">
      <c r="E339" s="11"/>
    </row>
    <row r="340" spans="5:5" ht="14.25" customHeight="1" x14ac:dyDescent="0.25">
      <c r="E340" s="11"/>
    </row>
    <row r="341" spans="5:5" ht="14.25" customHeight="1" x14ac:dyDescent="0.25">
      <c r="E341" s="11"/>
    </row>
    <row r="342" spans="5:5" ht="14.25" customHeight="1" x14ac:dyDescent="0.25">
      <c r="E342" s="11"/>
    </row>
    <row r="343" spans="5:5" ht="14.25" customHeight="1" x14ac:dyDescent="0.25">
      <c r="E343" s="11"/>
    </row>
    <row r="344" spans="5:5" ht="14.25" customHeight="1" x14ac:dyDescent="0.25">
      <c r="E344" s="11"/>
    </row>
    <row r="345" spans="5:5" ht="14.25" customHeight="1" x14ac:dyDescent="0.25">
      <c r="E345" s="11"/>
    </row>
    <row r="346" spans="5:5" ht="14.25" customHeight="1" x14ac:dyDescent="0.25">
      <c r="E346" s="11"/>
    </row>
    <row r="347" spans="5:5" ht="14.25" customHeight="1" x14ac:dyDescent="0.25">
      <c r="E347" s="11"/>
    </row>
    <row r="348" spans="5:5" ht="14.25" customHeight="1" x14ac:dyDescent="0.25">
      <c r="E348" s="11"/>
    </row>
    <row r="349" spans="5:5" ht="14.25" customHeight="1" x14ac:dyDescent="0.25">
      <c r="E349" s="11"/>
    </row>
    <row r="350" spans="5:5" ht="14.25" customHeight="1" x14ac:dyDescent="0.25">
      <c r="E350" s="11"/>
    </row>
    <row r="351" spans="5:5" ht="14.25" customHeight="1" x14ac:dyDescent="0.25">
      <c r="E351" s="11"/>
    </row>
    <row r="352" spans="5:5" ht="14.25" customHeight="1" x14ac:dyDescent="0.25">
      <c r="E352" s="11"/>
    </row>
    <row r="353" spans="5:5" ht="14.25" customHeight="1" x14ac:dyDescent="0.25">
      <c r="E353" s="11"/>
    </row>
    <row r="354" spans="5:5" ht="14.25" customHeight="1" x14ac:dyDescent="0.25">
      <c r="E354" s="11"/>
    </row>
    <row r="355" spans="5:5" ht="14.25" customHeight="1" x14ac:dyDescent="0.25">
      <c r="E355" s="11"/>
    </row>
    <row r="356" spans="5:5" ht="14.25" customHeight="1" x14ac:dyDescent="0.25">
      <c r="E356" s="11"/>
    </row>
    <row r="357" spans="5:5" ht="14.25" customHeight="1" x14ac:dyDescent="0.25">
      <c r="E357" s="11"/>
    </row>
    <row r="358" spans="5:5" ht="14.25" customHeight="1" x14ac:dyDescent="0.25">
      <c r="E358" s="11"/>
    </row>
    <row r="359" spans="5:5" ht="14.25" customHeight="1" x14ac:dyDescent="0.25">
      <c r="E359" s="11"/>
    </row>
    <row r="360" spans="5:5" ht="14.25" customHeight="1" x14ac:dyDescent="0.25">
      <c r="E360" s="11"/>
    </row>
    <row r="361" spans="5:5" ht="14.25" customHeight="1" x14ac:dyDescent="0.25">
      <c r="E361" s="11"/>
    </row>
    <row r="362" spans="5:5" ht="14.25" customHeight="1" x14ac:dyDescent="0.25">
      <c r="E362" s="11"/>
    </row>
    <row r="363" spans="5:5" ht="14.25" customHeight="1" x14ac:dyDescent="0.25">
      <c r="E363" s="11"/>
    </row>
    <row r="364" spans="5:5" ht="14.25" customHeight="1" x14ac:dyDescent="0.25">
      <c r="E364" s="11"/>
    </row>
    <row r="365" spans="5:5" ht="14.25" customHeight="1" x14ac:dyDescent="0.25">
      <c r="E365" s="11"/>
    </row>
    <row r="366" spans="5:5" ht="14.25" customHeight="1" x14ac:dyDescent="0.25">
      <c r="E366" s="11"/>
    </row>
    <row r="367" spans="5:5" ht="14.25" customHeight="1" x14ac:dyDescent="0.25">
      <c r="E367" s="11"/>
    </row>
    <row r="368" spans="5:5" ht="14.25" customHeight="1" x14ac:dyDescent="0.25">
      <c r="E368" s="11"/>
    </row>
    <row r="369" spans="5:5" ht="14.25" customHeight="1" x14ac:dyDescent="0.25">
      <c r="E369" s="11"/>
    </row>
    <row r="370" spans="5:5" ht="14.25" customHeight="1" x14ac:dyDescent="0.25">
      <c r="E370" s="11"/>
    </row>
    <row r="371" spans="5:5" ht="14.25" customHeight="1" x14ac:dyDescent="0.25">
      <c r="E371" s="11"/>
    </row>
    <row r="372" spans="5:5" ht="14.25" customHeight="1" x14ac:dyDescent="0.25">
      <c r="E372" s="11"/>
    </row>
    <row r="373" spans="5:5" ht="14.25" customHeight="1" x14ac:dyDescent="0.25">
      <c r="E373" s="11"/>
    </row>
    <row r="374" spans="5:5" ht="14.25" customHeight="1" x14ac:dyDescent="0.25">
      <c r="E374" s="11"/>
    </row>
    <row r="375" spans="5:5" ht="14.25" customHeight="1" x14ac:dyDescent="0.25">
      <c r="E375" s="11"/>
    </row>
    <row r="376" spans="5:5" ht="14.25" customHeight="1" x14ac:dyDescent="0.25">
      <c r="E376" s="11"/>
    </row>
    <row r="377" spans="5:5" ht="14.25" customHeight="1" x14ac:dyDescent="0.25">
      <c r="E377" s="11"/>
    </row>
    <row r="378" spans="5:5" ht="14.25" customHeight="1" x14ac:dyDescent="0.25">
      <c r="E378" s="11"/>
    </row>
    <row r="379" spans="5:5" ht="14.25" customHeight="1" x14ac:dyDescent="0.25">
      <c r="E379" s="11"/>
    </row>
    <row r="380" spans="5:5" ht="14.25" customHeight="1" x14ac:dyDescent="0.25">
      <c r="E380" s="11"/>
    </row>
    <row r="381" spans="5:5" ht="14.25" customHeight="1" x14ac:dyDescent="0.25">
      <c r="E381" s="11"/>
    </row>
    <row r="382" spans="5:5" ht="14.25" customHeight="1" x14ac:dyDescent="0.25">
      <c r="E382" s="11"/>
    </row>
    <row r="383" spans="5:5" ht="14.25" customHeight="1" x14ac:dyDescent="0.25">
      <c r="E383" s="11"/>
    </row>
    <row r="384" spans="5:5" ht="14.25" customHeight="1" x14ac:dyDescent="0.25">
      <c r="E384" s="11"/>
    </row>
    <row r="385" spans="5:5" ht="14.25" customHeight="1" x14ac:dyDescent="0.25">
      <c r="E385" s="11"/>
    </row>
    <row r="386" spans="5:5" ht="14.25" customHeight="1" x14ac:dyDescent="0.25">
      <c r="E386" s="11"/>
    </row>
    <row r="387" spans="5:5" ht="14.25" customHeight="1" x14ac:dyDescent="0.25">
      <c r="E387" s="11"/>
    </row>
    <row r="388" spans="5:5" ht="14.25" customHeight="1" x14ac:dyDescent="0.25">
      <c r="E388" s="11"/>
    </row>
    <row r="389" spans="5:5" ht="14.25" customHeight="1" x14ac:dyDescent="0.25">
      <c r="E389" s="11"/>
    </row>
    <row r="390" spans="5:5" ht="14.25" customHeight="1" x14ac:dyDescent="0.25">
      <c r="E390" s="11"/>
    </row>
    <row r="391" spans="5:5" ht="14.25" customHeight="1" x14ac:dyDescent="0.25">
      <c r="E391" s="11"/>
    </row>
    <row r="392" spans="5:5" ht="14.25" customHeight="1" x14ac:dyDescent="0.25">
      <c r="E392" s="11"/>
    </row>
    <row r="393" spans="5:5" ht="14.25" customHeight="1" x14ac:dyDescent="0.25">
      <c r="E393" s="11"/>
    </row>
    <row r="394" spans="5:5" ht="14.25" customHeight="1" x14ac:dyDescent="0.25">
      <c r="E394" s="11"/>
    </row>
    <row r="395" spans="5:5" ht="14.25" customHeight="1" x14ac:dyDescent="0.25">
      <c r="E395" s="11"/>
    </row>
    <row r="396" spans="5:5" ht="14.25" customHeight="1" x14ac:dyDescent="0.25">
      <c r="E396" s="11"/>
    </row>
    <row r="397" spans="5:5" ht="14.25" customHeight="1" x14ac:dyDescent="0.25">
      <c r="E397" s="11"/>
    </row>
    <row r="398" spans="5:5" ht="14.25" customHeight="1" x14ac:dyDescent="0.25">
      <c r="E398" s="11"/>
    </row>
    <row r="399" spans="5:5" ht="14.25" customHeight="1" x14ac:dyDescent="0.25">
      <c r="E399" s="11"/>
    </row>
    <row r="400" spans="5:5" ht="14.25" customHeight="1" x14ac:dyDescent="0.25">
      <c r="E400" s="11"/>
    </row>
    <row r="401" spans="5:5" ht="14.25" customHeight="1" x14ac:dyDescent="0.25">
      <c r="E401" s="11"/>
    </row>
    <row r="402" spans="5:5" ht="14.25" customHeight="1" x14ac:dyDescent="0.25">
      <c r="E402" s="11"/>
    </row>
    <row r="403" spans="5:5" ht="14.25" customHeight="1" x14ac:dyDescent="0.25">
      <c r="E403" s="11"/>
    </row>
    <row r="404" spans="5:5" ht="14.25" customHeight="1" x14ac:dyDescent="0.25">
      <c r="E404" s="11"/>
    </row>
    <row r="405" spans="5:5" ht="14.25" customHeight="1" x14ac:dyDescent="0.25">
      <c r="E405" s="11"/>
    </row>
    <row r="406" spans="5:5" ht="14.25" customHeight="1" x14ac:dyDescent="0.25">
      <c r="E406" s="11"/>
    </row>
    <row r="407" spans="5:5" ht="14.25" customHeight="1" x14ac:dyDescent="0.25">
      <c r="E407" s="11"/>
    </row>
    <row r="408" spans="5:5" ht="14.25" customHeight="1" x14ac:dyDescent="0.25">
      <c r="E408" s="11"/>
    </row>
    <row r="409" spans="5:5" ht="14.25" customHeight="1" x14ac:dyDescent="0.25">
      <c r="E409" s="11"/>
    </row>
    <row r="410" spans="5:5" ht="14.25" customHeight="1" x14ac:dyDescent="0.25">
      <c r="E410" s="11"/>
    </row>
    <row r="411" spans="5:5" ht="14.25" customHeight="1" x14ac:dyDescent="0.25">
      <c r="E411" s="11"/>
    </row>
    <row r="412" spans="5:5" ht="14.25" customHeight="1" x14ac:dyDescent="0.25">
      <c r="E412" s="11"/>
    </row>
    <row r="413" spans="5:5" ht="14.25" customHeight="1" x14ac:dyDescent="0.25">
      <c r="E413" s="11"/>
    </row>
    <row r="414" spans="5:5" ht="14.25" customHeight="1" x14ac:dyDescent="0.25">
      <c r="E414" s="11"/>
    </row>
    <row r="415" spans="5:5" ht="14.25" customHeight="1" x14ac:dyDescent="0.25">
      <c r="E415" s="11"/>
    </row>
    <row r="416" spans="5:5" ht="14.25" customHeight="1" x14ac:dyDescent="0.25">
      <c r="E416" s="11"/>
    </row>
    <row r="417" spans="5:5" ht="14.25" customHeight="1" x14ac:dyDescent="0.25">
      <c r="E417" s="11"/>
    </row>
    <row r="418" spans="5:5" ht="14.25" customHeight="1" x14ac:dyDescent="0.25">
      <c r="E418" s="11"/>
    </row>
    <row r="419" spans="5:5" ht="14.25" customHeight="1" x14ac:dyDescent="0.25">
      <c r="E419" s="11"/>
    </row>
    <row r="420" spans="5:5" ht="14.25" customHeight="1" x14ac:dyDescent="0.25">
      <c r="E420" s="11"/>
    </row>
    <row r="421" spans="5:5" ht="14.25" customHeight="1" x14ac:dyDescent="0.25">
      <c r="E421" s="11"/>
    </row>
    <row r="422" spans="5:5" ht="14.25" customHeight="1" x14ac:dyDescent="0.25">
      <c r="E422" s="11"/>
    </row>
    <row r="423" spans="5:5" ht="14.25" customHeight="1" x14ac:dyDescent="0.25">
      <c r="E423" s="11"/>
    </row>
    <row r="424" spans="5:5" ht="14.25" customHeight="1" x14ac:dyDescent="0.25">
      <c r="E424" s="11"/>
    </row>
    <row r="425" spans="5:5" ht="14.25" customHeight="1" x14ac:dyDescent="0.25">
      <c r="E425" s="11"/>
    </row>
    <row r="426" spans="5:5" ht="14.25" customHeight="1" x14ac:dyDescent="0.25">
      <c r="E426" s="11"/>
    </row>
    <row r="427" spans="5:5" ht="14.25" customHeight="1" x14ac:dyDescent="0.25">
      <c r="E427" s="11"/>
    </row>
    <row r="428" spans="5:5" ht="14.25" customHeight="1" x14ac:dyDescent="0.25">
      <c r="E428" s="11"/>
    </row>
    <row r="429" spans="5:5" ht="14.25" customHeight="1" x14ac:dyDescent="0.25">
      <c r="E429" s="11"/>
    </row>
    <row r="430" spans="5:5" ht="14.25" customHeight="1" x14ac:dyDescent="0.25">
      <c r="E430" s="11"/>
    </row>
    <row r="431" spans="5:5" ht="14.25" customHeight="1" x14ac:dyDescent="0.25">
      <c r="E431" s="11"/>
    </row>
    <row r="432" spans="5:5" ht="14.25" customHeight="1" x14ac:dyDescent="0.25">
      <c r="E432" s="11"/>
    </row>
    <row r="433" spans="5:5" ht="14.25" customHeight="1" x14ac:dyDescent="0.25">
      <c r="E433" s="11"/>
    </row>
    <row r="434" spans="5:5" ht="14.25" customHeight="1" x14ac:dyDescent="0.25">
      <c r="E434" s="11"/>
    </row>
    <row r="435" spans="5:5" ht="14.25" customHeight="1" x14ac:dyDescent="0.25">
      <c r="E435" s="11"/>
    </row>
    <row r="436" spans="5:5" ht="14.25" customHeight="1" x14ac:dyDescent="0.25">
      <c r="E436" s="11"/>
    </row>
    <row r="437" spans="5:5" ht="14.25" customHeight="1" x14ac:dyDescent="0.25">
      <c r="E437" s="11"/>
    </row>
    <row r="438" spans="5:5" ht="14.25" customHeight="1" x14ac:dyDescent="0.25">
      <c r="E438" s="11"/>
    </row>
    <row r="439" spans="5:5" ht="14.25" customHeight="1" x14ac:dyDescent="0.25">
      <c r="E439" s="11"/>
    </row>
    <row r="440" spans="5:5" ht="14.25" customHeight="1" x14ac:dyDescent="0.25">
      <c r="E440" s="11"/>
    </row>
    <row r="441" spans="5:5" ht="14.25" customHeight="1" x14ac:dyDescent="0.25">
      <c r="E441" s="11"/>
    </row>
    <row r="442" spans="5:5" ht="14.25" customHeight="1" x14ac:dyDescent="0.25">
      <c r="E442" s="11"/>
    </row>
    <row r="443" spans="5:5" ht="14.25" customHeight="1" x14ac:dyDescent="0.25">
      <c r="E443" s="11"/>
    </row>
    <row r="444" spans="5:5" ht="14.25" customHeight="1" x14ac:dyDescent="0.25">
      <c r="E444" s="11"/>
    </row>
    <row r="445" spans="5:5" ht="14.25" customHeight="1" x14ac:dyDescent="0.25">
      <c r="E445" s="11"/>
    </row>
    <row r="446" spans="5:5" ht="14.25" customHeight="1" x14ac:dyDescent="0.25">
      <c r="E446" s="11"/>
    </row>
    <row r="447" spans="5:5" ht="14.25" customHeight="1" x14ac:dyDescent="0.25">
      <c r="E447" s="11"/>
    </row>
    <row r="448" spans="5:5" ht="14.25" customHeight="1" x14ac:dyDescent="0.25">
      <c r="E448" s="11"/>
    </row>
    <row r="449" spans="5:5" ht="14.25" customHeight="1" x14ac:dyDescent="0.25">
      <c r="E449" s="11"/>
    </row>
    <row r="450" spans="5:5" ht="14.25" customHeight="1" x14ac:dyDescent="0.25">
      <c r="E450" s="11"/>
    </row>
    <row r="451" spans="5:5" ht="14.25" customHeight="1" x14ac:dyDescent="0.25">
      <c r="E451" s="11"/>
    </row>
    <row r="452" spans="5:5" ht="14.25" customHeight="1" x14ac:dyDescent="0.25">
      <c r="E452" s="11"/>
    </row>
    <row r="453" spans="5:5" ht="14.25" customHeight="1" x14ac:dyDescent="0.25">
      <c r="E453" s="11"/>
    </row>
    <row r="454" spans="5:5" ht="14.25" customHeight="1" x14ac:dyDescent="0.25">
      <c r="E454" s="11"/>
    </row>
    <row r="455" spans="5:5" ht="14.25" customHeight="1" x14ac:dyDescent="0.25">
      <c r="E455" s="11"/>
    </row>
    <row r="456" spans="5:5" ht="14.25" customHeight="1" x14ac:dyDescent="0.25">
      <c r="E456" s="11"/>
    </row>
    <row r="457" spans="5:5" ht="14.25" customHeight="1" x14ac:dyDescent="0.25">
      <c r="E457" s="11"/>
    </row>
    <row r="458" spans="5:5" ht="14.25" customHeight="1" x14ac:dyDescent="0.25">
      <c r="E458" s="11"/>
    </row>
    <row r="459" spans="5:5" ht="14.25" customHeight="1" x14ac:dyDescent="0.25">
      <c r="E459" s="11"/>
    </row>
    <row r="460" spans="5:5" ht="14.25" customHeight="1" x14ac:dyDescent="0.25">
      <c r="E460" s="11"/>
    </row>
    <row r="461" spans="5:5" ht="14.25" customHeight="1" x14ac:dyDescent="0.25">
      <c r="E461" s="11"/>
    </row>
    <row r="462" spans="5:5" ht="14.25" customHeight="1" x14ac:dyDescent="0.25">
      <c r="E462" s="11"/>
    </row>
    <row r="463" spans="5:5" ht="14.25" customHeight="1" x14ac:dyDescent="0.25">
      <c r="E463" s="11"/>
    </row>
    <row r="464" spans="5:5" ht="14.25" customHeight="1" x14ac:dyDescent="0.25">
      <c r="E464" s="11"/>
    </row>
    <row r="465" spans="5:5" ht="14.25" customHeight="1" x14ac:dyDescent="0.25">
      <c r="E465" s="11"/>
    </row>
    <row r="466" spans="5:5" ht="14.25" customHeight="1" x14ac:dyDescent="0.25">
      <c r="E466" s="11"/>
    </row>
    <row r="467" spans="5:5" ht="14.25" customHeight="1" x14ac:dyDescent="0.25">
      <c r="E467" s="11"/>
    </row>
    <row r="468" spans="5:5" ht="14.25" customHeight="1" x14ac:dyDescent="0.25">
      <c r="E468" s="11"/>
    </row>
    <row r="469" spans="5:5" ht="14.25" customHeight="1" x14ac:dyDescent="0.25">
      <c r="E469" s="11"/>
    </row>
    <row r="470" spans="5:5" ht="14.25" customHeight="1" x14ac:dyDescent="0.25">
      <c r="E470" s="11"/>
    </row>
    <row r="471" spans="5:5" ht="14.25" customHeight="1" x14ac:dyDescent="0.25">
      <c r="E471" s="11"/>
    </row>
    <row r="472" spans="5:5" ht="14.25" customHeight="1" x14ac:dyDescent="0.25">
      <c r="E472" s="11"/>
    </row>
    <row r="473" spans="5:5" ht="14.25" customHeight="1" x14ac:dyDescent="0.25">
      <c r="E473" s="11"/>
    </row>
    <row r="474" spans="5:5" ht="14.25" customHeight="1" x14ac:dyDescent="0.25">
      <c r="E474" s="11"/>
    </row>
    <row r="475" spans="5:5" ht="14.25" customHeight="1" x14ac:dyDescent="0.25">
      <c r="E475" s="11"/>
    </row>
    <row r="476" spans="5:5" ht="14.25" customHeight="1" x14ac:dyDescent="0.25">
      <c r="E476" s="11"/>
    </row>
    <row r="477" spans="5:5" ht="14.25" customHeight="1" x14ac:dyDescent="0.25">
      <c r="E477" s="11"/>
    </row>
    <row r="478" spans="5:5" ht="14.25" customHeight="1" x14ac:dyDescent="0.25">
      <c r="E478" s="11"/>
    </row>
    <row r="479" spans="5:5" ht="14.25" customHeight="1" x14ac:dyDescent="0.25">
      <c r="E479" s="11"/>
    </row>
    <row r="480" spans="5:5" ht="14.25" customHeight="1" x14ac:dyDescent="0.25">
      <c r="E480" s="11"/>
    </row>
    <row r="481" spans="5:5" ht="14.25" customHeight="1" x14ac:dyDescent="0.25">
      <c r="E481" s="11"/>
    </row>
    <row r="482" spans="5:5" ht="14.25" customHeight="1" x14ac:dyDescent="0.25">
      <c r="E482" s="11"/>
    </row>
    <row r="483" spans="5:5" ht="14.25" customHeight="1" x14ac:dyDescent="0.25">
      <c r="E483" s="11"/>
    </row>
    <row r="484" spans="5:5" ht="14.25" customHeight="1" x14ac:dyDescent="0.25">
      <c r="E484" s="11"/>
    </row>
    <row r="485" spans="5:5" ht="14.25" customHeight="1" x14ac:dyDescent="0.25">
      <c r="E485" s="11"/>
    </row>
    <row r="486" spans="5:5" ht="14.25" customHeight="1" x14ac:dyDescent="0.25">
      <c r="E486" s="11"/>
    </row>
    <row r="487" spans="5:5" ht="14.25" customHeight="1" x14ac:dyDescent="0.25">
      <c r="E487" s="11"/>
    </row>
    <row r="488" spans="5:5" ht="14.25" customHeight="1" x14ac:dyDescent="0.25">
      <c r="E488" s="11"/>
    </row>
    <row r="489" spans="5:5" ht="14.25" customHeight="1" x14ac:dyDescent="0.25">
      <c r="E489" s="11"/>
    </row>
    <row r="490" spans="5:5" ht="14.25" customHeight="1" x14ac:dyDescent="0.25">
      <c r="E490" s="11"/>
    </row>
    <row r="491" spans="5:5" ht="14.25" customHeight="1" x14ac:dyDescent="0.25">
      <c r="E491" s="11"/>
    </row>
    <row r="492" spans="5:5" ht="14.25" customHeight="1" x14ac:dyDescent="0.25">
      <c r="E492" s="11"/>
    </row>
    <row r="493" spans="5:5" ht="14.25" customHeight="1" x14ac:dyDescent="0.25">
      <c r="E493" s="11"/>
    </row>
    <row r="494" spans="5:5" ht="14.25" customHeight="1" x14ac:dyDescent="0.25">
      <c r="E494" s="11"/>
    </row>
    <row r="495" spans="5:5" ht="14.25" customHeight="1" x14ac:dyDescent="0.25">
      <c r="E495" s="11"/>
    </row>
    <row r="496" spans="5:5" ht="14.25" customHeight="1" x14ac:dyDescent="0.25">
      <c r="E496" s="11"/>
    </row>
    <row r="497" spans="5:5" ht="14.25" customHeight="1" x14ac:dyDescent="0.25">
      <c r="E497" s="11"/>
    </row>
    <row r="498" spans="5:5" ht="14.25" customHeight="1" x14ac:dyDescent="0.25">
      <c r="E498" s="11"/>
    </row>
    <row r="499" spans="5:5" ht="14.25" customHeight="1" x14ac:dyDescent="0.25">
      <c r="E499" s="11"/>
    </row>
    <row r="500" spans="5:5" ht="14.25" customHeight="1" x14ac:dyDescent="0.25">
      <c r="E500" s="11"/>
    </row>
    <row r="501" spans="5:5" ht="14.25" customHeight="1" x14ac:dyDescent="0.25">
      <c r="E501" s="11"/>
    </row>
    <row r="502" spans="5:5" ht="14.25" customHeight="1" x14ac:dyDescent="0.25">
      <c r="E502" s="11"/>
    </row>
    <row r="503" spans="5:5" ht="14.25" customHeight="1" x14ac:dyDescent="0.25">
      <c r="E503" s="11"/>
    </row>
    <row r="504" spans="5:5" ht="14.25" customHeight="1" x14ac:dyDescent="0.25">
      <c r="E504" s="11"/>
    </row>
    <row r="505" spans="5:5" ht="14.25" customHeight="1" x14ac:dyDescent="0.25">
      <c r="E505" s="11"/>
    </row>
    <row r="506" spans="5:5" ht="14.25" customHeight="1" x14ac:dyDescent="0.25">
      <c r="E506" s="11"/>
    </row>
    <row r="507" spans="5:5" ht="14.25" customHeight="1" x14ac:dyDescent="0.25">
      <c r="E507" s="11"/>
    </row>
    <row r="508" spans="5:5" ht="14.25" customHeight="1" x14ac:dyDescent="0.25">
      <c r="E508" s="11"/>
    </row>
    <row r="509" spans="5:5" ht="14.25" customHeight="1" x14ac:dyDescent="0.25">
      <c r="E509" s="11"/>
    </row>
    <row r="510" spans="5:5" ht="14.25" customHeight="1" x14ac:dyDescent="0.25">
      <c r="E510" s="11"/>
    </row>
    <row r="511" spans="5:5" ht="14.25" customHeight="1" x14ac:dyDescent="0.25">
      <c r="E511" s="11"/>
    </row>
    <row r="512" spans="5:5" ht="14.25" customHeight="1" x14ac:dyDescent="0.25">
      <c r="E512" s="11"/>
    </row>
    <row r="513" spans="5:5" ht="14.25" customHeight="1" x14ac:dyDescent="0.25">
      <c r="E513" s="11"/>
    </row>
    <row r="514" spans="5:5" ht="14.25" customHeight="1" x14ac:dyDescent="0.25">
      <c r="E514" s="11"/>
    </row>
    <row r="515" spans="5:5" ht="14.25" customHeight="1" x14ac:dyDescent="0.25">
      <c r="E515" s="11"/>
    </row>
    <row r="516" spans="5:5" ht="14.25" customHeight="1" x14ac:dyDescent="0.25">
      <c r="E516" s="11"/>
    </row>
    <row r="517" spans="5:5" ht="14.25" customHeight="1" x14ac:dyDescent="0.25">
      <c r="E517" s="11"/>
    </row>
    <row r="518" spans="5:5" ht="14.25" customHeight="1" x14ac:dyDescent="0.25">
      <c r="E518" s="11"/>
    </row>
    <row r="519" spans="5:5" ht="14.25" customHeight="1" x14ac:dyDescent="0.25">
      <c r="E519" s="11"/>
    </row>
    <row r="520" spans="5:5" ht="14.25" customHeight="1" x14ac:dyDescent="0.25">
      <c r="E520" s="11"/>
    </row>
    <row r="521" spans="5:5" ht="14.25" customHeight="1" x14ac:dyDescent="0.25">
      <c r="E521" s="11"/>
    </row>
    <row r="522" spans="5:5" ht="14.25" customHeight="1" x14ac:dyDescent="0.25">
      <c r="E522" s="11"/>
    </row>
    <row r="523" spans="5:5" ht="14.25" customHeight="1" x14ac:dyDescent="0.25">
      <c r="E523" s="11"/>
    </row>
    <row r="524" spans="5:5" ht="14.25" customHeight="1" x14ac:dyDescent="0.25">
      <c r="E524" s="11"/>
    </row>
    <row r="525" spans="5:5" ht="14.25" customHeight="1" x14ac:dyDescent="0.25">
      <c r="E525" s="11"/>
    </row>
    <row r="526" spans="5:5" ht="14.25" customHeight="1" x14ac:dyDescent="0.25">
      <c r="E526" s="11"/>
    </row>
    <row r="527" spans="5:5" ht="14.25" customHeight="1" x14ac:dyDescent="0.25">
      <c r="E527" s="11"/>
    </row>
    <row r="528" spans="5:5" ht="14.25" customHeight="1" x14ac:dyDescent="0.25">
      <c r="E528" s="11"/>
    </row>
    <row r="529" spans="5:5" ht="14.25" customHeight="1" x14ac:dyDescent="0.25">
      <c r="E529" s="11"/>
    </row>
    <row r="530" spans="5:5" ht="14.25" customHeight="1" x14ac:dyDescent="0.25">
      <c r="E530" s="11"/>
    </row>
    <row r="531" spans="5:5" ht="14.25" customHeight="1" x14ac:dyDescent="0.25">
      <c r="E531" s="11"/>
    </row>
    <row r="532" spans="5:5" ht="14.25" customHeight="1" x14ac:dyDescent="0.25">
      <c r="E532" s="11"/>
    </row>
    <row r="533" spans="5:5" ht="14.25" customHeight="1" x14ac:dyDescent="0.25">
      <c r="E533" s="11"/>
    </row>
    <row r="534" spans="5:5" ht="14.25" customHeight="1" x14ac:dyDescent="0.25">
      <c r="E534" s="11"/>
    </row>
    <row r="535" spans="5:5" ht="14.25" customHeight="1" x14ac:dyDescent="0.25">
      <c r="E535" s="11"/>
    </row>
    <row r="536" spans="5:5" ht="14.25" customHeight="1" x14ac:dyDescent="0.25">
      <c r="E536" s="11"/>
    </row>
    <row r="537" spans="5:5" ht="14.25" customHeight="1" x14ac:dyDescent="0.25">
      <c r="E537" s="11"/>
    </row>
    <row r="538" spans="5:5" ht="14.25" customHeight="1" x14ac:dyDescent="0.25">
      <c r="E538" s="11"/>
    </row>
    <row r="539" spans="5:5" ht="14.25" customHeight="1" x14ac:dyDescent="0.25">
      <c r="E539" s="11"/>
    </row>
    <row r="540" spans="5:5" ht="14.25" customHeight="1" x14ac:dyDescent="0.25">
      <c r="E540" s="11"/>
    </row>
    <row r="541" spans="5:5" ht="14.25" customHeight="1" x14ac:dyDescent="0.25">
      <c r="E541" s="11"/>
    </row>
    <row r="542" spans="5:5" ht="14.25" customHeight="1" x14ac:dyDescent="0.25">
      <c r="E542" s="11"/>
    </row>
    <row r="543" spans="5:5" ht="14.25" customHeight="1" x14ac:dyDescent="0.25">
      <c r="E543" s="11"/>
    </row>
    <row r="544" spans="5:5" ht="14.25" customHeight="1" x14ac:dyDescent="0.25">
      <c r="E544" s="11"/>
    </row>
    <row r="545" spans="5:5" ht="14.25" customHeight="1" x14ac:dyDescent="0.25">
      <c r="E545" s="11"/>
    </row>
    <row r="546" spans="5:5" ht="14.25" customHeight="1" x14ac:dyDescent="0.25">
      <c r="E546" s="11"/>
    </row>
    <row r="547" spans="5:5" ht="14.25" customHeight="1" x14ac:dyDescent="0.25">
      <c r="E547" s="11"/>
    </row>
    <row r="548" spans="5:5" ht="14.25" customHeight="1" x14ac:dyDescent="0.25">
      <c r="E548" s="11"/>
    </row>
    <row r="549" spans="5:5" ht="14.25" customHeight="1" x14ac:dyDescent="0.25">
      <c r="E549" s="11"/>
    </row>
    <row r="550" spans="5:5" ht="14.25" customHeight="1" x14ac:dyDescent="0.25">
      <c r="E550" s="11"/>
    </row>
    <row r="551" spans="5:5" ht="14.25" customHeight="1" x14ac:dyDescent="0.25">
      <c r="E551" s="11"/>
    </row>
    <row r="552" spans="5:5" ht="14.25" customHeight="1" x14ac:dyDescent="0.25">
      <c r="E552" s="11"/>
    </row>
    <row r="553" spans="5:5" ht="14.25" customHeight="1" x14ac:dyDescent="0.25">
      <c r="E553" s="11"/>
    </row>
    <row r="554" spans="5:5" ht="14.25" customHeight="1" x14ac:dyDescent="0.25">
      <c r="E554" s="11"/>
    </row>
    <row r="555" spans="5:5" ht="14.25" customHeight="1" x14ac:dyDescent="0.25">
      <c r="E555" s="11"/>
    </row>
    <row r="556" spans="5:5" ht="14.25" customHeight="1" x14ac:dyDescent="0.25">
      <c r="E556" s="11"/>
    </row>
    <row r="557" spans="5:5" ht="14.25" customHeight="1" x14ac:dyDescent="0.25">
      <c r="E557" s="11"/>
    </row>
    <row r="558" spans="5:5" ht="14.25" customHeight="1" x14ac:dyDescent="0.25">
      <c r="E558" s="11"/>
    </row>
    <row r="559" spans="5:5" ht="14.25" customHeight="1" x14ac:dyDescent="0.25">
      <c r="E559" s="11"/>
    </row>
    <row r="560" spans="5:5" ht="14.25" customHeight="1" x14ac:dyDescent="0.25">
      <c r="E560" s="11"/>
    </row>
    <row r="561" spans="5:5" ht="14.25" customHeight="1" x14ac:dyDescent="0.25">
      <c r="E561" s="11"/>
    </row>
    <row r="562" spans="5:5" ht="14.25" customHeight="1" x14ac:dyDescent="0.25">
      <c r="E562" s="11"/>
    </row>
    <row r="563" spans="5:5" ht="14.25" customHeight="1" x14ac:dyDescent="0.25">
      <c r="E563" s="11"/>
    </row>
    <row r="564" spans="5:5" ht="14.25" customHeight="1" x14ac:dyDescent="0.25">
      <c r="E564" s="11"/>
    </row>
    <row r="565" spans="5:5" ht="14.25" customHeight="1" x14ac:dyDescent="0.25">
      <c r="E565" s="11"/>
    </row>
    <row r="566" spans="5:5" ht="14.25" customHeight="1" x14ac:dyDescent="0.25">
      <c r="E566" s="11"/>
    </row>
    <row r="567" spans="5:5" ht="14.25" customHeight="1" x14ac:dyDescent="0.25">
      <c r="E567" s="11"/>
    </row>
    <row r="568" spans="5:5" ht="14.25" customHeight="1" x14ac:dyDescent="0.25">
      <c r="E568" s="11"/>
    </row>
    <row r="569" spans="5:5" ht="14.25" customHeight="1" x14ac:dyDescent="0.25">
      <c r="E569" s="11"/>
    </row>
    <row r="570" spans="5:5" ht="14.25" customHeight="1" x14ac:dyDescent="0.25">
      <c r="E570" s="11"/>
    </row>
    <row r="571" spans="5:5" ht="14.25" customHeight="1" x14ac:dyDescent="0.25">
      <c r="E571" s="11"/>
    </row>
    <row r="572" spans="5:5" ht="14.25" customHeight="1" x14ac:dyDescent="0.25">
      <c r="E572" s="11"/>
    </row>
    <row r="573" spans="5:5" ht="14.25" customHeight="1" x14ac:dyDescent="0.25">
      <c r="E573" s="11"/>
    </row>
    <row r="574" spans="5:5" ht="14.25" customHeight="1" x14ac:dyDescent="0.25">
      <c r="E574" s="11"/>
    </row>
    <row r="575" spans="5:5" ht="14.25" customHeight="1" x14ac:dyDescent="0.25">
      <c r="E575" s="11"/>
    </row>
    <row r="576" spans="5:5" ht="14.25" customHeight="1" x14ac:dyDescent="0.25">
      <c r="E576" s="11"/>
    </row>
    <row r="577" spans="5:5" ht="14.25" customHeight="1" x14ac:dyDescent="0.25">
      <c r="E577" s="11"/>
    </row>
    <row r="578" spans="5:5" ht="14.25" customHeight="1" x14ac:dyDescent="0.25">
      <c r="E578" s="11"/>
    </row>
    <row r="579" spans="5:5" ht="14.25" customHeight="1" x14ac:dyDescent="0.25">
      <c r="E579" s="11"/>
    </row>
    <row r="580" spans="5:5" ht="14.25" customHeight="1" x14ac:dyDescent="0.25">
      <c r="E580" s="11"/>
    </row>
    <row r="581" spans="5:5" ht="14.25" customHeight="1" x14ac:dyDescent="0.25">
      <c r="E581" s="11"/>
    </row>
    <row r="582" spans="5:5" ht="14.25" customHeight="1" x14ac:dyDescent="0.25">
      <c r="E582" s="11"/>
    </row>
    <row r="583" spans="5:5" ht="14.25" customHeight="1" x14ac:dyDescent="0.25">
      <c r="E583" s="11"/>
    </row>
    <row r="584" spans="5:5" ht="14.25" customHeight="1" x14ac:dyDescent="0.25">
      <c r="E584" s="11"/>
    </row>
    <row r="585" spans="5:5" ht="14.25" customHeight="1" x14ac:dyDescent="0.25">
      <c r="E585" s="11"/>
    </row>
    <row r="586" spans="5:5" ht="14.25" customHeight="1" x14ac:dyDescent="0.25">
      <c r="E586" s="11"/>
    </row>
    <row r="587" spans="5:5" ht="14.25" customHeight="1" x14ac:dyDescent="0.25">
      <c r="E587" s="11"/>
    </row>
    <row r="588" spans="5:5" ht="14.25" customHeight="1" x14ac:dyDescent="0.25">
      <c r="E588" s="11"/>
    </row>
    <row r="589" spans="5:5" ht="14.25" customHeight="1" x14ac:dyDescent="0.25">
      <c r="E589" s="11"/>
    </row>
    <row r="590" spans="5:5" ht="14.25" customHeight="1" x14ac:dyDescent="0.25">
      <c r="E590" s="11"/>
    </row>
    <row r="591" spans="5:5" ht="14.25" customHeight="1" x14ac:dyDescent="0.25">
      <c r="E591" s="11"/>
    </row>
    <row r="592" spans="5:5" ht="14.25" customHeight="1" x14ac:dyDescent="0.25">
      <c r="E592" s="11"/>
    </row>
    <row r="593" spans="5:5" ht="14.25" customHeight="1" x14ac:dyDescent="0.25">
      <c r="E593" s="11"/>
    </row>
    <row r="594" spans="5:5" ht="14.25" customHeight="1" x14ac:dyDescent="0.25">
      <c r="E594" s="11"/>
    </row>
    <row r="595" spans="5:5" ht="14.25" customHeight="1" x14ac:dyDescent="0.25">
      <c r="E595" s="11"/>
    </row>
    <row r="596" spans="5:5" ht="14.25" customHeight="1" x14ac:dyDescent="0.25">
      <c r="E596" s="11"/>
    </row>
    <row r="597" spans="5:5" ht="14.25" customHeight="1" x14ac:dyDescent="0.25">
      <c r="E597" s="11"/>
    </row>
    <row r="598" spans="5:5" ht="14.25" customHeight="1" x14ac:dyDescent="0.25">
      <c r="E598" s="11"/>
    </row>
    <row r="599" spans="5:5" ht="14.25" customHeight="1" x14ac:dyDescent="0.25">
      <c r="E599" s="11"/>
    </row>
    <row r="600" spans="5:5" ht="14.25" customHeight="1" x14ac:dyDescent="0.25">
      <c r="E600" s="11"/>
    </row>
    <row r="601" spans="5:5" ht="14.25" customHeight="1" x14ac:dyDescent="0.25">
      <c r="E601" s="11"/>
    </row>
    <row r="602" spans="5:5" ht="14.25" customHeight="1" x14ac:dyDescent="0.25">
      <c r="E602" s="11"/>
    </row>
    <row r="603" spans="5:5" ht="14.25" customHeight="1" x14ac:dyDescent="0.25">
      <c r="E603" s="11"/>
    </row>
    <row r="604" spans="5:5" ht="14.25" customHeight="1" x14ac:dyDescent="0.25">
      <c r="E604" s="11"/>
    </row>
    <row r="605" spans="5:5" ht="14.25" customHeight="1" x14ac:dyDescent="0.25">
      <c r="E605" s="11"/>
    </row>
    <row r="606" spans="5:5" ht="14.25" customHeight="1" x14ac:dyDescent="0.25">
      <c r="E606" s="11"/>
    </row>
    <row r="607" spans="5:5" ht="14.25" customHeight="1" x14ac:dyDescent="0.25">
      <c r="E607" s="11"/>
    </row>
    <row r="608" spans="5:5" ht="14.25" customHeight="1" x14ac:dyDescent="0.25">
      <c r="E608" s="11"/>
    </row>
    <row r="609" spans="5:5" ht="14.25" customHeight="1" x14ac:dyDescent="0.25">
      <c r="E609" s="11"/>
    </row>
    <row r="610" spans="5:5" ht="14.25" customHeight="1" x14ac:dyDescent="0.25">
      <c r="E610" s="11"/>
    </row>
    <row r="611" spans="5:5" ht="14.25" customHeight="1" x14ac:dyDescent="0.25">
      <c r="E611" s="11"/>
    </row>
    <row r="612" spans="5:5" ht="14.25" customHeight="1" x14ac:dyDescent="0.25">
      <c r="E612" s="11"/>
    </row>
    <row r="613" spans="5:5" ht="14.25" customHeight="1" x14ac:dyDescent="0.25">
      <c r="E613" s="11"/>
    </row>
    <row r="614" spans="5:5" ht="14.25" customHeight="1" x14ac:dyDescent="0.25">
      <c r="E614" s="11"/>
    </row>
    <row r="615" spans="5:5" ht="14.25" customHeight="1" x14ac:dyDescent="0.25">
      <c r="E615" s="11"/>
    </row>
    <row r="616" spans="5:5" ht="14.25" customHeight="1" x14ac:dyDescent="0.25">
      <c r="E616" s="11"/>
    </row>
    <row r="617" spans="5:5" ht="14.25" customHeight="1" x14ac:dyDescent="0.25">
      <c r="E617" s="11"/>
    </row>
    <row r="618" spans="5:5" ht="14.25" customHeight="1" x14ac:dyDescent="0.25">
      <c r="E618" s="11"/>
    </row>
    <row r="619" spans="5:5" ht="14.25" customHeight="1" x14ac:dyDescent="0.25">
      <c r="E619" s="11"/>
    </row>
    <row r="620" spans="5:5" ht="14.25" customHeight="1" x14ac:dyDescent="0.25">
      <c r="E620" s="11"/>
    </row>
    <row r="621" spans="5:5" ht="14.25" customHeight="1" x14ac:dyDescent="0.25">
      <c r="E621" s="11"/>
    </row>
    <row r="622" spans="5:5" ht="14.25" customHeight="1" x14ac:dyDescent="0.25">
      <c r="E622" s="11"/>
    </row>
    <row r="623" spans="5:5" ht="14.25" customHeight="1" x14ac:dyDescent="0.25">
      <c r="E623" s="11"/>
    </row>
    <row r="624" spans="5:5" ht="14.25" customHeight="1" x14ac:dyDescent="0.25">
      <c r="E624" s="11"/>
    </row>
    <row r="625" spans="5:5" ht="14.25" customHeight="1" x14ac:dyDescent="0.25">
      <c r="E625" s="11"/>
    </row>
    <row r="626" spans="5:5" ht="14.25" customHeight="1" x14ac:dyDescent="0.25">
      <c r="E626" s="11"/>
    </row>
    <row r="627" spans="5:5" ht="14.25" customHeight="1" x14ac:dyDescent="0.25">
      <c r="E627" s="11"/>
    </row>
    <row r="628" spans="5:5" ht="14.25" customHeight="1" x14ac:dyDescent="0.25">
      <c r="E628" s="11"/>
    </row>
    <row r="629" spans="5:5" ht="14.25" customHeight="1" x14ac:dyDescent="0.25">
      <c r="E629" s="11"/>
    </row>
    <row r="630" spans="5:5" ht="14.25" customHeight="1" x14ac:dyDescent="0.25">
      <c r="E630" s="11"/>
    </row>
    <row r="631" spans="5:5" ht="14.25" customHeight="1" x14ac:dyDescent="0.25">
      <c r="E631" s="11"/>
    </row>
    <row r="632" spans="5:5" ht="14.25" customHeight="1" x14ac:dyDescent="0.25">
      <c r="E632" s="11"/>
    </row>
    <row r="633" spans="5:5" ht="14.25" customHeight="1" x14ac:dyDescent="0.25">
      <c r="E633" s="11"/>
    </row>
    <row r="634" spans="5:5" ht="14.25" customHeight="1" x14ac:dyDescent="0.25">
      <c r="E634" s="11"/>
    </row>
    <row r="635" spans="5:5" ht="14.25" customHeight="1" x14ac:dyDescent="0.25">
      <c r="E635" s="11"/>
    </row>
    <row r="636" spans="5:5" ht="14.25" customHeight="1" x14ac:dyDescent="0.25">
      <c r="E636" s="11"/>
    </row>
    <row r="637" spans="5:5" ht="14.25" customHeight="1" x14ac:dyDescent="0.25">
      <c r="E637" s="11"/>
    </row>
    <row r="638" spans="5:5" ht="14.25" customHeight="1" x14ac:dyDescent="0.25">
      <c r="E638" s="11"/>
    </row>
    <row r="639" spans="5:5" ht="14.25" customHeight="1" x14ac:dyDescent="0.25">
      <c r="E639" s="11"/>
    </row>
    <row r="640" spans="5:5" ht="14.25" customHeight="1" x14ac:dyDescent="0.25">
      <c r="E640" s="11"/>
    </row>
    <row r="641" spans="5:5" ht="14.25" customHeight="1" x14ac:dyDescent="0.25">
      <c r="E641" s="11"/>
    </row>
    <row r="642" spans="5:5" ht="14.25" customHeight="1" x14ac:dyDescent="0.25">
      <c r="E642" s="11"/>
    </row>
    <row r="643" spans="5:5" ht="14.25" customHeight="1" x14ac:dyDescent="0.25">
      <c r="E643" s="11"/>
    </row>
    <row r="644" spans="5:5" ht="14.25" customHeight="1" x14ac:dyDescent="0.25">
      <c r="E644" s="11"/>
    </row>
    <row r="645" spans="5:5" ht="14.25" customHeight="1" x14ac:dyDescent="0.25">
      <c r="E645" s="11"/>
    </row>
    <row r="646" spans="5:5" ht="14.25" customHeight="1" x14ac:dyDescent="0.25">
      <c r="E646" s="11"/>
    </row>
    <row r="647" spans="5:5" ht="14.25" customHeight="1" x14ac:dyDescent="0.25">
      <c r="E647" s="11"/>
    </row>
    <row r="648" spans="5:5" ht="14.25" customHeight="1" x14ac:dyDescent="0.25">
      <c r="E648" s="11"/>
    </row>
    <row r="649" spans="5:5" ht="14.25" customHeight="1" x14ac:dyDescent="0.25">
      <c r="E649" s="11"/>
    </row>
    <row r="650" spans="5:5" ht="14.25" customHeight="1" x14ac:dyDescent="0.25">
      <c r="E650" s="11"/>
    </row>
    <row r="651" spans="5:5" ht="14.25" customHeight="1" x14ac:dyDescent="0.25">
      <c r="E651" s="11"/>
    </row>
    <row r="652" spans="5:5" ht="14.25" customHeight="1" x14ac:dyDescent="0.25">
      <c r="E652" s="11"/>
    </row>
    <row r="653" spans="5:5" ht="14.25" customHeight="1" x14ac:dyDescent="0.25">
      <c r="E653" s="11"/>
    </row>
    <row r="654" spans="5:5" ht="14.25" customHeight="1" x14ac:dyDescent="0.25">
      <c r="E654" s="11"/>
    </row>
    <row r="655" spans="5:5" ht="14.25" customHeight="1" x14ac:dyDescent="0.25">
      <c r="E655" s="11"/>
    </row>
    <row r="656" spans="5:5" ht="14.25" customHeight="1" x14ac:dyDescent="0.25">
      <c r="E656" s="11"/>
    </row>
    <row r="657" spans="5:5" ht="14.25" customHeight="1" x14ac:dyDescent="0.25">
      <c r="E657" s="11"/>
    </row>
    <row r="658" spans="5:5" ht="14.25" customHeight="1" x14ac:dyDescent="0.25">
      <c r="E658" s="11"/>
    </row>
    <row r="659" spans="5:5" ht="14.25" customHeight="1" x14ac:dyDescent="0.25">
      <c r="E659" s="11"/>
    </row>
    <row r="660" spans="5:5" ht="14.25" customHeight="1" x14ac:dyDescent="0.25">
      <c r="E660" s="11"/>
    </row>
    <row r="661" spans="5:5" ht="14.25" customHeight="1" x14ac:dyDescent="0.25">
      <c r="E661" s="11"/>
    </row>
    <row r="662" spans="5:5" ht="14.25" customHeight="1" x14ac:dyDescent="0.25">
      <c r="E662" s="11"/>
    </row>
    <row r="663" spans="5:5" ht="14.25" customHeight="1" x14ac:dyDescent="0.25">
      <c r="E663" s="11"/>
    </row>
    <row r="664" spans="5:5" ht="14.25" customHeight="1" x14ac:dyDescent="0.25">
      <c r="E664" s="11"/>
    </row>
    <row r="665" spans="5:5" ht="14.25" customHeight="1" x14ac:dyDescent="0.25">
      <c r="E665" s="11"/>
    </row>
    <row r="666" spans="5:5" ht="14.25" customHeight="1" x14ac:dyDescent="0.25">
      <c r="E666" s="11"/>
    </row>
    <row r="667" spans="5:5" ht="14.25" customHeight="1" x14ac:dyDescent="0.25">
      <c r="E667" s="11"/>
    </row>
    <row r="668" spans="5:5" ht="14.25" customHeight="1" x14ac:dyDescent="0.25">
      <c r="E668" s="11"/>
    </row>
    <row r="669" spans="5:5" ht="14.25" customHeight="1" x14ac:dyDescent="0.25">
      <c r="E669" s="11"/>
    </row>
    <row r="670" spans="5:5" ht="14.25" customHeight="1" x14ac:dyDescent="0.25">
      <c r="E670" s="11"/>
    </row>
    <row r="671" spans="5:5" ht="14.25" customHeight="1" x14ac:dyDescent="0.25">
      <c r="E671" s="11"/>
    </row>
    <row r="672" spans="5:5" ht="14.25" customHeight="1" x14ac:dyDescent="0.25">
      <c r="E672" s="11"/>
    </row>
    <row r="673" spans="5:5" ht="14.25" customHeight="1" x14ac:dyDescent="0.25">
      <c r="E673" s="11"/>
    </row>
    <row r="674" spans="5:5" ht="14.25" customHeight="1" x14ac:dyDescent="0.25">
      <c r="E674" s="11"/>
    </row>
    <row r="675" spans="5:5" ht="14.25" customHeight="1" x14ac:dyDescent="0.25">
      <c r="E675" s="11"/>
    </row>
    <row r="676" spans="5:5" ht="14.25" customHeight="1" x14ac:dyDescent="0.25">
      <c r="E676" s="11"/>
    </row>
    <row r="677" spans="5:5" ht="14.25" customHeight="1" x14ac:dyDescent="0.25">
      <c r="E677" s="11"/>
    </row>
    <row r="678" spans="5:5" ht="14.25" customHeight="1" x14ac:dyDescent="0.25">
      <c r="E678" s="11"/>
    </row>
    <row r="679" spans="5:5" ht="14.25" customHeight="1" x14ac:dyDescent="0.25">
      <c r="E679" s="11"/>
    </row>
    <row r="680" spans="5:5" ht="14.25" customHeight="1" x14ac:dyDescent="0.25">
      <c r="E680" s="11"/>
    </row>
    <row r="681" spans="5:5" ht="14.25" customHeight="1" x14ac:dyDescent="0.25">
      <c r="E681" s="11"/>
    </row>
    <row r="682" spans="5:5" ht="14.25" customHeight="1" x14ac:dyDescent="0.25">
      <c r="E682" s="11"/>
    </row>
    <row r="683" spans="5:5" ht="14.25" customHeight="1" x14ac:dyDescent="0.25">
      <c r="E683" s="11"/>
    </row>
    <row r="684" spans="5:5" ht="14.25" customHeight="1" x14ac:dyDescent="0.25">
      <c r="E684" s="11"/>
    </row>
    <row r="685" spans="5:5" ht="14.25" customHeight="1" x14ac:dyDescent="0.25">
      <c r="E685" s="11"/>
    </row>
    <row r="686" spans="5:5" ht="14.25" customHeight="1" x14ac:dyDescent="0.25">
      <c r="E686" s="11"/>
    </row>
    <row r="687" spans="5:5" ht="14.25" customHeight="1" x14ac:dyDescent="0.25">
      <c r="E687" s="11"/>
    </row>
    <row r="688" spans="5:5" ht="14.25" customHeight="1" x14ac:dyDescent="0.25">
      <c r="E688" s="11"/>
    </row>
    <row r="689" spans="5:5" ht="14.25" customHeight="1" x14ac:dyDescent="0.25">
      <c r="E689" s="11"/>
    </row>
    <row r="690" spans="5:5" ht="14.25" customHeight="1" x14ac:dyDescent="0.25">
      <c r="E690" s="11"/>
    </row>
    <row r="691" spans="5:5" ht="14.25" customHeight="1" x14ac:dyDescent="0.25">
      <c r="E691" s="11"/>
    </row>
    <row r="692" spans="5:5" ht="14.25" customHeight="1" x14ac:dyDescent="0.25">
      <c r="E692" s="11"/>
    </row>
    <row r="693" spans="5:5" ht="14.25" customHeight="1" x14ac:dyDescent="0.25">
      <c r="E693" s="11"/>
    </row>
    <row r="694" spans="5:5" ht="14.25" customHeight="1" x14ac:dyDescent="0.25">
      <c r="E694" s="11"/>
    </row>
    <row r="695" spans="5:5" ht="14.25" customHeight="1" x14ac:dyDescent="0.25">
      <c r="E695" s="11"/>
    </row>
    <row r="696" spans="5:5" ht="14.25" customHeight="1" x14ac:dyDescent="0.25">
      <c r="E696" s="11"/>
    </row>
    <row r="697" spans="5:5" ht="14.25" customHeight="1" x14ac:dyDescent="0.25">
      <c r="E697" s="11"/>
    </row>
    <row r="698" spans="5:5" ht="14.25" customHeight="1" x14ac:dyDescent="0.25">
      <c r="E698" s="11"/>
    </row>
    <row r="699" spans="5:5" ht="14.25" customHeight="1" x14ac:dyDescent="0.25">
      <c r="E699" s="11"/>
    </row>
    <row r="700" spans="5:5" ht="14.25" customHeight="1" x14ac:dyDescent="0.25">
      <c r="E700" s="11"/>
    </row>
  </sheetData>
  <sheetProtection insertColumns="0" insertRows="0" insertHyperlinks="0" deleteColumns="0" deleteRows="0" sort="0" autoFilter="0" pivotTables="0"/>
  <protectedRanges>
    <protectedRange sqref="U1:AA1048576 S1:S1048576 E1:G1048576 I1:P1048576 B1:C1048576" name="OPEN 1"/>
  </protectedRanges>
  <phoneticPr fontId="25" type="noConversion"/>
  <conditionalFormatting sqref="A2:B6">
    <cfRule type="containsText" dxfId="6" priority="69" operator="containsText" text="not ">
      <formula>NOT(ISERROR(SEARCH(("not "),(A2))))</formula>
    </cfRule>
  </conditionalFormatting>
  <conditionalFormatting sqref="A7:B10 A200:B200 B11:B199">
    <cfRule type="containsText" dxfId="5" priority="35" operator="containsText" text="not ">
      <formula>NOT(ISERROR(SEARCH(("not "),(A7))))</formula>
    </cfRule>
  </conditionalFormatting>
  <conditionalFormatting sqref="A11:A199">
    <cfRule type="containsText" dxfId="4" priority="2" operator="containsText" text="not ">
      <formula>NOT(ISERROR(SEARCH(("not "),(A11))))</formula>
    </cfRule>
  </conditionalFormatting>
  <conditionalFormatting sqref="A201:B201">
    <cfRule type="containsText" dxfId="3" priority="1" operator="containsText" text="not ">
      <formula>NOT(ISERROR(SEARCH(("not "),(A201))))</formula>
    </cfRule>
  </conditionalFormatting>
  <dataValidations count="6">
    <dataValidation type="list" allowBlank="1" showErrorMessage="1" sqref="M2:M201" xr:uid="{00000000-0002-0000-0000-000000000000}">
      <formula1>T_impdom</formula1>
    </dataValidation>
    <dataValidation type="list" allowBlank="1" showErrorMessage="1" sqref="B2" xr:uid="{00000000-0002-0000-0000-000001000000}">
      <formula1>tabel_dept</formula1>
    </dataValidation>
    <dataValidation type="list" allowBlank="1" showErrorMessage="1" sqref="F2:F201" xr:uid="{3D212244-D5EE-467F-9D31-D93E30AFB95A}">
      <formula1>INDIRECT($B$2)</formula1>
    </dataValidation>
    <dataValidation type="list" allowBlank="1" showErrorMessage="1" sqref="O2:O201" xr:uid="{00000000-0002-0000-0000-000002000000}">
      <formula1>INDIRECT(AR2)</formula1>
    </dataValidation>
    <dataValidation type="list" allowBlank="1" showErrorMessage="1" sqref="J2:J201 G2:G201" xr:uid="{00000000-0002-0000-0000-000003000000}">
      <formula1>INDIRECT(AP2)</formula1>
    </dataValidation>
    <dataValidation type="list" allowBlank="1" showErrorMessage="1" sqref="I2:I201" xr:uid="{64EBF9F2-A80B-4577-AD9B-71942BD3D721}">
      <formula1>INDIRECT(AQ2)</formula1>
    </dataValidation>
  </dataValidations>
  <pageMargins left="0" right="0" top="0" bottom="0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7571E5-0B34-4AB5-AE3A-CA402599D411}">
          <x14:formula1>
            <xm:f>'validation code'!$Z$10:$Z$12</xm:f>
          </x14:formula1>
          <xm:sqref>E2:E201</xm:sqref>
        </x14:dataValidation>
        <x14:dataValidation type="list" allowBlank="1" showInputMessage="1" showErrorMessage="1" xr:uid="{00000000-0002-0000-0000-000007000000}">
          <x14:formula1>
            <xm:f>'validation code'!$Z$15:$Z$26</xm:f>
          </x14:formula1>
          <xm:sqref>U2:X201 Z2:Z201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H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6.85546875" customWidth="1"/>
    <col min="3" max="3" width="7" customWidth="1"/>
    <col min="4" max="4" width="57.85546875" customWidth="1"/>
    <col min="5" max="5" width="6" customWidth="1"/>
    <col min="6" max="6" width="63" customWidth="1"/>
    <col min="7" max="7" width="59" customWidth="1"/>
    <col min="8" max="8" width="65.140625" customWidth="1"/>
    <col min="9" max="9" width="62" customWidth="1"/>
    <col min="10" max="10" width="42.85546875" customWidth="1"/>
    <col min="11" max="11" width="43.42578125" customWidth="1"/>
    <col min="12" max="12" width="39" customWidth="1"/>
    <col min="13" max="13" width="31.85546875" customWidth="1"/>
    <col min="14" max="14" width="62" customWidth="1"/>
    <col min="15" max="15" width="62.140625" customWidth="1"/>
    <col min="16" max="16" width="39" customWidth="1"/>
    <col min="17" max="17" width="47.140625" customWidth="1"/>
    <col min="18" max="18" width="46.42578125" customWidth="1"/>
    <col min="19" max="19" width="8.7109375" customWidth="1"/>
    <col min="20" max="20" width="46" customWidth="1"/>
    <col min="21" max="22" width="18.5703125" customWidth="1"/>
    <col min="23" max="23" width="17.42578125" customWidth="1"/>
    <col min="24" max="24" width="8" customWidth="1"/>
    <col min="25" max="28" width="8.7109375" customWidth="1"/>
    <col min="29" max="29" width="20.42578125" customWidth="1"/>
    <col min="30" max="34" width="8.7109375" customWidth="1"/>
  </cols>
  <sheetData>
    <row r="1" spans="2:34" ht="14.25" customHeight="1" x14ac:dyDescent="0.25">
      <c r="E1" s="9" t="s">
        <v>30</v>
      </c>
      <c r="F1" s="9" t="s">
        <v>46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51</v>
      </c>
      <c r="L1" s="9" t="s">
        <v>52</v>
      </c>
      <c r="M1" s="9" t="s">
        <v>53</v>
      </c>
      <c r="N1" s="9" t="s">
        <v>32</v>
      </c>
      <c r="O1" s="9" t="s">
        <v>54</v>
      </c>
      <c r="P1" s="9" t="s">
        <v>55</v>
      </c>
      <c r="Q1" s="9" t="s">
        <v>56</v>
      </c>
      <c r="R1" s="9" t="s">
        <v>57</v>
      </c>
      <c r="T1" s="12" t="s">
        <v>58</v>
      </c>
      <c r="X1" s="12" t="s">
        <v>59</v>
      </c>
      <c r="Z1" s="13" t="s">
        <v>13</v>
      </c>
      <c r="AA1" s="13"/>
      <c r="AC1" s="13" t="s">
        <v>60</v>
      </c>
      <c r="AE1" s="9" t="s">
        <v>61</v>
      </c>
    </row>
    <row r="2" spans="2:34" ht="14.25" customHeight="1" x14ac:dyDescent="0.25">
      <c r="B2" s="9" t="s">
        <v>46</v>
      </c>
      <c r="C2" s="9" t="s">
        <v>62</v>
      </c>
      <c r="D2" s="9" t="s">
        <v>63</v>
      </c>
      <c r="E2" s="9" t="s">
        <v>46</v>
      </c>
      <c r="F2" s="9" t="s">
        <v>64</v>
      </c>
      <c r="G2" s="9" t="s">
        <v>65</v>
      </c>
      <c r="H2" s="9" t="str">
        <f t="shared" ref="H2:H12" si="0">C28&amp;"_"&amp;D28</f>
        <v>533299_Insurance, Other, Personal expense</v>
      </c>
      <c r="I2" s="9" t="str">
        <f t="shared" ref="I2:I200" si="1">C39&amp;"_"&amp;D39</f>
        <v>532406_Rent, Furniture and fixtures</v>
      </c>
      <c r="J2" s="9" t="str">
        <f t="shared" ref="J2:J7" si="2">C124&amp;"_"&amp;D124</f>
        <v>532601_Travel &amp; Transportation, Domestic, Meal</v>
      </c>
      <c r="K2" s="9" t="str">
        <f t="shared" ref="K2:K9" si="3">C130&amp;"_"&amp;D130</f>
        <v>532601_Travel &amp; Transportation, Domestic, Meal</v>
      </c>
      <c r="L2" s="9" t="str">
        <f t="shared" ref="L2:L9" si="4">C138&amp;"_"&amp;D138</f>
        <v>532601_Travel &amp; Transportation, Domestic, Meal</v>
      </c>
      <c r="M2" s="9" t="str">
        <f>C146&amp;"_"&amp;D146</f>
        <v>532601_Travel &amp; Transportation, Domestic, Meal</v>
      </c>
      <c r="N2" s="9" t="str">
        <f>C150&amp;"_"&amp;D150</f>
        <v>532601_Travel &amp; Transportation, Domestic, Meal</v>
      </c>
      <c r="O2" s="9" t="str">
        <f>C168&amp;"_"&amp;D168</f>
        <v>532601_Travel &amp; Transportation, Domestic, Meal</v>
      </c>
      <c r="P2" s="9" t="str">
        <f>C171&amp;"_"&amp;D171</f>
        <v>532601_Travel &amp; Transportation, Domestic, Others</v>
      </c>
      <c r="Q2" s="9" t="str">
        <f t="shared" ref="Q2:Q13" si="5">C181&amp;"_"&amp;D181</f>
        <v>532601_Travel &amp; Transportation, Domestic, Others</v>
      </c>
      <c r="R2" s="9" t="str">
        <f>C193&amp;"_"&amp;D193</f>
        <v>532601_Travel &amp; Transportation, Domestic, Others</v>
      </c>
      <c r="T2" s="9" t="s">
        <v>66</v>
      </c>
      <c r="X2" s="14">
        <v>43191</v>
      </c>
      <c r="Z2" s="15" t="s">
        <v>45</v>
      </c>
      <c r="AA2" s="15">
        <v>13544</v>
      </c>
      <c r="AC2" s="15" t="s">
        <v>67</v>
      </c>
    </row>
    <row r="3" spans="2:34" ht="14.25" customHeight="1" x14ac:dyDescent="0.25">
      <c r="B3" s="9" t="s">
        <v>46</v>
      </c>
      <c r="C3" s="9" t="s">
        <v>68</v>
      </c>
      <c r="D3" s="9" t="s">
        <v>69</v>
      </c>
      <c r="E3" s="9" t="s">
        <v>47</v>
      </c>
      <c r="F3" s="9" t="s">
        <v>70</v>
      </c>
      <c r="G3" s="9" t="s">
        <v>71</v>
      </c>
      <c r="H3" s="9" t="str">
        <f t="shared" si="0"/>
        <v>533201_Insurance, Aisin Group insurance, Building &amp; Equipment</v>
      </c>
      <c r="I3" s="9" t="str">
        <f t="shared" si="1"/>
        <v>532404_Rent, Vehicles</v>
      </c>
      <c r="J3" s="9" t="str">
        <f t="shared" si="2"/>
        <v>532601_Travel &amp; Transportation, Domestic, Others</v>
      </c>
      <c r="K3" s="9" t="str">
        <f t="shared" si="3"/>
        <v>532601_Travel &amp; Transportation, Domestic, Others</v>
      </c>
      <c r="L3" s="9" t="str">
        <f t="shared" si="4"/>
        <v>532601_Travel &amp; Transportation, Domestic, Others</v>
      </c>
      <c r="M3" s="9" t="str">
        <f>C147&amp;"_"&amp;D147</f>
        <v>532601_Travel &amp; Transportation, Domestic, Others</v>
      </c>
      <c r="N3" s="9" t="str">
        <f>C151&amp;"_"&amp;D151</f>
        <v>532601_Travel &amp; Transportation, Domestic, Others</v>
      </c>
      <c r="O3" s="9" t="str">
        <f>C169&amp;"_"&amp;D169</f>
        <v>532601_Travel &amp; Transportation, Domestic, Others</v>
      </c>
      <c r="P3" s="9" t="str">
        <f>C172&amp;"_"&amp;D172</f>
        <v>532601_Travel &amp; Transportation, Domestic, Meal</v>
      </c>
      <c r="Q3" s="9" t="str">
        <f t="shared" si="5"/>
        <v>532601_Travel &amp; Transportation, Domestic, Meal</v>
      </c>
      <c r="R3" s="9" t="str">
        <f>C194&amp;"_"&amp;D194</f>
        <v>532601_Travel &amp; Transportation, Domestic, Meal</v>
      </c>
      <c r="T3" s="9" t="s">
        <v>72</v>
      </c>
      <c r="X3" s="14">
        <v>43221</v>
      </c>
      <c r="Z3" s="15" t="s">
        <v>73</v>
      </c>
      <c r="AA3" s="15">
        <v>112.36</v>
      </c>
      <c r="AC3" s="15" t="s">
        <v>74</v>
      </c>
    </row>
    <row r="4" spans="2:34" ht="14.25" customHeight="1" x14ac:dyDescent="0.25">
      <c r="B4" s="9" t="s">
        <v>46</v>
      </c>
      <c r="C4" s="9" t="s">
        <v>75</v>
      </c>
      <c r="D4" s="9" t="s">
        <v>76</v>
      </c>
      <c r="E4" s="9" t="s">
        <v>48</v>
      </c>
      <c r="F4" s="9" t="s">
        <v>77</v>
      </c>
      <c r="G4" s="9" t="s">
        <v>78</v>
      </c>
      <c r="H4" s="9" t="str">
        <f t="shared" si="0"/>
        <v>533201_Insurance, Aisin Group insurance, Inventory</v>
      </c>
      <c r="I4" s="9" t="str">
        <f t="shared" si="1"/>
        <v>521840_Welfare,Uniform</v>
      </c>
      <c r="J4" s="9" t="str">
        <f t="shared" si="2"/>
        <v>532601_Travel &amp; Transportation, Domestic, Meal</v>
      </c>
      <c r="K4" s="9" t="str">
        <f t="shared" si="3"/>
        <v>532601_Travel &amp; Transportation, Domestic, Meal</v>
      </c>
      <c r="L4" s="9" t="str">
        <f t="shared" si="4"/>
        <v>532601_Travel &amp; Transportation, Domestic, Meal</v>
      </c>
      <c r="M4" s="9" t="str">
        <f>C148&amp;"_"&amp;D148</f>
        <v>532601_Travel &amp; Transportation, Domestic, Meal</v>
      </c>
      <c r="N4" s="9" t="str">
        <f>C152&amp;"_"&amp;D152</f>
        <v>532601_Travel &amp; Transportation, Domestic, Meal</v>
      </c>
      <c r="O4" s="9" t="str">
        <f>C170&amp;"_"&amp;D170</f>
        <v>532601_Travel &amp; Transportation, Domestic, Meal</v>
      </c>
      <c r="P4" s="9" t="str">
        <f>C173&amp;"_"&amp;D173</f>
        <v>532601_Travel &amp; Transportation, Domestic, Others</v>
      </c>
      <c r="Q4" s="9" t="str">
        <f t="shared" si="5"/>
        <v>532601_Travel &amp; Transportation, Domestic, Others</v>
      </c>
      <c r="R4" s="9" t="str">
        <f>C195&amp;"_"&amp;D195</f>
        <v>532601_Travel &amp; Transportation, Domestic, Others</v>
      </c>
      <c r="T4" s="9" t="s">
        <v>79</v>
      </c>
      <c r="X4" s="14">
        <v>43252</v>
      </c>
      <c r="Z4" s="15" t="s">
        <v>80</v>
      </c>
      <c r="AA4" s="15">
        <v>375.28</v>
      </c>
      <c r="AC4" s="15" t="s">
        <v>81</v>
      </c>
    </row>
    <row r="5" spans="2:34" ht="14.25" customHeight="1" x14ac:dyDescent="0.25">
      <c r="B5" s="9" t="s">
        <v>46</v>
      </c>
      <c r="C5" s="9" t="s">
        <v>82</v>
      </c>
      <c r="D5" s="9" t="s">
        <v>83</v>
      </c>
      <c r="E5" s="9" t="s">
        <v>84</v>
      </c>
      <c r="F5" s="9" t="s">
        <v>85</v>
      </c>
      <c r="G5" s="9" t="s">
        <v>86</v>
      </c>
      <c r="H5" s="9" t="str">
        <f t="shared" si="0"/>
        <v>533202_Insurance, Car Insurance</v>
      </c>
      <c r="I5" s="9" t="str">
        <f t="shared" si="1"/>
        <v>533401_Taxes and Due, Park&amp;Toll (Delivery &amp; Box)</v>
      </c>
      <c r="J5" s="9" t="str">
        <f t="shared" si="2"/>
        <v>532601_Travel &amp; Transportation, Domestic, Others</v>
      </c>
      <c r="K5" s="9" t="str">
        <f t="shared" si="3"/>
        <v>532601_Travel &amp; Transportation, Domestic, Others</v>
      </c>
      <c r="L5" s="9" t="str">
        <f t="shared" si="4"/>
        <v>532601_Travel &amp; Transportation, Domestic, Others</v>
      </c>
      <c r="M5" s="9" t="str">
        <f>C149&amp;"_"&amp;D149</f>
        <v>532601_Travel &amp; Transportation, Domestic, Others</v>
      </c>
      <c r="N5" s="9" t="str">
        <f>C153&amp;"_"&amp;D153</f>
        <v>532601_Travel &amp; Transportation, Domestic, Others</v>
      </c>
      <c r="P5" s="9" t="str">
        <f>C174&amp;"_"&amp;D174</f>
        <v>532601_Travel &amp; Transportation, Domestic, Meal</v>
      </c>
      <c r="Q5" s="9" t="str">
        <f t="shared" si="5"/>
        <v>532601_Travel &amp; Transportation, Domestic, Meal</v>
      </c>
      <c r="T5" s="11" t="s">
        <v>87</v>
      </c>
      <c r="U5" s="11"/>
      <c r="V5" s="11"/>
      <c r="X5" s="14">
        <v>43282</v>
      </c>
      <c r="Z5" s="15" t="s">
        <v>39</v>
      </c>
      <c r="AA5" s="15">
        <v>1</v>
      </c>
      <c r="AC5" s="15" t="s">
        <v>88</v>
      </c>
    </row>
    <row r="6" spans="2:34" ht="24.75" customHeight="1" x14ac:dyDescent="0.25">
      <c r="B6" s="9" t="s">
        <v>46</v>
      </c>
      <c r="C6" s="9" t="s">
        <v>89</v>
      </c>
      <c r="D6" s="9" t="s">
        <v>90</v>
      </c>
      <c r="E6" s="9" t="s">
        <v>91</v>
      </c>
      <c r="F6" s="9" t="s">
        <v>92</v>
      </c>
      <c r="G6" s="9" t="s">
        <v>93</v>
      </c>
      <c r="H6" s="9" t="str">
        <f t="shared" si="0"/>
        <v>533201_Insurance, Aisin Group insurance, Machine</v>
      </c>
      <c r="I6" s="9" t="str">
        <f t="shared" si="1"/>
        <v>521901_Education, Domestic</v>
      </c>
      <c r="J6" s="9" t="str">
        <f t="shared" si="2"/>
        <v>532601_Travel &amp; Transportation, Domestic, Meal</v>
      </c>
      <c r="K6" s="9" t="str">
        <f t="shared" si="3"/>
        <v>532601_Travel &amp; Transportation, Domestic, Meal</v>
      </c>
      <c r="L6" s="9" t="str">
        <f t="shared" si="4"/>
        <v>532601_Travel &amp; Transportation, Domestic, Meal</v>
      </c>
      <c r="O6" s="16" t="s">
        <v>94</v>
      </c>
      <c r="P6" s="17">
        <f>SUM(P11:P200)</f>
        <v>0</v>
      </c>
      <c r="Q6" s="9" t="str">
        <f t="shared" si="5"/>
        <v>532601_Travel &amp; Transportation, Domestic, Others</v>
      </c>
      <c r="S6" s="18"/>
      <c r="T6" s="19">
        <f>SUM(T11:T200)</f>
        <v>0</v>
      </c>
      <c r="U6" s="18"/>
      <c r="V6" s="19">
        <f t="shared" ref="V6:AH6" si="6">SUM(V11:V200)</f>
        <v>0</v>
      </c>
      <c r="W6" s="19">
        <f t="shared" si="6"/>
        <v>0</v>
      </c>
      <c r="X6" s="20">
        <f t="shared" si="6"/>
        <v>130488</v>
      </c>
      <c r="Y6" s="19">
        <f t="shared" si="6"/>
        <v>0</v>
      </c>
      <c r="Z6" s="19">
        <f t="shared" si="6"/>
        <v>0</v>
      </c>
      <c r="AA6" s="19">
        <f t="shared" si="6"/>
        <v>0</v>
      </c>
      <c r="AB6" s="19">
        <f t="shared" si="6"/>
        <v>432100</v>
      </c>
      <c r="AC6" s="19">
        <f t="shared" si="6"/>
        <v>0</v>
      </c>
      <c r="AD6" s="19">
        <f t="shared" si="6"/>
        <v>0</v>
      </c>
      <c r="AE6" s="19">
        <f t="shared" si="6"/>
        <v>0</v>
      </c>
      <c r="AF6" s="19">
        <f t="shared" si="6"/>
        <v>0</v>
      </c>
      <c r="AG6" s="19">
        <f t="shared" si="6"/>
        <v>0</v>
      </c>
      <c r="AH6" s="19">
        <f t="shared" si="6"/>
        <v>0</v>
      </c>
    </row>
    <row r="7" spans="2:34" ht="14.25" customHeight="1" x14ac:dyDescent="0.25">
      <c r="B7" s="9" t="s">
        <v>46</v>
      </c>
      <c r="C7" s="9" t="s">
        <v>95</v>
      </c>
      <c r="D7" s="9" t="s">
        <v>96</v>
      </c>
      <c r="E7" s="9" t="s">
        <v>51</v>
      </c>
      <c r="F7" s="9" t="s">
        <v>97</v>
      </c>
      <c r="G7" s="9" t="s">
        <v>98</v>
      </c>
      <c r="H7" s="9" t="str">
        <f t="shared" si="0"/>
        <v>639901_Miscellaneous Expenses, Bank Fee</v>
      </c>
      <c r="I7" s="9" t="str">
        <f t="shared" si="1"/>
        <v>521901_Education Foreign</v>
      </c>
      <c r="J7" s="9" t="str">
        <f t="shared" si="2"/>
        <v>532601_Travel &amp; Transportation, Domestic, Others</v>
      </c>
      <c r="K7" s="9" t="str">
        <f t="shared" si="3"/>
        <v>532601_Travel &amp; Transportation, Domestic, Others</v>
      </c>
      <c r="L7" s="9" t="str">
        <f t="shared" si="4"/>
        <v>532601_Travel &amp; Transportation, Domestic, Others</v>
      </c>
      <c r="N7" s="9" t="s">
        <v>99</v>
      </c>
      <c r="P7" s="9" t="str">
        <f>C176&amp;"_"&amp;D176</f>
        <v>532601_Travel &amp; Transportation, Domestic, Meal</v>
      </c>
      <c r="Q7" s="9" t="str">
        <f t="shared" si="5"/>
        <v>532601_Travel &amp; Transportation, Domestic, Meal</v>
      </c>
      <c r="R7" s="10"/>
      <c r="S7" s="10"/>
      <c r="T7" s="10" t="s">
        <v>100</v>
      </c>
      <c r="U7" s="10" t="s">
        <v>101</v>
      </c>
      <c r="V7" s="10"/>
      <c r="X7" s="14">
        <v>43344</v>
      </c>
      <c r="Z7" s="21"/>
      <c r="AA7" s="21"/>
      <c r="AC7" s="15" t="s">
        <v>102</v>
      </c>
    </row>
    <row r="8" spans="2:34" ht="14.25" customHeight="1" x14ac:dyDescent="0.25">
      <c r="B8" s="9" t="s">
        <v>46</v>
      </c>
      <c r="C8" s="9" t="s">
        <v>103</v>
      </c>
      <c r="D8" s="9" t="s">
        <v>104</v>
      </c>
      <c r="E8" s="9" t="s">
        <v>52</v>
      </c>
      <c r="F8" s="9" t="s">
        <v>105</v>
      </c>
      <c r="H8" s="9" t="str">
        <f t="shared" si="0"/>
        <v>633201_Insurance, Aisin Group insurance, Office Machine &amp; Equipment</v>
      </c>
      <c r="I8" s="9" t="str">
        <f t="shared" si="1"/>
        <v>621310_Salary, Regular</v>
      </c>
      <c r="K8" s="9" t="str">
        <f t="shared" si="3"/>
        <v>532601_Travel &amp; Transportation, Domestic, Meal</v>
      </c>
      <c r="L8" s="9" t="str">
        <f t="shared" si="4"/>
        <v>532601_Travel &amp; Transportation, Domestic, Meal</v>
      </c>
      <c r="N8" s="9" t="str">
        <f t="shared" ref="N8:N19" si="7">C156&amp;"_"&amp;D156</f>
        <v>532601_Travel &amp; Transportation, Domestic, Meal</v>
      </c>
      <c r="P8" s="9" t="str">
        <f>C177&amp;"_"&amp;D177</f>
        <v>532601_Travel &amp; Transportation, Domestic, Others</v>
      </c>
      <c r="Q8" s="9" t="str">
        <f t="shared" si="5"/>
        <v>532601_Travel &amp; Transportation, Domestic, Others</v>
      </c>
      <c r="R8" s="10"/>
      <c r="S8" s="10"/>
      <c r="T8" s="10" t="s">
        <v>106</v>
      </c>
      <c r="U8" s="10"/>
      <c r="V8" s="10"/>
      <c r="X8" s="14">
        <v>43374</v>
      </c>
      <c r="Z8" s="21"/>
      <c r="AA8" s="21"/>
      <c r="AC8" s="15" t="s">
        <v>107</v>
      </c>
    </row>
    <row r="9" spans="2:34" ht="14.25" customHeight="1" x14ac:dyDescent="0.25">
      <c r="B9" s="9" t="s">
        <v>46</v>
      </c>
      <c r="C9" s="9" t="s">
        <v>108</v>
      </c>
      <c r="D9" s="9" t="s">
        <v>109</v>
      </c>
      <c r="E9" s="9" t="s">
        <v>53</v>
      </c>
      <c r="F9" s="9" t="s">
        <v>110</v>
      </c>
      <c r="H9" s="9" t="str">
        <f t="shared" si="0"/>
        <v>633202_Insurance, Car Insurance, Vehicle Sedan</v>
      </c>
      <c r="I9" s="9" t="str">
        <f t="shared" si="1"/>
        <v>621210_Salary, Overtime</v>
      </c>
      <c r="K9" s="9" t="str">
        <f t="shared" si="3"/>
        <v>532601_Travel &amp; Transportation, Domestic, Others</v>
      </c>
      <c r="L9" s="9" t="str">
        <f t="shared" si="4"/>
        <v>532601_Travel &amp; Transportation, Domestic, Others</v>
      </c>
      <c r="N9" s="9" t="str">
        <f t="shared" si="7"/>
        <v>532601_Travel &amp; Transportation, Domestic, Others</v>
      </c>
      <c r="P9" s="9" t="str">
        <f>C178&amp;"_"&amp;D178</f>
        <v>532601_Travel &amp; Transportation, Domestic, Meal</v>
      </c>
      <c r="Q9" s="9" t="str">
        <f t="shared" si="5"/>
        <v>532601_Travel &amp; Transportation, Domestic, Meal</v>
      </c>
      <c r="R9" s="10"/>
      <c r="S9" s="10"/>
      <c r="T9" s="10" t="s">
        <v>111</v>
      </c>
      <c r="U9" s="10"/>
      <c r="V9" s="10"/>
      <c r="X9" s="14">
        <v>43405</v>
      </c>
      <c r="Z9" s="21"/>
      <c r="AA9" s="21"/>
    </row>
    <row r="10" spans="2:34" ht="14.25" customHeight="1" x14ac:dyDescent="0.25">
      <c r="B10" s="9" t="s">
        <v>46</v>
      </c>
      <c r="C10" s="9" t="s">
        <v>112</v>
      </c>
      <c r="D10" s="9" t="s">
        <v>113</v>
      </c>
      <c r="E10" s="9" t="s">
        <v>32</v>
      </c>
      <c r="F10" s="9" t="s">
        <v>114</v>
      </c>
      <c r="H10" s="9" t="str">
        <f t="shared" si="0"/>
        <v>633202_Insurance, Car Insurance, Vehicle Non Sedan</v>
      </c>
      <c r="I10" s="9" t="str">
        <f t="shared" si="1"/>
        <v>621330_Salary, Travel Allowance</v>
      </c>
      <c r="N10" s="9" t="str">
        <f t="shared" si="7"/>
        <v>532601_Travel &amp; Transportation, Domestic, Meal</v>
      </c>
      <c r="P10" s="9" t="str">
        <f>C179&amp;"_"&amp;D179</f>
        <v>532601_Travel &amp; Transportation, Domestic, Others</v>
      </c>
      <c r="Q10" s="9" t="str">
        <f t="shared" si="5"/>
        <v>532601_Travel &amp; Transportation, Domestic, Others</v>
      </c>
      <c r="T10" s="9" t="s">
        <v>115</v>
      </c>
      <c r="X10" s="14">
        <v>43435</v>
      </c>
      <c r="Z10" s="21"/>
      <c r="AA10" s="21"/>
    </row>
    <row r="11" spans="2:34" ht="14.25" customHeight="1" x14ac:dyDescent="0.25">
      <c r="B11" s="9" t="s">
        <v>46</v>
      </c>
      <c r="C11" s="9" t="s">
        <v>116</v>
      </c>
      <c r="D11" s="9" t="s">
        <v>117</v>
      </c>
      <c r="E11" s="9" t="s">
        <v>54</v>
      </c>
      <c r="F11" s="9" t="s">
        <v>118</v>
      </c>
      <c r="G11" s="9" t="s">
        <v>119</v>
      </c>
      <c r="H11" s="9" t="str">
        <f t="shared" si="0"/>
        <v>633299_Insurance, Other, Personal</v>
      </c>
      <c r="I11" s="9" t="str">
        <f t="shared" si="1"/>
        <v>621399_Salary, Other</v>
      </c>
      <c r="N11" s="9" t="str">
        <f t="shared" si="7"/>
        <v>532601_Travel &amp; Transportation, Domestic, Others</v>
      </c>
      <c r="P11" s="9" t="str">
        <f>IF(ISERR(N11*O11)=TRUE,"",N11*O11*L11)</f>
        <v/>
      </c>
      <c r="Q11" s="9" t="str">
        <f t="shared" si="5"/>
        <v>532601_Travel &amp; Transportation, Domestic, Meal</v>
      </c>
      <c r="T11" s="9" t="s">
        <v>120</v>
      </c>
      <c r="X11" s="14">
        <v>43466</v>
      </c>
      <c r="Z11" s="21"/>
      <c r="AA11" s="21"/>
    </row>
    <row r="12" spans="2:34" ht="14.25" customHeight="1" x14ac:dyDescent="0.25">
      <c r="B12" s="9" t="s">
        <v>121</v>
      </c>
      <c r="C12" s="9" t="s">
        <v>122</v>
      </c>
      <c r="D12" s="9" t="s">
        <v>123</v>
      </c>
      <c r="E12" s="9" t="s">
        <v>55</v>
      </c>
      <c r="F12" s="9" t="s">
        <v>124</v>
      </c>
      <c r="H12" s="9" t="str">
        <f t="shared" si="0"/>
        <v>633299_Insurance, Other</v>
      </c>
      <c r="I12" s="9" t="str">
        <f t="shared" si="1"/>
        <v>521211_Wages, Regular, Direct</v>
      </c>
      <c r="N12" s="9" t="str">
        <f t="shared" si="7"/>
        <v>532601_Travel &amp; Transportation, Domestic, Meal</v>
      </c>
      <c r="Q12" s="9" t="str">
        <f t="shared" si="5"/>
        <v>532601_Travel &amp; Transportation, Domestic, Others</v>
      </c>
      <c r="T12" s="9" t="s">
        <v>125</v>
      </c>
      <c r="X12" s="14">
        <v>43497</v>
      </c>
      <c r="Z12" s="21"/>
      <c r="AA12" s="21"/>
    </row>
    <row r="13" spans="2:34" ht="14.25" customHeight="1" x14ac:dyDescent="0.25">
      <c r="B13" s="9" t="s">
        <v>121</v>
      </c>
      <c r="C13" s="9" t="s">
        <v>126</v>
      </c>
      <c r="D13" s="9" t="s">
        <v>127</v>
      </c>
      <c r="E13" s="9" t="s">
        <v>56</v>
      </c>
      <c r="F13" s="9" t="s">
        <v>128</v>
      </c>
      <c r="I13" s="9" t="str">
        <f t="shared" si="1"/>
        <v>521221_Wages, Over time, Direct</v>
      </c>
      <c r="N13" s="9" t="str">
        <f t="shared" si="7"/>
        <v>532601_Travel &amp; Transportation, Domestic, Others</v>
      </c>
      <c r="Q13" s="9" t="str">
        <f t="shared" si="5"/>
        <v>532601_Travel &amp; Transportation, Domestic, Meal</v>
      </c>
      <c r="T13" s="9" t="s">
        <v>129</v>
      </c>
      <c r="X13" s="14">
        <v>43525</v>
      </c>
      <c r="Z13" s="21"/>
      <c r="AA13" s="21"/>
    </row>
    <row r="14" spans="2:34" ht="14.25" customHeight="1" x14ac:dyDescent="0.25">
      <c r="B14" s="9" t="s">
        <v>121</v>
      </c>
      <c r="C14" s="9" t="s">
        <v>130</v>
      </c>
      <c r="D14" s="9" t="s">
        <v>131</v>
      </c>
      <c r="E14" s="9" t="s">
        <v>57</v>
      </c>
      <c r="F14" s="9" t="s">
        <v>132</v>
      </c>
      <c r="I14" s="9" t="str">
        <f t="shared" si="1"/>
        <v>521231_Wages, Travel Allowance, Direct</v>
      </c>
      <c r="N14" s="9" t="str">
        <f t="shared" si="7"/>
        <v>532601_Travel &amp; Transportation, Domestic, Meal</v>
      </c>
      <c r="T14" s="9" t="s">
        <v>133</v>
      </c>
    </row>
    <row r="15" spans="2:34" ht="14.25" customHeight="1" x14ac:dyDescent="0.25">
      <c r="B15" s="9" t="s">
        <v>46</v>
      </c>
      <c r="C15" s="9" t="s">
        <v>134</v>
      </c>
      <c r="D15" s="9" t="s">
        <v>135</v>
      </c>
      <c r="F15" s="9" t="s">
        <v>136</v>
      </c>
      <c r="I15" s="9" t="str">
        <f t="shared" si="1"/>
        <v>521291_Wages, Other, Direct</v>
      </c>
      <c r="N15" s="9" t="str">
        <f t="shared" si="7"/>
        <v>532601_Travel &amp; Transportation, Domestic, Others</v>
      </c>
      <c r="T15" s="9" t="s">
        <v>137</v>
      </c>
    </row>
    <row r="16" spans="2:34" ht="14.25" customHeight="1" x14ac:dyDescent="0.25">
      <c r="B16" s="9" t="s">
        <v>46</v>
      </c>
      <c r="C16" s="9" t="s">
        <v>138</v>
      </c>
      <c r="D16" s="9" t="s">
        <v>139</v>
      </c>
      <c r="F16" s="9" t="s">
        <v>140</v>
      </c>
      <c r="I16" s="9" t="str">
        <f t="shared" si="1"/>
        <v>521212_Wages, Regular, Semi Direct</v>
      </c>
      <c r="N16" s="9" t="str">
        <f t="shared" si="7"/>
        <v>532601_Travel &amp; Transportation, Domestic, Meal</v>
      </c>
      <c r="T16" s="9" t="s">
        <v>141</v>
      </c>
    </row>
    <row r="17" spans="2:30" ht="14.25" customHeight="1" x14ac:dyDescent="0.25">
      <c r="B17" s="9" t="s">
        <v>46</v>
      </c>
      <c r="C17" s="9" t="s">
        <v>142</v>
      </c>
      <c r="D17" s="9" t="s">
        <v>143</v>
      </c>
      <c r="F17" s="9" t="s">
        <v>144</v>
      </c>
      <c r="I17" s="9" t="str">
        <f t="shared" si="1"/>
        <v>521222_Wages, Over time, Semi Direct</v>
      </c>
      <c r="N17" s="9" t="str">
        <f t="shared" si="7"/>
        <v>532601_Travel &amp; Transportation, Domestic, Others</v>
      </c>
      <c r="T17" s="9" t="s">
        <v>145</v>
      </c>
    </row>
    <row r="18" spans="2:30" ht="14.25" customHeight="1" x14ac:dyDescent="0.25">
      <c r="B18" s="9" t="s">
        <v>46</v>
      </c>
      <c r="C18" s="9" t="s">
        <v>146</v>
      </c>
      <c r="D18" s="9" t="s">
        <v>109</v>
      </c>
      <c r="F18" s="9" t="s">
        <v>147</v>
      </c>
      <c r="I18" s="9" t="str">
        <f t="shared" si="1"/>
        <v>521232_Wages, Travel Allowance, Semi Direct</v>
      </c>
      <c r="N18" s="9" t="str">
        <f t="shared" si="7"/>
        <v>532601_Travel &amp; Transportation, Domestic, Meal</v>
      </c>
      <c r="T18" s="9" t="s">
        <v>148</v>
      </c>
      <c r="U18" s="9">
        <v>810000</v>
      </c>
      <c r="W18" s="9" t="s">
        <v>149</v>
      </c>
      <c r="AC18" s="9" t="s">
        <v>150</v>
      </c>
    </row>
    <row r="19" spans="2:30" ht="14.25" customHeight="1" x14ac:dyDescent="0.25">
      <c r="B19" s="9" t="s">
        <v>46</v>
      </c>
      <c r="C19" s="9" t="s">
        <v>151</v>
      </c>
      <c r="D19" s="9" t="s">
        <v>152</v>
      </c>
      <c r="F19" s="9" t="s">
        <v>153</v>
      </c>
      <c r="I19" s="9" t="str">
        <f t="shared" si="1"/>
        <v>521292_Wages, Other, Semi Direct</v>
      </c>
      <c r="N19" s="9" t="str">
        <f t="shared" si="7"/>
        <v>532601_Travel &amp; Transportation, Domestic, Others</v>
      </c>
      <c r="T19" s="9" t="s">
        <v>154</v>
      </c>
      <c r="U19" s="9">
        <v>820000</v>
      </c>
      <c r="W19" s="9" t="s">
        <v>155</v>
      </c>
      <c r="AC19" s="9" t="s">
        <v>156</v>
      </c>
    </row>
    <row r="20" spans="2:30" ht="14.25" customHeight="1" x14ac:dyDescent="0.25">
      <c r="B20" s="9" t="s">
        <v>46</v>
      </c>
      <c r="C20" s="9" t="s">
        <v>157</v>
      </c>
      <c r="D20" s="9" t="s">
        <v>117</v>
      </c>
      <c r="F20" s="9" t="s">
        <v>158</v>
      </c>
      <c r="I20" s="9" t="str">
        <f t="shared" si="1"/>
        <v>532601_Travel &amp; Transportation, Domestic, Ticket</v>
      </c>
      <c r="T20" s="9" t="s">
        <v>159</v>
      </c>
      <c r="U20" s="9">
        <v>830000</v>
      </c>
      <c r="W20" s="9" t="s">
        <v>160</v>
      </c>
      <c r="AC20" s="9" t="s">
        <v>161</v>
      </c>
    </row>
    <row r="21" spans="2:30" ht="14.25" customHeight="1" x14ac:dyDescent="0.25">
      <c r="B21" s="9" t="s">
        <v>46</v>
      </c>
      <c r="C21" s="9" t="s">
        <v>162</v>
      </c>
      <c r="D21" s="9" t="s">
        <v>127</v>
      </c>
      <c r="F21" s="9" t="s">
        <v>163</v>
      </c>
      <c r="I21" s="9" t="str">
        <f t="shared" si="1"/>
        <v>532601_Travel &amp; Transportation, Domestic, Hotel</v>
      </c>
      <c r="T21" s="9" t="s">
        <v>164</v>
      </c>
      <c r="U21" s="9">
        <v>840000</v>
      </c>
      <c r="W21" s="9" t="s">
        <v>165</v>
      </c>
      <c r="AC21" s="9" t="s">
        <v>166</v>
      </c>
    </row>
    <row r="22" spans="2:30" ht="14.25" customHeight="1" x14ac:dyDescent="0.25">
      <c r="B22" s="9" t="s">
        <v>167</v>
      </c>
      <c r="C22" s="9" t="s">
        <v>168</v>
      </c>
      <c r="D22" s="9" t="s">
        <v>169</v>
      </c>
      <c r="I22" s="9" t="str">
        <f t="shared" si="1"/>
        <v>532601_Travel &amp;Transportation, Domestic,　Transport</v>
      </c>
      <c r="T22" s="9" t="s">
        <v>170</v>
      </c>
      <c r="U22" s="9">
        <v>910000</v>
      </c>
      <c r="W22" s="9" t="s">
        <v>171</v>
      </c>
      <c r="AC22" s="9" t="s">
        <v>172</v>
      </c>
    </row>
    <row r="23" spans="2:30" ht="14.25" customHeight="1" x14ac:dyDescent="0.25">
      <c r="B23" s="9" t="s">
        <v>47</v>
      </c>
      <c r="C23" s="9" t="s">
        <v>173</v>
      </c>
      <c r="D23" s="9" t="s">
        <v>174</v>
      </c>
      <c r="I23" s="9" t="str">
        <f t="shared" si="1"/>
        <v>532601_Travel &amp; Transportation, Domestic, Meal</v>
      </c>
      <c r="T23" s="9" t="s">
        <v>175</v>
      </c>
      <c r="U23" s="9">
        <v>920000</v>
      </c>
      <c r="W23" s="9" t="s">
        <v>176</v>
      </c>
      <c r="AC23" s="9" t="s">
        <v>177</v>
      </c>
    </row>
    <row r="24" spans="2:30" ht="14.25" customHeight="1" x14ac:dyDescent="0.25">
      <c r="B24" s="9" t="s">
        <v>47</v>
      </c>
      <c r="C24" s="9" t="s">
        <v>178</v>
      </c>
      <c r="D24" s="9" t="s">
        <v>179</v>
      </c>
      <c r="I24" s="9" t="str">
        <f t="shared" si="1"/>
        <v>532601_Travel &amp; Transportation, Domestic, Others</v>
      </c>
      <c r="T24" s="9" t="s">
        <v>180</v>
      </c>
      <c r="U24" s="9">
        <v>930000</v>
      </c>
      <c r="W24" s="9" t="s">
        <v>181</v>
      </c>
      <c r="AC24" s="9" t="s">
        <v>182</v>
      </c>
    </row>
    <row r="25" spans="2:30" ht="14.25" customHeight="1" x14ac:dyDescent="0.25">
      <c r="B25" s="9" t="s">
        <v>47</v>
      </c>
      <c r="C25" s="9" t="s">
        <v>183</v>
      </c>
      <c r="D25" s="9" t="s">
        <v>184</v>
      </c>
      <c r="I25" s="9" t="str">
        <f t="shared" si="1"/>
        <v>532601_Travel &amp; Transportation, Domestic, Meal</v>
      </c>
      <c r="T25" s="9" t="s">
        <v>185</v>
      </c>
      <c r="U25" s="9">
        <v>940000</v>
      </c>
      <c r="W25" s="9" t="s">
        <v>186</v>
      </c>
      <c r="AC25" s="9" t="s">
        <v>187</v>
      </c>
    </row>
    <row r="26" spans="2:30" ht="14.25" customHeight="1" x14ac:dyDescent="0.25">
      <c r="B26" s="9" t="s">
        <v>47</v>
      </c>
      <c r="C26" s="9" t="s">
        <v>188</v>
      </c>
      <c r="D26" s="9" t="s">
        <v>189</v>
      </c>
      <c r="I26" s="9" t="str">
        <f t="shared" si="1"/>
        <v>532601_Travel &amp; Transportation, Domestic, Others</v>
      </c>
      <c r="T26" s="9" t="s">
        <v>190</v>
      </c>
    </row>
    <row r="27" spans="2:30" ht="14.25" customHeight="1" x14ac:dyDescent="0.25">
      <c r="B27" s="9" t="s">
        <v>47</v>
      </c>
      <c r="C27" s="9" t="s">
        <v>191</v>
      </c>
      <c r="D27" s="9" t="s">
        <v>192</v>
      </c>
      <c r="I27" s="9" t="str">
        <f t="shared" si="1"/>
        <v>532601_Travel &amp; Transportation, Domestic, Meal</v>
      </c>
      <c r="T27" s="9" t="s">
        <v>193</v>
      </c>
      <c r="U27" s="12" t="s">
        <v>5</v>
      </c>
    </row>
    <row r="28" spans="2:30" ht="14.25" customHeight="1" x14ac:dyDescent="0.25">
      <c r="B28" s="9" t="s">
        <v>48</v>
      </c>
      <c r="C28" s="9" t="s">
        <v>194</v>
      </c>
      <c r="D28" s="9" t="s">
        <v>195</v>
      </c>
      <c r="I28" s="9" t="str">
        <f t="shared" si="1"/>
        <v>532601_Travel &amp; Transportation, Domestic, Others</v>
      </c>
      <c r="T28" s="9" t="s">
        <v>196</v>
      </c>
      <c r="U28" s="9" t="s">
        <v>197</v>
      </c>
    </row>
    <row r="29" spans="2:30" ht="14.25" customHeight="1" x14ac:dyDescent="0.25">
      <c r="B29" s="9" t="s">
        <v>48</v>
      </c>
      <c r="C29" s="9" t="s">
        <v>198</v>
      </c>
      <c r="D29" s="9" t="s">
        <v>199</v>
      </c>
      <c r="I29" s="9" t="str">
        <f t="shared" si="1"/>
        <v>532601_Travel &amp; Transportation, Domestic, Meal</v>
      </c>
      <c r="T29" s="9" t="s">
        <v>200</v>
      </c>
      <c r="U29" s="9" t="s">
        <v>201</v>
      </c>
    </row>
    <row r="30" spans="2:30" ht="14.25" customHeight="1" x14ac:dyDescent="0.25">
      <c r="B30" s="9" t="s">
        <v>48</v>
      </c>
      <c r="C30" s="9" t="s">
        <v>198</v>
      </c>
      <c r="D30" s="9" t="s">
        <v>202</v>
      </c>
      <c r="I30" s="9" t="str">
        <f t="shared" si="1"/>
        <v>532601_Travel &amp; Transportation, Domestic, Others</v>
      </c>
      <c r="T30" s="9" t="s">
        <v>203</v>
      </c>
      <c r="U30" s="9" t="s">
        <v>204</v>
      </c>
      <c r="AB30" s="9" t="s">
        <v>205</v>
      </c>
      <c r="AC30" s="9" t="s">
        <v>206</v>
      </c>
      <c r="AD30" s="9" t="s">
        <v>206</v>
      </c>
    </row>
    <row r="31" spans="2:30" ht="14.25" customHeight="1" x14ac:dyDescent="0.25">
      <c r="B31" s="9" t="s">
        <v>48</v>
      </c>
      <c r="C31" s="9" t="s">
        <v>207</v>
      </c>
      <c r="D31" s="9" t="s">
        <v>208</v>
      </c>
      <c r="I31" s="9" t="str">
        <f t="shared" si="1"/>
        <v>532601_Travel &amp; Transportation, Domestic, Meal</v>
      </c>
      <c r="T31" s="9" t="s">
        <v>209</v>
      </c>
      <c r="U31" s="9" t="s">
        <v>35</v>
      </c>
      <c r="AB31" s="9" t="s">
        <v>210</v>
      </c>
      <c r="AC31" s="9" t="s">
        <v>211</v>
      </c>
      <c r="AD31" s="9" t="s">
        <v>212</v>
      </c>
    </row>
    <row r="32" spans="2:30" ht="14.25" customHeight="1" x14ac:dyDescent="0.25">
      <c r="B32" s="9" t="s">
        <v>48</v>
      </c>
      <c r="C32" s="9" t="s">
        <v>198</v>
      </c>
      <c r="D32" s="9" t="s">
        <v>213</v>
      </c>
      <c r="I32" s="9" t="str">
        <f t="shared" si="1"/>
        <v>532601_Travel &amp; Transportation, Domestic, Others</v>
      </c>
      <c r="T32" s="9" t="s">
        <v>214</v>
      </c>
      <c r="U32" s="9" t="s">
        <v>215</v>
      </c>
      <c r="AB32" s="9" t="s">
        <v>216</v>
      </c>
      <c r="AC32" s="9" t="s">
        <v>211</v>
      </c>
      <c r="AD32" s="9" t="s">
        <v>211</v>
      </c>
    </row>
    <row r="33" spans="2:30" ht="14.25" customHeight="1" x14ac:dyDescent="0.25">
      <c r="B33" s="9" t="s">
        <v>48</v>
      </c>
      <c r="C33" s="9" t="s">
        <v>217</v>
      </c>
      <c r="D33" s="9" t="s">
        <v>218</v>
      </c>
      <c r="I33" s="9" t="str">
        <f t="shared" si="1"/>
        <v>532601_Travel &amp; Transportation, Domestic, Meal</v>
      </c>
      <c r="T33" s="9" t="s">
        <v>219</v>
      </c>
      <c r="U33" s="9" t="s">
        <v>220</v>
      </c>
      <c r="AB33" s="9" t="s">
        <v>221</v>
      </c>
      <c r="AC33" s="9" t="s">
        <v>222</v>
      </c>
      <c r="AD33" s="9" t="s">
        <v>223</v>
      </c>
    </row>
    <row r="34" spans="2:30" ht="14.25" customHeight="1" x14ac:dyDescent="0.25">
      <c r="B34" s="9" t="s">
        <v>48</v>
      </c>
      <c r="C34" s="9" t="s">
        <v>224</v>
      </c>
      <c r="D34" s="9" t="s">
        <v>225</v>
      </c>
      <c r="I34" s="9" t="str">
        <f t="shared" si="1"/>
        <v>532601_Travel &amp; Transportation, Domestic, Others</v>
      </c>
      <c r="T34" s="9" t="s">
        <v>226</v>
      </c>
      <c r="U34" s="9" t="s">
        <v>227</v>
      </c>
      <c r="AB34" s="9" t="s">
        <v>228</v>
      </c>
      <c r="AC34" s="9" t="s">
        <v>229</v>
      </c>
      <c r="AD34" s="9" t="s">
        <v>229</v>
      </c>
    </row>
    <row r="35" spans="2:30" ht="14.25" customHeight="1" x14ac:dyDescent="0.25">
      <c r="B35" s="9" t="s">
        <v>48</v>
      </c>
      <c r="C35" s="9" t="s">
        <v>230</v>
      </c>
      <c r="D35" s="9" t="s">
        <v>231</v>
      </c>
      <c r="I35" s="9" t="str">
        <f t="shared" si="1"/>
        <v>532601_Travel &amp; Transportation, Domestic, Meal</v>
      </c>
      <c r="T35" s="9" t="s">
        <v>232</v>
      </c>
      <c r="U35" s="9" t="s">
        <v>42</v>
      </c>
      <c r="AB35" s="9" t="s">
        <v>233</v>
      </c>
      <c r="AC35" s="9" t="s">
        <v>234</v>
      </c>
      <c r="AD35" s="9" t="s">
        <v>234</v>
      </c>
    </row>
    <row r="36" spans="2:30" ht="14.25" customHeight="1" x14ac:dyDescent="0.25">
      <c r="B36" s="9" t="s">
        <v>48</v>
      </c>
      <c r="C36" s="9" t="s">
        <v>230</v>
      </c>
      <c r="D36" s="9" t="s">
        <v>235</v>
      </c>
      <c r="I36" s="9" t="str">
        <f t="shared" si="1"/>
        <v>532601_Travel &amp; Transportation, Domestic, Others</v>
      </c>
      <c r="T36" s="9" t="s">
        <v>236</v>
      </c>
      <c r="U36" s="9" t="s">
        <v>237</v>
      </c>
      <c r="AB36" s="9" t="s">
        <v>238</v>
      </c>
      <c r="AC36" s="9" t="s">
        <v>239</v>
      </c>
      <c r="AD36" s="9" t="s">
        <v>239</v>
      </c>
    </row>
    <row r="37" spans="2:30" ht="14.25" customHeight="1" x14ac:dyDescent="0.25">
      <c r="B37" s="9" t="s">
        <v>48</v>
      </c>
      <c r="C37" s="9" t="s">
        <v>240</v>
      </c>
      <c r="D37" s="9" t="s">
        <v>241</v>
      </c>
      <c r="I37" s="9" t="str">
        <f t="shared" si="1"/>
        <v>532601_Travel &amp; Transportation, Domestic, Meal</v>
      </c>
      <c r="U37" s="9" t="s">
        <v>242</v>
      </c>
      <c r="AB37" s="9" t="s">
        <v>243</v>
      </c>
      <c r="AC37" s="9" t="s">
        <v>244</v>
      </c>
      <c r="AD37" s="9" t="s">
        <v>244</v>
      </c>
    </row>
    <row r="38" spans="2:30" ht="14.25" customHeight="1" x14ac:dyDescent="0.25">
      <c r="B38" s="9" t="s">
        <v>48</v>
      </c>
      <c r="C38" s="9" t="s">
        <v>240</v>
      </c>
      <c r="D38" s="9" t="s">
        <v>245</v>
      </c>
      <c r="I38" s="9" t="str">
        <f t="shared" si="1"/>
        <v>532601_Travel &amp; Transportation, Domestic, Others</v>
      </c>
      <c r="U38" s="9" t="s">
        <v>246</v>
      </c>
      <c r="AB38" s="9" t="s">
        <v>247</v>
      </c>
      <c r="AC38" s="9" t="s">
        <v>248</v>
      </c>
      <c r="AD38" s="9" t="s">
        <v>248</v>
      </c>
    </row>
    <row r="39" spans="2:30" ht="14.25" customHeight="1" x14ac:dyDescent="0.25">
      <c r="B39" s="9" t="s">
        <v>49</v>
      </c>
      <c r="C39" s="9" t="s">
        <v>249</v>
      </c>
      <c r="D39" s="9" t="s">
        <v>250</v>
      </c>
      <c r="I39" s="9" t="str">
        <f t="shared" si="1"/>
        <v>532601_Travel &amp; Transportation, Domestic, Meal</v>
      </c>
      <c r="U39" s="9" t="s">
        <v>251</v>
      </c>
      <c r="AB39" s="9" t="s">
        <v>252</v>
      </c>
      <c r="AC39" s="9" t="s">
        <v>253</v>
      </c>
      <c r="AD39" s="9" t="s">
        <v>253</v>
      </c>
    </row>
    <row r="40" spans="2:30" ht="14.25" customHeight="1" x14ac:dyDescent="0.25">
      <c r="B40" s="9" t="s">
        <v>49</v>
      </c>
      <c r="C40" s="9" t="s">
        <v>254</v>
      </c>
      <c r="D40" s="9" t="s">
        <v>255</v>
      </c>
      <c r="I40" s="9" t="str">
        <f t="shared" si="1"/>
        <v>532601_Travel &amp; Transportation, Domestic, Others</v>
      </c>
      <c r="AB40" s="9" t="s">
        <v>256</v>
      </c>
      <c r="AC40" s="9" t="s">
        <v>257</v>
      </c>
      <c r="AD40" s="9" t="s">
        <v>257</v>
      </c>
    </row>
    <row r="41" spans="2:30" ht="14.25" customHeight="1" x14ac:dyDescent="0.25">
      <c r="B41" s="9" t="s">
        <v>49</v>
      </c>
      <c r="C41" s="9" t="s">
        <v>258</v>
      </c>
      <c r="D41" s="9" t="s">
        <v>259</v>
      </c>
      <c r="I41" s="9" t="str">
        <f t="shared" si="1"/>
        <v>532601_Travel &amp; Transportation, Domestic, Meal</v>
      </c>
      <c r="AB41" s="9" t="s">
        <v>260</v>
      </c>
      <c r="AC41" s="9" t="s">
        <v>261</v>
      </c>
      <c r="AD41" s="9" t="s">
        <v>261</v>
      </c>
    </row>
    <row r="42" spans="2:30" ht="14.25" customHeight="1" x14ac:dyDescent="0.25">
      <c r="B42" s="9" t="s">
        <v>49</v>
      </c>
      <c r="C42" s="9" t="s">
        <v>262</v>
      </c>
      <c r="D42" s="9" t="s">
        <v>263</v>
      </c>
      <c r="I42" s="9" t="str">
        <f t="shared" si="1"/>
        <v>532601_Travel &amp; Transportation, Domestic, Others</v>
      </c>
      <c r="AB42" s="9" t="s">
        <v>264</v>
      </c>
      <c r="AC42" s="9" t="s">
        <v>265</v>
      </c>
      <c r="AD42" s="9" t="s">
        <v>265</v>
      </c>
    </row>
    <row r="43" spans="2:30" ht="14.25" customHeight="1" x14ac:dyDescent="0.25">
      <c r="B43" s="9" t="s">
        <v>49</v>
      </c>
      <c r="C43" s="9" t="s">
        <v>266</v>
      </c>
      <c r="D43" s="9" t="s">
        <v>267</v>
      </c>
      <c r="I43" s="9" t="str">
        <f t="shared" si="1"/>
        <v>532601_Travel &amp; Transportation, Domestic, Meal</v>
      </c>
      <c r="AB43" s="9" t="s">
        <v>268</v>
      </c>
      <c r="AC43" s="9" t="s">
        <v>265</v>
      </c>
      <c r="AD43" s="9" t="s">
        <v>265</v>
      </c>
    </row>
    <row r="44" spans="2:30" ht="14.25" customHeight="1" x14ac:dyDescent="0.25">
      <c r="B44" s="9" t="s">
        <v>49</v>
      </c>
      <c r="C44" s="9" t="s">
        <v>266</v>
      </c>
      <c r="D44" s="9" t="s">
        <v>269</v>
      </c>
      <c r="I44" s="9" t="str">
        <f t="shared" si="1"/>
        <v>532601_Travel &amp; Transportation, Domestic, Others</v>
      </c>
      <c r="AB44" s="9" t="s">
        <v>270</v>
      </c>
      <c r="AC44" s="9" t="s">
        <v>271</v>
      </c>
      <c r="AD44" s="9" t="s">
        <v>271</v>
      </c>
    </row>
    <row r="45" spans="2:30" ht="14.25" customHeight="1" x14ac:dyDescent="0.25">
      <c r="B45" s="9" t="s">
        <v>49</v>
      </c>
      <c r="C45" s="9" t="s">
        <v>272</v>
      </c>
      <c r="D45" s="9" t="s">
        <v>273</v>
      </c>
      <c r="I45" s="9" t="str">
        <f t="shared" si="1"/>
        <v>532601_Travel &amp; Transportation, Domestic, Meal</v>
      </c>
      <c r="AB45" s="9" t="s">
        <v>274</v>
      </c>
      <c r="AC45" s="9" t="s">
        <v>275</v>
      </c>
      <c r="AD45" s="9" t="s">
        <v>275</v>
      </c>
    </row>
    <row r="46" spans="2:30" ht="14.25" customHeight="1" x14ac:dyDescent="0.25">
      <c r="B46" s="9" t="s">
        <v>49</v>
      </c>
      <c r="C46" s="9" t="s">
        <v>276</v>
      </c>
      <c r="D46" s="9" t="s">
        <v>277</v>
      </c>
      <c r="I46" s="9" t="str">
        <f t="shared" si="1"/>
        <v>532601_Travel &amp; Transportation, Domestic, Others</v>
      </c>
      <c r="AB46" s="9" t="s">
        <v>278</v>
      </c>
      <c r="AC46" s="9" t="s">
        <v>279</v>
      </c>
      <c r="AD46" s="9" t="s">
        <v>280</v>
      </c>
    </row>
    <row r="47" spans="2:30" ht="14.25" customHeight="1" x14ac:dyDescent="0.25">
      <c r="B47" s="9" t="s">
        <v>49</v>
      </c>
      <c r="C47" s="9" t="s">
        <v>281</v>
      </c>
      <c r="D47" s="9" t="s">
        <v>282</v>
      </c>
      <c r="I47" s="9" t="str">
        <f t="shared" si="1"/>
        <v>532601_Travel &amp; Transportation, Domestic, Meal</v>
      </c>
      <c r="AB47" s="9" t="s">
        <v>283</v>
      </c>
      <c r="AC47" s="9" t="s">
        <v>284</v>
      </c>
      <c r="AD47" s="9" t="s">
        <v>284</v>
      </c>
    </row>
    <row r="48" spans="2:30" ht="14.25" customHeight="1" x14ac:dyDescent="0.25">
      <c r="B48" s="9" t="s">
        <v>49</v>
      </c>
      <c r="C48" s="9" t="s">
        <v>285</v>
      </c>
      <c r="D48" s="9" t="s">
        <v>286</v>
      </c>
      <c r="I48" s="9" t="str">
        <f t="shared" si="1"/>
        <v>532601_Travel &amp; Transportation, Domestic, Others</v>
      </c>
      <c r="AB48" s="9">
        <v>100000</v>
      </c>
      <c r="AC48" s="9" t="s">
        <v>287</v>
      </c>
      <c r="AD48" s="9" t="s">
        <v>287</v>
      </c>
    </row>
    <row r="49" spans="2:30" ht="14.25" customHeight="1" x14ac:dyDescent="0.25">
      <c r="B49" s="9" t="s">
        <v>49</v>
      </c>
      <c r="C49" s="9" t="s">
        <v>288</v>
      </c>
      <c r="D49" s="9" t="s">
        <v>289</v>
      </c>
      <c r="I49" s="9" t="str">
        <f t="shared" si="1"/>
        <v>532601_Travel &amp; Transportation, Domestic, Meal</v>
      </c>
      <c r="AB49" s="9">
        <v>110000</v>
      </c>
      <c r="AC49" s="9" t="s">
        <v>290</v>
      </c>
      <c r="AD49" s="9" t="s">
        <v>290</v>
      </c>
    </row>
    <row r="50" spans="2:30" ht="14.25" customHeight="1" x14ac:dyDescent="0.25">
      <c r="B50" s="9" t="s">
        <v>49</v>
      </c>
      <c r="C50" s="9" t="s">
        <v>291</v>
      </c>
      <c r="D50" s="9" t="s">
        <v>292</v>
      </c>
      <c r="I50" s="9" t="str">
        <f t="shared" si="1"/>
        <v>532601_Travel &amp; Transportation, Domestic, Others</v>
      </c>
      <c r="AB50" s="9">
        <v>111000</v>
      </c>
      <c r="AC50" s="9" t="s">
        <v>293</v>
      </c>
      <c r="AD50" s="9" t="s">
        <v>293</v>
      </c>
    </row>
    <row r="51" spans="2:30" ht="14.25" customHeight="1" x14ac:dyDescent="0.25">
      <c r="B51" s="9" t="s">
        <v>49</v>
      </c>
      <c r="C51" s="9" t="s">
        <v>294</v>
      </c>
      <c r="D51" s="9" t="s">
        <v>295</v>
      </c>
      <c r="I51" s="9" t="str">
        <f t="shared" si="1"/>
        <v>532601_Travel &amp; Transportation, Domestic, Meal</v>
      </c>
      <c r="AB51" s="9">
        <v>111100</v>
      </c>
      <c r="AC51" s="9" t="s">
        <v>296</v>
      </c>
      <c r="AD51" s="9" t="s">
        <v>296</v>
      </c>
    </row>
    <row r="52" spans="2:30" ht="14.25" customHeight="1" x14ac:dyDescent="0.25">
      <c r="B52" s="9" t="s">
        <v>49</v>
      </c>
      <c r="C52" s="9" t="s">
        <v>297</v>
      </c>
      <c r="D52" s="9" t="s">
        <v>298</v>
      </c>
      <c r="I52" s="9" t="str">
        <f t="shared" si="1"/>
        <v>532601_Travel &amp; Transportation, Domestic, Others</v>
      </c>
      <c r="W52" s="9" t="s">
        <v>66</v>
      </c>
      <c r="AB52" s="9" t="s">
        <v>299</v>
      </c>
      <c r="AC52" s="9" t="s">
        <v>300</v>
      </c>
      <c r="AD52" s="9" t="s">
        <v>301</v>
      </c>
    </row>
    <row r="53" spans="2:30" ht="14.25" customHeight="1" x14ac:dyDescent="0.25">
      <c r="B53" s="9" t="s">
        <v>49</v>
      </c>
      <c r="C53" s="9" t="s">
        <v>302</v>
      </c>
      <c r="D53" s="9" t="s">
        <v>303</v>
      </c>
      <c r="I53" s="9" t="str">
        <f t="shared" si="1"/>
        <v>532601_Travel &amp; Transportation, Domestic, Meal</v>
      </c>
      <c r="W53" s="9" t="s">
        <v>72</v>
      </c>
      <c r="AB53" s="9" t="s">
        <v>304</v>
      </c>
      <c r="AC53" s="9" t="s">
        <v>300</v>
      </c>
      <c r="AD53" s="9" t="s">
        <v>305</v>
      </c>
    </row>
    <row r="54" spans="2:30" ht="14.25" customHeight="1" x14ac:dyDescent="0.25">
      <c r="B54" s="9" t="s">
        <v>49</v>
      </c>
      <c r="C54" s="9" t="s">
        <v>306</v>
      </c>
      <c r="D54" s="9" t="s">
        <v>307</v>
      </c>
      <c r="I54" s="9" t="str">
        <f t="shared" si="1"/>
        <v>532601_Travel &amp; Transportation, Domestic, Others</v>
      </c>
      <c r="W54" s="9" t="s">
        <v>79</v>
      </c>
      <c r="AB54" s="9" t="s">
        <v>308</v>
      </c>
      <c r="AC54" s="9" t="s">
        <v>300</v>
      </c>
      <c r="AD54" s="9" t="s">
        <v>309</v>
      </c>
    </row>
    <row r="55" spans="2:30" ht="14.25" customHeight="1" x14ac:dyDescent="0.25">
      <c r="B55" s="9" t="s">
        <v>49</v>
      </c>
      <c r="C55" s="9" t="s">
        <v>310</v>
      </c>
      <c r="D55" s="9" t="s">
        <v>311</v>
      </c>
      <c r="I55" s="9" t="str">
        <f t="shared" si="1"/>
        <v>532601_Travel &amp; Transportation, Domestic, Meal</v>
      </c>
      <c r="W55" s="9" t="s">
        <v>87</v>
      </c>
      <c r="AB55" s="9" t="s">
        <v>312</v>
      </c>
      <c r="AC55" s="9" t="s">
        <v>300</v>
      </c>
      <c r="AD55" s="9" t="s">
        <v>313</v>
      </c>
    </row>
    <row r="56" spans="2:30" ht="14.25" customHeight="1" x14ac:dyDescent="0.25">
      <c r="B56" s="9" t="s">
        <v>49</v>
      </c>
      <c r="C56" s="9" t="s">
        <v>314</v>
      </c>
      <c r="D56" s="9" t="s">
        <v>315</v>
      </c>
      <c r="I56" s="9" t="str">
        <f t="shared" si="1"/>
        <v>532601_Travel &amp; Transportation, Domestic, Others</v>
      </c>
      <c r="W56" s="9" t="s">
        <v>316</v>
      </c>
      <c r="AB56" s="9" t="s">
        <v>317</v>
      </c>
      <c r="AC56" s="9" t="s">
        <v>300</v>
      </c>
      <c r="AD56" s="9" t="s">
        <v>318</v>
      </c>
    </row>
    <row r="57" spans="2:30" ht="14.25" customHeight="1" x14ac:dyDescent="0.25">
      <c r="B57" s="9" t="s">
        <v>49</v>
      </c>
      <c r="C57" s="9" t="s">
        <v>319</v>
      </c>
      <c r="D57" s="9" t="s">
        <v>320</v>
      </c>
      <c r="I57" s="9" t="str">
        <f t="shared" si="1"/>
        <v>532601_Travel &amp; Transportation, Domestic, Meal</v>
      </c>
      <c r="W57" s="9" t="s">
        <v>100</v>
      </c>
      <c r="AB57" s="9" t="s">
        <v>321</v>
      </c>
      <c r="AC57" s="9" t="s">
        <v>300</v>
      </c>
      <c r="AD57" s="9" t="s">
        <v>322</v>
      </c>
    </row>
    <row r="58" spans="2:30" ht="14.25" customHeight="1" x14ac:dyDescent="0.25">
      <c r="B58" s="9" t="s">
        <v>49</v>
      </c>
      <c r="C58" s="9" t="s">
        <v>319</v>
      </c>
      <c r="D58" s="9" t="s">
        <v>323</v>
      </c>
      <c r="I58" s="9" t="str">
        <f t="shared" si="1"/>
        <v>532601_Travel &amp; Transportation, Domestic, Others</v>
      </c>
      <c r="W58" s="9" t="s">
        <v>106</v>
      </c>
      <c r="AB58" s="9" t="s">
        <v>324</v>
      </c>
      <c r="AC58" s="9" t="s">
        <v>300</v>
      </c>
      <c r="AD58" s="9" t="s">
        <v>325</v>
      </c>
    </row>
    <row r="59" spans="2:30" ht="14.25" customHeight="1" x14ac:dyDescent="0.25">
      <c r="B59" s="9" t="s">
        <v>49</v>
      </c>
      <c r="C59" s="9" t="s">
        <v>319</v>
      </c>
      <c r="D59" s="9" t="s">
        <v>326</v>
      </c>
      <c r="I59" s="9" t="str">
        <f t="shared" si="1"/>
        <v>532601_Travel &amp; Transportation, Domestic, Meal</v>
      </c>
      <c r="W59" s="9" t="s">
        <v>111</v>
      </c>
      <c r="AB59" s="9" t="s">
        <v>327</v>
      </c>
      <c r="AC59" s="9" t="s">
        <v>300</v>
      </c>
      <c r="AD59" s="9" t="s">
        <v>328</v>
      </c>
    </row>
    <row r="60" spans="2:30" ht="14.25" customHeight="1" x14ac:dyDescent="0.25">
      <c r="B60" s="9" t="s">
        <v>49</v>
      </c>
      <c r="C60" s="9" t="s">
        <v>319</v>
      </c>
      <c r="D60" s="9" t="s">
        <v>329</v>
      </c>
      <c r="I60" s="9" t="str">
        <f t="shared" si="1"/>
        <v>532601_Travel &amp; Transportation, Domestic, Others</v>
      </c>
      <c r="W60" s="9" t="s">
        <v>115</v>
      </c>
      <c r="AB60" s="9" t="s">
        <v>330</v>
      </c>
      <c r="AC60" s="9" t="s">
        <v>300</v>
      </c>
      <c r="AD60" s="9" t="s">
        <v>331</v>
      </c>
    </row>
    <row r="61" spans="2:30" ht="14.25" customHeight="1" x14ac:dyDescent="0.25">
      <c r="B61" s="9" t="s">
        <v>49</v>
      </c>
      <c r="C61" s="9" t="s">
        <v>319</v>
      </c>
      <c r="D61" s="9" t="s">
        <v>332</v>
      </c>
      <c r="I61" s="9" t="str">
        <f t="shared" si="1"/>
        <v>532601_Travel &amp; Transportation, Domestic, Meal</v>
      </c>
      <c r="W61" s="9" t="s">
        <v>120</v>
      </c>
      <c r="AB61" s="9" t="s">
        <v>333</v>
      </c>
      <c r="AC61" s="9" t="s">
        <v>300</v>
      </c>
      <c r="AD61" s="9" t="s">
        <v>334</v>
      </c>
    </row>
    <row r="62" spans="2:30" ht="14.25" customHeight="1" x14ac:dyDescent="0.25">
      <c r="B62" s="9" t="s">
        <v>49</v>
      </c>
      <c r="C62" s="9" t="s">
        <v>319</v>
      </c>
      <c r="D62" s="9" t="s">
        <v>329</v>
      </c>
      <c r="I62" s="9" t="str">
        <f t="shared" si="1"/>
        <v>532601_Travel &amp; Transportation, Domestic, Others</v>
      </c>
      <c r="W62" s="9" t="s">
        <v>335</v>
      </c>
      <c r="AB62" s="9" t="s">
        <v>336</v>
      </c>
      <c r="AC62" s="9" t="s">
        <v>300</v>
      </c>
      <c r="AD62" s="9" t="s">
        <v>337</v>
      </c>
    </row>
    <row r="63" spans="2:30" ht="14.25" customHeight="1" x14ac:dyDescent="0.25">
      <c r="B63" s="9" t="s">
        <v>49</v>
      </c>
      <c r="C63" s="9" t="s">
        <v>319</v>
      </c>
      <c r="D63" s="9" t="s">
        <v>332</v>
      </c>
      <c r="I63" s="9" t="str">
        <f t="shared" si="1"/>
        <v>532601_Travel &amp; Transportation, Domestic, Meal</v>
      </c>
      <c r="W63" s="9" t="s">
        <v>338</v>
      </c>
      <c r="AB63" s="9" t="s">
        <v>339</v>
      </c>
      <c r="AC63" s="9" t="s">
        <v>300</v>
      </c>
      <c r="AD63" s="9" t="s">
        <v>340</v>
      </c>
    </row>
    <row r="64" spans="2:30" ht="14.25" customHeight="1" x14ac:dyDescent="0.25">
      <c r="B64" s="9" t="s">
        <v>49</v>
      </c>
      <c r="C64" s="9" t="s">
        <v>319</v>
      </c>
      <c r="D64" s="9" t="s">
        <v>329</v>
      </c>
      <c r="I64" s="9" t="str">
        <f t="shared" si="1"/>
        <v>532601_Travel &amp; Transportation, Domestic, Others</v>
      </c>
      <c r="W64" s="9" t="s">
        <v>341</v>
      </c>
      <c r="AB64" s="9" t="s">
        <v>342</v>
      </c>
      <c r="AC64" s="9" t="s">
        <v>300</v>
      </c>
      <c r="AD64" s="9" t="s">
        <v>343</v>
      </c>
    </row>
    <row r="65" spans="2:30" ht="14.25" customHeight="1" x14ac:dyDescent="0.25">
      <c r="B65" s="9" t="s">
        <v>49</v>
      </c>
      <c r="C65" s="9" t="s">
        <v>319</v>
      </c>
      <c r="D65" s="9" t="s">
        <v>332</v>
      </c>
      <c r="I65" s="9" t="str">
        <f t="shared" si="1"/>
        <v>532601_Travel &amp; Transportation, Domestic, Meal</v>
      </c>
      <c r="W65" s="9" t="s">
        <v>344</v>
      </c>
      <c r="AB65" s="9" t="s">
        <v>345</v>
      </c>
      <c r="AC65" s="9" t="s">
        <v>300</v>
      </c>
      <c r="AD65" s="9" t="s">
        <v>346</v>
      </c>
    </row>
    <row r="66" spans="2:30" ht="14.25" customHeight="1" x14ac:dyDescent="0.25">
      <c r="B66" s="9" t="s">
        <v>49</v>
      </c>
      <c r="C66" s="9" t="s">
        <v>319</v>
      </c>
      <c r="D66" s="9" t="s">
        <v>329</v>
      </c>
      <c r="I66" s="9" t="str">
        <f t="shared" si="1"/>
        <v>532601_Travel &amp; Transportation, Domestic, Others</v>
      </c>
      <c r="W66" s="9" t="s">
        <v>347</v>
      </c>
      <c r="AB66" s="9" t="s">
        <v>348</v>
      </c>
      <c r="AC66" s="9" t="s">
        <v>300</v>
      </c>
      <c r="AD66" s="9" t="s">
        <v>349</v>
      </c>
    </row>
    <row r="67" spans="2:30" ht="14.25" customHeight="1" x14ac:dyDescent="0.25">
      <c r="B67" s="9" t="s">
        <v>49</v>
      </c>
      <c r="C67" s="9" t="s">
        <v>319</v>
      </c>
      <c r="D67" s="9" t="s">
        <v>332</v>
      </c>
      <c r="I67" s="9" t="str">
        <f t="shared" si="1"/>
        <v>532601_Travel &amp; Transportation, Domestic, Meal</v>
      </c>
      <c r="W67" s="9" t="s">
        <v>350</v>
      </c>
      <c r="AB67" s="9" t="s">
        <v>351</v>
      </c>
      <c r="AC67" s="9" t="s">
        <v>300</v>
      </c>
      <c r="AD67" s="9" t="s">
        <v>352</v>
      </c>
    </row>
    <row r="68" spans="2:30" ht="14.25" customHeight="1" x14ac:dyDescent="0.25">
      <c r="B68" s="9" t="s">
        <v>49</v>
      </c>
      <c r="C68" s="9" t="s">
        <v>319</v>
      </c>
      <c r="D68" s="9" t="s">
        <v>329</v>
      </c>
      <c r="I68" s="9" t="str">
        <f t="shared" si="1"/>
        <v>532601_Travel &amp; Transportation, Domestic, Others</v>
      </c>
      <c r="W68" s="9" t="s">
        <v>353</v>
      </c>
      <c r="AB68" s="9" t="s">
        <v>354</v>
      </c>
      <c r="AC68" s="9" t="s">
        <v>300</v>
      </c>
      <c r="AD68" s="9" t="s">
        <v>355</v>
      </c>
    </row>
    <row r="69" spans="2:30" ht="14.25" customHeight="1" x14ac:dyDescent="0.25">
      <c r="B69" s="9" t="s">
        <v>49</v>
      </c>
      <c r="C69" s="9" t="s">
        <v>319</v>
      </c>
      <c r="D69" s="9" t="s">
        <v>332</v>
      </c>
      <c r="I69" s="9" t="str">
        <f t="shared" si="1"/>
        <v>532601_Travel &amp; Transportation, Domestic, Meal</v>
      </c>
      <c r="W69" s="9" t="s">
        <v>356</v>
      </c>
      <c r="AB69" s="9" t="s">
        <v>357</v>
      </c>
      <c r="AC69" s="9" t="s">
        <v>300</v>
      </c>
      <c r="AD69" s="9" t="s">
        <v>358</v>
      </c>
    </row>
    <row r="70" spans="2:30" ht="14.25" customHeight="1" x14ac:dyDescent="0.25">
      <c r="B70" s="9" t="s">
        <v>49</v>
      </c>
      <c r="C70" s="9" t="s">
        <v>319</v>
      </c>
      <c r="D70" s="9" t="s">
        <v>329</v>
      </c>
      <c r="I70" s="9" t="str">
        <f t="shared" si="1"/>
        <v>532601_Travel &amp; Transportation, Domestic, Others</v>
      </c>
      <c r="W70" s="9" t="s">
        <v>359</v>
      </c>
      <c r="AB70" s="9" t="s">
        <v>360</v>
      </c>
      <c r="AC70" s="9" t="s">
        <v>300</v>
      </c>
      <c r="AD70" s="9" t="s">
        <v>361</v>
      </c>
    </row>
    <row r="71" spans="2:30" ht="14.25" customHeight="1" x14ac:dyDescent="0.25">
      <c r="B71" s="9" t="s">
        <v>49</v>
      </c>
      <c r="C71" s="9" t="s">
        <v>319</v>
      </c>
      <c r="D71" s="9" t="s">
        <v>332</v>
      </c>
      <c r="I71" s="9" t="str">
        <f t="shared" si="1"/>
        <v>532601_Travel &amp; Transportation, Domestic, Meal</v>
      </c>
      <c r="W71" s="9" t="s">
        <v>362</v>
      </c>
      <c r="AB71" s="9" t="s">
        <v>363</v>
      </c>
      <c r="AC71" s="9" t="s">
        <v>300</v>
      </c>
      <c r="AD71" s="9" t="s">
        <v>364</v>
      </c>
    </row>
    <row r="72" spans="2:30" ht="14.25" customHeight="1" x14ac:dyDescent="0.25">
      <c r="B72" s="9" t="s">
        <v>49</v>
      </c>
      <c r="C72" s="9" t="s">
        <v>319</v>
      </c>
      <c r="D72" s="9" t="s">
        <v>329</v>
      </c>
      <c r="I72" s="9" t="str">
        <f t="shared" si="1"/>
        <v>532601_Travel &amp; Transportation, Domestic, Others</v>
      </c>
      <c r="W72" s="9" t="s">
        <v>365</v>
      </c>
      <c r="AB72" s="9" t="s">
        <v>366</v>
      </c>
      <c r="AC72" s="9" t="s">
        <v>300</v>
      </c>
      <c r="AD72" s="9" t="s">
        <v>367</v>
      </c>
    </row>
    <row r="73" spans="2:30" ht="14.25" customHeight="1" x14ac:dyDescent="0.25">
      <c r="B73" s="9" t="s">
        <v>49</v>
      </c>
      <c r="C73" s="9" t="s">
        <v>319</v>
      </c>
      <c r="D73" s="9" t="s">
        <v>332</v>
      </c>
      <c r="I73" s="9" t="str">
        <f t="shared" si="1"/>
        <v>532601_Travel &amp; Transportation, Domestic, Meal</v>
      </c>
      <c r="W73" s="9" t="s">
        <v>368</v>
      </c>
      <c r="AB73" s="9" t="s">
        <v>369</v>
      </c>
      <c r="AC73" s="9" t="s">
        <v>300</v>
      </c>
      <c r="AD73" s="9" t="s">
        <v>370</v>
      </c>
    </row>
    <row r="74" spans="2:30" ht="14.25" customHeight="1" x14ac:dyDescent="0.25">
      <c r="B74" s="9" t="s">
        <v>49</v>
      </c>
      <c r="C74" s="9" t="s">
        <v>319</v>
      </c>
      <c r="D74" s="9" t="s">
        <v>329</v>
      </c>
      <c r="I74" s="9" t="str">
        <f t="shared" si="1"/>
        <v>532601_Travel &amp; Transportation, Domestic, Others</v>
      </c>
      <c r="W74" s="9" t="s">
        <v>371</v>
      </c>
      <c r="AB74" s="9" t="s">
        <v>372</v>
      </c>
      <c r="AC74" s="9" t="s">
        <v>300</v>
      </c>
      <c r="AD74" s="9" t="s">
        <v>373</v>
      </c>
    </row>
    <row r="75" spans="2:30" ht="14.25" customHeight="1" x14ac:dyDescent="0.25">
      <c r="B75" s="9" t="s">
        <v>49</v>
      </c>
      <c r="C75" s="9" t="s">
        <v>319</v>
      </c>
      <c r="D75" s="9" t="s">
        <v>332</v>
      </c>
      <c r="I75" s="9" t="str">
        <f t="shared" si="1"/>
        <v>532601_Travel &amp; Transportation, Domestic, Meal</v>
      </c>
      <c r="W75" s="9" t="s">
        <v>374</v>
      </c>
      <c r="AB75" s="9" t="s">
        <v>375</v>
      </c>
      <c r="AC75" s="9" t="s">
        <v>300</v>
      </c>
      <c r="AD75" s="9" t="s">
        <v>376</v>
      </c>
    </row>
    <row r="76" spans="2:30" ht="14.25" customHeight="1" x14ac:dyDescent="0.25">
      <c r="B76" s="9" t="s">
        <v>49</v>
      </c>
      <c r="C76" s="9" t="s">
        <v>319</v>
      </c>
      <c r="D76" s="9" t="s">
        <v>329</v>
      </c>
      <c r="I76" s="9" t="str">
        <f t="shared" si="1"/>
        <v>532601_Travel &amp; Transportation, Domestic, Others</v>
      </c>
      <c r="W76" s="9" t="s">
        <v>377</v>
      </c>
      <c r="AB76" s="9" t="s">
        <v>378</v>
      </c>
      <c r="AC76" s="9" t="s">
        <v>300</v>
      </c>
      <c r="AD76" s="9" t="s">
        <v>379</v>
      </c>
    </row>
    <row r="77" spans="2:30" ht="14.25" customHeight="1" x14ac:dyDescent="0.25">
      <c r="B77" s="9" t="s">
        <v>49</v>
      </c>
      <c r="C77" s="9" t="s">
        <v>319</v>
      </c>
      <c r="D77" s="9" t="s">
        <v>332</v>
      </c>
      <c r="I77" s="9" t="str">
        <f t="shared" si="1"/>
        <v>532601_Travel &amp; Transportation, Domestic, Meal</v>
      </c>
      <c r="W77" s="9" t="s">
        <v>380</v>
      </c>
      <c r="AB77" s="9" t="s">
        <v>381</v>
      </c>
      <c r="AC77" s="9" t="s">
        <v>300</v>
      </c>
      <c r="AD77" s="9" t="s">
        <v>382</v>
      </c>
    </row>
    <row r="78" spans="2:30" ht="14.25" customHeight="1" x14ac:dyDescent="0.25">
      <c r="B78" s="9" t="s">
        <v>49</v>
      </c>
      <c r="C78" s="9" t="s">
        <v>319</v>
      </c>
      <c r="D78" s="9" t="s">
        <v>329</v>
      </c>
      <c r="I78" s="9" t="str">
        <f t="shared" si="1"/>
        <v>532601_Travel &amp; Transportation, Domestic, Others</v>
      </c>
      <c r="W78" s="9" t="s">
        <v>383</v>
      </c>
      <c r="AB78" s="9" t="s">
        <v>384</v>
      </c>
      <c r="AC78" s="9" t="s">
        <v>300</v>
      </c>
      <c r="AD78" s="9" t="s">
        <v>385</v>
      </c>
    </row>
    <row r="79" spans="2:30" ht="14.25" customHeight="1" x14ac:dyDescent="0.25">
      <c r="B79" s="9" t="s">
        <v>49</v>
      </c>
      <c r="C79" s="9" t="s">
        <v>319</v>
      </c>
      <c r="D79" s="9" t="s">
        <v>332</v>
      </c>
      <c r="I79" s="9" t="str">
        <f t="shared" si="1"/>
        <v>532601_Travel &amp; Transportation, Domestic, Meal</v>
      </c>
      <c r="W79" s="9" t="s">
        <v>386</v>
      </c>
      <c r="AB79" s="9" t="s">
        <v>387</v>
      </c>
      <c r="AC79" s="9" t="s">
        <v>300</v>
      </c>
      <c r="AD79" s="9" t="s">
        <v>388</v>
      </c>
    </row>
    <row r="80" spans="2:30" ht="14.25" customHeight="1" x14ac:dyDescent="0.25">
      <c r="B80" s="9" t="s">
        <v>49</v>
      </c>
      <c r="C80" s="9" t="s">
        <v>319</v>
      </c>
      <c r="D80" s="9" t="s">
        <v>329</v>
      </c>
      <c r="I80" s="9" t="str">
        <f t="shared" si="1"/>
        <v>532601_Travel &amp; Transportation, Domestic, Others</v>
      </c>
      <c r="W80" s="9" t="s">
        <v>389</v>
      </c>
      <c r="AB80" s="9" t="s">
        <v>390</v>
      </c>
      <c r="AC80" s="9" t="s">
        <v>300</v>
      </c>
      <c r="AD80" s="9" t="s">
        <v>391</v>
      </c>
    </row>
    <row r="81" spans="2:30" ht="14.25" customHeight="1" x14ac:dyDescent="0.25">
      <c r="B81" s="9" t="s">
        <v>49</v>
      </c>
      <c r="C81" s="9" t="s">
        <v>319</v>
      </c>
      <c r="D81" s="9" t="s">
        <v>332</v>
      </c>
      <c r="I81" s="9" t="str">
        <f t="shared" si="1"/>
        <v>532601_Travel &amp; Transportation, Domestic, Meal</v>
      </c>
      <c r="W81" s="9" t="s">
        <v>392</v>
      </c>
      <c r="AB81" s="9" t="s">
        <v>393</v>
      </c>
      <c r="AC81" s="9" t="s">
        <v>300</v>
      </c>
      <c r="AD81" s="9" t="s">
        <v>394</v>
      </c>
    </row>
    <row r="82" spans="2:30" ht="14.25" customHeight="1" x14ac:dyDescent="0.25">
      <c r="B82" s="9" t="s">
        <v>49</v>
      </c>
      <c r="C82" s="9" t="s">
        <v>319</v>
      </c>
      <c r="D82" s="9" t="s">
        <v>329</v>
      </c>
      <c r="I82" s="9" t="str">
        <f t="shared" si="1"/>
        <v>532601_Travel &amp; Transportation, Domestic, Others</v>
      </c>
      <c r="W82" s="9" t="s">
        <v>395</v>
      </c>
      <c r="AB82" s="9" t="s">
        <v>396</v>
      </c>
      <c r="AC82" s="9" t="s">
        <v>300</v>
      </c>
      <c r="AD82" s="9" t="s">
        <v>397</v>
      </c>
    </row>
    <row r="83" spans="2:30" ht="14.25" customHeight="1" x14ac:dyDescent="0.25">
      <c r="B83" s="9" t="s">
        <v>49</v>
      </c>
      <c r="C83" s="9" t="s">
        <v>319</v>
      </c>
      <c r="D83" s="9" t="s">
        <v>332</v>
      </c>
      <c r="I83" s="9" t="str">
        <f t="shared" si="1"/>
        <v>532601_Travel &amp; Transportation, Domestic, Meal</v>
      </c>
      <c r="W83" s="9" t="s">
        <v>398</v>
      </c>
      <c r="AB83" s="9" t="s">
        <v>399</v>
      </c>
      <c r="AC83" s="9" t="s">
        <v>300</v>
      </c>
      <c r="AD83" s="9" t="s">
        <v>400</v>
      </c>
    </row>
    <row r="84" spans="2:30" ht="14.25" customHeight="1" x14ac:dyDescent="0.25">
      <c r="B84" s="9" t="s">
        <v>49</v>
      </c>
      <c r="C84" s="9" t="s">
        <v>319</v>
      </c>
      <c r="D84" s="9" t="s">
        <v>329</v>
      </c>
      <c r="I84" s="9" t="str">
        <f t="shared" si="1"/>
        <v>532601_Travel &amp; Transportation, Domestic, Others</v>
      </c>
      <c r="W84" s="9" t="s">
        <v>401</v>
      </c>
      <c r="AB84" s="9" t="s">
        <v>402</v>
      </c>
      <c r="AC84" s="9" t="s">
        <v>300</v>
      </c>
      <c r="AD84" s="9" t="s">
        <v>403</v>
      </c>
    </row>
    <row r="85" spans="2:30" ht="14.25" customHeight="1" x14ac:dyDescent="0.25">
      <c r="B85" s="9" t="s">
        <v>49</v>
      </c>
      <c r="C85" s="9" t="s">
        <v>319</v>
      </c>
      <c r="D85" s="9" t="s">
        <v>332</v>
      </c>
      <c r="I85" s="9" t="str">
        <f t="shared" si="1"/>
        <v>532601_Travel &amp; Transportation, Domestic, Meal</v>
      </c>
      <c r="W85" s="9" t="s">
        <v>404</v>
      </c>
      <c r="AB85" s="9" t="s">
        <v>405</v>
      </c>
      <c r="AC85" s="9" t="s">
        <v>300</v>
      </c>
      <c r="AD85" s="9" t="s">
        <v>406</v>
      </c>
    </row>
    <row r="86" spans="2:30" ht="14.25" customHeight="1" x14ac:dyDescent="0.25">
      <c r="B86" s="9" t="s">
        <v>49</v>
      </c>
      <c r="C86" s="9" t="s">
        <v>319</v>
      </c>
      <c r="D86" s="9" t="s">
        <v>329</v>
      </c>
      <c r="I86" s="9" t="str">
        <f t="shared" si="1"/>
        <v>532601_Travel &amp; Transportation, Domestic, Others</v>
      </c>
      <c r="W86" s="9" t="s">
        <v>407</v>
      </c>
      <c r="AB86" s="9" t="s">
        <v>408</v>
      </c>
      <c r="AC86" s="9" t="s">
        <v>300</v>
      </c>
      <c r="AD86" s="9" t="s">
        <v>409</v>
      </c>
    </row>
    <row r="87" spans="2:30" ht="14.25" customHeight="1" x14ac:dyDescent="0.25">
      <c r="B87" s="9" t="s">
        <v>49</v>
      </c>
      <c r="C87" s="9" t="s">
        <v>319</v>
      </c>
      <c r="D87" s="9" t="s">
        <v>332</v>
      </c>
      <c r="I87" s="9" t="str">
        <f t="shared" si="1"/>
        <v>532601_Travel &amp; Transportation, Domestic, Meal</v>
      </c>
      <c r="W87" s="9" t="s">
        <v>410</v>
      </c>
      <c r="AB87" s="9" t="s">
        <v>411</v>
      </c>
      <c r="AC87" s="9" t="s">
        <v>300</v>
      </c>
      <c r="AD87" s="9" t="s">
        <v>412</v>
      </c>
    </row>
    <row r="88" spans="2:30" ht="14.25" customHeight="1" x14ac:dyDescent="0.25">
      <c r="B88" s="9" t="s">
        <v>49</v>
      </c>
      <c r="C88" s="9" t="s">
        <v>319</v>
      </c>
      <c r="D88" s="9" t="s">
        <v>329</v>
      </c>
      <c r="I88" s="9" t="str">
        <f t="shared" si="1"/>
        <v>532601_Travel &amp; Transportation, Domestic, Others</v>
      </c>
      <c r="W88" s="9" t="s">
        <v>413</v>
      </c>
      <c r="AB88" s="9" t="s">
        <v>414</v>
      </c>
      <c r="AC88" s="9" t="s">
        <v>300</v>
      </c>
      <c r="AD88" s="9" t="s">
        <v>415</v>
      </c>
    </row>
    <row r="89" spans="2:30" ht="14.25" customHeight="1" x14ac:dyDescent="0.25">
      <c r="B89" s="9" t="s">
        <v>49</v>
      </c>
      <c r="C89" s="9" t="s">
        <v>319</v>
      </c>
      <c r="D89" s="9" t="s">
        <v>332</v>
      </c>
      <c r="I89" s="9" t="str">
        <f t="shared" si="1"/>
        <v>532601_Travel &amp; Transportation, Domestic, Meal</v>
      </c>
      <c r="W89" s="9" t="s">
        <v>416</v>
      </c>
      <c r="AB89" s="9" t="s">
        <v>417</v>
      </c>
      <c r="AC89" s="9" t="s">
        <v>300</v>
      </c>
      <c r="AD89" s="9" t="s">
        <v>418</v>
      </c>
    </row>
    <row r="90" spans="2:30" ht="14.25" customHeight="1" x14ac:dyDescent="0.25">
      <c r="B90" s="9" t="s">
        <v>49</v>
      </c>
      <c r="C90" s="9" t="s">
        <v>319</v>
      </c>
      <c r="D90" s="9" t="s">
        <v>329</v>
      </c>
      <c r="I90" s="9" t="str">
        <f t="shared" si="1"/>
        <v>532601_Travel &amp; Transportation, Domestic, Others</v>
      </c>
      <c r="W90" s="9" t="s">
        <v>419</v>
      </c>
      <c r="AB90" s="9" t="s">
        <v>420</v>
      </c>
      <c r="AC90" s="9" t="s">
        <v>300</v>
      </c>
      <c r="AD90" s="9" t="s">
        <v>421</v>
      </c>
    </row>
    <row r="91" spans="2:30" ht="14.25" customHeight="1" x14ac:dyDescent="0.25">
      <c r="B91" s="9" t="s">
        <v>49</v>
      </c>
      <c r="C91" s="9" t="s">
        <v>319</v>
      </c>
      <c r="D91" s="9" t="s">
        <v>332</v>
      </c>
      <c r="I91" s="9" t="str">
        <f t="shared" si="1"/>
        <v>532601_Travel &amp; Transportation, Domestic, Meal</v>
      </c>
      <c r="W91" s="9" t="s">
        <v>422</v>
      </c>
      <c r="AB91" s="9" t="s">
        <v>423</v>
      </c>
      <c r="AC91" s="9" t="s">
        <v>300</v>
      </c>
      <c r="AD91" s="9" t="s">
        <v>424</v>
      </c>
    </row>
    <row r="92" spans="2:30" ht="14.25" customHeight="1" x14ac:dyDescent="0.25">
      <c r="B92" s="9" t="s">
        <v>49</v>
      </c>
      <c r="C92" s="9" t="s">
        <v>319</v>
      </c>
      <c r="D92" s="9" t="s">
        <v>329</v>
      </c>
      <c r="I92" s="9" t="str">
        <f t="shared" si="1"/>
        <v>532601_Travel &amp; Transportation, Domestic, Others</v>
      </c>
      <c r="W92" s="9" t="s">
        <v>425</v>
      </c>
      <c r="AB92" s="9" t="s">
        <v>426</v>
      </c>
      <c r="AC92" s="9" t="s">
        <v>300</v>
      </c>
      <c r="AD92" s="9" t="s">
        <v>427</v>
      </c>
    </row>
    <row r="93" spans="2:30" ht="14.25" customHeight="1" x14ac:dyDescent="0.25">
      <c r="B93" s="9" t="s">
        <v>49</v>
      </c>
      <c r="C93" s="9" t="s">
        <v>319</v>
      </c>
      <c r="D93" s="9" t="s">
        <v>332</v>
      </c>
      <c r="I93" s="9" t="str">
        <f t="shared" si="1"/>
        <v>532601_Travel &amp; Transportation, Domestic, Meal</v>
      </c>
      <c r="W93" s="9" t="s">
        <v>428</v>
      </c>
      <c r="AB93" s="9" t="s">
        <v>429</v>
      </c>
      <c r="AC93" s="9" t="s">
        <v>300</v>
      </c>
      <c r="AD93" s="9" t="s">
        <v>430</v>
      </c>
    </row>
    <row r="94" spans="2:30" ht="14.25" customHeight="1" x14ac:dyDescent="0.25">
      <c r="B94" s="9" t="s">
        <v>49</v>
      </c>
      <c r="C94" s="9" t="s">
        <v>319</v>
      </c>
      <c r="D94" s="9" t="s">
        <v>329</v>
      </c>
      <c r="I94" s="9" t="str">
        <f t="shared" si="1"/>
        <v>532601_Travel &amp; Transportation, Domestic, Others</v>
      </c>
      <c r="W94" s="9" t="s">
        <v>431</v>
      </c>
      <c r="AB94" s="9" t="s">
        <v>432</v>
      </c>
      <c r="AC94" s="9" t="s">
        <v>300</v>
      </c>
      <c r="AD94" s="9" t="s">
        <v>433</v>
      </c>
    </row>
    <row r="95" spans="2:30" ht="14.25" customHeight="1" x14ac:dyDescent="0.25">
      <c r="B95" s="9" t="s">
        <v>49</v>
      </c>
      <c r="C95" s="9" t="s">
        <v>319</v>
      </c>
      <c r="D95" s="9" t="s">
        <v>332</v>
      </c>
      <c r="I95" s="9" t="str">
        <f t="shared" si="1"/>
        <v>532601_Travel &amp; Transportation, Domestic, Meal</v>
      </c>
      <c r="W95" s="9" t="s">
        <v>434</v>
      </c>
      <c r="AB95" s="9" t="s">
        <v>435</v>
      </c>
      <c r="AC95" s="9" t="s">
        <v>300</v>
      </c>
      <c r="AD95" s="9" t="s">
        <v>436</v>
      </c>
    </row>
    <row r="96" spans="2:30" ht="14.25" customHeight="1" x14ac:dyDescent="0.25">
      <c r="B96" s="9" t="s">
        <v>49</v>
      </c>
      <c r="C96" s="9" t="s">
        <v>319</v>
      </c>
      <c r="D96" s="9" t="s">
        <v>329</v>
      </c>
      <c r="I96" s="9" t="str">
        <f t="shared" si="1"/>
        <v>532601_Travel &amp; Transportation, Domestic, Others</v>
      </c>
      <c r="W96" s="9" t="s">
        <v>437</v>
      </c>
      <c r="AB96" s="9" t="s">
        <v>438</v>
      </c>
      <c r="AC96" s="9" t="s">
        <v>300</v>
      </c>
      <c r="AD96" s="9" t="s">
        <v>439</v>
      </c>
    </row>
    <row r="97" spans="2:30" ht="14.25" customHeight="1" x14ac:dyDescent="0.25">
      <c r="B97" s="9" t="s">
        <v>49</v>
      </c>
      <c r="C97" s="9" t="s">
        <v>319</v>
      </c>
      <c r="D97" s="9" t="s">
        <v>332</v>
      </c>
      <c r="I97" s="9" t="str">
        <f t="shared" si="1"/>
        <v>532601_Travel &amp; Transportation, Domestic, Meal</v>
      </c>
      <c r="W97" s="9" t="s">
        <v>440</v>
      </c>
      <c r="AB97" s="9" t="s">
        <v>441</v>
      </c>
      <c r="AC97" s="9" t="s">
        <v>300</v>
      </c>
      <c r="AD97" s="9" t="s">
        <v>442</v>
      </c>
    </row>
    <row r="98" spans="2:30" ht="14.25" customHeight="1" x14ac:dyDescent="0.25">
      <c r="B98" s="9" t="s">
        <v>49</v>
      </c>
      <c r="C98" s="9" t="s">
        <v>319</v>
      </c>
      <c r="D98" s="9" t="s">
        <v>329</v>
      </c>
      <c r="I98" s="9" t="str">
        <f t="shared" si="1"/>
        <v>532601_Travel &amp; Transportation, Domestic, Others</v>
      </c>
      <c r="W98" s="9" t="s">
        <v>443</v>
      </c>
      <c r="AB98" s="9" t="s">
        <v>444</v>
      </c>
      <c r="AC98" s="9" t="s">
        <v>300</v>
      </c>
      <c r="AD98" s="9" t="s">
        <v>445</v>
      </c>
    </row>
    <row r="99" spans="2:30" ht="14.25" customHeight="1" x14ac:dyDescent="0.25">
      <c r="B99" s="9" t="s">
        <v>49</v>
      </c>
      <c r="C99" s="9" t="s">
        <v>319</v>
      </c>
      <c r="D99" s="9" t="s">
        <v>332</v>
      </c>
      <c r="I99" s="9" t="str">
        <f t="shared" si="1"/>
        <v>532601_Travel &amp; Transportation, Domestic, Meal</v>
      </c>
      <c r="W99" s="9" t="s">
        <v>446</v>
      </c>
      <c r="AB99" s="9" t="s">
        <v>447</v>
      </c>
      <c r="AC99" s="9" t="s">
        <v>300</v>
      </c>
      <c r="AD99" s="9" t="s">
        <v>448</v>
      </c>
    </row>
    <row r="100" spans="2:30" ht="14.25" customHeight="1" x14ac:dyDescent="0.25">
      <c r="B100" s="9" t="s">
        <v>49</v>
      </c>
      <c r="C100" s="9" t="s">
        <v>319</v>
      </c>
      <c r="D100" s="9" t="s">
        <v>329</v>
      </c>
      <c r="I100" s="9" t="str">
        <f t="shared" si="1"/>
        <v>532601_Travel &amp; Transportation, Domestic, Others</v>
      </c>
      <c r="W100" s="9" t="s">
        <v>449</v>
      </c>
      <c r="AB100" s="9" t="s">
        <v>450</v>
      </c>
      <c r="AC100" s="9" t="s">
        <v>300</v>
      </c>
      <c r="AD100" s="9" t="s">
        <v>451</v>
      </c>
    </row>
    <row r="101" spans="2:30" ht="14.25" customHeight="1" x14ac:dyDescent="0.25">
      <c r="B101" s="9" t="s">
        <v>49</v>
      </c>
      <c r="C101" s="9" t="s">
        <v>319</v>
      </c>
      <c r="D101" s="9" t="s">
        <v>332</v>
      </c>
      <c r="I101" s="9" t="str">
        <f t="shared" si="1"/>
        <v>532601_Travel &amp; Transportation, Domestic, Meal</v>
      </c>
      <c r="W101" s="9" t="s">
        <v>452</v>
      </c>
      <c r="AB101" s="9" t="s">
        <v>453</v>
      </c>
      <c r="AC101" s="9" t="s">
        <v>300</v>
      </c>
      <c r="AD101" s="9" t="s">
        <v>454</v>
      </c>
    </row>
    <row r="102" spans="2:30" ht="14.25" customHeight="1" x14ac:dyDescent="0.25">
      <c r="B102" s="9" t="s">
        <v>49</v>
      </c>
      <c r="C102" s="9" t="s">
        <v>319</v>
      </c>
      <c r="D102" s="9" t="s">
        <v>329</v>
      </c>
      <c r="I102" s="9" t="str">
        <f t="shared" si="1"/>
        <v>532601_Travel &amp; Transportation, Domestic, Others</v>
      </c>
      <c r="W102" s="9" t="s">
        <v>455</v>
      </c>
      <c r="AB102" s="9" t="s">
        <v>456</v>
      </c>
      <c r="AC102" s="9" t="s">
        <v>300</v>
      </c>
      <c r="AD102" s="9" t="s">
        <v>457</v>
      </c>
    </row>
    <row r="103" spans="2:30" ht="14.25" customHeight="1" x14ac:dyDescent="0.25">
      <c r="B103" s="9" t="s">
        <v>49</v>
      </c>
      <c r="C103" s="9" t="s">
        <v>319</v>
      </c>
      <c r="D103" s="9" t="s">
        <v>332</v>
      </c>
      <c r="I103" s="9" t="str">
        <f t="shared" si="1"/>
        <v>532601_Travel &amp; Transportation, Domestic, Meal</v>
      </c>
      <c r="W103" s="9" t="s">
        <v>458</v>
      </c>
      <c r="AB103" s="9" t="s">
        <v>459</v>
      </c>
      <c r="AC103" s="9" t="s">
        <v>300</v>
      </c>
      <c r="AD103" s="9" t="s">
        <v>460</v>
      </c>
    </row>
    <row r="104" spans="2:30" ht="14.25" customHeight="1" x14ac:dyDescent="0.25">
      <c r="B104" s="9" t="s">
        <v>49</v>
      </c>
      <c r="C104" s="9" t="s">
        <v>319</v>
      </c>
      <c r="D104" s="9" t="s">
        <v>329</v>
      </c>
      <c r="I104" s="9" t="str">
        <f t="shared" si="1"/>
        <v>532601_Travel &amp; Transportation, Domestic, Others</v>
      </c>
      <c r="W104" s="9" t="s">
        <v>461</v>
      </c>
      <c r="AB104" s="9" t="s">
        <v>462</v>
      </c>
      <c r="AC104" s="9" t="s">
        <v>300</v>
      </c>
      <c r="AD104" s="9" t="s">
        <v>463</v>
      </c>
    </row>
    <row r="105" spans="2:30" ht="14.25" customHeight="1" x14ac:dyDescent="0.25">
      <c r="B105" s="9" t="s">
        <v>49</v>
      </c>
      <c r="C105" s="9" t="s">
        <v>319</v>
      </c>
      <c r="D105" s="9" t="s">
        <v>332</v>
      </c>
      <c r="I105" s="9" t="str">
        <f t="shared" si="1"/>
        <v>532601_Travel &amp; Transportation, Domestic, Meal</v>
      </c>
      <c r="W105" s="9" t="s">
        <v>464</v>
      </c>
      <c r="AB105" s="9" t="s">
        <v>465</v>
      </c>
      <c r="AC105" s="9" t="s">
        <v>300</v>
      </c>
      <c r="AD105" s="9" t="s">
        <v>466</v>
      </c>
    </row>
    <row r="106" spans="2:30" ht="14.25" customHeight="1" x14ac:dyDescent="0.25">
      <c r="B106" s="9" t="s">
        <v>49</v>
      </c>
      <c r="C106" s="9" t="s">
        <v>319</v>
      </c>
      <c r="D106" s="9" t="s">
        <v>329</v>
      </c>
      <c r="I106" s="9" t="str">
        <f t="shared" si="1"/>
        <v>532601_Travel &amp; Transportation, Domestic, Others</v>
      </c>
      <c r="W106" s="9" t="s">
        <v>467</v>
      </c>
      <c r="AB106" s="9" t="s">
        <v>468</v>
      </c>
      <c r="AC106" s="9" t="s">
        <v>300</v>
      </c>
      <c r="AD106" s="9" t="s">
        <v>469</v>
      </c>
    </row>
    <row r="107" spans="2:30" ht="14.25" customHeight="1" x14ac:dyDescent="0.25">
      <c r="B107" s="9" t="s">
        <v>49</v>
      </c>
      <c r="C107" s="9" t="s">
        <v>319</v>
      </c>
      <c r="D107" s="9" t="s">
        <v>332</v>
      </c>
      <c r="I107" s="9" t="str">
        <f t="shared" si="1"/>
        <v>532601_Travel &amp; Transportation, Domestic, Meal</v>
      </c>
      <c r="W107" s="9" t="s">
        <v>470</v>
      </c>
      <c r="AB107" s="9" t="s">
        <v>471</v>
      </c>
      <c r="AC107" s="9" t="s">
        <v>300</v>
      </c>
      <c r="AD107" s="9" t="s">
        <v>472</v>
      </c>
    </row>
    <row r="108" spans="2:30" ht="14.25" customHeight="1" x14ac:dyDescent="0.25">
      <c r="B108" s="9" t="s">
        <v>49</v>
      </c>
      <c r="C108" s="9" t="s">
        <v>319</v>
      </c>
      <c r="D108" s="9" t="s">
        <v>329</v>
      </c>
      <c r="I108" s="9" t="str">
        <f t="shared" si="1"/>
        <v>532601_Travel &amp; Transportation, Domestic, Others</v>
      </c>
      <c r="W108" s="9" t="s">
        <v>473</v>
      </c>
      <c r="AB108" s="9" t="s">
        <v>474</v>
      </c>
      <c r="AC108" s="9" t="s">
        <v>300</v>
      </c>
      <c r="AD108" s="9" t="s">
        <v>475</v>
      </c>
    </row>
    <row r="109" spans="2:30" ht="14.25" customHeight="1" x14ac:dyDescent="0.25">
      <c r="B109" s="9" t="s">
        <v>49</v>
      </c>
      <c r="C109" s="9" t="s">
        <v>319</v>
      </c>
      <c r="D109" s="9" t="s">
        <v>332</v>
      </c>
      <c r="I109" s="9" t="str">
        <f t="shared" si="1"/>
        <v>532601_Travel &amp; Transportation, Domestic, Meal</v>
      </c>
      <c r="W109" s="9" t="s">
        <v>476</v>
      </c>
      <c r="AB109" s="9" t="s">
        <v>477</v>
      </c>
      <c r="AC109" s="9" t="s">
        <v>300</v>
      </c>
      <c r="AD109" s="9" t="s">
        <v>478</v>
      </c>
    </row>
    <row r="110" spans="2:30" ht="14.25" customHeight="1" x14ac:dyDescent="0.25">
      <c r="B110" s="9" t="s">
        <v>49</v>
      </c>
      <c r="C110" s="9" t="s">
        <v>319</v>
      </c>
      <c r="D110" s="9" t="s">
        <v>329</v>
      </c>
      <c r="I110" s="9" t="str">
        <f t="shared" si="1"/>
        <v>532601_Travel &amp; Transportation, Domestic, Others</v>
      </c>
      <c r="W110" s="9" t="s">
        <v>479</v>
      </c>
      <c r="AB110" s="9" t="s">
        <v>480</v>
      </c>
      <c r="AC110" s="9" t="s">
        <v>300</v>
      </c>
      <c r="AD110" s="9" t="s">
        <v>481</v>
      </c>
    </row>
    <row r="111" spans="2:30" ht="14.25" customHeight="1" x14ac:dyDescent="0.25">
      <c r="B111" s="9" t="s">
        <v>49</v>
      </c>
      <c r="C111" s="9" t="s">
        <v>319</v>
      </c>
      <c r="D111" s="9" t="s">
        <v>332</v>
      </c>
      <c r="I111" s="9" t="str">
        <f t="shared" si="1"/>
        <v>532601_Travel &amp; Transportation, Domestic, Meal</v>
      </c>
      <c r="W111" s="9" t="s">
        <v>482</v>
      </c>
      <c r="AB111" s="9" t="s">
        <v>483</v>
      </c>
      <c r="AC111" s="9" t="s">
        <v>300</v>
      </c>
      <c r="AD111" s="9" t="s">
        <v>484</v>
      </c>
    </row>
    <row r="112" spans="2:30" ht="14.25" customHeight="1" x14ac:dyDescent="0.25">
      <c r="B112" s="9" t="s">
        <v>49</v>
      </c>
      <c r="C112" s="9" t="s">
        <v>319</v>
      </c>
      <c r="D112" s="9" t="s">
        <v>329</v>
      </c>
      <c r="I112" s="9" t="str">
        <f t="shared" si="1"/>
        <v>532601_Travel &amp; Transportation, Domestic, Others</v>
      </c>
      <c r="W112" s="9" t="s">
        <v>485</v>
      </c>
      <c r="AB112" s="9" t="s">
        <v>486</v>
      </c>
      <c r="AC112" s="9" t="s">
        <v>300</v>
      </c>
      <c r="AD112" s="9" t="s">
        <v>487</v>
      </c>
    </row>
    <row r="113" spans="2:30" ht="14.25" customHeight="1" x14ac:dyDescent="0.25">
      <c r="B113" s="9" t="s">
        <v>49</v>
      </c>
      <c r="C113" s="9" t="s">
        <v>319</v>
      </c>
      <c r="D113" s="9" t="s">
        <v>332</v>
      </c>
      <c r="I113" s="9" t="str">
        <f t="shared" si="1"/>
        <v>532601_Travel &amp; Transportation, Domestic, Meal</v>
      </c>
      <c r="W113" s="9" t="s">
        <v>488</v>
      </c>
      <c r="AB113" s="9" t="s">
        <v>489</v>
      </c>
      <c r="AC113" s="9" t="s">
        <v>300</v>
      </c>
      <c r="AD113" s="9" t="s">
        <v>490</v>
      </c>
    </row>
    <row r="114" spans="2:30" ht="14.25" customHeight="1" x14ac:dyDescent="0.25">
      <c r="B114" s="9" t="s">
        <v>49</v>
      </c>
      <c r="C114" s="9" t="s">
        <v>319</v>
      </c>
      <c r="D114" s="9" t="s">
        <v>329</v>
      </c>
      <c r="I114" s="9" t="str">
        <f t="shared" si="1"/>
        <v>532601_Travel &amp; Transportation, Domestic, Others</v>
      </c>
      <c r="W114" s="9" t="s">
        <v>491</v>
      </c>
      <c r="AB114" s="9" t="s">
        <v>492</v>
      </c>
      <c r="AC114" s="9" t="s">
        <v>300</v>
      </c>
      <c r="AD114" s="9" t="s">
        <v>493</v>
      </c>
    </row>
    <row r="115" spans="2:30" ht="14.25" customHeight="1" x14ac:dyDescent="0.25">
      <c r="B115" s="9" t="s">
        <v>49</v>
      </c>
      <c r="C115" s="9" t="s">
        <v>319</v>
      </c>
      <c r="D115" s="9" t="s">
        <v>332</v>
      </c>
      <c r="I115" s="9" t="str">
        <f t="shared" si="1"/>
        <v>532601_Travel &amp; Transportation, Domestic, Meal</v>
      </c>
      <c r="W115" s="9" t="s">
        <v>494</v>
      </c>
      <c r="AB115" s="9" t="s">
        <v>495</v>
      </c>
      <c r="AC115" s="9" t="s">
        <v>300</v>
      </c>
      <c r="AD115" s="9" t="s">
        <v>496</v>
      </c>
    </row>
    <row r="116" spans="2:30" ht="14.25" customHeight="1" x14ac:dyDescent="0.25">
      <c r="B116" s="9" t="s">
        <v>49</v>
      </c>
      <c r="C116" s="9" t="s">
        <v>319</v>
      </c>
      <c r="D116" s="9" t="s">
        <v>329</v>
      </c>
      <c r="I116" s="9" t="str">
        <f t="shared" si="1"/>
        <v>532601_Travel &amp; Transportation, Domestic, Others</v>
      </c>
      <c r="W116" s="9" t="s">
        <v>497</v>
      </c>
      <c r="AB116" s="9" t="s">
        <v>498</v>
      </c>
      <c r="AC116" s="9" t="s">
        <v>300</v>
      </c>
      <c r="AD116" s="9" t="s">
        <v>499</v>
      </c>
    </row>
    <row r="117" spans="2:30" ht="14.25" customHeight="1" x14ac:dyDescent="0.25">
      <c r="B117" s="9" t="s">
        <v>49</v>
      </c>
      <c r="C117" s="9" t="s">
        <v>319</v>
      </c>
      <c r="D117" s="9" t="s">
        <v>332</v>
      </c>
      <c r="I117" s="9" t="str">
        <f t="shared" si="1"/>
        <v>532601_Travel &amp; Transportation, Domestic, Meal</v>
      </c>
      <c r="W117" s="9" t="s">
        <v>500</v>
      </c>
      <c r="AB117" s="9" t="s">
        <v>501</v>
      </c>
      <c r="AC117" s="9" t="s">
        <v>300</v>
      </c>
      <c r="AD117" s="9" t="s">
        <v>502</v>
      </c>
    </row>
    <row r="118" spans="2:30" ht="14.25" customHeight="1" x14ac:dyDescent="0.25">
      <c r="B118" s="9" t="s">
        <v>49</v>
      </c>
      <c r="C118" s="9" t="s">
        <v>319</v>
      </c>
      <c r="D118" s="9" t="s">
        <v>329</v>
      </c>
      <c r="I118" s="9" t="str">
        <f t="shared" si="1"/>
        <v>532601_Travel &amp; Transportation, Domestic, Others</v>
      </c>
      <c r="W118" s="9" t="s">
        <v>503</v>
      </c>
      <c r="AB118" s="9" t="s">
        <v>504</v>
      </c>
      <c r="AC118" s="9" t="s">
        <v>300</v>
      </c>
      <c r="AD118" s="9" t="s">
        <v>505</v>
      </c>
    </row>
    <row r="119" spans="2:30" ht="14.25" customHeight="1" x14ac:dyDescent="0.25">
      <c r="B119" s="9" t="s">
        <v>49</v>
      </c>
      <c r="C119" s="9" t="s">
        <v>319</v>
      </c>
      <c r="D119" s="9" t="s">
        <v>332</v>
      </c>
      <c r="I119" s="9" t="str">
        <f t="shared" si="1"/>
        <v>532601_Travel &amp; Transportation, Domestic, Meal</v>
      </c>
      <c r="W119" s="9" t="s">
        <v>506</v>
      </c>
      <c r="AB119" s="9" t="s">
        <v>507</v>
      </c>
      <c r="AC119" s="9" t="s">
        <v>300</v>
      </c>
      <c r="AD119" s="9" t="s">
        <v>508</v>
      </c>
    </row>
    <row r="120" spans="2:30" ht="14.25" customHeight="1" x14ac:dyDescent="0.25">
      <c r="B120" s="9" t="s">
        <v>49</v>
      </c>
      <c r="C120" s="9" t="s">
        <v>319</v>
      </c>
      <c r="D120" s="9" t="s">
        <v>329</v>
      </c>
      <c r="I120" s="9" t="str">
        <f t="shared" si="1"/>
        <v>532601_Travel &amp; Transportation, Domestic, Others</v>
      </c>
      <c r="W120" s="9" t="s">
        <v>509</v>
      </c>
      <c r="AB120" s="9" t="s">
        <v>510</v>
      </c>
      <c r="AC120" s="9" t="s">
        <v>300</v>
      </c>
      <c r="AD120" s="9" t="s">
        <v>511</v>
      </c>
    </row>
    <row r="121" spans="2:30" ht="14.25" customHeight="1" x14ac:dyDescent="0.25">
      <c r="B121" s="9" t="s">
        <v>49</v>
      </c>
      <c r="C121" s="9" t="s">
        <v>319</v>
      </c>
      <c r="D121" s="9" t="s">
        <v>332</v>
      </c>
      <c r="I121" s="9" t="str">
        <f t="shared" si="1"/>
        <v>532601_Travel &amp; Transportation, Domestic, Meal</v>
      </c>
      <c r="W121" s="9" t="s">
        <v>512</v>
      </c>
      <c r="AB121" s="9" t="s">
        <v>513</v>
      </c>
      <c r="AC121" s="9" t="s">
        <v>300</v>
      </c>
      <c r="AD121" s="9" t="s">
        <v>514</v>
      </c>
    </row>
    <row r="122" spans="2:30" ht="14.25" customHeight="1" x14ac:dyDescent="0.25">
      <c r="B122" s="9" t="s">
        <v>49</v>
      </c>
      <c r="C122" s="9" t="s">
        <v>319</v>
      </c>
      <c r="D122" s="9" t="s">
        <v>329</v>
      </c>
      <c r="I122" s="9" t="str">
        <f t="shared" si="1"/>
        <v>532601_Travel &amp; Transportation, Domestic, Others</v>
      </c>
      <c r="W122" s="9" t="s">
        <v>515</v>
      </c>
      <c r="AB122" s="9" t="s">
        <v>516</v>
      </c>
      <c r="AC122" s="9" t="s">
        <v>300</v>
      </c>
      <c r="AD122" s="9" t="s">
        <v>517</v>
      </c>
    </row>
    <row r="123" spans="2:30" ht="14.25" customHeight="1" x14ac:dyDescent="0.25">
      <c r="B123" s="9" t="s">
        <v>49</v>
      </c>
      <c r="C123" s="9" t="s">
        <v>319</v>
      </c>
      <c r="D123" s="9" t="s">
        <v>332</v>
      </c>
      <c r="I123" s="9" t="str">
        <f t="shared" si="1"/>
        <v>532601_Travel &amp; Transportation, Domestic, Meal</v>
      </c>
      <c r="W123" s="9" t="s">
        <v>518</v>
      </c>
      <c r="AB123" s="9" t="s">
        <v>519</v>
      </c>
      <c r="AC123" s="9" t="s">
        <v>300</v>
      </c>
      <c r="AD123" s="9" t="s">
        <v>520</v>
      </c>
    </row>
    <row r="124" spans="2:30" ht="14.25" customHeight="1" x14ac:dyDescent="0.25">
      <c r="B124" s="9" t="s">
        <v>49</v>
      </c>
      <c r="C124" s="9" t="s">
        <v>319</v>
      </c>
      <c r="D124" s="9" t="s">
        <v>329</v>
      </c>
      <c r="I124" s="9" t="str">
        <f t="shared" si="1"/>
        <v>532601_Travel &amp; Transportation, Domestic, Others</v>
      </c>
      <c r="W124" s="9" t="s">
        <v>521</v>
      </c>
      <c r="AB124" s="9" t="s">
        <v>522</v>
      </c>
      <c r="AC124" s="9" t="s">
        <v>300</v>
      </c>
      <c r="AD124" s="9" t="s">
        <v>523</v>
      </c>
    </row>
    <row r="125" spans="2:30" ht="14.25" customHeight="1" x14ac:dyDescent="0.25">
      <c r="B125" s="9" t="s">
        <v>49</v>
      </c>
      <c r="C125" s="9" t="s">
        <v>319</v>
      </c>
      <c r="D125" s="9" t="s">
        <v>332</v>
      </c>
      <c r="I125" s="9" t="str">
        <f t="shared" si="1"/>
        <v>532601_Travel &amp; Transportation, Domestic, Meal</v>
      </c>
      <c r="W125" s="9" t="s">
        <v>524</v>
      </c>
      <c r="AB125" s="9" t="s">
        <v>525</v>
      </c>
      <c r="AC125" s="9" t="s">
        <v>300</v>
      </c>
      <c r="AD125" s="9" t="s">
        <v>526</v>
      </c>
    </row>
    <row r="126" spans="2:30" ht="14.25" customHeight="1" x14ac:dyDescent="0.25">
      <c r="B126" s="9" t="s">
        <v>49</v>
      </c>
      <c r="C126" s="9" t="s">
        <v>319</v>
      </c>
      <c r="D126" s="9" t="s">
        <v>329</v>
      </c>
      <c r="I126" s="9" t="str">
        <f t="shared" si="1"/>
        <v>532601_Travel &amp; Transportation, Domestic, Others</v>
      </c>
      <c r="W126" s="9" t="s">
        <v>527</v>
      </c>
      <c r="AB126" s="9" t="s">
        <v>528</v>
      </c>
      <c r="AC126" s="9" t="s">
        <v>300</v>
      </c>
      <c r="AD126" s="9" t="s">
        <v>529</v>
      </c>
    </row>
    <row r="127" spans="2:30" ht="14.25" customHeight="1" x14ac:dyDescent="0.25">
      <c r="B127" s="9" t="s">
        <v>49</v>
      </c>
      <c r="C127" s="9" t="s">
        <v>319</v>
      </c>
      <c r="D127" s="9" t="s">
        <v>332</v>
      </c>
      <c r="I127" s="9" t="str">
        <f t="shared" si="1"/>
        <v>532601_Travel &amp; Transportation, Domestic, Meal</v>
      </c>
      <c r="W127" s="9" t="s">
        <v>530</v>
      </c>
      <c r="AB127" s="9" t="s">
        <v>531</v>
      </c>
      <c r="AC127" s="9" t="s">
        <v>300</v>
      </c>
      <c r="AD127" s="9" t="s">
        <v>532</v>
      </c>
    </row>
    <row r="128" spans="2:30" ht="14.25" customHeight="1" x14ac:dyDescent="0.25">
      <c r="B128" s="9" t="s">
        <v>49</v>
      </c>
      <c r="C128" s="9" t="s">
        <v>319</v>
      </c>
      <c r="D128" s="9" t="s">
        <v>329</v>
      </c>
      <c r="I128" s="9" t="str">
        <f t="shared" si="1"/>
        <v>532601_Travel &amp; Transportation, Domestic, Others</v>
      </c>
      <c r="W128" s="9" t="s">
        <v>533</v>
      </c>
      <c r="AB128" s="9" t="s">
        <v>534</v>
      </c>
      <c r="AC128" s="9" t="s">
        <v>300</v>
      </c>
      <c r="AD128" s="9" t="s">
        <v>535</v>
      </c>
    </row>
    <row r="129" spans="2:30" ht="14.25" customHeight="1" x14ac:dyDescent="0.25">
      <c r="B129" s="9" t="s">
        <v>49</v>
      </c>
      <c r="C129" s="9" t="s">
        <v>319</v>
      </c>
      <c r="D129" s="9" t="s">
        <v>332</v>
      </c>
      <c r="I129" s="9" t="str">
        <f t="shared" si="1"/>
        <v>532601_Travel &amp; Transportation, Domestic, Meal</v>
      </c>
      <c r="W129" s="9" t="s">
        <v>536</v>
      </c>
      <c r="AB129" s="9" t="s">
        <v>537</v>
      </c>
      <c r="AC129" s="9" t="s">
        <v>300</v>
      </c>
      <c r="AD129" s="9" t="s">
        <v>538</v>
      </c>
    </row>
    <row r="130" spans="2:30" ht="14.25" customHeight="1" x14ac:dyDescent="0.25">
      <c r="B130" s="9" t="s">
        <v>49</v>
      </c>
      <c r="C130" s="9" t="s">
        <v>319</v>
      </c>
      <c r="D130" s="9" t="s">
        <v>329</v>
      </c>
      <c r="I130" s="9" t="str">
        <f t="shared" si="1"/>
        <v>532601_Travel &amp; Transportation, Domestic, Others</v>
      </c>
      <c r="W130" s="9" t="s">
        <v>539</v>
      </c>
      <c r="AB130" s="9" t="s">
        <v>540</v>
      </c>
      <c r="AC130" s="9" t="s">
        <v>300</v>
      </c>
      <c r="AD130" s="9" t="s">
        <v>541</v>
      </c>
    </row>
    <row r="131" spans="2:30" ht="14.25" customHeight="1" x14ac:dyDescent="0.25">
      <c r="B131" s="9" t="s">
        <v>49</v>
      </c>
      <c r="C131" s="9" t="s">
        <v>319</v>
      </c>
      <c r="D131" s="9" t="s">
        <v>332</v>
      </c>
      <c r="I131" s="9" t="str">
        <f t="shared" si="1"/>
        <v>532601_Travel &amp; Transportation, Domestic, Meal</v>
      </c>
      <c r="W131" s="9" t="s">
        <v>542</v>
      </c>
      <c r="AB131" s="9" t="s">
        <v>543</v>
      </c>
      <c r="AC131" s="9" t="s">
        <v>300</v>
      </c>
      <c r="AD131" s="9" t="s">
        <v>544</v>
      </c>
    </row>
    <row r="132" spans="2:30" ht="14.25" customHeight="1" x14ac:dyDescent="0.25">
      <c r="B132" s="9" t="s">
        <v>49</v>
      </c>
      <c r="C132" s="9" t="s">
        <v>319</v>
      </c>
      <c r="D132" s="9" t="s">
        <v>329</v>
      </c>
      <c r="I132" s="9" t="str">
        <f t="shared" si="1"/>
        <v>532601_Travel &amp; Transportation, Domestic, Others</v>
      </c>
      <c r="W132" s="9" t="s">
        <v>545</v>
      </c>
      <c r="AB132" s="9" t="s">
        <v>546</v>
      </c>
      <c r="AC132" s="9" t="s">
        <v>300</v>
      </c>
      <c r="AD132" s="9" t="s">
        <v>547</v>
      </c>
    </row>
    <row r="133" spans="2:30" ht="14.25" customHeight="1" x14ac:dyDescent="0.25">
      <c r="B133" s="9" t="s">
        <v>49</v>
      </c>
      <c r="C133" s="9" t="s">
        <v>319</v>
      </c>
      <c r="D133" s="9" t="s">
        <v>332</v>
      </c>
      <c r="I133" s="9" t="str">
        <f t="shared" si="1"/>
        <v>532601_Travel &amp; Transportation, Domestic, Meal</v>
      </c>
      <c r="W133" s="9" t="s">
        <v>548</v>
      </c>
      <c r="AB133" s="9" t="s">
        <v>549</v>
      </c>
      <c r="AC133" s="9" t="s">
        <v>300</v>
      </c>
      <c r="AD133" s="9" t="s">
        <v>550</v>
      </c>
    </row>
    <row r="134" spans="2:30" ht="14.25" customHeight="1" x14ac:dyDescent="0.25">
      <c r="B134" s="9" t="s">
        <v>49</v>
      </c>
      <c r="C134" s="9" t="s">
        <v>319</v>
      </c>
      <c r="D134" s="9" t="s">
        <v>329</v>
      </c>
      <c r="I134" s="9" t="str">
        <f t="shared" si="1"/>
        <v>532601_Travel &amp; Transportation, Domestic, Others</v>
      </c>
      <c r="W134" s="9" t="s">
        <v>551</v>
      </c>
      <c r="AB134" s="9" t="s">
        <v>552</v>
      </c>
      <c r="AC134" s="9" t="s">
        <v>300</v>
      </c>
      <c r="AD134" s="9" t="s">
        <v>553</v>
      </c>
    </row>
    <row r="135" spans="2:30" ht="14.25" customHeight="1" x14ac:dyDescent="0.25">
      <c r="B135" s="9" t="s">
        <v>49</v>
      </c>
      <c r="C135" s="9" t="s">
        <v>319</v>
      </c>
      <c r="D135" s="9" t="s">
        <v>332</v>
      </c>
      <c r="I135" s="9" t="str">
        <f t="shared" si="1"/>
        <v>532601_Travel &amp; Transportation, Domestic, Meal</v>
      </c>
      <c r="W135" s="9" t="s">
        <v>554</v>
      </c>
      <c r="AB135" s="9" t="s">
        <v>555</v>
      </c>
      <c r="AC135" s="9" t="s">
        <v>300</v>
      </c>
      <c r="AD135" s="9" t="s">
        <v>556</v>
      </c>
    </row>
    <row r="136" spans="2:30" ht="14.25" customHeight="1" x14ac:dyDescent="0.25">
      <c r="B136" s="9" t="s">
        <v>49</v>
      </c>
      <c r="C136" s="9" t="s">
        <v>319</v>
      </c>
      <c r="D136" s="9" t="s">
        <v>329</v>
      </c>
      <c r="I136" s="9" t="str">
        <f t="shared" si="1"/>
        <v>532601_Travel &amp; Transportation, Domestic, Others</v>
      </c>
      <c r="W136" s="9" t="s">
        <v>557</v>
      </c>
      <c r="AB136" s="9" t="s">
        <v>558</v>
      </c>
      <c r="AC136" s="9" t="s">
        <v>300</v>
      </c>
      <c r="AD136" s="9" t="s">
        <v>559</v>
      </c>
    </row>
    <row r="137" spans="2:30" ht="14.25" customHeight="1" x14ac:dyDescent="0.25">
      <c r="B137" s="9" t="s">
        <v>49</v>
      </c>
      <c r="C137" s="9" t="s">
        <v>319</v>
      </c>
      <c r="D137" s="9" t="s">
        <v>332</v>
      </c>
      <c r="I137" s="9" t="str">
        <f t="shared" si="1"/>
        <v>532601_Travel &amp; Transportation, Domestic, Meal</v>
      </c>
      <c r="W137" s="9" t="s">
        <v>560</v>
      </c>
      <c r="AB137" s="9" t="s">
        <v>561</v>
      </c>
      <c r="AC137" s="9" t="s">
        <v>300</v>
      </c>
      <c r="AD137" s="9" t="s">
        <v>562</v>
      </c>
    </row>
    <row r="138" spans="2:30" ht="14.25" customHeight="1" x14ac:dyDescent="0.25">
      <c r="B138" s="9" t="s">
        <v>49</v>
      </c>
      <c r="C138" s="9" t="s">
        <v>319</v>
      </c>
      <c r="D138" s="9" t="s">
        <v>329</v>
      </c>
      <c r="I138" s="9" t="str">
        <f t="shared" si="1"/>
        <v>532601_Travel &amp; Transportation, Domestic, Others</v>
      </c>
      <c r="W138" s="9" t="s">
        <v>563</v>
      </c>
      <c r="AB138" s="9" t="s">
        <v>564</v>
      </c>
      <c r="AC138" s="9" t="s">
        <v>300</v>
      </c>
      <c r="AD138" s="9" t="s">
        <v>565</v>
      </c>
    </row>
    <row r="139" spans="2:30" ht="14.25" customHeight="1" x14ac:dyDescent="0.25">
      <c r="B139" s="9" t="s">
        <v>49</v>
      </c>
      <c r="C139" s="9" t="s">
        <v>319</v>
      </c>
      <c r="D139" s="9" t="s">
        <v>332</v>
      </c>
      <c r="I139" s="9" t="str">
        <f t="shared" si="1"/>
        <v>532601_Travel &amp; Transportation, Domestic, Meal</v>
      </c>
      <c r="W139" s="9" t="s">
        <v>566</v>
      </c>
      <c r="AB139" s="9" t="s">
        <v>567</v>
      </c>
      <c r="AC139" s="9" t="s">
        <v>300</v>
      </c>
      <c r="AD139" s="9" t="s">
        <v>568</v>
      </c>
    </row>
    <row r="140" spans="2:30" ht="14.25" customHeight="1" x14ac:dyDescent="0.25">
      <c r="B140" s="9" t="s">
        <v>49</v>
      </c>
      <c r="C140" s="9" t="s">
        <v>319</v>
      </c>
      <c r="D140" s="9" t="s">
        <v>329</v>
      </c>
      <c r="I140" s="9" t="str">
        <f t="shared" si="1"/>
        <v>532601_Travel &amp; Transportation, Domestic, Others</v>
      </c>
      <c r="W140" s="9" t="s">
        <v>569</v>
      </c>
      <c r="AB140" s="9" t="s">
        <v>570</v>
      </c>
      <c r="AC140" s="9" t="s">
        <v>300</v>
      </c>
      <c r="AD140" s="9" t="s">
        <v>571</v>
      </c>
    </row>
    <row r="141" spans="2:30" ht="14.25" customHeight="1" x14ac:dyDescent="0.25">
      <c r="B141" s="9" t="s">
        <v>49</v>
      </c>
      <c r="C141" s="9" t="s">
        <v>319</v>
      </c>
      <c r="D141" s="9" t="s">
        <v>332</v>
      </c>
      <c r="I141" s="9" t="str">
        <f t="shared" si="1"/>
        <v>532601_Travel &amp; Transportation, Domestic, Meal</v>
      </c>
      <c r="W141" s="9" t="s">
        <v>572</v>
      </c>
      <c r="AB141" s="9" t="s">
        <v>573</v>
      </c>
      <c r="AC141" s="9" t="s">
        <v>300</v>
      </c>
      <c r="AD141" s="9" t="s">
        <v>574</v>
      </c>
    </row>
    <row r="142" spans="2:30" ht="14.25" customHeight="1" x14ac:dyDescent="0.25">
      <c r="B142" s="9" t="s">
        <v>49</v>
      </c>
      <c r="C142" s="9" t="s">
        <v>319</v>
      </c>
      <c r="D142" s="9" t="s">
        <v>329</v>
      </c>
      <c r="I142" s="9" t="str">
        <f t="shared" si="1"/>
        <v>532601_Travel &amp; Transportation, Domestic, Others</v>
      </c>
      <c r="W142" s="9" t="s">
        <v>575</v>
      </c>
      <c r="AB142" s="9" t="s">
        <v>576</v>
      </c>
      <c r="AC142" s="9" t="s">
        <v>300</v>
      </c>
      <c r="AD142" s="9" t="s">
        <v>577</v>
      </c>
    </row>
    <row r="143" spans="2:30" ht="14.25" customHeight="1" x14ac:dyDescent="0.25">
      <c r="B143" s="9" t="s">
        <v>49</v>
      </c>
      <c r="C143" s="9" t="s">
        <v>319</v>
      </c>
      <c r="D143" s="9" t="s">
        <v>332</v>
      </c>
      <c r="I143" s="9" t="str">
        <f t="shared" si="1"/>
        <v>532601_Travel &amp; Transportation, Domestic, Meal</v>
      </c>
      <c r="W143" s="9" t="s">
        <v>578</v>
      </c>
      <c r="AB143" s="9" t="s">
        <v>579</v>
      </c>
      <c r="AC143" s="9" t="s">
        <v>300</v>
      </c>
      <c r="AD143" s="9" t="s">
        <v>580</v>
      </c>
    </row>
    <row r="144" spans="2:30" ht="14.25" customHeight="1" x14ac:dyDescent="0.25">
      <c r="B144" s="9" t="s">
        <v>49</v>
      </c>
      <c r="C144" s="9" t="s">
        <v>319</v>
      </c>
      <c r="D144" s="9" t="s">
        <v>329</v>
      </c>
      <c r="I144" s="9" t="str">
        <f t="shared" si="1"/>
        <v>532601_Travel &amp; Transportation, Domestic, Others</v>
      </c>
      <c r="W144" s="9" t="s">
        <v>581</v>
      </c>
      <c r="AB144" s="9" t="s">
        <v>582</v>
      </c>
      <c r="AC144" s="9" t="s">
        <v>300</v>
      </c>
      <c r="AD144" s="9" t="s">
        <v>583</v>
      </c>
    </row>
    <row r="145" spans="2:30" ht="14.25" customHeight="1" x14ac:dyDescent="0.25">
      <c r="B145" s="9" t="s">
        <v>49</v>
      </c>
      <c r="C145" s="9" t="s">
        <v>319</v>
      </c>
      <c r="D145" s="9" t="s">
        <v>332</v>
      </c>
      <c r="I145" s="9" t="str">
        <f t="shared" si="1"/>
        <v>532601_Travel &amp; Transportation, Domestic, Meal</v>
      </c>
      <c r="W145" s="9" t="s">
        <v>584</v>
      </c>
      <c r="AB145" s="9" t="s">
        <v>585</v>
      </c>
      <c r="AC145" s="9" t="s">
        <v>300</v>
      </c>
      <c r="AD145" s="9" t="s">
        <v>586</v>
      </c>
    </row>
    <row r="146" spans="2:30" ht="14.25" customHeight="1" x14ac:dyDescent="0.25">
      <c r="B146" s="9" t="s">
        <v>49</v>
      </c>
      <c r="C146" s="9" t="s">
        <v>319</v>
      </c>
      <c r="D146" s="9" t="s">
        <v>329</v>
      </c>
      <c r="I146" s="9" t="str">
        <f t="shared" si="1"/>
        <v>532601_Travel &amp; Transportation, Domestic, Others</v>
      </c>
      <c r="W146" s="9" t="s">
        <v>587</v>
      </c>
      <c r="AB146" s="9" t="s">
        <v>588</v>
      </c>
      <c r="AC146" s="9" t="s">
        <v>300</v>
      </c>
      <c r="AD146" s="9" t="s">
        <v>589</v>
      </c>
    </row>
    <row r="147" spans="2:30" ht="14.25" customHeight="1" x14ac:dyDescent="0.25">
      <c r="B147" s="9" t="s">
        <v>49</v>
      </c>
      <c r="C147" s="9" t="s">
        <v>319</v>
      </c>
      <c r="D147" s="9" t="s">
        <v>332</v>
      </c>
      <c r="I147" s="9" t="str">
        <f t="shared" si="1"/>
        <v>532601_Travel &amp; Transportation, Domestic, Meal</v>
      </c>
      <c r="W147" s="9" t="s">
        <v>590</v>
      </c>
      <c r="AB147" s="9" t="s">
        <v>591</v>
      </c>
      <c r="AC147" s="9" t="s">
        <v>300</v>
      </c>
      <c r="AD147" s="9" t="s">
        <v>592</v>
      </c>
    </row>
    <row r="148" spans="2:30" ht="14.25" customHeight="1" x14ac:dyDescent="0.25">
      <c r="B148" s="9" t="s">
        <v>49</v>
      </c>
      <c r="C148" s="9" t="s">
        <v>319</v>
      </c>
      <c r="D148" s="9" t="s">
        <v>329</v>
      </c>
      <c r="I148" s="9" t="str">
        <f t="shared" si="1"/>
        <v>532601_Travel &amp; Transportation, Domestic, Others</v>
      </c>
      <c r="W148" s="9" t="s">
        <v>593</v>
      </c>
      <c r="AB148" s="9" t="s">
        <v>594</v>
      </c>
      <c r="AC148" s="9" t="s">
        <v>300</v>
      </c>
      <c r="AD148" s="9" t="s">
        <v>595</v>
      </c>
    </row>
    <row r="149" spans="2:30" ht="14.25" customHeight="1" x14ac:dyDescent="0.25">
      <c r="B149" s="9" t="s">
        <v>49</v>
      </c>
      <c r="C149" s="9" t="s">
        <v>319</v>
      </c>
      <c r="D149" s="9" t="s">
        <v>332</v>
      </c>
      <c r="I149" s="9" t="str">
        <f t="shared" si="1"/>
        <v>532601_Travel &amp; Transportation, Domestic, Meal</v>
      </c>
      <c r="W149" s="9" t="s">
        <v>596</v>
      </c>
      <c r="AB149" s="9" t="s">
        <v>597</v>
      </c>
      <c r="AC149" s="9" t="s">
        <v>300</v>
      </c>
      <c r="AD149" s="9" t="s">
        <v>598</v>
      </c>
    </row>
    <row r="150" spans="2:30" ht="14.25" customHeight="1" x14ac:dyDescent="0.25">
      <c r="B150" s="9" t="s">
        <v>49</v>
      </c>
      <c r="C150" s="9" t="s">
        <v>319</v>
      </c>
      <c r="D150" s="9" t="s">
        <v>329</v>
      </c>
      <c r="I150" s="9" t="str">
        <f t="shared" si="1"/>
        <v>532601_Travel &amp; Transportation, Domestic, Others</v>
      </c>
      <c r="W150" s="9" t="s">
        <v>599</v>
      </c>
      <c r="AB150" s="9" t="s">
        <v>600</v>
      </c>
      <c r="AC150" s="9" t="s">
        <v>300</v>
      </c>
      <c r="AD150" s="9" t="s">
        <v>601</v>
      </c>
    </row>
    <row r="151" spans="2:30" ht="14.25" customHeight="1" x14ac:dyDescent="0.25">
      <c r="B151" s="9" t="s">
        <v>49</v>
      </c>
      <c r="C151" s="9" t="s">
        <v>319</v>
      </c>
      <c r="D151" s="9" t="s">
        <v>332</v>
      </c>
      <c r="I151" s="9" t="str">
        <f t="shared" si="1"/>
        <v>532601_Travel &amp; Transportation, Domestic, Meal</v>
      </c>
      <c r="W151" s="9" t="s">
        <v>602</v>
      </c>
      <c r="AB151" s="9" t="s">
        <v>603</v>
      </c>
      <c r="AC151" s="9" t="s">
        <v>300</v>
      </c>
      <c r="AD151" s="9" t="s">
        <v>604</v>
      </c>
    </row>
    <row r="152" spans="2:30" ht="14.25" customHeight="1" x14ac:dyDescent="0.25">
      <c r="B152" s="9" t="s">
        <v>49</v>
      </c>
      <c r="C152" s="9" t="s">
        <v>319</v>
      </c>
      <c r="D152" s="9" t="s">
        <v>329</v>
      </c>
      <c r="I152" s="9" t="str">
        <f t="shared" si="1"/>
        <v>532601_Travel &amp; Transportation, Domestic, Others</v>
      </c>
      <c r="W152" s="9" t="s">
        <v>605</v>
      </c>
      <c r="AB152" s="9" t="s">
        <v>606</v>
      </c>
      <c r="AC152" s="9" t="s">
        <v>300</v>
      </c>
      <c r="AD152" s="9" t="s">
        <v>607</v>
      </c>
    </row>
    <row r="153" spans="2:30" ht="14.25" customHeight="1" x14ac:dyDescent="0.25">
      <c r="B153" s="9" t="s">
        <v>49</v>
      </c>
      <c r="C153" s="9" t="s">
        <v>319</v>
      </c>
      <c r="D153" s="9" t="s">
        <v>332</v>
      </c>
      <c r="I153" s="9" t="str">
        <f t="shared" si="1"/>
        <v>532601_Travel &amp; Transportation, Domestic, Meal</v>
      </c>
      <c r="W153" s="9" t="s">
        <v>608</v>
      </c>
      <c r="AB153" s="9" t="s">
        <v>609</v>
      </c>
      <c r="AC153" s="9" t="s">
        <v>300</v>
      </c>
      <c r="AD153" s="9" t="s">
        <v>610</v>
      </c>
    </row>
    <row r="154" spans="2:30" ht="14.25" customHeight="1" x14ac:dyDescent="0.25">
      <c r="B154" s="9" t="s">
        <v>49</v>
      </c>
      <c r="C154" s="9" t="s">
        <v>319</v>
      </c>
      <c r="D154" s="9" t="s">
        <v>329</v>
      </c>
      <c r="I154" s="9" t="str">
        <f t="shared" si="1"/>
        <v>532601_Travel &amp; Transportation, Domestic, Others</v>
      </c>
      <c r="W154" s="9" t="s">
        <v>611</v>
      </c>
      <c r="AB154" s="9" t="s">
        <v>612</v>
      </c>
      <c r="AC154" s="9" t="s">
        <v>300</v>
      </c>
      <c r="AD154" s="9" t="s">
        <v>613</v>
      </c>
    </row>
    <row r="155" spans="2:30" ht="14.25" customHeight="1" x14ac:dyDescent="0.25">
      <c r="B155" s="9" t="s">
        <v>49</v>
      </c>
      <c r="C155" s="9" t="s">
        <v>319</v>
      </c>
      <c r="D155" s="9" t="s">
        <v>332</v>
      </c>
      <c r="I155" s="9" t="str">
        <f t="shared" si="1"/>
        <v>532601_Travel &amp; Transportation, Domestic, Meal</v>
      </c>
      <c r="W155" s="9" t="s">
        <v>614</v>
      </c>
      <c r="AB155" s="9" t="s">
        <v>615</v>
      </c>
      <c r="AC155" s="9" t="s">
        <v>300</v>
      </c>
      <c r="AD155" s="9" t="s">
        <v>616</v>
      </c>
    </row>
    <row r="156" spans="2:30" ht="14.25" customHeight="1" x14ac:dyDescent="0.25">
      <c r="B156" s="9" t="s">
        <v>49</v>
      </c>
      <c r="C156" s="9" t="s">
        <v>319</v>
      </c>
      <c r="D156" s="9" t="s">
        <v>329</v>
      </c>
      <c r="I156" s="9" t="str">
        <f t="shared" si="1"/>
        <v>532601_Travel &amp; Transportation, Domestic, Others</v>
      </c>
      <c r="W156" s="9" t="s">
        <v>617</v>
      </c>
      <c r="AB156" s="9" t="s">
        <v>618</v>
      </c>
      <c r="AC156" s="9" t="s">
        <v>300</v>
      </c>
      <c r="AD156" s="9" t="s">
        <v>619</v>
      </c>
    </row>
    <row r="157" spans="2:30" ht="14.25" customHeight="1" x14ac:dyDescent="0.25">
      <c r="B157" s="9" t="s">
        <v>49</v>
      </c>
      <c r="C157" s="9" t="s">
        <v>319</v>
      </c>
      <c r="D157" s="9" t="s">
        <v>332</v>
      </c>
      <c r="I157" s="9" t="str">
        <f t="shared" si="1"/>
        <v>532601_Travel &amp; Transportation, Domestic, Meal</v>
      </c>
      <c r="W157" s="9" t="s">
        <v>620</v>
      </c>
      <c r="AB157" s="9" t="s">
        <v>621</v>
      </c>
      <c r="AC157" s="9" t="s">
        <v>300</v>
      </c>
      <c r="AD157" s="9" t="s">
        <v>622</v>
      </c>
    </row>
    <row r="158" spans="2:30" ht="14.25" customHeight="1" x14ac:dyDescent="0.25">
      <c r="B158" s="9" t="s">
        <v>49</v>
      </c>
      <c r="C158" s="9" t="s">
        <v>319</v>
      </c>
      <c r="D158" s="9" t="s">
        <v>329</v>
      </c>
      <c r="I158" s="9" t="str">
        <f t="shared" si="1"/>
        <v>532601_Travel &amp; Transportation, Domestic, Others</v>
      </c>
      <c r="W158" s="9" t="s">
        <v>623</v>
      </c>
      <c r="AB158" s="9" t="s">
        <v>624</v>
      </c>
      <c r="AC158" s="9" t="s">
        <v>300</v>
      </c>
      <c r="AD158" s="9" t="s">
        <v>625</v>
      </c>
    </row>
    <row r="159" spans="2:30" ht="14.25" customHeight="1" x14ac:dyDescent="0.25">
      <c r="B159" s="9" t="s">
        <v>49</v>
      </c>
      <c r="C159" s="9" t="s">
        <v>319</v>
      </c>
      <c r="D159" s="9" t="s">
        <v>332</v>
      </c>
      <c r="I159" s="9" t="str">
        <f t="shared" si="1"/>
        <v>532601_Travel &amp; Transportation, Domestic, Meal</v>
      </c>
      <c r="W159" s="9" t="s">
        <v>626</v>
      </c>
      <c r="AB159" s="9" t="s">
        <v>627</v>
      </c>
      <c r="AC159" s="9" t="s">
        <v>300</v>
      </c>
      <c r="AD159" s="9" t="s">
        <v>628</v>
      </c>
    </row>
    <row r="160" spans="2:30" ht="14.25" customHeight="1" x14ac:dyDescent="0.25">
      <c r="B160" s="9" t="s">
        <v>49</v>
      </c>
      <c r="C160" s="9" t="s">
        <v>319</v>
      </c>
      <c r="D160" s="9" t="s">
        <v>329</v>
      </c>
      <c r="I160" s="9" t="str">
        <f t="shared" si="1"/>
        <v>532601_Travel &amp; Transportation, Domestic, Others</v>
      </c>
      <c r="W160" s="9" t="s">
        <v>629</v>
      </c>
      <c r="AB160" s="9" t="s">
        <v>630</v>
      </c>
      <c r="AC160" s="9" t="s">
        <v>300</v>
      </c>
      <c r="AD160" s="9" t="s">
        <v>631</v>
      </c>
    </row>
    <row r="161" spans="2:30" ht="14.25" customHeight="1" x14ac:dyDescent="0.25">
      <c r="B161" s="9" t="s">
        <v>49</v>
      </c>
      <c r="C161" s="9" t="s">
        <v>319</v>
      </c>
      <c r="D161" s="9" t="s">
        <v>332</v>
      </c>
      <c r="I161" s="9" t="str">
        <f t="shared" si="1"/>
        <v>532601_Travel &amp; Transportation, Domestic, Meal</v>
      </c>
      <c r="W161" s="9" t="s">
        <v>632</v>
      </c>
      <c r="AB161" s="9" t="s">
        <v>633</v>
      </c>
      <c r="AC161" s="9" t="s">
        <v>300</v>
      </c>
      <c r="AD161" s="9" t="s">
        <v>634</v>
      </c>
    </row>
    <row r="162" spans="2:30" ht="14.25" customHeight="1" x14ac:dyDescent="0.25">
      <c r="B162" s="9" t="s">
        <v>49</v>
      </c>
      <c r="C162" s="9" t="s">
        <v>319</v>
      </c>
      <c r="D162" s="9" t="s">
        <v>329</v>
      </c>
      <c r="I162" s="9" t="str">
        <f t="shared" si="1"/>
        <v>532601_Travel &amp; Transportation, Domestic, Others</v>
      </c>
      <c r="W162" s="9" t="s">
        <v>635</v>
      </c>
      <c r="AB162" s="9" t="s">
        <v>636</v>
      </c>
      <c r="AC162" s="9" t="s">
        <v>300</v>
      </c>
      <c r="AD162" s="9" t="s">
        <v>637</v>
      </c>
    </row>
    <row r="163" spans="2:30" ht="14.25" customHeight="1" x14ac:dyDescent="0.25">
      <c r="B163" s="9" t="s">
        <v>49</v>
      </c>
      <c r="C163" s="9" t="s">
        <v>319</v>
      </c>
      <c r="D163" s="9" t="s">
        <v>332</v>
      </c>
      <c r="I163" s="9" t="str">
        <f t="shared" si="1"/>
        <v>532601_Travel &amp; Transportation, Domestic, Meal</v>
      </c>
      <c r="W163" s="9" t="s">
        <v>638</v>
      </c>
      <c r="AB163" s="9" t="s">
        <v>639</v>
      </c>
      <c r="AC163" s="9" t="s">
        <v>300</v>
      </c>
      <c r="AD163" s="9" t="s">
        <v>640</v>
      </c>
    </row>
    <row r="164" spans="2:30" ht="14.25" customHeight="1" x14ac:dyDescent="0.25">
      <c r="B164" s="9" t="s">
        <v>49</v>
      </c>
      <c r="C164" s="9" t="s">
        <v>319</v>
      </c>
      <c r="D164" s="9" t="s">
        <v>329</v>
      </c>
      <c r="I164" s="9" t="str">
        <f t="shared" si="1"/>
        <v>_</v>
      </c>
      <c r="W164" s="9" t="s">
        <v>641</v>
      </c>
      <c r="AB164" s="9" t="s">
        <v>642</v>
      </c>
      <c r="AC164" s="9" t="s">
        <v>300</v>
      </c>
      <c r="AD164" s="9" t="s">
        <v>643</v>
      </c>
    </row>
    <row r="165" spans="2:30" ht="14.25" customHeight="1" x14ac:dyDescent="0.25">
      <c r="B165" s="9" t="s">
        <v>49</v>
      </c>
      <c r="C165" s="9" t="s">
        <v>319</v>
      </c>
      <c r="D165" s="9" t="s">
        <v>332</v>
      </c>
      <c r="I165" s="9" t="str">
        <f t="shared" si="1"/>
        <v>_</v>
      </c>
      <c r="W165" s="9" t="s">
        <v>644</v>
      </c>
      <c r="AB165" s="9" t="s">
        <v>645</v>
      </c>
      <c r="AC165" s="9" t="s">
        <v>300</v>
      </c>
      <c r="AD165" s="9" t="s">
        <v>646</v>
      </c>
    </row>
    <row r="166" spans="2:30" ht="14.25" customHeight="1" x14ac:dyDescent="0.25">
      <c r="B166" s="9" t="s">
        <v>49</v>
      </c>
      <c r="C166" s="9" t="s">
        <v>319</v>
      </c>
      <c r="D166" s="9" t="s">
        <v>329</v>
      </c>
      <c r="I166" s="9" t="str">
        <f t="shared" si="1"/>
        <v>_</v>
      </c>
      <c r="W166" s="9" t="s">
        <v>647</v>
      </c>
      <c r="AB166" s="9" t="s">
        <v>648</v>
      </c>
      <c r="AC166" s="9" t="s">
        <v>300</v>
      </c>
      <c r="AD166" s="9" t="s">
        <v>649</v>
      </c>
    </row>
    <row r="167" spans="2:30" ht="14.25" customHeight="1" x14ac:dyDescent="0.25">
      <c r="B167" s="9" t="s">
        <v>49</v>
      </c>
      <c r="C167" s="9" t="s">
        <v>319</v>
      </c>
      <c r="D167" s="9" t="s">
        <v>332</v>
      </c>
      <c r="I167" s="9" t="str">
        <f t="shared" si="1"/>
        <v>_</v>
      </c>
      <c r="W167" s="9" t="s">
        <v>650</v>
      </c>
      <c r="AB167" s="9" t="s">
        <v>651</v>
      </c>
      <c r="AC167" s="9" t="s">
        <v>300</v>
      </c>
      <c r="AD167" s="9" t="s">
        <v>652</v>
      </c>
    </row>
    <row r="168" spans="2:30" ht="14.25" customHeight="1" x14ac:dyDescent="0.25">
      <c r="B168" s="9" t="s">
        <v>49</v>
      </c>
      <c r="C168" s="9" t="s">
        <v>319</v>
      </c>
      <c r="D168" s="9" t="s">
        <v>329</v>
      </c>
      <c r="I168" s="9" t="str">
        <f t="shared" si="1"/>
        <v>_</v>
      </c>
      <c r="W168" s="9" t="s">
        <v>653</v>
      </c>
      <c r="AB168" s="9" t="s">
        <v>654</v>
      </c>
      <c r="AC168" s="9" t="s">
        <v>300</v>
      </c>
      <c r="AD168" s="9" t="s">
        <v>655</v>
      </c>
    </row>
    <row r="169" spans="2:30" ht="14.25" customHeight="1" x14ac:dyDescent="0.25">
      <c r="B169" s="9" t="s">
        <v>49</v>
      </c>
      <c r="C169" s="9" t="s">
        <v>319</v>
      </c>
      <c r="D169" s="9" t="s">
        <v>332</v>
      </c>
      <c r="I169" s="9" t="str">
        <f t="shared" si="1"/>
        <v>_</v>
      </c>
      <c r="W169" s="9" t="s">
        <v>656</v>
      </c>
      <c r="AB169" s="9" t="s">
        <v>657</v>
      </c>
      <c r="AC169" s="9" t="s">
        <v>300</v>
      </c>
      <c r="AD169" s="9" t="s">
        <v>658</v>
      </c>
    </row>
    <row r="170" spans="2:30" ht="14.25" customHeight="1" x14ac:dyDescent="0.25">
      <c r="B170" s="9" t="s">
        <v>49</v>
      </c>
      <c r="C170" s="9" t="s">
        <v>319</v>
      </c>
      <c r="D170" s="9" t="s">
        <v>329</v>
      </c>
      <c r="I170" s="9" t="str">
        <f t="shared" si="1"/>
        <v>_</v>
      </c>
      <c r="W170" s="9" t="s">
        <v>659</v>
      </c>
      <c r="AB170" s="9" t="s">
        <v>660</v>
      </c>
      <c r="AC170" s="9" t="s">
        <v>300</v>
      </c>
      <c r="AD170" s="9" t="s">
        <v>661</v>
      </c>
    </row>
    <row r="171" spans="2:30" ht="14.25" customHeight="1" x14ac:dyDescent="0.25">
      <c r="B171" s="9" t="s">
        <v>49</v>
      </c>
      <c r="C171" s="9" t="s">
        <v>319</v>
      </c>
      <c r="D171" s="9" t="s">
        <v>332</v>
      </c>
      <c r="I171" s="9" t="str">
        <f t="shared" si="1"/>
        <v>_</v>
      </c>
      <c r="W171" s="9" t="s">
        <v>662</v>
      </c>
      <c r="AB171" s="9" t="s">
        <v>663</v>
      </c>
      <c r="AC171" s="9" t="s">
        <v>300</v>
      </c>
      <c r="AD171" s="9" t="s">
        <v>664</v>
      </c>
    </row>
    <row r="172" spans="2:30" ht="14.25" customHeight="1" x14ac:dyDescent="0.25">
      <c r="B172" s="9" t="s">
        <v>49</v>
      </c>
      <c r="C172" s="9" t="s">
        <v>319</v>
      </c>
      <c r="D172" s="9" t="s">
        <v>329</v>
      </c>
      <c r="I172" s="9" t="str">
        <f t="shared" si="1"/>
        <v>_</v>
      </c>
      <c r="W172" s="9" t="s">
        <v>665</v>
      </c>
      <c r="AB172" s="9" t="s">
        <v>666</v>
      </c>
      <c r="AC172" s="9" t="s">
        <v>300</v>
      </c>
      <c r="AD172" s="9" t="s">
        <v>667</v>
      </c>
    </row>
    <row r="173" spans="2:30" ht="14.25" customHeight="1" x14ac:dyDescent="0.25">
      <c r="B173" s="9" t="s">
        <v>49</v>
      </c>
      <c r="C173" s="9" t="s">
        <v>319</v>
      </c>
      <c r="D173" s="9" t="s">
        <v>332</v>
      </c>
      <c r="I173" s="9" t="str">
        <f t="shared" si="1"/>
        <v>_</v>
      </c>
      <c r="W173" s="9" t="s">
        <v>668</v>
      </c>
      <c r="AB173" s="9" t="s">
        <v>669</v>
      </c>
      <c r="AC173" s="9" t="s">
        <v>300</v>
      </c>
      <c r="AD173" s="9" t="s">
        <v>670</v>
      </c>
    </row>
    <row r="174" spans="2:30" ht="14.25" customHeight="1" x14ac:dyDescent="0.25">
      <c r="B174" s="9" t="s">
        <v>49</v>
      </c>
      <c r="C174" s="9" t="s">
        <v>319</v>
      </c>
      <c r="D174" s="9" t="s">
        <v>329</v>
      </c>
      <c r="I174" s="9" t="str">
        <f t="shared" si="1"/>
        <v>_</v>
      </c>
      <c r="W174" s="9" t="s">
        <v>671</v>
      </c>
      <c r="AB174" s="9" t="s">
        <v>672</v>
      </c>
      <c r="AC174" s="9" t="s">
        <v>300</v>
      </c>
      <c r="AD174" s="9" t="s">
        <v>673</v>
      </c>
    </row>
    <row r="175" spans="2:30" ht="14.25" customHeight="1" x14ac:dyDescent="0.25">
      <c r="B175" s="9" t="s">
        <v>49</v>
      </c>
      <c r="C175" s="9" t="s">
        <v>319</v>
      </c>
      <c r="D175" s="9" t="s">
        <v>332</v>
      </c>
      <c r="I175" s="9" t="str">
        <f t="shared" si="1"/>
        <v>_</v>
      </c>
      <c r="W175" s="9" t="s">
        <v>674</v>
      </c>
      <c r="AB175" s="9" t="s">
        <v>675</v>
      </c>
      <c r="AC175" s="9" t="s">
        <v>300</v>
      </c>
      <c r="AD175" s="9" t="s">
        <v>676</v>
      </c>
    </row>
    <row r="176" spans="2:30" ht="14.25" customHeight="1" x14ac:dyDescent="0.25">
      <c r="B176" s="9" t="s">
        <v>49</v>
      </c>
      <c r="C176" s="9" t="s">
        <v>319</v>
      </c>
      <c r="D176" s="9" t="s">
        <v>329</v>
      </c>
      <c r="I176" s="9" t="str">
        <f t="shared" si="1"/>
        <v>_</v>
      </c>
      <c r="W176" s="9" t="s">
        <v>677</v>
      </c>
      <c r="AB176" s="9" t="s">
        <v>678</v>
      </c>
      <c r="AC176" s="9" t="s">
        <v>300</v>
      </c>
      <c r="AD176" s="9" t="s">
        <v>679</v>
      </c>
    </row>
    <row r="177" spans="2:30" ht="14.25" customHeight="1" x14ac:dyDescent="0.25">
      <c r="B177" s="9" t="s">
        <v>49</v>
      </c>
      <c r="C177" s="9" t="s">
        <v>319</v>
      </c>
      <c r="D177" s="9" t="s">
        <v>332</v>
      </c>
      <c r="I177" s="9" t="str">
        <f t="shared" si="1"/>
        <v>_</v>
      </c>
      <c r="W177" s="9" t="s">
        <v>680</v>
      </c>
      <c r="AB177" s="9" t="s">
        <v>681</v>
      </c>
      <c r="AC177" s="9" t="s">
        <v>300</v>
      </c>
      <c r="AD177" s="9" t="s">
        <v>682</v>
      </c>
    </row>
    <row r="178" spans="2:30" ht="14.25" customHeight="1" x14ac:dyDescent="0.25">
      <c r="B178" s="9" t="s">
        <v>49</v>
      </c>
      <c r="C178" s="9" t="s">
        <v>319</v>
      </c>
      <c r="D178" s="9" t="s">
        <v>329</v>
      </c>
      <c r="I178" s="9" t="str">
        <f t="shared" si="1"/>
        <v>_</v>
      </c>
      <c r="W178" s="9" t="s">
        <v>683</v>
      </c>
      <c r="AB178" s="9" t="s">
        <v>684</v>
      </c>
      <c r="AC178" s="9" t="s">
        <v>300</v>
      </c>
      <c r="AD178" s="9" t="s">
        <v>685</v>
      </c>
    </row>
    <row r="179" spans="2:30" ht="14.25" customHeight="1" x14ac:dyDescent="0.25">
      <c r="B179" s="9" t="s">
        <v>49</v>
      </c>
      <c r="C179" s="9" t="s">
        <v>319</v>
      </c>
      <c r="D179" s="9" t="s">
        <v>332</v>
      </c>
      <c r="I179" s="9" t="str">
        <f t="shared" si="1"/>
        <v>_</v>
      </c>
      <c r="W179" s="9" t="s">
        <v>686</v>
      </c>
      <c r="AB179" s="9" t="s">
        <v>687</v>
      </c>
      <c r="AC179" s="9" t="s">
        <v>300</v>
      </c>
      <c r="AD179" s="9" t="s">
        <v>688</v>
      </c>
    </row>
    <row r="180" spans="2:30" ht="14.25" customHeight="1" x14ac:dyDescent="0.25">
      <c r="B180" s="9" t="s">
        <v>49</v>
      </c>
      <c r="C180" s="9" t="s">
        <v>319</v>
      </c>
      <c r="D180" s="9" t="s">
        <v>329</v>
      </c>
      <c r="I180" s="9" t="str">
        <f t="shared" si="1"/>
        <v>_</v>
      </c>
      <c r="W180" s="9" t="s">
        <v>689</v>
      </c>
      <c r="AB180" s="9" t="s">
        <v>690</v>
      </c>
      <c r="AC180" s="9" t="s">
        <v>300</v>
      </c>
      <c r="AD180" s="9" t="s">
        <v>691</v>
      </c>
    </row>
    <row r="181" spans="2:30" ht="14.25" customHeight="1" x14ac:dyDescent="0.25">
      <c r="B181" s="9" t="s">
        <v>49</v>
      </c>
      <c r="C181" s="9" t="s">
        <v>319</v>
      </c>
      <c r="D181" s="9" t="s">
        <v>332</v>
      </c>
      <c r="I181" s="9" t="str">
        <f t="shared" si="1"/>
        <v>_</v>
      </c>
      <c r="W181" s="9" t="s">
        <v>692</v>
      </c>
      <c r="AB181" s="9" t="s">
        <v>693</v>
      </c>
      <c r="AC181" s="9" t="s">
        <v>300</v>
      </c>
      <c r="AD181" s="9" t="s">
        <v>694</v>
      </c>
    </row>
    <row r="182" spans="2:30" ht="14.25" customHeight="1" x14ac:dyDescent="0.25">
      <c r="B182" s="9" t="s">
        <v>49</v>
      </c>
      <c r="C182" s="9" t="s">
        <v>319</v>
      </c>
      <c r="D182" s="9" t="s">
        <v>329</v>
      </c>
      <c r="I182" s="9" t="str">
        <f t="shared" si="1"/>
        <v>_</v>
      </c>
      <c r="W182" s="9" t="s">
        <v>695</v>
      </c>
      <c r="AB182" s="9" t="s">
        <v>696</v>
      </c>
      <c r="AC182" s="9" t="s">
        <v>300</v>
      </c>
      <c r="AD182" s="9" t="s">
        <v>697</v>
      </c>
    </row>
    <row r="183" spans="2:30" ht="14.25" customHeight="1" x14ac:dyDescent="0.25">
      <c r="B183" s="9" t="s">
        <v>49</v>
      </c>
      <c r="C183" s="9" t="s">
        <v>319</v>
      </c>
      <c r="D183" s="9" t="s">
        <v>332</v>
      </c>
      <c r="I183" s="9" t="str">
        <f t="shared" si="1"/>
        <v>_</v>
      </c>
      <c r="W183" s="9" t="s">
        <v>698</v>
      </c>
      <c r="AB183" s="9" t="s">
        <v>699</v>
      </c>
      <c r="AC183" s="9" t="s">
        <v>300</v>
      </c>
      <c r="AD183" s="9" t="s">
        <v>700</v>
      </c>
    </row>
    <row r="184" spans="2:30" ht="14.25" customHeight="1" x14ac:dyDescent="0.25">
      <c r="B184" s="9" t="s">
        <v>49</v>
      </c>
      <c r="C184" s="9" t="s">
        <v>319</v>
      </c>
      <c r="D184" s="9" t="s">
        <v>329</v>
      </c>
      <c r="I184" s="9" t="str">
        <f t="shared" si="1"/>
        <v>_</v>
      </c>
      <c r="W184" s="9" t="s">
        <v>701</v>
      </c>
      <c r="AB184" s="9" t="s">
        <v>702</v>
      </c>
      <c r="AC184" s="9" t="s">
        <v>300</v>
      </c>
      <c r="AD184" s="9" t="s">
        <v>703</v>
      </c>
    </row>
    <row r="185" spans="2:30" ht="14.25" customHeight="1" x14ac:dyDescent="0.25">
      <c r="B185" s="9" t="s">
        <v>49</v>
      </c>
      <c r="C185" s="9" t="s">
        <v>319</v>
      </c>
      <c r="D185" s="9" t="s">
        <v>332</v>
      </c>
      <c r="I185" s="9" t="str">
        <f t="shared" si="1"/>
        <v>_</v>
      </c>
      <c r="W185" s="9" t="s">
        <v>704</v>
      </c>
      <c r="AB185" s="9" t="s">
        <v>705</v>
      </c>
      <c r="AC185" s="9" t="s">
        <v>300</v>
      </c>
      <c r="AD185" s="9" t="s">
        <v>706</v>
      </c>
    </row>
    <row r="186" spans="2:30" ht="14.25" customHeight="1" x14ac:dyDescent="0.25">
      <c r="B186" s="9" t="s">
        <v>49</v>
      </c>
      <c r="C186" s="9" t="s">
        <v>319</v>
      </c>
      <c r="D186" s="9" t="s">
        <v>329</v>
      </c>
      <c r="I186" s="9" t="str">
        <f t="shared" si="1"/>
        <v>_</v>
      </c>
      <c r="W186" s="9" t="s">
        <v>707</v>
      </c>
      <c r="AB186" s="9" t="s">
        <v>708</v>
      </c>
      <c r="AC186" s="9" t="s">
        <v>300</v>
      </c>
      <c r="AD186" s="9" t="s">
        <v>709</v>
      </c>
    </row>
    <row r="187" spans="2:30" ht="14.25" customHeight="1" x14ac:dyDescent="0.25">
      <c r="B187" s="9" t="s">
        <v>49</v>
      </c>
      <c r="C187" s="9" t="s">
        <v>319</v>
      </c>
      <c r="D187" s="9" t="s">
        <v>332</v>
      </c>
      <c r="I187" s="9" t="str">
        <f t="shared" si="1"/>
        <v>_</v>
      </c>
      <c r="W187" s="9" t="s">
        <v>710</v>
      </c>
      <c r="AB187" s="9" t="s">
        <v>711</v>
      </c>
      <c r="AC187" s="9" t="s">
        <v>300</v>
      </c>
      <c r="AD187" s="9" t="s">
        <v>712</v>
      </c>
    </row>
    <row r="188" spans="2:30" ht="14.25" customHeight="1" x14ac:dyDescent="0.25">
      <c r="B188" s="9" t="s">
        <v>49</v>
      </c>
      <c r="C188" s="9" t="s">
        <v>319</v>
      </c>
      <c r="D188" s="9" t="s">
        <v>329</v>
      </c>
      <c r="I188" s="9" t="str">
        <f t="shared" si="1"/>
        <v>_</v>
      </c>
      <c r="W188" s="9" t="s">
        <v>713</v>
      </c>
      <c r="AB188" s="9" t="s">
        <v>714</v>
      </c>
      <c r="AC188" s="9" t="s">
        <v>300</v>
      </c>
      <c r="AD188" s="9" t="s">
        <v>715</v>
      </c>
    </row>
    <row r="189" spans="2:30" ht="14.25" customHeight="1" x14ac:dyDescent="0.25">
      <c r="B189" s="9" t="s">
        <v>49</v>
      </c>
      <c r="C189" s="9" t="s">
        <v>319</v>
      </c>
      <c r="D189" s="9" t="s">
        <v>332</v>
      </c>
      <c r="I189" s="9" t="str">
        <f t="shared" si="1"/>
        <v>_</v>
      </c>
      <c r="W189" s="9" t="s">
        <v>716</v>
      </c>
      <c r="AB189" s="9" t="s">
        <v>717</v>
      </c>
      <c r="AC189" s="9" t="s">
        <v>300</v>
      </c>
      <c r="AD189" s="9" t="s">
        <v>718</v>
      </c>
    </row>
    <row r="190" spans="2:30" ht="14.25" customHeight="1" x14ac:dyDescent="0.25">
      <c r="B190" s="9" t="s">
        <v>49</v>
      </c>
      <c r="C190" s="9" t="s">
        <v>319</v>
      </c>
      <c r="D190" s="9" t="s">
        <v>329</v>
      </c>
      <c r="I190" s="9" t="str">
        <f t="shared" si="1"/>
        <v>_</v>
      </c>
      <c r="W190" s="9" t="s">
        <v>719</v>
      </c>
      <c r="AB190" s="9" t="s">
        <v>720</v>
      </c>
      <c r="AC190" s="9" t="s">
        <v>300</v>
      </c>
      <c r="AD190" s="9" t="s">
        <v>721</v>
      </c>
    </row>
    <row r="191" spans="2:30" ht="14.25" customHeight="1" x14ac:dyDescent="0.25">
      <c r="B191" s="9" t="s">
        <v>49</v>
      </c>
      <c r="C191" s="9" t="s">
        <v>319</v>
      </c>
      <c r="D191" s="9" t="s">
        <v>332</v>
      </c>
      <c r="I191" s="9" t="str">
        <f t="shared" si="1"/>
        <v>_</v>
      </c>
      <c r="W191" s="9" t="s">
        <v>722</v>
      </c>
      <c r="AB191" s="9" t="s">
        <v>723</v>
      </c>
      <c r="AC191" s="9" t="s">
        <v>300</v>
      </c>
      <c r="AD191" s="9" t="s">
        <v>724</v>
      </c>
    </row>
    <row r="192" spans="2:30" ht="14.25" customHeight="1" x14ac:dyDescent="0.25">
      <c r="B192" s="9" t="s">
        <v>49</v>
      </c>
      <c r="C192" s="9" t="s">
        <v>319</v>
      </c>
      <c r="D192" s="9" t="s">
        <v>329</v>
      </c>
      <c r="I192" s="9" t="str">
        <f t="shared" si="1"/>
        <v>_</v>
      </c>
      <c r="W192" s="9" t="s">
        <v>725</v>
      </c>
      <c r="AB192" s="9" t="s">
        <v>726</v>
      </c>
      <c r="AC192" s="9" t="s">
        <v>300</v>
      </c>
      <c r="AD192" s="9" t="s">
        <v>727</v>
      </c>
    </row>
    <row r="193" spans="2:30" ht="14.25" customHeight="1" x14ac:dyDescent="0.25">
      <c r="B193" s="9" t="s">
        <v>49</v>
      </c>
      <c r="C193" s="9" t="s">
        <v>319</v>
      </c>
      <c r="D193" s="9" t="s">
        <v>332</v>
      </c>
      <c r="I193" s="9" t="str">
        <f t="shared" si="1"/>
        <v>_</v>
      </c>
      <c r="W193" s="9" t="s">
        <v>728</v>
      </c>
      <c r="AB193" s="9" t="s">
        <v>729</v>
      </c>
      <c r="AC193" s="9" t="s">
        <v>300</v>
      </c>
      <c r="AD193" s="9" t="s">
        <v>730</v>
      </c>
    </row>
    <row r="194" spans="2:30" ht="14.25" customHeight="1" x14ac:dyDescent="0.25">
      <c r="B194" s="9" t="s">
        <v>49</v>
      </c>
      <c r="C194" s="9" t="s">
        <v>319</v>
      </c>
      <c r="D194" s="9" t="s">
        <v>329</v>
      </c>
      <c r="I194" s="9" t="str">
        <f t="shared" si="1"/>
        <v>_</v>
      </c>
      <c r="W194" s="9" t="s">
        <v>731</v>
      </c>
      <c r="AB194" s="9" t="s">
        <v>732</v>
      </c>
      <c r="AC194" s="9" t="s">
        <v>300</v>
      </c>
      <c r="AD194" s="9" t="s">
        <v>733</v>
      </c>
    </row>
    <row r="195" spans="2:30" ht="14.25" customHeight="1" x14ac:dyDescent="0.25">
      <c r="B195" s="9" t="s">
        <v>49</v>
      </c>
      <c r="C195" s="9" t="s">
        <v>319</v>
      </c>
      <c r="D195" s="9" t="s">
        <v>332</v>
      </c>
      <c r="I195" s="9" t="str">
        <f t="shared" si="1"/>
        <v>_</v>
      </c>
      <c r="W195" s="9" t="s">
        <v>734</v>
      </c>
      <c r="AB195" s="9" t="s">
        <v>735</v>
      </c>
      <c r="AC195" s="9" t="s">
        <v>300</v>
      </c>
      <c r="AD195" s="9" t="s">
        <v>736</v>
      </c>
    </row>
    <row r="196" spans="2:30" ht="14.25" customHeight="1" x14ac:dyDescent="0.25">
      <c r="B196" s="9" t="s">
        <v>49</v>
      </c>
      <c r="C196" s="9" t="s">
        <v>319</v>
      </c>
      <c r="D196" s="9" t="s">
        <v>329</v>
      </c>
      <c r="I196" s="9" t="str">
        <f t="shared" si="1"/>
        <v>_</v>
      </c>
      <c r="W196" s="9" t="s">
        <v>737</v>
      </c>
      <c r="AB196" s="9" t="s">
        <v>738</v>
      </c>
      <c r="AC196" s="9" t="s">
        <v>300</v>
      </c>
      <c r="AD196" s="9" t="s">
        <v>739</v>
      </c>
    </row>
    <row r="197" spans="2:30" ht="14.25" customHeight="1" x14ac:dyDescent="0.25">
      <c r="B197" s="9" t="s">
        <v>49</v>
      </c>
      <c r="C197" s="9" t="s">
        <v>319</v>
      </c>
      <c r="D197" s="9" t="s">
        <v>332</v>
      </c>
      <c r="I197" s="9" t="str">
        <f t="shared" si="1"/>
        <v>_</v>
      </c>
      <c r="W197" s="9" t="s">
        <v>740</v>
      </c>
      <c r="AB197" s="9" t="s">
        <v>741</v>
      </c>
      <c r="AC197" s="9" t="s">
        <v>300</v>
      </c>
      <c r="AD197" s="9" t="s">
        <v>742</v>
      </c>
    </row>
    <row r="198" spans="2:30" ht="14.25" customHeight="1" x14ac:dyDescent="0.25">
      <c r="B198" s="9" t="s">
        <v>49</v>
      </c>
      <c r="C198" s="9" t="s">
        <v>319</v>
      </c>
      <c r="D198" s="9" t="s">
        <v>329</v>
      </c>
      <c r="I198" s="9" t="str">
        <f t="shared" si="1"/>
        <v>_</v>
      </c>
      <c r="W198" s="9" t="s">
        <v>743</v>
      </c>
      <c r="AB198" s="9" t="s">
        <v>744</v>
      </c>
      <c r="AC198" s="9" t="s">
        <v>300</v>
      </c>
      <c r="AD198" s="9" t="s">
        <v>745</v>
      </c>
    </row>
    <row r="199" spans="2:30" ht="14.25" customHeight="1" x14ac:dyDescent="0.25">
      <c r="B199" s="9" t="s">
        <v>49</v>
      </c>
      <c r="C199" s="9" t="s">
        <v>319</v>
      </c>
      <c r="D199" s="9" t="s">
        <v>332</v>
      </c>
      <c r="I199" s="9" t="str">
        <f t="shared" si="1"/>
        <v>_</v>
      </c>
      <c r="W199" s="9" t="s">
        <v>746</v>
      </c>
      <c r="AB199" s="9" t="s">
        <v>747</v>
      </c>
      <c r="AC199" s="9" t="s">
        <v>300</v>
      </c>
      <c r="AD199" s="9" t="s">
        <v>748</v>
      </c>
    </row>
    <row r="200" spans="2:30" ht="14.25" customHeight="1" x14ac:dyDescent="0.25">
      <c r="B200" s="9" t="s">
        <v>49</v>
      </c>
      <c r="C200" s="9" t="s">
        <v>319</v>
      </c>
      <c r="D200" s="9" t="s">
        <v>329</v>
      </c>
      <c r="I200" s="9" t="str">
        <f t="shared" si="1"/>
        <v>_</v>
      </c>
      <c r="W200" s="9" t="s">
        <v>749</v>
      </c>
      <c r="AB200" s="9" t="s">
        <v>750</v>
      </c>
      <c r="AC200" s="9" t="s">
        <v>300</v>
      </c>
      <c r="AD200" s="9" t="s">
        <v>751</v>
      </c>
    </row>
    <row r="201" spans="2:30" ht="14.25" customHeight="1" x14ac:dyDescent="0.25"/>
    <row r="202" spans="2:30" ht="14.25" customHeight="1" x14ac:dyDescent="0.25"/>
    <row r="203" spans="2:30" ht="14.25" customHeight="1" x14ac:dyDescent="0.25"/>
    <row r="204" spans="2:30" ht="14.25" customHeight="1" x14ac:dyDescent="0.25"/>
    <row r="205" spans="2:30" ht="14.25" customHeight="1" x14ac:dyDescent="0.25"/>
    <row r="206" spans="2:30" ht="14.25" customHeight="1" x14ac:dyDescent="0.25"/>
    <row r="207" spans="2:30" ht="14.25" customHeight="1" x14ac:dyDescent="0.25"/>
    <row r="208" spans="2:30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O1005"/>
  <sheetViews>
    <sheetView topLeftCell="A132" zoomScale="65" zoomScaleNormal="65" workbookViewId="0">
      <selection activeCell="E151" sqref="E151:E181"/>
    </sheetView>
  </sheetViews>
  <sheetFormatPr defaultColWidth="14.42578125" defaultRowHeight="15" customHeight="1" x14ac:dyDescent="0.25"/>
  <cols>
    <col min="1" max="1" width="26.140625" customWidth="1"/>
    <col min="2" max="2" width="27" customWidth="1"/>
    <col min="3" max="3" width="37" customWidth="1"/>
    <col min="4" max="4" width="58.42578125" customWidth="1"/>
    <col min="5" max="5" width="57.85546875" customWidth="1"/>
    <col min="6" max="6" width="45.5703125" customWidth="1"/>
    <col min="7" max="7" width="39.140625" customWidth="1"/>
    <col min="8" max="8" width="51.42578125" customWidth="1"/>
    <col min="9" max="9" width="49.42578125" customWidth="1"/>
    <col min="10" max="10" width="58.42578125" customWidth="1"/>
    <col min="11" max="11" width="46.85546875" customWidth="1"/>
    <col min="12" max="12" width="44.42578125" customWidth="1"/>
    <col min="13" max="14" width="62.42578125" customWidth="1"/>
    <col min="15" max="15" width="65.85546875" customWidth="1"/>
    <col min="16" max="18" width="61.42578125" customWidth="1"/>
    <col min="19" max="19" width="22.85546875" bestFit="1" customWidth="1"/>
    <col min="20" max="20" width="39" customWidth="1"/>
    <col min="21" max="21" width="24.85546875" customWidth="1"/>
    <col min="22" max="22" width="18.42578125" customWidth="1"/>
    <col min="23" max="23" width="22.42578125" customWidth="1"/>
    <col min="24" max="24" width="17.85546875" customWidth="1"/>
    <col min="25" max="25" width="18.5703125" customWidth="1"/>
    <col min="26" max="26" width="15.5703125" customWidth="1"/>
    <col min="27" max="27" width="2.5703125" customWidth="1"/>
    <col min="28" max="28" width="58.42578125" customWidth="1"/>
    <col min="29" max="29" width="40.5703125" customWidth="1"/>
    <col min="30" max="30" width="32.85546875" customWidth="1"/>
    <col min="31" max="31" width="26.5703125" customWidth="1"/>
    <col min="32" max="32" width="37.42578125" customWidth="1"/>
    <col min="33" max="33" width="17.85546875" customWidth="1"/>
    <col min="34" max="34" width="21.85546875" customWidth="1"/>
    <col min="35" max="35" width="19.140625" customWidth="1"/>
    <col min="36" max="36" width="42.42578125" customWidth="1"/>
    <col min="37" max="37" width="29.85546875" customWidth="1"/>
    <col min="38" max="38" width="34" customWidth="1"/>
    <col min="39" max="39" width="46" customWidth="1"/>
    <col min="40" max="40" width="58.42578125" customWidth="1"/>
    <col min="41" max="41" width="8.7109375" customWidth="1"/>
  </cols>
  <sheetData>
    <row r="1" spans="1:41" ht="14.25" customHeight="1" x14ac:dyDescent="0.25">
      <c r="S1" s="22"/>
      <c r="T1" s="11"/>
      <c r="U1" s="11"/>
      <c r="V1" s="11"/>
      <c r="W1" s="11"/>
      <c r="X1" s="11"/>
      <c r="AA1" s="22"/>
    </row>
    <row r="2" spans="1:41" ht="14.25" customHeight="1" x14ac:dyDescent="0.25">
      <c r="A2" s="9" t="s">
        <v>30</v>
      </c>
      <c r="B2" s="9" t="s">
        <v>752</v>
      </c>
      <c r="C2" s="9"/>
      <c r="D2" s="9" t="s">
        <v>53</v>
      </c>
      <c r="E2" s="9" t="s">
        <v>46</v>
      </c>
      <c r="F2" s="64" t="s">
        <v>84</v>
      </c>
      <c r="G2" s="9" t="s">
        <v>753</v>
      </c>
      <c r="H2" s="9" t="s">
        <v>271</v>
      </c>
      <c r="I2" s="9" t="s">
        <v>754</v>
      </c>
      <c r="J2" s="9" t="s">
        <v>755</v>
      </c>
      <c r="K2" s="104" t="s">
        <v>54</v>
      </c>
      <c r="L2" s="9" t="s">
        <v>55</v>
      </c>
      <c r="M2" s="9" t="s">
        <v>56</v>
      </c>
      <c r="N2" s="9" t="s">
        <v>756</v>
      </c>
      <c r="O2" s="9" t="s">
        <v>757</v>
      </c>
      <c r="P2" s="9" t="s">
        <v>32</v>
      </c>
      <c r="Q2" s="9" t="s">
        <v>758</v>
      </c>
      <c r="R2" s="9" t="s">
        <v>759</v>
      </c>
      <c r="S2" s="9" t="s">
        <v>760</v>
      </c>
      <c r="T2" s="11" t="s">
        <v>761</v>
      </c>
      <c r="U2" s="11"/>
      <c r="V2" s="11"/>
      <c r="W2" s="12" t="s">
        <v>5</v>
      </c>
      <c r="X2" s="12" t="s">
        <v>5</v>
      </c>
      <c r="Y2" s="12" t="s">
        <v>5</v>
      </c>
      <c r="Z2" s="12" t="s">
        <v>762</v>
      </c>
      <c r="AA2" s="22"/>
      <c r="AB2" s="9" t="s">
        <v>66</v>
      </c>
      <c r="AC2" s="9" t="s">
        <v>137</v>
      </c>
      <c r="AD2" s="9" t="s">
        <v>145</v>
      </c>
      <c r="AE2" s="9" t="s">
        <v>148</v>
      </c>
      <c r="AF2" s="9" t="s">
        <v>763</v>
      </c>
      <c r="AG2" s="9" t="s">
        <v>236</v>
      </c>
      <c r="AH2" s="9" t="s">
        <v>119</v>
      </c>
      <c r="AI2" s="9" t="s">
        <v>764</v>
      </c>
      <c r="AJ2" s="9" t="s">
        <v>765</v>
      </c>
      <c r="AK2" s="9" t="s">
        <v>766</v>
      </c>
      <c r="AL2" s="9" t="s">
        <v>119</v>
      </c>
      <c r="AM2" s="9" t="s">
        <v>66</v>
      </c>
      <c r="AN2" s="9" t="s">
        <v>119</v>
      </c>
      <c r="AO2" s="9" t="s">
        <v>3</v>
      </c>
    </row>
    <row r="3" spans="1:41" ht="14.25" customHeight="1" x14ac:dyDescent="0.25">
      <c r="A3" s="9" t="s">
        <v>53</v>
      </c>
      <c r="B3" s="9" t="s">
        <v>767</v>
      </c>
      <c r="C3" s="72" t="s">
        <v>1133</v>
      </c>
      <c r="D3" s="9" t="s">
        <v>768</v>
      </c>
      <c r="E3" s="9"/>
      <c r="F3" s="9" t="s">
        <v>770</v>
      </c>
      <c r="G3" s="9" t="s">
        <v>771</v>
      </c>
      <c r="H3" s="9" t="s">
        <v>772</v>
      </c>
      <c r="I3" s="9" t="s">
        <v>773</v>
      </c>
      <c r="J3" s="9" t="s">
        <v>774</v>
      </c>
      <c r="K3" s="9" t="s">
        <v>775</v>
      </c>
      <c r="L3" s="9" t="s">
        <v>776</v>
      </c>
      <c r="M3" s="9" t="s">
        <v>1756</v>
      </c>
      <c r="N3" s="9" t="s">
        <v>778</v>
      </c>
      <c r="O3" s="9" t="s">
        <v>779</v>
      </c>
      <c r="P3" s="9" t="s">
        <v>34</v>
      </c>
      <c r="Q3" s="9" t="s">
        <v>780</v>
      </c>
      <c r="R3" s="9" t="s">
        <v>781</v>
      </c>
      <c r="S3" s="9" t="s">
        <v>782</v>
      </c>
      <c r="T3" s="11" t="s">
        <v>768</v>
      </c>
      <c r="U3" s="11" t="s">
        <v>53</v>
      </c>
      <c r="V3" s="11"/>
      <c r="W3" s="9" t="s">
        <v>197</v>
      </c>
      <c r="X3" s="9" t="s">
        <v>215</v>
      </c>
      <c r="Y3" s="9" t="s">
        <v>197</v>
      </c>
      <c r="Z3" s="9">
        <v>810000</v>
      </c>
      <c r="AA3" s="22"/>
      <c r="AB3" s="9" t="s">
        <v>72</v>
      </c>
      <c r="AC3" s="9" t="s">
        <v>141</v>
      </c>
      <c r="AE3" s="9" t="s">
        <v>154</v>
      </c>
      <c r="AF3" s="9" t="s">
        <v>185</v>
      </c>
      <c r="AH3" s="9" t="s">
        <v>783</v>
      </c>
      <c r="AI3" s="9" t="s">
        <v>784</v>
      </c>
      <c r="AJ3" s="9" t="s">
        <v>785</v>
      </c>
      <c r="AK3" s="9" t="s">
        <v>786</v>
      </c>
      <c r="AL3" s="9" t="s">
        <v>783</v>
      </c>
      <c r="AM3" s="9" t="s">
        <v>72</v>
      </c>
      <c r="AN3" s="9" t="s">
        <v>783</v>
      </c>
      <c r="AO3" s="9" t="s">
        <v>33</v>
      </c>
    </row>
    <row r="4" spans="1:41" ht="14.25" customHeight="1" x14ac:dyDescent="0.25">
      <c r="A4" s="9" t="s">
        <v>787</v>
      </c>
      <c r="B4" s="9"/>
      <c r="C4" s="72" t="s">
        <v>1134</v>
      </c>
      <c r="E4" s="9" t="s">
        <v>788</v>
      </c>
      <c r="F4" s="9" t="s">
        <v>789</v>
      </c>
      <c r="G4" s="9" t="s">
        <v>790</v>
      </c>
      <c r="H4" s="9" t="s">
        <v>791</v>
      </c>
      <c r="I4" s="9" t="s">
        <v>792</v>
      </c>
      <c r="J4" s="9" t="s">
        <v>793</v>
      </c>
      <c r="L4" s="9" t="s">
        <v>794</v>
      </c>
      <c r="M4" s="9" t="s">
        <v>1758</v>
      </c>
      <c r="N4" s="9" t="s">
        <v>796</v>
      </c>
      <c r="P4" s="9" t="s">
        <v>797</v>
      </c>
      <c r="Q4" s="9" t="s">
        <v>798</v>
      </c>
      <c r="R4" s="9" t="s">
        <v>799</v>
      </c>
      <c r="S4" s="9" t="s">
        <v>800</v>
      </c>
      <c r="T4" s="11" t="s">
        <v>769</v>
      </c>
      <c r="U4" s="11" t="s">
        <v>787</v>
      </c>
      <c r="V4" s="11"/>
      <c r="W4" s="9" t="s">
        <v>201</v>
      </c>
      <c r="X4" s="9" t="s">
        <v>220</v>
      </c>
      <c r="Y4" s="9" t="s">
        <v>201</v>
      </c>
      <c r="Z4" s="9">
        <v>820000</v>
      </c>
      <c r="AA4" s="22"/>
      <c r="AB4" s="9" t="s">
        <v>79</v>
      </c>
      <c r="AE4" s="9" t="s">
        <v>159</v>
      </c>
      <c r="AF4" s="9" t="s">
        <v>801</v>
      </c>
      <c r="AH4" s="9" t="s">
        <v>802</v>
      </c>
      <c r="AJ4" s="9" t="s">
        <v>803</v>
      </c>
      <c r="AK4" s="9" t="s">
        <v>804</v>
      </c>
      <c r="AL4" s="9" t="s">
        <v>802</v>
      </c>
      <c r="AM4" s="9" t="s">
        <v>79</v>
      </c>
      <c r="AN4" s="9" t="s">
        <v>802</v>
      </c>
      <c r="AO4" s="9" t="s">
        <v>40</v>
      </c>
    </row>
    <row r="5" spans="1:41" ht="14.25" customHeight="1" x14ac:dyDescent="0.25">
      <c r="A5" s="67" t="s">
        <v>1121</v>
      </c>
      <c r="B5" s="67" t="s">
        <v>921</v>
      </c>
      <c r="C5" s="73" t="s">
        <v>1135</v>
      </c>
      <c r="E5" s="9" t="s">
        <v>805</v>
      </c>
      <c r="F5" s="9" t="s">
        <v>806</v>
      </c>
      <c r="H5" s="9" t="s">
        <v>807</v>
      </c>
      <c r="I5" s="9" t="s">
        <v>808</v>
      </c>
      <c r="J5" s="9" t="s">
        <v>809</v>
      </c>
      <c r="L5" s="9"/>
      <c r="M5" s="9" t="s">
        <v>1759</v>
      </c>
      <c r="N5" s="9" t="s">
        <v>812</v>
      </c>
      <c r="P5" s="9" t="s">
        <v>41</v>
      </c>
      <c r="Q5" s="9" t="s">
        <v>813</v>
      </c>
      <c r="R5" s="9" t="s">
        <v>814</v>
      </c>
      <c r="S5" s="9" t="s">
        <v>815</v>
      </c>
      <c r="T5" s="11" t="s">
        <v>788</v>
      </c>
      <c r="U5" s="11" t="s">
        <v>787</v>
      </c>
      <c r="V5" s="11"/>
      <c r="W5" s="9" t="s">
        <v>35</v>
      </c>
      <c r="X5" s="9" t="s">
        <v>227</v>
      </c>
      <c r="Y5" s="9" t="s">
        <v>35</v>
      </c>
      <c r="Z5" s="9">
        <v>830000</v>
      </c>
      <c r="AA5" s="22"/>
      <c r="AB5" s="9" t="s">
        <v>87</v>
      </c>
      <c r="AE5" s="9" t="s">
        <v>164</v>
      </c>
      <c r="AF5" s="9" t="s">
        <v>816</v>
      </c>
      <c r="AH5" s="9" t="s">
        <v>36</v>
      </c>
      <c r="AJ5" s="9" t="s">
        <v>817</v>
      </c>
      <c r="AK5" s="9" t="s">
        <v>818</v>
      </c>
      <c r="AL5" s="9" t="s">
        <v>36</v>
      </c>
      <c r="AM5" s="9" t="s">
        <v>87</v>
      </c>
      <c r="AN5" s="9" t="s">
        <v>36</v>
      </c>
      <c r="AO5" s="9" t="s">
        <v>819</v>
      </c>
    </row>
    <row r="6" spans="1:41" ht="14.25" customHeight="1" x14ac:dyDescent="0.25">
      <c r="A6" s="9" t="s">
        <v>753</v>
      </c>
      <c r="B6" s="9" t="s">
        <v>820</v>
      </c>
      <c r="C6" s="72" t="s">
        <v>1136</v>
      </c>
      <c r="E6" s="9" t="s">
        <v>821</v>
      </c>
      <c r="F6" s="9" t="s">
        <v>822</v>
      </c>
      <c r="I6" s="9" t="s">
        <v>823</v>
      </c>
      <c r="J6" s="9" t="s">
        <v>824</v>
      </c>
      <c r="L6" s="9"/>
      <c r="M6" s="9" t="s">
        <v>1757</v>
      </c>
      <c r="Q6" s="9" t="s">
        <v>827</v>
      </c>
      <c r="R6" s="9" t="s">
        <v>828</v>
      </c>
      <c r="T6" s="11" t="s">
        <v>805</v>
      </c>
      <c r="U6" s="11" t="s">
        <v>787</v>
      </c>
      <c r="V6" s="11"/>
      <c r="W6" s="9" t="s">
        <v>204</v>
      </c>
      <c r="X6" s="9" t="s">
        <v>42</v>
      </c>
      <c r="Y6" s="9" t="s">
        <v>204</v>
      </c>
      <c r="Z6" s="9">
        <v>840000</v>
      </c>
      <c r="AA6" s="22"/>
      <c r="AB6" s="9" t="s">
        <v>316</v>
      </c>
      <c r="AE6" s="9" t="s">
        <v>170</v>
      </c>
      <c r="AF6" s="9" t="s">
        <v>829</v>
      </c>
      <c r="AH6" s="9" t="s">
        <v>830</v>
      </c>
      <c r="AJ6" s="9" t="s">
        <v>831</v>
      </c>
      <c r="AL6" s="9" t="s">
        <v>830</v>
      </c>
      <c r="AM6" s="9" t="s">
        <v>316</v>
      </c>
      <c r="AN6" s="9" t="s">
        <v>830</v>
      </c>
    </row>
    <row r="7" spans="1:41" ht="14.25" customHeight="1" x14ac:dyDescent="0.25">
      <c r="A7" s="9" t="s">
        <v>271</v>
      </c>
      <c r="B7" s="9" t="s">
        <v>832</v>
      </c>
      <c r="C7" s="72" t="s">
        <v>1137</v>
      </c>
      <c r="I7" s="9" t="s">
        <v>833</v>
      </c>
      <c r="J7" s="9" t="s">
        <v>834</v>
      </c>
      <c r="T7" s="11" t="s">
        <v>821</v>
      </c>
      <c r="U7" s="11" t="s">
        <v>787</v>
      </c>
      <c r="V7" s="11"/>
      <c r="W7" s="9" t="s">
        <v>215</v>
      </c>
      <c r="AA7" s="22"/>
      <c r="AB7" s="9" t="s">
        <v>100</v>
      </c>
      <c r="AE7" s="9" t="s">
        <v>175</v>
      </c>
      <c r="AF7" s="9" t="s">
        <v>835</v>
      </c>
      <c r="AH7" s="9" t="s">
        <v>836</v>
      </c>
      <c r="AJ7" s="9" t="s">
        <v>837</v>
      </c>
      <c r="AL7" s="9" t="s">
        <v>836</v>
      </c>
      <c r="AM7" s="9" t="s">
        <v>100</v>
      </c>
      <c r="AN7" s="9" t="s">
        <v>836</v>
      </c>
    </row>
    <row r="8" spans="1:41" ht="14.25" customHeight="1" x14ac:dyDescent="0.25">
      <c r="A8" s="9" t="s">
        <v>754</v>
      </c>
      <c r="B8" s="9" t="s">
        <v>838</v>
      </c>
      <c r="C8" s="72" t="s">
        <v>1138</v>
      </c>
      <c r="I8" s="9" t="s">
        <v>839</v>
      </c>
      <c r="J8" s="9" t="s">
        <v>840</v>
      </c>
      <c r="T8" s="11" t="s">
        <v>770</v>
      </c>
      <c r="U8" s="65" t="s">
        <v>84</v>
      </c>
      <c r="V8" s="11"/>
      <c r="W8" s="9" t="s">
        <v>220</v>
      </c>
      <c r="X8" s="12" t="s">
        <v>5</v>
      </c>
      <c r="AA8" s="22"/>
      <c r="AB8" s="9" t="s">
        <v>106</v>
      </c>
      <c r="AF8" s="9" t="s">
        <v>841</v>
      </c>
      <c r="AH8" s="9" t="s">
        <v>43</v>
      </c>
      <c r="AJ8" s="9" t="s">
        <v>842</v>
      </c>
      <c r="AL8" s="9" t="s">
        <v>43</v>
      </c>
      <c r="AM8" s="9" t="s">
        <v>106</v>
      </c>
      <c r="AN8" s="9" t="s">
        <v>43</v>
      </c>
    </row>
    <row r="9" spans="1:41" ht="14.25" customHeight="1" x14ac:dyDescent="0.25">
      <c r="A9" s="67" t="s">
        <v>1122</v>
      </c>
      <c r="B9" s="67" t="s">
        <v>937</v>
      </c>
      <c r="C9" s="73" t="s">
        <v>1135</v>
      </c>
      <c r="I9" s="9" t="s">
        <v>844</v>
      </c>
      <c r="J9" s="9" t="s">
        <v>845</v>
      </c>
      <c r="T9" s="11" t="s">
        <v>789</v>
      </c>
      <c r="U9" s="69" t="s">
        <v>1121</v>
      </c>
      <c r="V9" s="11"/>
      <c r="W9" s="9" t="s">
        <v>227</v>
      </c>
      <c r="X9" s="9" t="s">
        <v>846</v>
      </c>
      <c r="Z9" s="63" t="s">
        <v>1118</v>
      </c>
      <c r="AA9" s="22"/>
      <c r="AB9" s="9" t="s">
        <v>847</v>
      </c>
      <c r="AF9" s="9" t="s">
        <v>848</v>
      </c>
      <c r="AH9" s="9" t="s">
        <v>849</v>
      </c>
      <c r="AL9" s="9" t="s">
        <v>849</v>
      </c>
      <c r="AM9" s="9" t="s">
        <v>111</v>
      </c>
      <c r="AN9" s="9" t="s">
        <v>849</v>
      </c>
    </row>
    <row r="10" spans="1:41" ht="14.25" customHeight="1" x14ac:dyDescent="0.25">
      <c r="A10" s="104" t="s">
        <v>54</v>
      </c>
      <c r="B10" s="9" t="s">
        <v>850</v>
      </c>
      <c r="C10" s="72" t="s">
        <v>1760</v>
      </c>
      <c r="I10" s="9" t="s">
        <v>851</v>
      </c>
      <c r="T10" s="11" t="s">
        <v>806</v>
      </c>
      <c r="U10" s="69" t="s">
        <v>1122</v>
      </c>
      <c r="V10" s="11"/>
      <c r="W10" s="9" t="s">
        <v>42</v>
      </c>
      <c r="Z10" s="62" t="s">
        <v>33</v>
      </c>
      <c r="AA10" s="22"/>
      <c r="AB10" s="9" t="s">
        <v>852</v>
      </c>
      <c r="AF10" s="9" t="s">
        <v>214</v>
      </c>
      <c r="AL10" s="9" t="s">
        <v>764</v>
      </c>
      <c r="AM10" s="9" t="s">
        <v>115</v>
      </c>
      <c r="AN10" s="9" t="s">
        <v>764</v>
      </c>
    </row>
    <row r="11" spans="1:41" ht="14.25" customHeight="1" x14ac:dyDescent="0.25">
      <c r="A11" s="9" t="s">
        <v>55</v>
      </c>
      <c r="B11" s="9" t="s">
        <v>853</v>
      </c>
      <c r="C11" s="77" t="s">
        <v>1154</v>
      </c>
      <c r="D11" s="67" t="s">
        <v>1119</v>
      </c>
      <c r="E11" s="67" t="s">
        <v>1120</v>
      </c>
      <c r="F11" s="67" t="s">
        <v>1123</v>
      </c>
      <c r="G11" s="67" t="s">
        <v>1124</v>
      </c>
      <c r="H11" s="76" t="s">
        <v>1150</v>
      </c>
      <c r="T11" s="11" t="s">
        <v>822</v>
      </c>
      <c r="U11" s="69" t="s">
        <v>1122</v>
      </c>
      <c r="V11" s="11"/>
      <c r="W11" s="11" t="s">
        <v>1129</v>
      </c>
      <c r="X11" s="71" t="s">
        <v>5</v>
      </c>
      <c r="Z11" s="62" t="s">
        <v>40</v>
      </c>
      <c r="AA11" s="22"/>
      <c r="AB11" s="9" t="s">
        <v>111</v>
      </c>
      <c r="AF11" s="9" t="s">
        <v>219</v>
      </c>
      <c r="AL11" s="9" t="s">
        <v>784</v>
      </c>
      <c r="AM11" s="9" t="s">
        <v>120</v>
      </c>
      <c r="AN11" s="9" t="s">
        <v>784</v>
      </c>
    </row>
    <row r="12" spans="1:41" ht="14.25" customHeight="1" x14ac:dyDescent="0.25">
      <c r="A12" s="9" t="s">
        <v>56</v>
      </c>
      <c r="B12" s="9" t="s">
        <v>854</v>
      </c>
      <c r="C12" s="72" t="s">
        <v>1140</v>
      </c>
      <c r="D12" s="9" t="s">
        <v>834</v>
      </c>
      <c r="E12" s="9" t="s">
        <v>793</v>
      </c>
      <c r="F12" s="66" t="s">
        <v>1125</v>
      </c>
      <c r="G12" s="66" t="s">
        <v>1126</v>
      </c>
      <c r="H12" s="9" t="s">
        <v>810</v>
      </c>
      <c r="T12" s="11" t="s">
        <v>771</v>
      </c>
      <c r="U12" s="11" t="s">
        <v>753</v>
      </c>
      <c r="V12" s="11"/>
      <c r="W12" s="11"/>
      <c r="X12" s="70" t="s">
        <v>1129</v>
      </c>
      <c r="Z12" s="62" t="s">
        <v>819</v>
      </c>
      <c r="AA12" s="22"/>
      <c r="AB12" s="9" t="s">
        <v>115</v>
      </c>
      <c r="AF12" s="9" t="s">
        <v>855</v>
      </c>
      <c r="AL12" s="9" t="s">
        <v>765</v>
      </c>
      <c r="AM12" s="9" t="s">
        <v>125</v>
      </c>
      <c r="AN12" s="9" t="s">
        <v>765</v>
      </c>
    </row>
    <row r="13" spans="1:41" ht="14.25" customHeight="1" x14ac:dyDescent="0.25">
      <c r="A13" s="9" t="s">
        <v>756</v>
      </c>
      <c r="B13" s="9" t="s">
        <v>856</v>
      </c>
      <c r="C13" s="72" t="s">
        <v>1141</v>
      </c>
      <c r="D13" s="9" t="s">
        <v>840</v>
      </c>
      <c r="E13" s="9" t="s">
        <v>809</v>
      </c>
      <c r="H13" s="9" t="s">
        <v>825</v>
      </c>
      <c r="T13" s="11" t="s">
        <v>790</v>
      </c>
      <c r="U13" s="11" t="s">
        <v>753</v>
      </c>
      <c r="V13" s="11"/>
      <c r="W13" s="11"/>
      <c r="X13" s="11"/>
      <c r="AA13" s="22"/>
      <c r="AB13" s="9" t="s">
        <v>120</v>
      </c>
      <c r="AF13" s="9" t="s">
        <v>857</v>
      </c>
      <c r="AL13" s="9" t="s">
        <v>785</v>
      </c>
      <c r="AM13" s="9" t="s">
        <v>129</v>
      </c>
      <c r="AN13" s="9" t="s">
        <v>785</v>
      </c>
    </row>
    <row r="14" spans="1:41" ht="14.25" customHeight="1" x14ac:dyDescent="0.25">
      <c r="A14" s="9" t="s">
        <v>757</v>
      </c>
      <c r="B14" s="9" t="s">
        <v>858</v>
      </c>
      <c r="C14" s="72" t="s">
        <v>1142</v>
      </c>
      <c r="D14" s="9" t="s">
        <v>845</v>
      </c>
      <c r="E14" s="9" t="s">
        <v>824</v>
      </c>
      <c r="T14" s="11" t="s">
        <v>772</v>
      </c>
      <c r="U14" s="11" t="s">
        <v>271</v>
      </c>
      <c r="V14" s="11"/>
      <c r="W14" s="11"/>
      <c r="X14" s="12" t="s">
        <v>5</v>
      </c>
      <c r="Y14" s="12" t="s">
        <v>762</v>
      </c>
      <c r="Z14" s="12" t="s">
        <v>59</v>
      </c>
      <c r="AA14" s="22"/>
      <c r="AB14" s="9" t="s">
        <v>125</v>
      </c>
      <c r="AL14" s="9" t="s">
        <v>803</v>
      </c>
      <c r="AM14" s="9" t="s">
        <v>133</v>
      </c>
      <c r="AN14" s="9" t="s">
        <v>803</v>
      </c>
    </row>
    <row r="15" spans="1:41" ht="14.25" customHeight="1" x14ac:dyDescent="0.25">
      <c r="A15" s="9" t="s">
        <v>32</v>
      </c>
      <c r="B15" s="9" t="s">
        <v>859</v>
      </c>
      <c r="C15" s="72" t="s">
        <v>1143</v>
      </c>
      <c r="D15" s="9"/>
      <c r="T15" s="11" t="s">
        <v>791</v>
      </c>
      <c r="U15" s="11" t="s">
        <v>271</v>
      </c>
      <c r="V15" s="11"/>
      <c r="W15" s="11"/>
      <c r="X15" s="9" t="s">
        <v>197</v>
      </c>
      <c r="Y15" s="9">
        <v>810000</v>
      </c>
      <c r="Z15" s="14">
        <v>45748</v>
      </c>
      <c r="AA15" s="22"/>
      <c r="AB15" s="9" t="s">
        <v>129</v>
      </c>
      <c r="AL15" s="9" t="s">
        <v>817</v>
      </c>
      <c r="AM15" s="9" t="s">
        <v>860</v>
      </c>
      <c r="AN15" s="9" t="s">
        <v>817</v>
      </c>
    </row>
    <row r="16" spans="1:41" ht="14.25" customHeight="1" x14ac:dyDescent="0.25">
      <c r="A16" s="9" t="s">
        <v>861</v>
      </c>
      <c r="B16" s="9" t="s">
        <v>862</v>
      </c>
      <c r="C16" s="72" t="s">
        <v>1144</v>
      </c>
      <c r="D16" s="9"/>
      <c r="T16" s="11" t="s">
        <v>807</v>
      </c>
      <c r="U16" s="11" t="s">
        <v>271</v>
      </c>
      <c r="V16" s="11"/>
      <c r="W16" s="11"/>
      <c r="X16" s="9" t="s">
        <v>201</v>
      </c>
      <c r="Y16" s="9">
        <v>820000</v>
      </c>
      <c r="Z16" s="14">
        <v>45778</v>
      </c>
      <c r="AA16" s="22"/>
      <c r="AB16" s="9" t="s">
        <v>133</v>
      </c>
      <c r="AL16" s="9" t="s">
        <v>831</v>
      </c>
      <c r="AM16" s="9" t="s">
        <v>137</v>
      </c>
      <c r="AN16" s="9" t="s">
        <v>831</v>
      </c>
    </row>
    <row r="17" spans="1:40" ht="14.25" customHeight="1" x14ac:dyDescent="0.25">
      <c r="A17" s="9" t="s">
        <v>863</v>
      </c>
      <c r="B17" s="9" t="s">
        <v>864</v>
      </c>
      <c r="C17" s="72" t="s">
        <v>1145</v>
      </c>
      <c r="D17" s="9"/>
      <c r="T17" s="11" t="s">
        <v>773</v>
      </c>
      <c r="U17" s="11" t="s">
        <v>865</v>
      </c>
      <c r="V17" s="11"/>
      <c r="W17" s="11"/>
      <c r="X17" s="9" t="s">
        <v>35</v>
      </c>
      <c r="Y17" s="9">
        <v>830000</v>
      </c>
      <c r="Z17" s="14">
        <v>45809</v>
      </c>
      <c r="AA17" s="22"/>
      <c r="AB17" s="9" t="s">
        <v>860</v>
      </c>
      <c r="AL17" s="9" t="s">
        <v>837</v>
      </c>
      <c r="AM17" s="9" t="s">
        <v>141</v>
      </c>
      <c r="AN17" s="9" t="s">
        <v>837</v>
      </c>
    </row>
    <row r="18" spans="1:40" ht="14.25" customHeight="1" x14ac:dyDescent="0.25">
      <c r="A18" s="9" t="s">
        <v>866</v>
      </c>
      <c r="B18" s="9" t="s">
        <v>867</v>
      </c>
      <c r="C18" s="72" t="s">
        <v>1146</v>
      </c>
      <c r="D18" s="9"/>
      <c r="T18" s="11" t="s">
        <v>792</v>
      </c>
      <c r="U18" s="11" t="s">
        <v>865</v>
      </c>
      <c r="V18" s="11"/>
      <c r="W18" s="11"/>
      <c r="X18" s="9" t="s">
        <v>204</v>
      </c>
      <c r="Y18" s="9">
        <v>840000</v>
      </c>
      <c r="Z18" s="14">
        <v>45839</v>
      </c>
      <c r="AA18" s="22"/>
      <c r="AL18" s="9" t="s">
        <v>842</v>
      </c>
      <c r="AM18" s="9" t="s">
        <v>145</v>
      </c>
      <c r="AN18" s="9" t="s">
        <v>842</v>
      </c>
    </row>
    <row r="19" spans="1:40" ht="14.25" customHeight="1" x14ac:dyDescent="0.25">
      <c r="A19" s="67" t="s">
        <v>1119</v>
      </c>
      <c r="B19" s="68" t="s">
        <v>843</v>
      </c>
      <c r="C19" s="102" t="s">
        <v>1755</v>
      </c>
      <c r="T19" s="11" t="s">
        <v>808</v>
      </c>
      <c r="U19" s="11" t="s">
        <v>865</v>
      </c>
      <c r="V19" s="11"/>
      <c r="W19" s="11"/>
      <c r="X19" s="9" t="s">
        <v>215</v>
      </c>
      <c r="Y19" s="9">
        <v>910000</v>
      </c>
      <c r="Z19" s="14">
        <v>45870</v>
      </c>
      <c r="AA19" s="22"/>
      <c r="AL19" s="9" t="s">
        <v>766</v>
      </c>
      <c r="AM19" s="9" t="s">
        <v>148</v>
      </c>
      <c r="AN19" s="9" t="s">
        <v>766</v>
      </c>
    </row>
    <row r="20" spans="1:40" ht="14.25" customHeight="1" x14ac:dyDescent="0.25">
      <c r="A20" s="67" t="s">
        <v>1120</v>
      </c>
      <c r="B20" s="68" t="s">
        <v>843</v>
      </c>
      <c r="C20" s="73" t="s">
        <v>1147</v>
      </c>
      <c r="T20" s="11" t="s">
        <v>823</v>
      </c>
      <c r="U20" s="11" t="s">
        <v>865</v>
      </c>
      <c r="V20" s="11"/>
      <c r="W20" s="11"/>
      <c r="X20" s="9" t="s">
        <v>220</v>
      </c>
      <c r="Y20" s="9">
        <v>920000</v>
      </c>
      <c r="Z20" s="14">
        <v>45901</v>
      </c>
      <c r="AA20" s="22"/>
      <c r="AL20" s="9" t="s">
        <v>786</v>
      </c>
      <c r="AM20" s="9" t="s">
        <v>154</v>
      </c>
      <c r="AN20" s="9" t="s">
        <v>786</v>
      </c>
    </row>
    <row r="21" spans="1:40" ht="14.25" customHeight="1" x14ac:dyDescent="0.25">
      <c r="A21" s="67" t="s">
        <v>1123</v>
      </c>
      <c r="B21" s="67" t="s">
        <v>1132</v>
      </c>
      <c r="C21" s="73" t="s">
        <v>1148</v>
      </c>
      <c r="T21" s="11" t="s">
        <v>833</v>
      </c>
      <c r="U21" s="11" t="s">
        <v>865</v>
      </c>
      <c r="V21" s="11"/>
      <c r="W21" s="11"/>
      <c r="X21" s="9" t="s">
        <v>227</v>
      </c>
      <c r="Y21" s="9">
        <v>930000</v>
      </c>
      <c r="Z21" s="14">
        <v>45931</v>
      </c>
      <c r="AA21" s="22"/>
      <c r="AL21" s="9" t="s">
        <v>804</v>
      </c>
      <c r="AM21" s="9" t="s">
        <v>159</v>
      </c>
      <c r="AN21" s="9" t="s">
        <v>804</v>
      </c>
    </row>
    <row r="22" spans="1:40" ht="14.25" customHeight="1" x14ac:dyDescent="0.25">
      <c r="A22" s="67" t="s">
        <v>1124</v>
      </c>
      <c r="B22" s="67" t="s">
        <v>1132</v>
      </c>
      <c r="C22" s="75" t="s">
        <v>1149</v>
      </c>
      <c r="T22" s="11" t="s">
        <v>839</v>
      </c>
      <c r="U22" s="11" t="s">
        <v>865</v>
      </c>
      <c r="V22" s="11"/>
      <c r="W22" s="11"/>
      <c r="X22" s="9" t="s">
        <v>42</v>
      </c>
      <c r="Y22" s="9">
        <v>940000</v>
      </c>
      <c r="Z22" s="14">
        <v>45962</v>
      </c>
      <c r="AA22" s="22"/>
      <c r="AL22" s="9" t="s">
        <v>818</v>
      </c>
      <c r="AM22" s="9" t="s">
        <v>164</v>
      </c>
      <c r="AN22" s="9" t="s">
        <v>818</v>
      </c>
    </row>
    <row r="23" spans="1:40" ht="14.25" customHeight="1" x14ac:dyDescent="0.25">
      <c r="A23" s="76" t="s">
        <v>1151</v>
      </c>
      <c r="B23" s="67" t="s">
        <v>853</v>
      </c>
      <c r="C23" s="76" t="s">
        <v>1153</v>
      </c>
      <c r="T23" s="11" t="s">
        <v>844</v>
      </c>
      <c r="U23" s="11" t="s">
        <v>865</v>
      </c>
      <c r="V23" s="11"/>
      <c r="W23" s="11"/>
      <c r="X23" s="11" t="s">
        <v>846</v>
      </c>
      <c r="Y23" s="23" t="str">
        <f>TEXT(0,"000000")</f>
        <v>000000</v>
      </c>
      <c r="Z23" s="14">
        <v>45992</v>
      </c>
      <c r="AA23" s="22"/>
      <c r="AM23" s="9" t="s">
        <v>170</v>
      </c>
      <c r="AN23" s="9" t="s">
        <v>66</v>
      </c>
    </row>
    <row r="24" spans="1:40" ht="14.25" customHeight="1" x14ac:dyDescent="0.25">
      <c r="A24" s="76" t="s">
        <v>1152</v>
      </c>
      <c r="B24" s="67" t="s">
        <v>853</v>
      </c>
      <c r="C24" s="76" t="s">
        <v>1139</v>
      </c>
      <c r="T24" s="11" t="s">
        <v>851</v>
      </c>
      <c r="U24" s="11" t="s">
        <v>865</v>
      </c>
      <c r="V24" s="11"/>
      <c r="W24" s="11"/>
      <c r="X24" s="70" t="s">
        <v>1129</v>
      </c>
      <c r="Y24" s="68">
        <v>950000</v>
      </c>
      <c r="Z24" s="14">
        <v>46023</v>
      </c>
      <c r="AA24" s="22"/>
      <c r="AB24" s="70" t="s">
        <v>1130</v>
      </c>
      <c r="AM24" s="9" t="s">
        <v>175</v>
      </c>
      <c r="AN24" s="9" t="s">
        <v>72</v>
      </c>
    </row>
    <row r="25" spans="1:40" ht="14.25" customHeight="1" x14ac:dyDescent="0.25">
      <c r="A25" s="101"/>
      <c r="B25" s="9"/>
      <c r="S25" s="22"/>
      <c r="T25" s="11" t="s">
        <v>774</v>
      </c>
      <c r="U25" s="11" t="s">
        <v>913</v>
      </c>
      <c r="V25" s="11"/>
      <c r="W25" s="11"/>
      <c r="X25" s="11" t="s">
        <v>60</v>
      </c>
      <c r="Y25" s="11"/>
      <c r="Z25" s="14">
        <v>46054</v>
      </c>
      <c r="AA25" s="22"/>
      <c r="AM25" s="9" t="s">
        <v>763</v>
      </c>
      <c r="AN25" s="9" t="s">
        <v>79</v>
      </c>
    </row>
    <row r="26" spans="1:40" ht="14.25" customHeight="1" x14ac:dyDescent="0.25">
      <c r="S26" s="22"/>
      <c r="T26" s="11" t="s">
        <v>793</v>
      </c>
      <c r="U26" s="11" t="s">
        <v>913</v>
      </c>
      <c r="V26" s="11"/>
      <c r="W26" s="11"/>
      <c r="X26" s="11" t="s">
        <v>67</v>
      </c>
      <c r="Y26" s="11"/>
      <c r="Z26" s="14">
        <v>46082</v>
      </c>
      <c r="AA26" s="22"/>
      <c r="AM26" s="9" t="s">
        <v>185</v>
      </c>
      <c r="AN26" s="9" t="s">
        <v>87</v>
      </c>
    </row>
    <row r="27" spans="1:40" ht="14.2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11" t="s">
        <v>809</v>
      </c>
      <c r="U27" s="11" t="s">
        <v>913</v>
      </c>
      <c r="V27" s="11"/>
      <c r="W27" s="11"/>
      <c r="X27" s="11" t="s">
        <v>74</v>
      </c>
      <c r="Y27" s="11"/>
      <c r="Z27" s="14">
        <v>46113</v>
      </c>
      <c r="AA27" s="22"/>
      <c r="AM27" s="9" t="s">
        <v>801</v>
      </c>
      <c r="AN27" s="9" t="s">
        <v>316</v>
      </c>
    </row>
    <row r="28" spans="1:40" ht="14.25" customHeight="1" x14ac:dyDescent="0.25">
      <c r="C28" s="12" t="s">
        <v>53</v>
      </c>
      <c r="D28" s="12" t="s">
        <v>46</v>
      </c>
      <c r="E28" s="12" t="s">
        <v>868</v>
      </c>
      <c r="F28" s="12" t="s">
        <v>869</v>
      </c>
      <c r="G28" s="12" t="s">
        <v>271</v>
      </c>
      <c r="H28" s="12" t="s">
        <v>870</v>
      </c>
      <c r="I28" s="12" t="s">
        <v>871</v>
      </c>
      <c r="J28" s="12" t="s">
        <v>54</v>
      </c>
      <c r="K28" s="12" t="s">
        <v>872</v>
      </c>
      <c r="L28" s="12" t="s">
        <v>56</v>
      </c>
      <c r="M28" s="12" t="s">
        <v>873</v>
      </c>
      <c r="N28" s="12" t="s">
        <v>874</v>
      </c>
      <c r="O28" s="12" t="s">
        <v>32</v>
      </c>
      <c r="P28" s="12" t="s">
        <v>875</v>
      </c>
      <c r="Q28" s="12" t="s">
        <v>876</v>
      </c>
      <c r="R28" s="12" t="s">
        <v>760</v>
      </c>
      <c r="S28" s="22"/>
      <c r="T28" s="11" t="s">
        <v>824</v>
      </c>
      <c r="U28" s="11" t="s">
        <v>913</v>
      </c>
      <c r="V28" s="11"/>
      <c r="W28" s="11"/>
      <c r="X28" s="11" t="s">
        <v>81</v>
      </c>
      <c r="Y28" s="11"/>
      <c r="Z28" s="14">
        <v>46143</v>
      </c>
      <c r="AA28" s="22"/>
      <c r="AM28" s="9" t="s">
        <v>816</v>
      </c>
      <c r="AN28" s="9" t="s">
        <v>100</v>
      </c>
    </row>
    <row r="29" spans="1:40" ht="14.25" customHeight="1" x14ac:dyDescent="0.25">
      <c r="A29" s="9" t="s">
        <v>768</v>
      </c>
      <c r="B29" s="9" t="s">
        <v>767</v>
      </c>
      <c r="C29" s="9" t="s">
        <v>877</v>
      </c>
      <c r="D29" s="9" t="s">
        <v>878</v>
      </c>
      <c r="E29" s="12" t="s">
        <v>879</v>
      </c>
      <c r="F29" s="11" t="s">
        <v>880</v>
      </c>
      <c r="G29" s="9" t="s">
        <v>881</v>
      </c>
      <c r="H29" s="9" t="s">
        <v>886</v>
      </c>
      <c r="I29" s="9" t="s">
        <v>886</v>
      </c>
      <c r="J29" s="9" t="s">
        <v>883</v>
      </c>
      <c r="K29" s="9" t="s">
        <v>884</v>
      </c>
      <c r="L29" s="11" t="s">
        <v>927</v>
      </c>
      <c r="M29" s="9" t="s">
        <v>912</v>
      </c>
      <c r="N29" s="9" t="s">
        <v>903</v>
      </c>
      <c r="O29" s="11" t="s">
        <v>37</v>
      </c>
      <c r="P29" s="9" t="s">
        <v>882</v>
      </c>
      <c r="Q29" s="9" t="s">
        <v>894</v>
      </c>
      <c r="R29" s="9" t="s">
        <v>918</v>
      </c>
      <c r="S29" s="22"/>
      <c r="T29" s="11" t="s">
        <v>834</v>
      </c>
      <c r="U29" s="11" t="s">
        <v>913</v>
      </c>
      <c r="V29" s="11"/>
      <c r="W29" s="11"/>
      <c r="X29" s="11" t="s">
        <v>88</v>
      </c>
      <c r="Y29" s="11"/>
      <c r="Z29" s="14">
        <v>46174</v>
      </c>
      <c r="AA29" s="22"/>
      <c r="AM29" s="9" t="s">
        <v>829</v>
      </c>
      <c r="AN29" s="9" t="s">
        <v>106</v>
      </c>
    </row>
    <row r="30" spans="1:40" ht="14.25" customHeight="1" x14ac:dyDescent="0.25">
      <c r="A30" s="9"/>
      <c r="B30" s="9"/>
      <c r="C30" s="9" t="s">
        <v>887</v>
      </c>
      <c r="D30" s="11" t="s">
        <v>888</v>
      </c>
      <c r="E30" s="11" t="s">
        <v>889</v>
      </c>
      <c r="F30" s="11" t="s">
        <v>899</v>
      </c>
      <c r="G30" s="9" t="s">
        <v>890</v>
      </c>
      <c r="H30" s="9" t="s">
        <v>918</v>
      </c>
      <c r="I30" s="9" t="s">
        <v>918</v>
      </c>
      <c r="J30" s="9" t="s">
        <v>891</v>
      </c>
      <c r="K30" s="9" t="s">
        <v>892</v>
      </c>
      <c r="L30" s="9" t="s">
        <v>1185</v>
      </c>
      <c r="M30" s="9"/>
      <c r="N30" s="9" t="s">
        <v>912</v>
      </c>
      <c r="O30" s="11" t="s">
        <v>893</v>
      </c>
      <c r="P30" s="9" t="s">
        <v>920</v>
      </c>
      <c r="Q30" s="9" t="s">
        <v>904</v>
      </c>
      <c r="R30" s="11" t="s">
        <v>928</v>
      </c>
      <c r="S30" s="22"/>
      <c r="T30" s="11" t="s">
        <v>840</v>
      </c>
      <c r="U30" s="11" t="s">
        <v>913</v>
      </c>
      <c r="V30" s="11"/>
      <c r="W30" s="11"/>
      <c r="X30" s="11" t="s">
        <v>946</v>
      </c>
      <c r="Y30" s="11"/>
      <c r="Z30" s="14">
        <v>46204</v>
      </c>
      <c r="AA30" s="22"/>
      <c r="AM30" s="9" t="s">
        <v>835</v>
      </c>
      <c r="AN30" s="9" t="s">
        <v>111</v>
      </c>
    </row>
    <row r="31" spans="1:40" ht="14.25" customHeight="1" x14ac:dyDescent="0.25">
      <c r="A31" s="9" t="s">
        <v>788</v>
      </c>
      <c r="B31" s="9" t="s">
        <v>895</v>
      </c>
      <c r="C31" s="9" t="s">
        <v>896</v>
      </c>
      <c r="D31" s="11" t="s">
        <v>897</v>
      </c>
      <c r="E31" s="11" t="s">
        <v>898</v>
      </c>
      <c r="F31" s="11" t="s">
        <v>900</v>
      </c>
      <c r="G31" s="9" t="s">
        <v>900</v>
      </c>
      <c r="H31" s="9"/>
      <c r="I31" s="9"/>
      <c r="J31" s="9" t="s">
        <v>918</v>
      </c>
      <c r="K31" s="9" t="s">
        <v>902</v>
      </c>
      <c r="L31" s="9" t="s">
        <v>1186</v>
      </c>
      <c r="M31" s="9"/>
      <c r="N31" s="9" t="s">
        <v>1164</v>
      </c>
      <c r="O31" s="11" t="s">
        <v>911</v>
      </c>
      <c r="P31" s="9" t="s">
        <v>1156</v>
      </c>
      <c r="Q31" s="9" t="s">
        <v>918</v>
      </c>
      <c r="R31" s="9" t="s">
        <v>936</v>
      </c>
      <c r="S31" s="22"/>
      <c r="T31" s="11" t="s">
        <v>845</v>
      </c>
      <c r="U31" s="11" t="s">
        <v>913</v>
      </c>
      <c r="V31" s="11"/>
      <c r="W31" s="11"/>
      <c r="X31" s="11" t="s">
        <v>102</v>
      </c>
      <c r="Y31" s="11"/>
      <c r="Z31" s="14">
        <v>46235</v>
      </c>
      <c r="AA31" s="22"/>
      <c r="AM31" s="9" t="s">
        <v>841</v>
      </c>
      <c r="AN31" s="9" t="s">
        <v>115</v>
      </c>
    </row>
    <row r="32" spans="1:40" ht="14.25" customHeight="1" x14ac:dyDescent="0.25">
      <c r="A32" s="9" t="s">
        <v>805</v>
      </c>
      <c r="B32" s="9" t="s">
        <v>905</v>
      </c>
      <c r="C32" s="9" t="s">
        <v>906</v>
      </c>
      <c r="D32" s="11" t="s">
        <v>907</v>
      </c>
      <c r="E32" s="11" t="s">
        <v>908</v>
      </c>
      <c r="F32" s="11" t="s">
        <v>924</v>
      </c>
      <c r="G32" s="9" t="s">
        <v>909</v>
      </c>
      <c r="I32" s="9"/>
      <c r="J32" s="9" t="s">
        <v>900</v>
      </c>
      <c r="K32" s="9" t="s">
        <v>882</v>
      </c>
      <c r="L32" s="103" t="s">
        <v>885</v>
      </c>
      <c r="M32" s="9"/>
      <c r="N32" s="9"/>
      <c r="O32" s="11" t="s">
        <v>912</v>
      </c>
      <c r="P32" s="81"/>
      <c r="Q32" s="9" t="s">
        <v>885</v>
      </c>
      <c r="R32" s="9" t="s">
        <v>942</v>
      </c>
      <c r="S32" s="22"/>
      <c r="T32" s="11" t="s">
        <v>775</v>
      </c>
      <c r="U32" s="11" t="s">
        <v>954</v>
      </c>
      <c r="V32" s="11"/>
      <c r="W32" s="11"/>
      <c r="X32" s="11" t="s">
        <v>107</v>
      </c>
      <c r="Y32" s="11"/>
      <c r="Z32" s="14">
        <v>46266</v>
      </c>
      <c r="AA32" s="22"/>
      <c r="AM32" s="9" t="s">
        <v>848</v>
      </c>
      <c r="AN32" s="9" t="s">
        <v>120</v>
      </c>
    </row>
    <row r="33" spans="1:40" ht="14.25" customHeight="1" x14ac:dyDescent="0.25">
      <c r="A33" s="9" t="s">
        <v>821</v>
      </c>
      <c r="B33" s="9" t="s">
        <v>914</v>
      </c>
      <c r="C33" t="s">
        <v>933</v>
      </c>
      <c r="D33" s="11" t="s">
        <v>915</v>
      </c>
      <c r="E33" s="11" t="s">
        <v>916</v>
      </c>
      <c r="F33" s="9" t="s">
        <v>931</v>
      </c>
      <c r="G33" s="9" t="s">
        <v>917</v>
      </c>
      <c r="I33" s="9"/>
      <c r="J33" s="9" t="s">
        <v>1156</v>
      </c>
      <c r="K33" s="9" t="s">
        <v>926</v>
      </c>
      <c r="L33" s="103" t="s">
        <v>918</v>
      </c>
      <c r="M33" s="9"/>
      <c r="N33" s="9"/>
      <c r="O33" s="11" t="s">
        <v>920</v>
      </c>
      <c r="P33" s="81"/>
      <c r="Q33" s="9" t="s">
        <v>1156</v>
      </c>
      <c r="R33" s="9" t="s">
        <v>945</v>
      </c>
      <c r="S33" s="22"/>
      <c r="T33" s="11" t="s">
        <v>776</v>
      </c>
      <c r="U33" s="11" t="s">
        <v>954</v>
      </c>
      <c r="V33" s="11"/>
      <c r="W33" s="11"/>
      <c r="X33" s="11"/>
      <c r="AA33" s="22"/>
      <c r="AM33" s="9" t="s">
        <v>214</v>
      </c>
      <c r="AN33" s="9" t="s">
        <v>125</v>
      </c>
    </row>
    <row r="34" spans="1:40" ht="14.25" customHeight="1" x14ac:dyDescent="0.25">
      <c r="A34" s="9" t="s">
        <v>770</v>
      </c>
      <c r="B34" s="9" t="s">
        <v>921</v>
      </c>
      <c r="C34" t="s">
        <v>1168</v>
      </c>
      <c r="D34" s="11" t="s">
        <v>922</v>
      </c>
      <c r="E34" s="11" t="s">
        <v>923</v>
      </c>
      <c r="F34" s="11" t="s">
        <v>940</v>
      </c>
      <c r="G34" s="9" t="s">
        <v>925</v>
      </c>
      <c r="J34" s="103" t="s">
        <v>901</v>
      </c>
      <c r="K34" s="9" t="s">
        <v>932</v>
      </c>
      <c r="L34" s="9"/>
      <c r="M34" s="11"/>
      <c r="N34" s="11"/>
      <c r="O34" s="11" t="s">
        <v>952</v>
      </c>
      <c r="P34" s="81"/>
      <c r="Q34" s="9"/>
      <c r="R34" s="9" t="s">
        <v>881</v>
      </c>
      <c r="S34" s="22"/>
      <c r="T34" s="11" t="s">
        <v>794</v>
      </c>
      <c r="U34" s="11" t="s">
        <v>954</v>
      </c>
      <c r="V34" s="11"/>
      <c r="W34" s="11"/>
      <c r="X34" s="11" t="s">
        <v>13</v>
      </c>
      <c r="Y34" s="24"/>
      <c r="AA34" s="22"/>
      <c r="AM34" s="9" t="s">
        <v>219</v>
      </c>
      <c r="AN34" s="9" t="s">
        <v>129</v>
      </c>
    </row>
    <row r="35" spans="1:40" ht="14.25" customHeight="1" x14ac:dyDescent="0.25">
      <c r="A35" s="9" t="s">
        <v>789</v>
      </c>
      <c r="B35" s="9" t="s">
        <v>921</v>
      </c>
      <c r="C35" t="s">
        <v>1073</v>
      </c>
      <c r="D35" s="11" t="s">
        <v>929</v>
      </c>
      <c r="E35" s="11" t="s">
        <v>930</v>
      </c>
      <c r="F35" s="11" t="s">
        <v>944</v>
      </c>
      <c r="G35" t="s">
        <v>1163</v>
      </c>
      <c r="J35" s="9"/>
      <c r="K35" s="9" t="s">
        <v>941</v>
      </c>
      <c r="L35" s="9"/>
      <c r="M35" s="9"/>
      <c r="N35" s="9"/>
      <c r="O35" s="11" t="s">
        <v>957</v>
      </c>
      <c r="P35" s="81"/>
      <c r="Q35" s="9"/>
      <c r="R35" s="9" t="s">
        <v>953</v>
      </c>
      <c r="S35" s="22"/>
      <c r="T35" s="11" t="s">
        <v>810</v>
      </c>
      <c r="U35" s="11" t="s">
        <v>865</v>
      </c>
      <c r="V35" s="11"/>
      <c r="W35" s="11"/>
      <c r="X35" s="11" t="s">
        <v>45</v>
      </c>
      <c r="Y35" s="24">
        <v>15000</v>
      </c>
      <c r="AA35" s="22"/>
      <c r="AM35" s="9" t="s">
        <v>855</v>
      </c>
      <c r="AN35" s="9" t="s">
        <v>133</v>
      </c>
    </row>
    <row r="36" spans="1:40" ht="14.25" customHeight="1" x14ac:dyDescent="0.25">
      <c r="A36" s="9" t="s">
        <v>806</v>
      </c>
      <c r="B36" s="9" t="s">
        <v>937</v>
      </c>
      <c r="C36" s="78" t="s">
        <v>1156</v>
      </c>
      <c r="D36" s="9" t="s">
        <v>938</v>
      </c>
      <c r="E36" s="11" t="s">
        <v>939</v>
      </c>
      <c r="F36" s="11" t="s">
        <v>948</v>
      </c>
      <c r="J36" s="11"/>
      <c r="K36" s="9" t="s">
        <v>918</v>
      </c>
      <c r="L36" s="9"/>
      <c r="M36" s="11"/>
      <c r="N36" s="11"/>
      <c r="O36" s="11" t="s">
        <v>953</v>
      </c>
      <c r="P36" s="82"/>
      <c r="Q36" s="11"/>
      <c r="R36" s="9" t="s">
        <v>1156</v>
      </c>
      <c r="S36" s="22"/>
      <c r="T36" s="11" t="s">
        <v>825</v>
      </c>
      <c r="U36" s="11" t="s">
        <v>913</v>
      </c>
      <c r="V36" s="11"/>
      <c r="W36" s="11"/>
      <c r="X36" s="11" t="s">
        <v>73</v>
      </c>
      <c r="Y36" s="24">
        <v>111.1</v>
      </c>
      <c r="AA36" s="22"/>
      <c r="AM36" s="9" t="s">
        <v>857</v>
      </c>
      <c r="AN36" s="9" t="s">
        <v>860</v>
      </c>
    </row>
    <row r="37" spans="1:40" ht="14.25" customHeight="1" x14ac:dyDescent="0.25">
      <c r="A37" s="9" t="s">
        <v>822</v>
      </c>
      <c r="B37" s="9" t="s">
        <v>937</v>
      </c>
      <c r="C37" s="78"/>
      <c r="D37" s="9" t="s">
        <v>949</v>
      </c>
      <c r="E37" s="11" t="s">
        <v>943</v>
      </c>
      <c r="F37" s="11" t="s">
        <v>951</v>
      </c>
      <c r="J37" s="80"/>
      <c r="K37" s="9" t="s">
        <v>960</v>
      </c>
      <c r="M37" s="11"/>
      <c r="O37" s="11" t="s">
        <v>963</v>
      </c>
      <c r="P37" s="82"/>
      <c r="Q37" s="11"/>
      <c r="R37" s="9" t="s">
        <v>1058</v>
      </c>
      <c r="S37" s="22"/>
      <c r="T37" s="11" t="s">
        <v>1756</v>
      </c>
      <c r="U37" s="11" t="s">
        <v>954</v>
      </c>
      <c r="V37" s="11"/>
      <c r="W37" s="11"/>
      <c r="X37" s="11" t="s">
        <v>80</v>
      </c>
      <c r="Y37" s="24">
        <v>433</v>
      </c>
      <c r="AA37" s="22"/>
      <c r="AM37" s="9" t="s">
        <v>236</v>
      </c>
      <c r="AN37" s="9" t="s">
        <v>137</v>
      </c>
    </row>
    <row r="38" spans="1:40" ht="14.25" customHeight="1" x14ac:dyDescent="0.25">
      <c r="A38" s="9" t="s">
        <v>771</v>
      </c>
      <c r="B38" s="9" t="s">
        <v>820</v>
      </c>
      <c r="C38" s="78"/>
      <c r="D38" s="9" t="s">
        <v>958</v>
      </c>
      <c r="E38" s="11" t="s">
        <v>947</v>
      </c>
      <c r="F38" s="11" t="s">
        <v>956</v>
      </c>
      <c r="K38" s="9" t="s">
        <v>962</v>
      </c>
      <c r="O38" s="11"/>
      <c r="P38" s="81"/>
      <c r="Q38" s="9"/>
      <c r="R38" s="9" t="s">
        <v>952</v>
      </c>
      <c r="S38" s="22"/>
      <c r="T38" s="11" t="s">
        <v>1758</v>
      </c>
      <c r="U38" s="11" t="s">
        <v>954</v>
      </c>
      <c r="V38" s="11"/>
      <c r="W38" s="11"/>
      <c r="X38" s="11" t="s">
        <v>39</v>
      </c>
      <c r="Y38" s="24">
        <v>1</v>
      </c>
      <c r="AA38" s="22"/>
      <c r="AN38" s="9" t="s">
        <v>141</v>
      </c>
    </row>
    <row r="39" spans="1:40" ht="14.25" customHeight="1" x14ac:dyDescent="0.25">
      <c r="A39" s="9" t="s">
        <v>790</v>
      </c>
      <c r="B39" s="9" t="s">
        <v>820</v>
      </c>
      <c r="D39" s="11" t="s">
        <v>966</v>
      </c>
      <c r="E39" s="11" t="s">
        <v>950</v>
      </c>
      <c r="F39" s="11" t="s">
        <v>919</v>
      </c>
      <c r="K39" s="9" t="s">
        <v>968</v>
      </c>
      <c r="O39" s="11"/>
      <c r="P39" s="80"/>
      <c r="Q39" s="78"/>
      <c r="R39" s="11" t="s">
        <v>911</v>
      </c>
      <c r="S39" s="22"/>
      <c r="T39" s="11" t="s">
        <v>1759</v>
      </c>
      <c r="U39" s="11" t="s">
        <v>954</v>
      </c>
      <c r="V39" s="11"/>
      <c r="W39" s="11"/>
      <c r="X39" s="11"/>
      <c r="Y39" s="24"/>
      <c r="AA39" s="22"/>
      <c r="AN39" s="9" t="s">
        <v>145</v>
      </c>
    </row>
    <row r="40" spans="1:40" ht="14.25" customHeight="1" x14ac:dyDescent="0.25">
      <c r="A40" s="9" t="s">
        <v>772</v>
      </c>
      <c r="B40" s="9" t="s">
        <v>832</v>
      </c>
      <c r="D40" s="11" t="s">
        <v>969</v>
      </c>
      <c r="E40" s="11" t="s">
        <v>955</v>
      </c>
      <c r="F40" s="11" t="s">
        <v>1162</v>
      </c>
      <c r="K40" s="9"/>
      <c r="O40" s="11"/>
      <c r="R40" s="9"/>
      <c r="S40" s="22"/>
      <c r="T40" s="11" t="s">
        <v>1757</v>
      </c>
      <c r="U40" s="11" t="s">
        <v>954</v>
      </c>
      <c r="V40" s="11"/>
      <c r="W40" s="11"/>
      <c r="X40" s="11" t="s">
        <v>45</v>
      </c>
      <c r="Y40" s="24">
        <f>Y35</f>
        <v>15000</v>
      </c>
      <c r="AA40" s="22"/>
      <c r="AN40" s="9" t="s">
        <v>148</v>
      </c>
    </row>
    <row r="41" spans="1:40" ht="14.25" customHeight="1" x14ac:dyDescent="0.25">
      <c r="A41" s="9" t="s">
        <v>791</v>
      </c>
      <c r="B41" s="9" t="s">
        <v>832</v>
      </c>
      <c r="D41" s="9" t="s">
        <v>974</v>
      </c>
      <c r="E41" s="11" t="s">
        <v>959</v>
      </c>
      <c r="F41" s="65"/>
      <c r="K41" s="9"/>
      <c r="O41" s="11"/>
      <c r="R41" s="78"/>
      <c r="S41" s="22"/>
      <c r="T41" s="11" t="s">
        <v>778</v>
      </c>
      <c r="U41" s="11" t="s">
        <v>865</v>
      </c>
      <c r="V41" s="11"/>
      <c r="W41" s="11"/>
      <c r="X41" s="11" t="s">
        <v>73</v>
      </c>
      <c r="Y41" s="24">
        <f>Y36</f>
        <v>111.1</v>
      </c>
      <c r="AA41" s="22"/>
      <c r="AN41" s="9" t="s">
        <v>154</v>
      </c>
    </row>
    <row r="42" spans="1:40" ht="14.25" customHeight="1" x14ac:dyDescent="0.25">
      <c r="A42" s="9" t="s">
        <v>807</v>
      </c>
      <c r="B42" s="9" t="s">
        <v>832</v>
      </c>
      <c r="D42" s="9" t="s">
        <v>976</v>
      </c>
      <c r="E42" s="11" t="s">
        <v>961</v>
      </c>
      <c r="F42" s="65"/>
      <c r="K42" s="9"/>
      <c r="O42" s="11"/>
      <c r="S42" s="22"/>
      <c r="T42" s="11" t="s">
        <v>796</v>
      </c>
      <c r="U42" s="11" t="s">
        <v>865</v>
      </c>
      <c r="V42" s="11"/>
      <c r="W42" s="11"/>
      <c r="X42" s="11" t="s">
        <v>80</v>
      </c>
      <c r="Y42" s="24">
        <f>Y37</f>
        <v>433</v>
      </c>
      <c r="AA42" s="22"/>
      <c r="AN42" s="9" t="s">
        <v>159</v>
      </c>
    </row>
    <row r="43" spans="1:40" ht="14.25" customHeight="1" x14ac:dyDescent="0.25">
      <c r="A43" s="9" t="s">
        <v>964</v>
      </c>
      <c r="B43" s="9" t="s">
        <v>965</v>
      </c>
      <c r="D43" s="11" t="s">
        <v>983</v>
      </c>
      <c r="E43" s="11" t="s">
        <v>967</v>
      </c>
      <c r="O43" s="11"/>
      <c r="S43" s="22"/>
      <c r="T43" s="11" t="s">
        <v>812</v>
      </c>
      <c r="U43" s="11" t="s">
        <v>865</v>
      </c>
      <c r="V43" s="11"/>
      <c r="W43" s="11"/>
      <c r="X43" s="11"/>
      <c r="AA43" s="22"/>
      <c r="AN43" s="9" t="s">
        <v>164</v>
      </c>
    </row>
    <row r="44" spans="1:40" ht="14.25" customHeight="1" x14ac:dyDescent="0.25">
      <c r="A44" s="9" t="s">
        <v>773</v>
      </c>
      <c r="B44" s="9" t="s">
        <v>965</v>
      </c>
      <c r="D44" s="11" t="s">
        <v>985</v>
      </c>
      <c r="E44" s="11" t="s">
        <v>970</v>
      </c>
      <c r="F44" s="11"/>
      <c r="O44" s="11"/>
      <c r="S44" s="22"/>
      <c r="T44" s="11" t="s">
        <v>779</v>
      </c>
      <c r="U44" s="11" t="s">
        <v>913</v>
      </c>
      <c r="V44" s="11"/>
      <c r="W44" s="11"/>
      <c r="X44" s="11" t="s">
        <v>39</v>
      </c>
      <c r="Y44" s="9">
        <v>1</v>
      </c>
      <c r="AA44" s="22"/>
      <c r="AN44" s="9" t="s">
        <v>170</v>
      </c>
    </row>
    <row r="45" spans="1:40" ht="14.25" customHeight="1" x14ac:dyDescent="0.25">
      <c r="A45" s="9" t="s">
        <v>792</v>
      </c>
      <c r="B45" s="9" t="s">
        <v>965</v>
      </c>
      <c r="D45" s="9" t="s">
        <v>988</v>
      </c>
      <c r="E45" s="11" t="s">
        <v>971</v>
      </c>
      <c r="F45" s="11"/>
      <c r="O45" s="11"/>
      <c r="S45" s="22"/>
      <c r="T45" s="11" t="s">
        <v>34</v>
      </c>
      <c r="U45" s="11" t="s">
        <v>954</v>
      </c>
      <c r="V45" s="11"/>
      <c r="W45" s="11"/>
      <c r="X45" s="11"/>
      <c r="AA45" s="22"/>
      <c r="AN45" s="9" t="s">
        <v>175</v>
      </c>
    </row>
    <row r="46" spans="1:40" ht="14.25" customHeight="1" x14ac:dyDescent="0.25">
      <c r="A46" s="9" t="s">
        <v>808</v>
      </c>
      <c r="B46" s="9" t="s">
        <v>965</v>
      </c>
      <c r="D46" s="9" t="s">
        <v>992</v>
      </c>
      <c r="E46" s="11" t="s">
        <v>972</v>
      </c>
      <c r="F46" s="11"/>
      <c r="K46" s="12" t="s">
        <v>973</v>
      </c>
      <c r="M46" s="12"/>
      <c r="O46" s="11"/>
      <c r="S46" s="22"/>
      <c r="T46" s="11" t="s">
        <v>797</v>
      </c>
      <c r="U46" s="11" t="s">
        <v>954</v>
      </c>
      <c r="V46" s="11"/>
      <c r="W46" s="11"/>
      <c r="X46" s="11"/>
      <c r="AA46" s="22"/>
      <c r="AN46" s="9" t="s">
        <v>763</v>
      </c>
    </row>
    <row r="47" spans="1:40" ht="14.25" customHeight="1" x14ac:dyDescent="0.25">
      <c r="A47" s="9" t="s">
        <v>823</v>
      </c>
      <c r="B47" s="9" t="s">
        <v>965</v>
      </c>
      <c r="D47" s="9" t="s">
        <v>919</v>
      </c>
      <c r="E47" s="11" t="s">
        <v>975</v>
      </c>
      <c r="F47" s="11"/>
      <c r="K47" s="9" t="s">
        <v>884</v>
      </c>
      <c r="O47" s="11"/>
      <c r="S47" s="22"/>
      <c r="T47" s="11" t="s">
        <v>41</v>
      </c>
      <c r="U47" s="11" t="s">
        <v>954</v>
      </c>
      <c r="V47" s="11"/>
      <c r="W47" s="11"/>
      <c r="X47" s="12" t="s">
        <v>987</v>
      </c>
      <c r="AA47" s="22"/>
      <c r="AN47" s="9" t="s">
        <v>185</v>
      </c>
    </row>
    <row r="48" spans="1:40" ht="14.25" customHeight="1" x14ac:dyDescent="0.25">
      <c r="A48" s="9" t="s">
        <v>833</v>
      </c>
      <c r="B48" s="9" t="s">
        <v>965</v>
      </c>
      <c r="D48" s="9" t="s">
        <v>997</v>
      </c>
      <c r="E48" s="11" t="s">
        <v>977</v>
      </c>
      <c r="K48" s="9" t="s">
        <v>902</v>
      </c>
      <c r="O48" s="11"/>
      <c r="S48" s="22"/>
      <c r="T48" s="11" t="s">
        <v>990</v>
      </c>
      <c r="U48" s="11" t="s">
        <v>954</v>
      </c>
      <c r="V48" s="11"/>
      <c r="W48" s="11"/>
      <c r="X48" s="9" t="s">
        <v>44</v>
      </c>
      <c r="Y48" s="9" t="s">
        <v>991</v>
      </c>
      <c r="AA48" s="22"/>
      <c r="AN48" s="9" t="s">
        <v>801</v>
      </c>
    </row>
    <row r="49" spans="1:40" ht="14.25" customHeight="1" x14ac:dyDescent="0.25">
      <c r="A49" s="9" t="s">
        <v>839</v>
      </c>
      <c r="B49" s="9" t="s">
        <v>965</v>
      </c>
      <c r="D49" s="9" t="s">
        <v>999</v>
      </c>
      <c r="E49" s="11" t="s">
        <v>1180</v>
      </c>
      <c r="K49" s="9" t="s">
        <v>882</v>
      </c>
      <c r="O49" s="11"/>
      <c r="S49" s="22"/>
      <c r="T49" s="11" t="s">
        <v>800</v>
      </c>
      <c r="U49" s="11" t="s">
        <v>954</v>
      </c>
      <c r="V49" s="11"/>
      <c r="W49" s="11"/>
      <c r="X49" s="9" t="s">
        <v>38</v>
      </c>
      <c r="Y49" s="9" t="s">
        <v>994</v>
      </c>
      <c r="AA49" s="22"/>
      <c r="AN49" s="9" t="s">
        <v>816</v>
      </c>
    </row>
    <row r="50" spans="1:40" ht="14.25" customHeight="1" x14ac:dyDescent="0.25">
      <c r="A50" s="9" t="s">
        <v>844</v>
      </c>
      <c r="B50" s="9" t="s">
        <v>965</v>
      </c>
      <c r="D50" s="9" t="s">
        <v>900</v>
      </c>
      <c r="E50" s="11" t="s">
        <v>1181</v>
      </c>
      <c r="K50" s="9" t="s">
        <v>926</v>
      </c>
      <c r="O50" s="11"/>
      <c r="S50" s="22"/>
      <c r="T50" s="11" t="s">
        <v>815</v>
      </c>
      <c r="U50" s="11" t="s">
        <v>954</v>
      </c>
      <c r="V50" s="11"/>
      <c r="W50" s="11"/>
      <c r="X50" s="11"/>
      <c r="AA50" s="22"/>
      <c r="AN50" s="9" t="s">
        <v>829</v>
      </c>
    </row>
    <row r="51" spans="1:40" ht="14.25" customHeight="1" x14ac:dyDescent="0.25">
      <c r="A51" s="9" t="s">
        <v>851</v>
      </c>
      <c r="B51" s="9" t="s">
        <v>965</v>
      </c>
      <c r="D51" s="9" t="s">
        <v>1003</v>
      </c>
      <c r="E51" s="11" t="s">
        <v>1182</v>
      </c>
      <c r="K51" s="9" t="s">
        <v>932</v>
      </c>
      <c r="S51" s="22"/>
      <c r="T51" s="11" t="s">
        <v>780</v>
      </c>
      <c r="U51" s="11" t="s">
        <v>865</v>
      </c>
      <c r="V51" s="11"/>
      <c r="W51" s="11"/>
      <c r="X51" s="11"/>
      <c r="Y51" s="14">
        <v>44562</v>
      </c>
      <c r="AA51" s="22"/>
      <c r="AN51" s="9" t="s">
        <v>835</v>
      </c>
    </row>
    <row r="52" spans="1:40" ht="14.25" customHeight="1" x14ac:dyDescent="0.25">
      <c r="A52" s="9" t="s">
        <v>774</v>
      </c>
      <c r="B52" s="9" t="s">
        <v>981</v>
      </c>
      <c r="D52" t="s">
        <v>1157</v>
      </c>
      <c r="E52" t="s">
        <v>1183</v>
      </c>
      <c r="K52" s="9" t="s">
        <v>910</v>
      </c>
      <c r="S52" s="22"/>
      <c r="T52" s="11" t="s">
        <v>798</v>
      </c>
      <c r="U52" s="11" t="s">
        <v>865</v>
      </c>
      <c r="V52" s="11"/>
      <c r="W52" s="11"/>
      <c r="X52" s="11"/>
      <c r="Y52" s="14">
        <v>44593</v>
      </c>
      <c r="AA52" s="22"/>
      <c r="AN52" s="9" t="s">
        <v>841</v>
      </c>
    </row>
    <row r="53" spans="1:40" ht="14.25" customHeight="1" thickBot="1" x14ac:dyDescent="0.3">
      <c r="A53" s="9" t="s">
        <v>793</v>
      </c>
      <c r="B53" s="9" t="s">
        <v>981</v>
      </c>
      <c r="D53" s="78" t="s">
        <v>1158</v>
      </c>
      <c r="E53" t="s">
        <v>1184</v>
      </c>
      <c r="K53" s="9" t="s">
        <v>918</v>
      </c>
      <c r="S53" s="22"/>
      <c r="T53" s="11" t="s">
        <v>813</v>
      </c>
      <c r="U53" s="11" t="s">
        <v>865</v>
      </c>
      <c r="V53" s="11"/>
      <c r="W53" s="9" t="s">
        <v>30</v>
      </c>
      <c r="X53" s="11" t="s">
        <v>2</v>
      </c>
      <c r="Y53" s="14">
        <v>44621</v>
      </c>
      <c r="AA53" s="22"/>
      <c r="AN53" s="9" t="s">
        <v>848</v>
      </c>
    </row>
    <row r="54" spans="1:40" ht="14.25" customHeight="1" x14ac:dyDescent="0.25">
      <c r="A54" s="9" t="s">
        <v>809</v>
      </c>
      <c r="B54" s="9" t="s">
        <v>981</v>
      </c>
      <c r="D54" s="78" t="s">
        <v>1159</v>
      </c>
      <c r="E54" s="26" t="s">
        <v>978</v>
      </c>
      <c r="K54" s="9" t="s">
        <v>960</v>
      </c>
      <c r="S54" s="22"/>
      <c r="T54" s="11" t="s">
        <v>827</v>
      </c>
      <c r="U54" s="11" t="s">
        <v>865</v>
      </c>
      <c r="V54" s="11"/>
      <c r="W54" s="9" t="s">
        <v>53</v>
      </c>
      <c r="X54" s="11" t="s">
        <v>53</v>
      </c>
      <c r="Y54" s="14">
        <v>44652</v>
      </c>
      <c r="AA54" s="22"/>
      <c r="AN54" s="9" t="s">
        <v>214</v>
      </c>
    </row>
    <row r="55" spans="1:40" ht="14.25" customHeight="1" x14ac:dyDescent="0.25">
      <c r="A55" s="9" t="s">
        <v>824</v>
      </c>
      <c r="B55" s="9" t="s">
        <v>981</v>
      </c>
      <c r="D55" s="78" t="s">
        <v>1160</v>
      </c>
      <c r="E55" s="11" t="s">
        <v>979</v>
      </c>
      <c r="K55" s="9" t="s">
        <v>968</v>
      </c>
      <c r="S55" s="22"/>
      <c r="T55" s="11" t="s">
        <v>781</v>
      </c>
      <c r="U55" s="11" t="s">
        <v>913</v>
      </c>
      <c r="V55" s="11"/>
      <c r="W55" s="9" t="s">
        <v>787</v>
      </c>
      <c r="X55" s="11" t="s">
        <v>787</v>
      </c>
      <c r="Y55" s="14">
        <v>44682</v>
      </c>
      <c r="AA55" s="22"/>
      <c r="AN55" s="9" t="s">
        <v>219</v>
      </c>
    </row>
    <row r="56" spans="1:40" ht="14.25" customHeight="1" x14ac:dyDescent="0.25">
      <c r="A56" s="9" t="s">
        <v>834</v>
      </c>
      <c r="B56" s="9" t="s">
        <v>981</v>
      </c>
      <c r="D56" s="78" t="s">
        <v>1161</v>
      </c>
      <c r="E56" s="11" t="s">
        <v>980</v>
      </c>
      <c r="K56" s="9"/>
      <c r="S56" s="22"/>
      <c r="T56" s="11" t="s">
        <v>799</v>
      </c>
      <c r="U56" s="11" t="s">
        <v>913</v>
      </c>
      <c r="V56" s="11"/>
      <c r="W56" s="67" t="s">
        <v>1121</v>
      </c>
      <c r="X56" s="67" t="s">
        <v>1121</v>
      </c>
      <c r="Y56" s="14">
        <v>44713</v>
      </c>
      <c r="AA56" s="22"/>
      <c r="AN56" s="9" t="s">
        <v>855</v>
      </c>
    </row>
    <row r="57" spans="1:40" ht="14.25" customHeight="1" thickBot="1" x14ac:dyDescent="0.3">
      <c r="A57" s="9" t="s">
        <v>840</v>
      </c>
      <c r="B57" s="9" t="s">
        <v>981</v>
      </c>
      <c r="D57" s="78" t="s">
        <v>1162</v>
      </c>
      <c r="E57" s="25" t="s">
        <v>982</v>
      </c>
      <c r="K57" s="9"/>
      <c r="S57" s="22"/>
      <c r="T57" s="11" t="s">
        <v>814</v>
      </c>
      <c r="U57" s="11" t="s">
        <v>913</v>
      </c>
      <c r="V57" s="11"/>
      <c r="W57" s="9" t="s">
        <v>753</v>
      </c>
      <c r="X57" s="11" t="s">
        <v>753</v>
      </c>
      <c r="Y57" s="14">
        <v>44743</v>
      </c>
      <c r="AA57" s="22"/>
      <c r="AN57" s="9" t="s">
        <v>857</v>
      </c>
    </row>
    <row r="58" spans="1:40" ht="14.25" customHeight="1" x14ac:dyDescent="0.25">
      <c r="A58" s="9" t="s">
        <v>845</v>
      </c>
      <c r="B58" s="9" t="s">
        <v>981</v>
      </c>
      <c r="D58" s="78" t="s">
        <v>912</v>
      </c>
      <c r="E58" s="9" t="s">
        <v>984</v>
      </c>
      <c r="K58" s="9"/>
      <c r="S58" s="22"/>
      <c r="T58" s="11" t="s">
        <v>828</v>
      </c>
      <c r="U58" s="11" t="s">
        <v>913</v>
      </c>
      <c r="V58" s="11"/>
      <c r="W58" s="9" t="s">
        <v>271</v>
      </c>
      <c r="X58" s="11" t="s">
        <v>271</v>
      </c>
      <c r="Y58" s="14">
        <v>44774</v>
      </c>
      <c r="AA58" s="22"/>
      <c r="AN58" s="9" t="s">
        <v>236</v>
      </c>
    </row>
    <row r="59" spans="1:40" ht="14.25" customHeight="1" x14ac:dyDescent="0.25">
      <c r="A59" s="9" t="s">
        <v>775</v>
      </c>
      <c r="B59" s="9" t="s">
        <v>850</v>
      </c>
      <c r="D59" s="78" t="s">
        <v>1054</v>
      </c>
      <c r="E59" s="9" t="s">
        <v>986</v>
      </c>
      <c r="K59" s="9"/>
      <c r="S59" s="22"/>
      <c r="T59" s="11" t="s">
        <v>782</v>
      </c>
      <c r="U59" s="11" t="s">
        <v>954</v>
      </c>
      <c r="V59" s="11"/>
      <c r="W59" s="9" t="s">
        <v>754</v>
      </c>
      <c r="X59" s="11" t="s">
        <v>1011</v>
      </c>
      <c r="Y59" s="14">
        <v>44805</v>
      </c>
      <c r="AA59" s="22"/>
      <c r="AN59" t="s">
        <v>1130</v>
      </c>
    </row>
    <row r="60" spans="1:40" ht="14.25" customHeight="1" x14ac:dyDescent="0.25">
      <c r="A60" s="9" t="s">
        <v>776</v>
      </c>
      <c r="B60" s="9" t="s">
        <v>853</v>
      </c>
      <c r="D60" s="78"/>
      <c r="E60" s="9" t="s">
        <v>989</v>
      </c>
      <c r="K60" s="9"/>
      <c r="S60" s="22"/>
      <c r="T60" s="67" t="s">
        <v>1125</v>
      </c>
      <c r="U60" s="69" t="s">
        <v>1127</v>
      </c>
      <c r="V60" s="11"/>
      <c r="W60" s="67" t="s">
        <v>1122</v>
      </c>
      <c r="X60" s="67" t="s">
        <v>1122</v>
      </c>
      <c r="Y60" s="14">
        <v>44835</v>
      </c>
      <c r="AA60" s="22"/>
    </row>
    <row r="61" spans="1:40" ht="14.25" customHeight="1" thickBot="1" x14ac:dyDescent="0.3">
      <c r="A61" s="9" t="s">
        <v>794</v>
      </c>
      <c r="B61" s="77" t="s">
        <v>1155</v>
      </c>
      <c r="E61" s="25" t="s">
        <v>993</v>
      </c>
      <c r="K61" s="9"/>
      <c r="S61" s="22"/>
      <c r="T61" s="67" t="s">
        <v>1126</v>
      </c>
      <c r="U61" s="69" t="s">
        <v>1127</v>
      </c>
      <c r="V61" s="11"/>
      <c r="W61" s="104" t="s">
        <v>54</v>
      </c>
      <c r="X61" s="11" t="s">
        <v>54</v>
      </c>
      <c r="Y61" s="14">
        <v>44866</v>
      </c>
      <c r="AA61" s="22"/>
    </row>
    <row r="62" spans="1:40" ht="14.25" customHeight="1" x14ac:dyDescent="0.25">
      <c r="A62" s="9" t="s">
        <v>810</v>
      </c>
      <c r="B62" s="9" t="s">
        <v>1002</v>
      </c>
      <c r="E62" s="9" t="s">
        <v>995</v>
      </c>
      <c r="S62" s="22"/>
      <c r="T62" s="11"/>
      <c r="U62" s="11"/>
      <c r="V62" s="11"/>
      <c r="W62" s="9" t="s">
        <v>55</v>
      </c>
      <c r="X62" s="11" t="s">
        <v>1017</v>
      </c>
      <c r="Y62" s="14">
        <v>44896</v>
      </c>
      <c r="AA62" s="22"/>
    </row>
    <row r="63" spans="1:40" ht="14.25" customHeight="1" x14ac:dyDescent="0.25">
      <c r="A63" s="9" t="s">
        <v>825</v>
      </c>
      <c r="B63" s="9" t="s">
        <v>1005</v>
      </c>
      <c r="E63" s="9" t="s">
        <v>996</v>
      </c>
      <c r="S63" s="22"/>
      <c r="T63" s="11" t="s">
        <v>1019</v>
      </c>
      <c r="U63" s="11"/>
      <c r="V63" s="11"/>
      <c r="W63" s="9" t="s">
        <v>56</v>
      </c>
      <c r="X63" s="11" t="s">
        <v>56</v>
      </c>
      <c r="Y63" s="14">
        <v>44927</v>
      </c>
      <c r="AA63" s="22"/>
    </row>
    <row r="64" spans="1:40" ht="14.25" customHeight="1" x14ac:dyDescent="0.25">
      <c r="A64" s="9" t="s">
        <v>1756</v>
      </c>
      <c r="B64" s="9" t="s">
        <v>854</v>
      </c>
      <c r="E64" s="9" t="s">
        <v>998</v>
      </c>
      <c r="K64" s="9"/>
      <c r="S64" s="22"/>
      <c r="T64" s="11" t="s">
        <v>768</v>
      </c>
      <c r="U64" s="11" t="s">
        <v>1022</v>
      </c>
      <c r="V64" s="11"/>
      <c r="W64" s="9" t="s">
        <v>756</v>
      </c>
      <c r="X64" s="11" t="s">
        <v>1023</v>
      </c>
      <c r="Y64" s="14">
        <v>44958</v>
      </c>
      <c r="AA64" s="22"/>
    </row>
    <row r="65" spans="1:27" ht="14.25" customHeight="1" x14ac:dyDescent="0.25">
      <c r="A65" s="9" t="s">
        <v>1758</v>
      </c>
      <c r="B65" s="9" t="s">
        <v>854</v>
      </c>
      <c r="E65" s="9" t="s">
        <v>1000</v>
      </c>
      <c r="S65" s="22"/>
      <c r="T65" s="11" t="s">
        <v>769</v>
      </c>
      <c r="U65" s="11" t="s">
        <v>1022</v>
      </c>
      <c r="V65" s="11"/>
      <c r="W65" s="9" t="s">
        <v>757</v>
      </c>
      <c r="X65" s="11" t="s">
        <v>1025</v>
      </c>
      <c r="Y65" s="14">
        <v>44986</v>
      </c>
      <c r="AA65" s="22"/>
    </row>
    <row r="66" spans="1:27" ht="14.25" customHeight="1" x14ac:dyDescent="0.25">
      <c r="A66" s="9" t="s">
        <v>1759</v>
      </c>
      <c r="B66" s="9" t="s">
        <v>854</v>
      </c>
      <c r="E66" s="9" t="s">
        <v>1001</v>
      </c>
      <c r="K66" s="12" t="s">
        <v>1010</v>
      </c>
      <c r="S66" s="22"/>
      <c r="T66" s="11" t="s">
        <v>788</v>
      </c>
      <c r="U66" s="11" t="s">
        <v>1022</v>
      </c>
      <c r="V66" s="11"/>
      <c r="W66" s="9" t="s">
        <v>32</v>
      </c>
      <c r="X66" s="11" t="s">
        <v>32</v>
      </c>
      <c r="Y66" s="14">
        <v>45017</v>
      </c>
      <c r="AA66" s="22"/>
    </row>
    <row r="67" spans="1:27" ht="14.25" customHeight="1" x14ac:dyDescent="0.25">
      <c r="A67" s="9" t="s">
        <v>1757</v>
      </c>
      <c r="B67" s="9" t="s">
        <v>854</v>
      </c>
      <c r="E67" s="9" t="s">
        <v>1004</v>
      </c>
      <c r="K67" s="9" t="s">
        <v>1016</v>
      </c>
      <c r="S67" s="22"/>
      <c r="T67" s="11" t="s">
        <v>805</v>
      </c>
      <c r="U67" s="11" t="s">
        <v>1022</v>
      </c>
      <c r="V67" s="11"/>
      <c r="W67" s="9" t="s">
        <v>861</v>
      </c>
      <c r="X67" s="11" t="s">
        <v>1030</v>
      </c>
      <c r="Y67" s="14">
        <v>45047</v>
      </c>
      <c r="AA67" s="22"/>
    </row>
    <row r="68" spans="1:27" ht="14.25" customHeight="1" x14ac:dyDescent="0.25">
      <c r="A68" s="9" t="s">
        <v>778</v>
      </c>
      <c r="B68" s="9" t="s">
        <v>1013</v>
      </c>
      <c r="E68" s="9" t="s">
        <v>1006</v>
      </c>
      <c r="K68" s="9" t="s">
        <v>934</v>
      </c>
      <c r="S68" s="22"/>
      <c r="T68" s="11" t="s">
        <v>821</v>
      </c>
      <c r="U68" s="11" t="s">
        <v>1022</v>
      </c>
      <c r="V68" s="11"/>
      <c r="W68" s="9" t="s">
        <v>863</v>
      </c>
      <c r="X68" s="11" t="s">
        <v>1033</v>
      </c>
      <c r="Y68" s="14">
        <v>45078</v>
      </c>
      <c r="AA68" s="22"/>
    </row>
    <row r="69" spans="1:27" ht="14.25" customHeight="1" x14ac:dyDescent="0.25">
      <c r="A69" s="9" t="s">
        <v>796</v>
      </c>
      <c r="B69" s="9" t="s">
        <v>1013</v>
      </c>
      <c r="E69" s="9" t="s">
        <v>1007</v>
      </c>
      <c r="K69" s="9" t="s">
        <v>885</v>
      </c>
      <c r="S69" s="22"/>
      <c r="T69" s="11" t="s">
        <v>770</v>
      </c>
      <c r="U69" s="11" t="s">
        <v>1022</v>
      </c>
      <c r="V69" s="11"/>
      <c r="W69" s="9" t="s">
        <v>866</v>
      </c>
      <c r="X69" s="11" t="s">
        <v>1035</v>
      </c>
      <c r="Y69" s="14">
        <v>45108</v>
      </c>
      <c r="AA69" s="22"/>
    </row>
    <row r="70" spans="1:27" ht="14.25" customHeight="1" x14ac:dyDescent="0.25">
      <c r="A70" s="9" t="s">
        <v>812</v>
      </c>
      <c r="B70" s="9" t="s">
        <v>1013</v>
      </c>
      <c r="E70" s="9" t="s">
        <v>1008</v>
      </c>
      <c r="K70" s="9"/>
      <c r="S70" s="22"/>
      <c r="T70" s="11" t="s">
        <v>789</v>
      </c>
      <c r="U70" s="11" t="s">
        <v>1022</v>
      </c>
      <c r="V70" s="11"/>
      <c r="W70" s="67" t="s">
        <v>1119</v>
      </c>
      <c r="X70" s="67" t="s">
        <v>1119</v>
      </c>
      <c r="Y70" s="14">
        <v>45139</v>
      </c>
      <c r="AA70" s="22"/>
    </row>
    <row r="71" spans="1:27" ht="14.25" customHeight="1" x14ac:dyDescent="0.25">
      <c r="A71" s="9" t="s">
        <v>779</v>
      </c>
      <c r="B71" s="9" t="s">
        <v>1020</v>
      </c>
      <c r="E71" s="9" t="s">
        <v>1009</v>
      </c>
      <c r="K71" s="9"/>
      <c r="S71" s="22"/>
      <c r="T71" s="11" t="s">
        <v>806</v>
      </c>
      <c r="U71" s="11" t="s">
        <v>1022</v>
      </c>
      <c r="V71" s="11"/>
      <c r="W71" s="67" t="s">
        <v>1120</v>
      </c>
      <c r="X71" s="67" t="s">
        <v>1120</v>
      </c>
      <c r="AA71" s="22"/>
    </row>
    <row r="72" spans="1:27" ht="14.25" customHeight="1" x14ac:dyDescent="0.25">
      <c r="A72" s="9" t="s">
        <v>34</v>
      </c>
      <c r="B72" s="9" t="s">
        <v>859</v>
      </c>
      <c r="E72" s="9" t="s">
        <v>1012</v>
      </c>
      <c r="S72" s="22"/>
      <c r="T72" s="11" t="s">
        <v>822</v>
      </c>
      <c r="U72" s="11" t="s">
        <v>1022</v>
      </c>
      <c r="V72" s="11"/>
      <c r="W72" s="67" t="s">
        <v>1123</v>
      </c>
      <c r="X72" s="67" t="s">
        <v>1123</v>
      </c>
      <c r="AA72" s="22"/>
    </row>
    <row r="73" spans="1:27" ht="14.25" customHeight="1" x14ac:dyDescent="0.25">
      <c r="A73" s="9" t="s">
        <v>797</v>
      </c>
      <c r="B73" s="9" t="s">
        <v>1026</v>
      </c>
      <c r="D73" s="78"/>
      <c r="E73" s="9" t="s">
        <v>1014</v>
      </c>
      <c r="S73" s="22"/>
      <c r="T73" s="11" t="s">
        <v>771</v>
      </c>
      <c r="U73" s="11" t="s">
        <v>1022</v>
      </c>
      <c r="V73" s="11"/>
      <c r="W73" s="67" t="s">
        <v>1124</v>
      </c>
      <c r="X73" s="67" t="s">
        <v>1124</v>
      </c>
      <c r="AA73" s="22"/>
    </row>
    <row r="74" spans="1:27" ht="14.25" customHeight="1" x14ac:dyDescent="0.25">
      <c r="A74" s="9" t="s">
        <v>41</v>
      </c>
      <c r="B74" s="9" t="s">
        <v>1028</v>
      </c>
      <c r="D74" s="78"/>
      <c r="E74" s="9" t="s">
        <v>1015</v>
      </c>
      <c r="S74" s="22"/>
      <c r="T74" s="11" t="s">
        <v>790</v>
      </c>
      <c r="U74" s="11" t="s">
        <v>1022</v>
      </c>
      <c r="V74" s="11"/>
      <c r="W74" s="76" t="s">
        <v>1151</v>
      </c>
      <c r="X74" s="76" t="s">
        <v>1151</v>
      </c>
      <c r="AA74" s="22"/>
    </row>
    <row r="75" spans="1:27" ht="14.25" customHeight="1" x14ac:dyDescent="0.25">
      <c r="A75" s="9" t="s">
        <v>990</v>
      </c>
      <c r="B75" s="9" t="s">
        <v>1031</v>
      </c>
      <c r="E75" s="9" t="s">
        <v>1018</v>
      </c>
      <c r="S75" s="22"/>
      <c r="T75" s="11" t="s">
        <v>772</v>
      </c>
      <c r="U75" s="11" t="s">
        <v>1022</v>
      </c>
      <c r="V75" s="11"/>
      <c r="W75" s="76" t="s">
        <v>1152</v>
      </c>
      <c r="X75" s="76" t="s">
        <v>1152</v>
      </c>
      <c r="AA75" s="22"/>
    </row>
    <row r="76" spans="1:27" ht="14.25" customHeight="1" x14ac:dyDescent="0.25">
      <c r="A76" s="9" t="s">
        <v>800</v>
      </c>
      <c r="B76" s="9" t="s">
        <v>1031</v>
      </c>
      <c r="E76" s="9" t="s">
        <v>1021</v>
      </c>
      <c r="S76" s="22"/>
      <c r="T76" s="11" t="s">
        <v>791</v>
      </c>
      <c r="U76" s="11" t="s">
        <v>1022</v>
      </c>
      <c r="V76" s="11"/>
      <c r="W76" s="102"/>
      <c r="X76" s="11"/>
      <c r="AA76" s="22"/>
    </row>
    <row r="77" spans="1:27" ht="14.25" customHeight="1" x14ac:dyDescent="0.25">
      <c r="A77" s="9" t="s">
        <v>815</v>
      </c>
      <c r="B77" s="9" t="s">
        <v>1031</v>
      </c>
      <c r="E77" s="9" t="s">
        <v>1024</v>
      </c>
      <c r="S77" s="22"/>
      <c r="T77" s="11" t="s">
        <v>807</v>
      </c>
      <c r="U77" s="11" t="s">
        <v>1022</v>
      </c>
      <c r="V77" s="11"/>
      <c r="W77" s="11"/>
      <c r="X77" s="11" t="s">
        <v>1040</v>
      </c>
      <c r="AA77" s="22"/>
    </row>
    <row r="78" spans="1:27" ht="14.25" customHeight="1" x14ac:dyDescent="0.25">
      <c r="A78" s="9" t="s">
        <v>780</v>
      </c>
      <c r="B78" s="9" t="s">
        <v>1037</v>
      </c>
      <c r="E78" s="9" t="s">
        <v>1027</v>
      </c>
      <c r="S78" s="22"/>
      <c r="T78" s="11" t="s">
        <v>773</v>
      </c>
      <c r="U78" s="11" t="s">
        <v>1051</v>
      </c>
      <c r="V78" s="11"/>
      <c r="W78" s="11"/>
      <c r="X78" s="11" t="s">
        <v>1042</v>
      </c>
      <c r="AA78" s="22"/>
    </row>
    <row r="79" spans="1:27" ht="14.25" customHeight="1" x14ac:dyDescent="0.25">
      <c r="A79" s="9" t="s">
        <v>798</v>
      </c>
      <c r="B79" s="9" t="s">
        <v>1037</v>
      </c>
      <c r="E79" s="9" t="s">
        <v>1029</v>
      </c>
      <c r="S79" s="22"/>
      <c r="T79" s="11" t="s">
        <v>792</v>
      </c>
      <c r="U79" s="11" t="s">
        <v>1051</v>
      </c>
      <c r="V79" s="11"/>
      <c r="W79" s="11"/>
      <c r="X79" s="11" t="s">
        <v>1044</v>
      </c>
      <c r="AA79" s="22"/>
    </row>
    <row r="80" spans="1:27" ht="14.25" customHeight="1" x14ac:dyDescent="0.25">
      <c r="A80" s="9" t="s">
        <v>813</v>
      </c>
      <c r="B80" s="9" t="s">
        <v>1037</v>
      </c>
      <c r="D80" s="11"/>
      <c r="E80" s="9" t="s">
        <v>1032</v>
      </c>
      <c r="S80" s="22"/>
      <c r="T80" s="11" t="s">
        <v>808</v>
      </c>
      <c r="U80" s="11" t="s">
        <v>1051</v>
      </c>
      <c r="V80" s="11"/>
      <c r="W80" s="11"/>
      <c r="X80" s="11" t="s">
        <v>1047</v>
      </c>
      <c r="AA80" s="22"/>
    </row>
    <row r="81" spans="1:27" ht="14.25" customHeight="1" x14ac:dyDescent="0.25">
      <c r="A81" s="9" t="s">
        <v>827</v>
      </c>
      <c r="B81" s="9" t="s">
        <v>1037</v>
      </c>
      <c r="D81" s="11"/>
      <c r="E81" s="9" t="s">
        <v>1034</v>
      </c>
      <c r="S81" s="22"/>
      <c r="T81" s="11" t="s">
        <v>823</v>
      </c>
      <c r="U81" s="11" t="s">
        <v>1051</v>
      </c>
      <c r="V81" s="11"/>
      <c r="W81" s="11"/>
      <c r="X81" s="11"/>
      <c r="AA81" s="22"/>
    </row>
    <row r="82" spans="1:27" ht="14.25" customHeight="1" x14ac:dyDescent="0.25">
      <c r="A82" s="9" t="s">
        <v>781</v>
      </c>
      <c r="B82" s="9" t="s">
        <v>1045</v>
      </c>
      <c r="D82" s="11"/>
      <c r="E82" s="9" t="s">
        <v>1036</v>
      </c>
      <c r="S82" s="22"/>
      <c r="T82" s="11" t="s">
        <v>833</v>
      </c>
      <c r="U82" s="11" t="s">
        <v>1051</v>
      </c>
      <c r="V82" s="11"/>
      <c r="W82" s="11"/>
      <c r="X82" s="11"/>
      <c r="AA82" s="22"/>
    </row>
    <row r="83" spans="1:27" ht="14.25" customHeight="1" x14ac:dyDescent="0.25">
      <c r="A83" s="9" t="s">
        <v>799</v>
      </c>
      <c r="B83" s="9" t="s">
        <v>1045</v>
      </c>
      <c r="D83" s="11"/>
      <c r="E83" s="9" t="s">
        <v>1038</v>
      </c>
      <c r="S83" s="22"/>
      <c r="T83" s="11" t="s">
        <v>839</v>
      </c>
      <c r="U83" s="11" t="s">
        <v>1051</v>
      </c>
      <c r="V83" s="11"/>
      <c r="W83" s="11"/>
      <c r="X83" s="11"/>
      <c r="AA83" s="22"/>
    </row>
    <row r="84" spans="1:27" ht="14.25" customHeight="1" x14ac:dyDescent="0.25">
      <c r="A84" s="9" t="s">
        <v>814</v>
      </c>
      <c r="B84" s="9" t="s">
        <v>1045</v>
      </c>
      <c r="E84" s="9" t="s">
        <v>1039</v>
      </c>
      <c r="S84" s="22"/>
      <c r="T84" s="11" t="s">
        <v>844</v>
      </c>
      <c r="U84" s="11" t="s">
        <v>1051</v>
      </c>
      <c r="V84" s="11"/>
      <c r="W84" s="11"/>
      <c r="X84" s="11"/>
      <c r="AA84" s="22"/>
    </row>
    <row r="85" spans="1:27" ht="14.25" customHeight="1" x14ac:dyDescent="0.25">
      <c r="A85" s="9" t="s">
        <v>828</v>
      </c>
      <c r="B85" s="9" t="s">
        <v>1045</v>
      </c>
      <c r="E85" s="9" t="s">
        <v>1041</v>
      </c>
      <c r="S85" s="22"/>
      <c r="T85" s="11" t="s">
        <v>851</v>
      </c>
      <c r="U85" s="11" t="s">
        <v>1051</v>
      </c>
      <c r="V85" s="11"/>
      <c r="W85" s="11"/>
      <c r="X85" s="11"/>
      <c r="AA85" s="22"/>
    </row>
    <row r="86" spans="1:27" ht="14.25" customHeight="1" x14ac:dyDescent="0.25">
      <c r="A86" s="9" t="s">
        <v>782</v>
      </c>
      <c r="B86" s="9" t="s">
        <v>1031</v>
      </c>
      <c r="E86" s="9" t="s">
        <v>1043</v>
      </c>
      <c r="S86" s="22"/>
      <c r="T86" s="11" t="s">
        <v>774</v>
      </c>
      <c r="U86" s="11" t="s">
        <v>1053</v>
      </c>
      <c r="V86" s="11"/>
      <c r="W86" s="11"/>
      <c r="X86" s="11"/>
      <c r="AA86" s="22"/>
    </row>
    <row r="87" spans="1:27" ht="14.25" customHeight="1" x14ac:dyDescent="0.25">
      <c r="A87" s="67" t="s">
        <v>1125</v>
      </c>
      <c r="B87" s="67" t="s">
        <v>1132</v>
      </c>
      <c r="E87" s="9" t="s">
        <v>1046</v>
      </c>
      <c r="S87" s="22"/>
      <c r="T87" s="11" t="s">
        <v>793</v>
      </c>
      <c r="U87" s="11" t="s">
        <v>1053</v>
      </c>
      <c r="V87" s="11"/>
      <c r="W87" s="11"/>
      <c r="X87" s="11"/>
      <c r="AA87" s="22"/>
    </row>
    <row r="88" spans="1:27" ht="14.25" customHeight="1" x14ac:dyDescent="0.25">
      <c r="A88" s="67" t="s">
        <v>1126</v>
      </c>
      <c r="B88" s="67" t="s">
        <v>1132</v>
      </c>
      <c r="E88" s="9" t="s">
        <v>1048</v>
      </c>
      <c r="S88" s="22"/>
      <c r="T88" s="11" t="s">
        <v>809</v>
      </c>
      <c r="U88" s="11" t="s">
        <v>1053</v>
      </c>
      <c r="V88" s="11"/>
      <c r="W88" s="11"/>
      <c r="X88" s="11"/>
      <c r="AA88" s="22"/>
    </row>
    <row r="89" spans="1:27" ht="14.25" customHeight="1" x14ac:dyDescent="0.25">
      <c r="E89" s="9" t="s">
        <v>1049</v>
      </c>
      <c r="S89" s="22"/>
      <c r="T89" s="11" t="s">
        <v>824</v>
      </c>
      <c r="U89" s="11" t="s">
        <v>1053</v>
      </c>
      <c r="V89" s="11"/>
      <c r="W89" s="11"/>
      <c r="X89" s="11"/>
      <c r="AA89" s="22"/>
    </row>
    <row r="90" spans="1:27" ht="14.25" customHeight="1" x14ac:dyDescent="0.25">
      <c r="E90" s="9" t="s">
        <v>1050</v>
      </c>
      <c r="S90" s="22"/>
      <c r="T90" s="11" t="s">
        <v>834</v>
      </c>
      <c r="U90" s="11" t="s">
        <v>1053</v>
      </c>
      <c r="V90" s="11"/>
      <c r="W90" s="11"/>
      <c r="X90" s="11"/>
      <c r="AA90" s="22"/>
    </row>
    <row r="91" spans="1:27" ht="14.25" customHeight="1" x14ac:dyDescent="0.25">
      <c r="D91" s="12"/>
      <c r="E91" s="9" t="s">
        <v>1052</v>
      </c>
      <c r="S91" s="22"/>
      <c r="T91" s="11" t="s">
        <v>840</v>
      </c>
      <c r="U91" s="11" t="s">
        <v>1053</v>
      </c>
      <c r="V91" s="11"/>
      <c r="W91" s="11"/>
      <c r="X91" s="11"/>
      <c r="AA91" s="22"/>
    </row>
    <row r="92" spans="1:27" ht="14.25" customHeight="1" x14ac:dyDescent="0.25">
      <c r="E92" s="9" t="s">
        <v>919</v>
      </c>
      <c r="S92" s="22"/>
      <c r="T92" s="11" t="s">
        <v>845</v>
      </c>
      <c r="U92" s="11" t="s">
        <v>1053</v>
      </c>
      <c r="V92" s="11"/>
      <c r="W92" s="11"/>
      <c r="X92" s="11"/>
      <c r="AA92" s="22"/>
    </row>
    <row r="93" spans="1:27" ht="14.25" customHeight="1" x14ac:dyDescent="0.25">
      <c r="E93" s="9" t="s">
        <v>1074</v>
      </c>
      <c r="S93" s="22"/>
      <c r="T93" s="11" t="s">
        <v>775</v>
      </c>
      <c r="U93" s="11" t="s">
        <v>1055</v>
      </c>
      <c r="V93" s="11"/>
      <c r="W93" s="11"/>
      <c r="X93" s="11"/>
      <c r="AA93" s="22"/>
    </row>
    <row r="94" spans="1:27" ht="14.25" customHeight="1" x14ac:dyDescent="0.25">
      <c r="E94" s="9" t="s">
        <v>900</v>
      </c>
      <c r="S94" s="22"/>
      <c r="T94" s="11" t="s">
        <v>776</v>
      </c>
      <c r="U94" s="11" t="s">
        <v>1055</v>
      </c>
      <c r="V94" s="11"/>
      <c r="W94" s="11"/>
      <c r="X94" s="11"/>
      <c r="AA94" s="22"/>
    </row>
    <row r="95" spans="1:27" ht="14.25" customHeight="1" x14ac:dyDescent="0.25">
      <c r="D95" s="12" t="s">
        <v>48</v>
      </c>
      <c r="E95" s="9" t="s">
        <v>1162</v>
      </c>
      <c r="F95" s="12" t="s">
        <v>1130</v>
      </c>
      <c r="S95" s="22"/>
      <c r="T95" s="11" t="s">
        <v>794</v>
      </c>
      <c r="U95" s="11" t="s">
        <v>1055</v>
      </c>
      <c r="V95" s="11"/>
      <c r="W95" s="11"/>
      <c r="X95" s="11"/>
      <c r="AA95" s="22"/>
    </row>
    <row r="96" spans="1:27" ht="14.25" customHeight="1" x14ac:dyDescent="0.25">
      <c r="D96" s="9" t="s">
        <v>1054</v>
      </c>
      <c r="F96" t="s">
        <v>886</v>
      </c>
      <c r="S96" s="22"/>
      <c r="T96" s="11" t="s">
        <v>810</v>
      </c>
      <c r="U96" s="11" t="s">
        <v>1051</v>
      </c>
      <c r="V96" s="11"/>
      <c r="W96" s="11"/>
      <c r="X96" s="11"/>
      <c r="AA96" s="22"/>
    </row>
    <row r="97" spans="4:27" ht="14.25" customHeight="1" x14ac:dyDescent="0.25">
      <c r="D97" s="9" t="s">
        <v>983</v>
      </c>
      <c r="F97" t="s">
        <v>901</v>
      </c>
      <c r="S97" s="22"/>
      <c r="T97" s="11" t="s">
        <v>825</v>
      </c>
      <c r="U97" s="11" t="s">
        <v>1053</v>
      </c>
      <c r="V97" s="11"/>
      <c r="W97" s="11"/>
      <c r="X97" s="11"/>
      <c r="AA97" s="22"/>
    </row>
    <row r="98" spans="4:27" ht="14.25" customHeight="1" x14ac:dyDescent="0.25">
      <c r="D98" s="9" t="s">
        <v>985</v>
      </c>
      <c r="F98" t="s">
        <v>1016</v>
      </c>
      <c r="S98" s="22"/>
      <c r="T98" s="11" t="s">
        <v>1756</v>
      </c>
      <c r="U98" s="11" t="s">
        <v>1055</v>
      </c>
      <c r="V98" s="11"/>
      <c r="W98" s="11"/>
      <c r="X98" s="11"/>
      <c r="AA98" s="22"/>
    </row>
    <row r="99" spans="4:27" ht="14.25" customHeight="1" x14ac:dyDescent="0.25">
      <c r="D99" s="9" t="s">
        <v>988</v>
      </c>
      <c r="F99" t="s">
        <v>1131</v>
      </c>
      <c r="S99" s="22"/>
      <c r="T99" s="11" t="s">
        <v>1758</v>
      </c>
      <c r="U99" s="11" t="s">
        <v>1055</v>
      </c>
      <c r="V99" s="11"/>
      <c r="W99" s="11"/>
      <c r="X99" s="11"/>
      <c r="AA99" s="22"/>
    </row>
    <row r="100" spans="4:27" ht="14.25" customHeight="1" x14ac:dyDescent="0.25">
      <c r="D100" s="9"/>
      <c r="S100" s="22"/>
      <c r="T100" s="11" t="s">
        <v>1759</v>
      </c>
      <c r="U100" s="11" t="s">
        <v>1055</v>
      </c>
      <c r="V100" s="11"/>
      <c r="W100" s="11"/>
      <c r="X100" s="11"/>
      <c r="AA100" s="22"/>
    </row>
    <row r="101" spans="4:27" ht="14.25" customHeight="1" x14ac:dyDescent="0.25">
      <c r="D101" s="9"/>
      <c r="S101" s="22"/>
      <c r="T101" s="11" t="s">
        <v>1757</v>
      </c>
      <c r="U101" s="11" t="s">
        <v>1055</v>
      </c>
      <c r="V101" s="11"/>
      <c r="W101" s="11"/>
      <c r="X101" s="11"/>
      <c r="AA101" s="22"/>
    </row>
    <row r="102" spans="4:27" ht="14.25" customHeight="1" x14ac:dyDescent="0.25">
      <c r="D102" s="9"/>
      <c r="S102" s="22"/>
      <c r="T102" s="11" t="s">
        <v>778</v>
      </c>
      <c r="U102" s="11" t="s">
        <v>1051</v>
      </c>
      <c r="V102" s="11"/>
      <c r="W102" s="11"/>
      <c r="X102" s="11"/>
      <c r="AA102" s="22"/>
    </row>
    <row r="103" spans="4:27" ht="14.25" customHeight="1" x14ac:dyDescent="0.25">
      <c r="S103" s="22"/>
      <c r="T103" s="11" t="s">
        <v>796</v>
      </c>
      <c r="U103" s="11" t="s">
        <v>1051</v>
      </c>
      <c r="V103" s="11"/>
      <c r="W103" s="11"/>
      <c r="X103" s="11"/>
      <c r="AA103" s="22"/>
    </row>
    <row r="104" spans="4:27" ht="14.25" customHeight="1" x14ac:dyDescent="0.25">
      <c r="S104" s="22"/>
      <c r="T104" s="11" t="s">
        <v>812</v>
      </c>
      <c r="U104" s="11" t="s">
        <v>1051</v>
      </c>
      <c r="V104" s="11"/>
      <c r="W104" s="11"/>
      <c r="X104" s="11"/>
      <c r="AA104" s="22"/>
    </row>
    <row r="105" spans="4:27" ht="14.25" customHeight="1" x14ac:dyDescent="0.25">
      <c r="S105" s="22"/>
      <c r="T105" s="11" t="s">
        <v>779</v>
      </c>
      <c r="U105" s="11" t="s">
        <v>1053</v>
      </c>
      <c r="V105" s="11"/>
      <c r="W105" s="11"/>
      <c r="X105" s="11"/>
      <c r="AA105" s="22"/>
    </row>
    <row r="106" spans="4:27" ht="14.25" customHeight="1" x14ac:dyDescent="0.25">
      <c r="S106" s="22"/>
      <c r="T106" s="11" t="s">
        <v>34</v>
      </c>
      <c r="U106" s="11" t="s">
        <v>1055</v>
      </c>
      <c r="V106" s="11"/>
      <c r="W106" s="11"/>
      <c r="X106" s="11"/>
      <c r="AA106" s="22"/>
    </row>
    <row r="107" spans="4:27" ht="14.25" customHeight="1" x14ac:dyDescent="0.25">
      <c r="S107" s="22"/>
      <c r="T107" s="11" t="s">
        <v>797</v>
      </c>
      <c r="U107" s="11" t="s">
        <v>1055</v>
      </c>
      <c r="V107" s="11"/>
      <c r="W107" s="11"/>
      <c r="X107" s="11"/>
      <c r="AA107" s="22"/>
    </row>
    <row r="108" spans="4:27" ht="14.25" customHeight="1" x14ac:dyDescent="0.25">
      <c r="S108" s="22"/>
      <c r="T108" s="11" t="s">
        <v>41</v>
      </c>
      <c r="U108" s="11" t="s">
        <v>1055</v>
      </c>
      <c r="V108" s="11"/>
      <c r="W108" s="11"/>
      <c r="X108" s="11"/>
      <c r="AA108" s="22"/>
    </row>
    <row r="109" spans="4:27" ht="14.25" customHeight="1" x14ac:dyDescent="0.25">
      <c r="S109" s="22"/>
      <c r="T109" s="11" t="s">
        <v>990</v>
      </c>
      <c r="U109" s="11" t="s">
        <v>1055</v>
      </c>
      <c r="V109" s="11"/>
      <c r="W109" s="11"/>
      <c r="X109" s="11"/>
      <c r="AA109" s="22"/>
    </row>
    <row r="110" spans="4:27" ht="14.25" customHeight="1" x14ac:dyDescent="0.25">
      <c r="S110" s="22"/>
      <c r="T110" s="11" t="s">
        <v>800</v>
      </c>
      <c r="U110" s="11" t="s">
        <v>1055</v>
      </c>
      <c r="V110" s="11"/>
      <c r="W110" s="11"/>
      <c r="X110" s="11"/>
      <c r="AA110" s="22"/>
    </row>
    <row r="111" spans="4:27" ht="14.25" customHeight="1" x14ac:dyDescent="0.25">
      <c r="S111" s="22"/>
      <c r="T111" s="11" t="s">
        <v>815</v>
      </c>
      <c r="U111" s="11" t="s">
        <v>1055</v>
      </c>
      <c r="V111" s="11"/>
      <c r="W111" s="11"/>
      <c r="X111" s="11"/>
      <c r="AA111" s="22"/>
    </row>
    <row r="112" spans="4:27" ht="14.25" customHeight="1" x14ac:dyDescent="0.25">
      <c r="S112" s="22"/>
      <c r="T112" s="11" t="s">
        <v>780</v>
      </c>
      <c r="U112" s="11" t="s">
        <v>1051</v>
      </c>
      <c r="V112" s="11"/>
      <c r="W112" s="11"/>
      <c r="X112" s="11"/>
      <c r="AA112" s="22"/>
    </row>
    <row r="113" spans="5:27" ht="14.25" customHeight="1" x14ac:dyDescent="0.25">
      <c r="S113" s="22"/>
      <c r="T113" s="11" t="s">
        <v>798</v>
      </c>
      <c r="U113" s="11" t="s">
        <v>1051</v>
      </c>
      <c r="V113" s="11"/>
      <c r="W113" s="11"/>
      <c r="X113" s="11"/>
      <c r="AA113" s="22"/>
    </row>
    <row r="114" spans="5:27" ht="14.25" customHeight="1" x14ac:dyDescent="0.25">
      <c r="S114" s="22"/>
      <c r="T114" s="11" t="s">
        <v>813</v>
      </c>
      <c r="U114" s="11" t="s">
        <v>1051</v>
      </c>
      <c r="V114" s="11"/>
      <c r="W114" s="11"/>
      <c r="X114" s="11"/>
      <c r="AA114" s="22"/>
    </row>
    <row r="115" spans="5:27" ht="14.25" customHeight="1" x14ac:dyDescent="0.25">
      <c r="E115" s="12"/>
      <c r="S115" s="22"/>
      <c r="T115" s="11" t="s">
        <v>827</v>
      </c>
      <c r="U115" s="11" t="s">
        <v>1051</v>
      </c>
      <c r="V115" s="11"/>
      <c r="W115" s="11"/>
      <c r="X115" s="11"/>
      <c r="AA115" s="22"/>
    </row>
    <row r="116" spans="5:27" ht="14.25" customHeight="1" x14ac:dyDescent="0.25">
      <c r="E116" s="12" t="s">
        <v>257</v>
      </c>
      <c r="S116" s="22"/>
      <c r="T116" s="11" t="s">
        <v>781</v>
      </c>
      <c r="U116" s="11" t="s">
        <v>1053</v>
      </c>
      <c r="V116" s="11"/>
      <c r="W116" s="11"/>
      <c r="X116" s="11"/>
      <c r="AA116" s="22"/>
    </row>
    <row r="117" spans="5:27" ht="14.25" customHeight="1" x14ac:dyDescent="0.25">
      <c r="E117" s="11" t="s">
        <v>957</v>
      </c>
      <c r="S117" s="22"/>
      <c r="T117" s="11" t="s">
        <v>799</v>
      </c>
      <c r="U117" s="11" t="s">
        <v>1053</v>
      </c>
      <c r="V117" s="11"/>
      <c r="W117" s="11"/>
      <c r="X117" s="11"/>
      <c r="AA117" s="22"/>
    </row>
    <row r="118" spans="5:27" ht="14.25" customHeight="1" x14ac:dyDescent="0.25">
      <c r="E118" s="9" t="s">
        <v>1056</v>
      </c>
      <c r="S118" s="22"/>
      <c r="T118" s="11" t="s">
        <v>814</v>
      </c>
      <c r="U118" s="11" t="s">
        <v>1053</v>
      </c>
      <c r="V118" s="11"/>
      <c r="W118" s="11"/>
      <c r="X118" s="11"/>
      <c r="AA118" s="22"/>
    </row>
    <row r="119" spans="5:27" ht="14.25" customHeight="1" x14ac:dyDescent="0.25">
      <c r="E119" s="11" t="s">
        <v>1057</v>
      </c>
      <c r="S119" s="22"/>
      <c r="T119" s="11" t="s">
        <v>828</v>
      </c>
      <c r="U119" s="11" t="s">
        <v>1053</v>
      </c>
      <c r="V119" s="11"/>
      <c r="W119" s="11"/>
      <c r="X119" s="11"/>
      <c r="AA119" s="22"/>
    </row>
    <row r="120" spans="5:27" ht="14.25" customHeight="1" x14ac:dyDescent="0.25">
      <c r="E120" s="9" t="s">
        <v>1058</v>
      </c>
      <c r="S120" s="22"/>
      <c r="T120" s="11" t="s">
        <v>782</v>
      </c>
      <c r="U120" s="11" t="s">
        <v>1055</v>
      </c>
      <c r="V120" s="11"/>
      <c r="W120" s="11"/>
      <c r="X120" s="11"/>
      <c r="AA120" s="22"/>
    </row>
    <row r="121" spans="5:27" ht="14.25" customHeight="1" x14ac:dyDescent="0.25">
      <c r="E121" s="9" t="s">
        <v>1059</v>
      </c>
      <c r="S121" s="22"/>
      <c r="T121" s="67" t="s">
        <v>1125</v>
      </c>
      <c r="U121" s="69" t="s">
        <v>1128</v>
      </c>
      <c r="V121" s="11"/>
      <c r="W121" s="11"/>
      <c r="X121" s="11"/>
      <c r="AA121" s="22"/>
    </row>
    <row r="122" spans="5:27" ht="14.25" customHeight="1" x14ac:dyDescent="0.25">
      <c r="E122" s="9" t="s">
        <v>911</v>
      </c>
      <c r="S122" s="22"/>
      <c r="T122" s="67" t="s">
        <v>1126</v>
      </c>
      <c r="U122" s="69" t="s">
        <v>1128</v>
      </c>
      <c r="V122" s="11"/>
      <c r="W122" s="11"/>
      <c r="X122" s="11"/>
      <c r="AA122" s="22"/>
    </row>
    <row r="123" spans="5:27" ht="14.25" customHeight="1" x14ac:dyDescent="0.25">
      <c r="E123" s="9" t="s">
        <v>935</v>
      </c>
      <c r="S123" s="22"/>
      <c r="T123" s="11"/>
      <c r="U123" s="11"/>
      <c r="V123" s="11"/>
      <c r="W123" s="11"/>
      <c r="X123" s="11"/>
      <c r="AA123" s="22"/>
    </row>
    <row r="124" spans="5:27" ht="14.25" customHeight="1" x14ac:dyDescent="0.25">
      <c r="E124" s="9" t="s">
        <v>960</v>
      </c>
      <c r="S124" s="22"/>
      <c r="T124" s="11"/>
      <c r="U124" s="11"/>
      <c r="V124" s="11"/>
      <c r="W124" s="11"/>
      <c r="X124" s="11"/>
      <c r="AA124" s="22"/>
    </row>
    <row r="125" spans="5:27" ht="14.25" customHeight="1" x14ac:dyDescent="0.25">
      <c r="E125" s="9" t="s">
        <v>1060</v>
      </c>
      <c r="S125" s="22"/>
      <c r="T125" s="11"/>
      <c r="U125" s="11"/>
      <c r="V125" s="11"/>
      <c r="W125" s="11"/>
      <c r="X125" s="11"/>
      <c r="AA125" s="22"/>
    </row>
    <row r="126" spans="5:27" ht="14.25" customHeight="1" x14ac:dyDescent="0.25">
      <c r="E126" s="9" t="s">
        <v>1061</v>
      </c>
      <c r="S126" s="22"/>
      <c r="T126" s="11"/>
      <c r="U126" s="11"/>
      <c r="V126" s="11"/>
      <c r="W126" s="11"/>
      <c r="X126" s="11"/>
      <c r="AA126" s="22"/>
    </row>
    <row r="127" spans="5:27" ht="14.25" customHeight="1" x14ac:dyDescent="0.25">
      <c r="E127" s="9" t="s">
        <v>1062</v>
      </c>
      <c r="S127" s="22"/>
      <c r="T127" s="11"/>
      <c r="U127" s="11"/>
      <c r="V127" s="11"/>
      <c r="W127" s="11"/>
      <c r="X127" s="11"/>
      <c r="AA127" s="22"/>
    </row>
    <row r="128" spans="5:27" ht="14.25" customHeight="1" x14ac:dyDescent="0.25">
      <c r="E128" s="9" t="s">
        <v>1063</v>
      </c>
      <c r="S128" s="22"/>
      <c r="T128" s="11"/>
      <c r="U128" s="11"/>
      <c r="V128" s="11"/>
      <c r="W128" s="11"/>
      <c r="X128" s="11"/>
      <c r="AA128" s="22"/>
    </row>
    <row r="129" spans="5:27" ht="14.25" customHeight="1" x14ac:dyDescent="0.25">
      <c r="E129" s="9" t="s">
        <v>1064</v>
      </c>
      <c r="S129" s="22"/>
      <c r="T129" s="11"/>
      <c r="U129" s="11"/>
      <c r="V129" s="11"/>
      <c r="W129" s="11"/>
      <c r="X129" s="11"/>
      <c r="AA129" s="22"/>
    </row>
    <row r="130" spans="5:27" ht="14.25" customHeight="1" x14ac:dyDescent="0.25">
      <c r="E130" s="9" t="s">
        <v>1065</v>
      </c>
      <c r="S130" s="22"/>
      <c r="T130" s="11"/>
      <c r="U130" s="11"/>
      <c r="V130" s="11"/>
      <c r="W130" s="11"/>
      <c r="X130" s="11"/>
      <c r="AA130" s="22"/>
    </row>
    <row r="131" spans="5:27" ht="14.25" customHeight="1" x14ac:dyDescent="0.25">
      <c r="E131" s="9" t="s">
        <v>1066</v>
      </c>
      <c r="S131" s="22"/>
      <c r="T131" s="11"/>
      <c r="U131" s="11"/>
      <c r="V131" s="11"/>
      <c r="W131" s="11"/>
      <c r="X131" s="11"/>
      <c r="AA131" s="22"/>
    </row>
    <row r="132" spans="5:27" ht="14.25" customHeight="1" x14ac:dyDescent="0.25">
      <c r="E132" s="9" t="s">
        <v>1067</v>
      </c>
      <c r="S132" s="22"/>
      <c r="T132" s="11"/>
      <c r="U132" s="11"/>
      <c r="V132" s="11"/>
      <c r="W132" s="11"/>
      <c r="X132" s="11"/>
      <c r="AA132" s="22"/>
    </row>
    <row r="133" spans="5:27" ht="14.25" customHeight="1" x14ac:dyDescent="0.25">
      <c r="E133" s="9" t="s">
        <v>1068</v>
      </c>
      <c r="S133" s="22"/>
      <c r="T133" s="11"/>
      <c r="U133" s="11"/>
      <c r="V133" s="11"/>
      <c r="W133" s="11"/>
      <c r="X133" s="11"/>
      <c r="AA133" s="22"/>
    </row>
    <row r="134" spans="5:27" ht="14.25" customHeight="1" x14ac:dyDescent="0.25">
      <c r="E134" s="9" t="s">
        <v>1069</v>
      </c>
      <c r="S134" s="22"/>
      <c r="T134" s="11"/>
      <c r="U134" s="11"/>
      <c r="V134" s="11"/>
      <c r="W134" s="11"/>
      <c r="X134" s="11"/>
      <c r="AA134" s="22"/>
    </row>
    <row r="135" spans="5:27" ht="14.25" customHeight="1" x14ac:dyDescent="0.25">
      <c r="E135" s="9" t="s">
        <v>1070</v>
      </c>
      <c r="S135" s="22"/>
      <c r="T135" s="11"/>
      <c r="U135" s="11"/>
      <c r="V135" s="11"/>
      <c r="W135" s="11"/>
      <c r="X135" s="11"/>
      <c r="AA135" s="22"/>
    </row>
    <row r="136" spans="5:27" ht="14.25" customHeight="1" x14ac:dyDescent="0.25">
      <c r="E136" s="9" t="s">
        <v>1071</v>
      </c>
      <c r="S136" s="22"/>
      <c r="T136" s="11"/>
      <c r="U136" s="11"/>
      <c r="V136" s="11"/>
      <c r="W136" s="11"/>
      <c r="X136" s="11"/>
      <c r="AA136" s="22"/>
    </row>
    <row r="137" spans="5:27" ht="14.25" customHeight="1" x14ac:dyDescent="0.25">
      <c r="E137" s="9" t="s">
        <v>1072</v>
      </c>
      <c r="S137" s="22"/>
      <c r="T137" s="11"/>
      <c r="U137" s="11"/>
      <c r="V137" s="11"/>
      <c r="W137" s="11"/>
      <c r="X137" s="11"/>
      <c r="AA137" s="22"/>
    </row>
    <row r="138" spans="5:27" ht="14.25" customHeight="1" x14ac:dyDescent="0.25">
      <c r="E138" s="9" t="s">
        <v>1073</v>
      </c>
      <c r="S138" s="22"/>
      <c r="T138" s="11"/>
      <c r="U138" s="11"/>
      <c r="V138" s="11"/>
      <c r="W138" s="11"/>
      <c r="X138" s="11"/>
      <c r="AA138" s="22"/>
    </row>
    <row r="139" spans="5:27" ht="14.25" customHeight="1" x14ac:dyDescent="0.25">
      <c r="E139" s="9" t="s">
        <v>1074</v>
      </c>
      <c r="S139" s="22"/>
      <c r="T139" s="11"/>
      <c r="U139" s="11"/>
      <c r="V139" s="11"/>
      <c r="W139" s="11"/>
      <c r="X139" s="11"/>
      <c r="AA139" s="22"/>
    </row>
    <row r="140" spans="5:27" ht="14.25" customHeight="1" x14ac:dyDescent="0.25">
      <c r="E140" s="9" t="s">
        <v>1075</v>
      </c>
      <c r="S140" s="22"/>
      <c r="T140" s="11"/>
      <c r="U140" s="11"/>
      <c r="V140" s="11"/>
      <c r="W140" s="11"/>
      <c r="X140" s="11"/>
      <c r="AA140" s="22"/>
    </row>
    <row r="141" spans="5:27" ht="14.25" customHeight="1" x14ac:dyDescent="0.25">
      <c r="E141" s="9" t="s">
        <v>900</v>
      </c>
      <c r="S141" s="22"/>
      <c r="T141" s="11"/>
      <c r="U141" s="11"/>
      <c r="V141" s="11"/>
      <c r="W141" s="11"/>
      <c r="X141" s="11"/>
      <c r="AA141" s="22"/>
    </row>
    <row r="142" spans="5:27" ht="14.25" customHeight="1" x14ac:dyDescent="0.25">
      <c r="E142" s="9" t="s">
        <v>1076</v>
      </c>
      <c r="S142" s="22"/>
      <c r="T142" s="11"/>
      <c r="U142" s="11"/>
      <c r="V142" s="11"/>
      <c r="W142" s="11"/>
      <c r="X142" s="11"/>
      <c r="AA142" s="22"/>
    </row>
    <row r="143" spans="5:27" ht="14.25" customHeight="1" x14ac:dyDescent="0.25">
      <c r="E143" s="9" t="s">
        <v>893</v>
      </c>
      <c r="S143" s="22"/>
      <c r="T143" s="11"/>
      <c r="U143" s="11"/>
      <c r="V143" s="11"/>
      <c r="W143" s="11"/>
      <c r="X143" s="11"/>
      <c r="AA143" s="22"/>
    </row>
    <row r="144" spans="5:27" ht="14.25" customHeight="1" x14ac:dyDescent="0.25">
      <c r="E144" s="11" t="s">
        <v>912</v>
      </c>
      <c r="S144" s="22"/>
      <c r="T144" s="11"/>
      <c r="U144" s="11"/>
      <c r="V144" s="11"/>
      <c r="W144" s="11"/>
      <c r="X144" s="11"/>
      <c r="AA144" s="22"/>
    </row>
    <row r="145" spans="5:27" ht="14.25" customHeight="1" x14ac:dyDescent="0.25">
      <c r="E145" s="9" t="s">
        <v>1156</v>
      </c>
      <c r="S145" s="22"/>
      <c r="T145" s="11"/>
      <c r="U145" s="11"/>
      <c r="V145" s="11"/>
      <c r="W145" s="11"/>
      <c r="X145" s="11"/>
      <c r="AA145" s="22"/>
    </row>
    <row r="146" spans="5:27" ht="14.25" customHeight="1" x14ac:dyDescent="0.25">
      <c r="E146" s="9" t="s">
        <v>1165</v>
      </c>
      <c r="S146" s="22"/>
      <c r="T146" s="11"/>
      <c r="U146" s="11"/>
      <c r="V146" s="11"/>
      <c r="W146" s="11"/>
      <c r="X146" s="11"/>
      <c r="AA146" s="22"/>
    </row>
    <row r="147" spans="5:27" ht="14.25" customHeight="1" x14ac:dyDescent="0.25">
      <c r="E147" s="9" t="s">
        <v>1166</v>
      </c>
      <c r="S147" s="22"/>
      <c r="T147" s="11"/>
      <c r="U147" s="11"/>
      <c r="V147" s="11"/>
      <c r="W147" s="11"/>
      <c r="X147" s="11"/>
      <c r="AA147" s="22"/>
    </row>
    <row r="148" spans="5:27" ht="14.25" customHeight="1" x14ac:dyDescent="0.25">
      <c r="E148" s="9" t="s">
        <v>919</v>
      </c>
      <c r="S148" s="22"/>
      <c r="T148" s="11"/>
      <c r="U148" s="11"/>
      <c r="V148" s="11"/>
      <c r="W148" s="11"/>
      <c r="X148" s="11"/>
      <c r="AA148" s="22"/>
    </row>
    <row r="149" spans="5:27" ht="14.25" customHeight="1" x14ac:dyDescent="0.25">
      <c r="E149" s="9" t="s">
        <v>1162</v>
      </c>
      <c r="S149" s="22"/>
      <c r="T149" s="11"/>
      <c r="U149" s="11"/>
      <c r="V149" s="11"/>
      <c r="W149" s="11"/>
      <c r="X149" s="11"/>
      <c r="AA149" s="22"/>
    </row>
    <row r="150" spans="5:27" ht="14.25" customHeight="1" x14ac:dyDescent="0.25">
      <c r="E150" s="9" t="s">
        <v>1167</v>
      </c>
      <c r="S150" s="22"/>
      <c r="T150" s="11"/>
      <c r="U150" s="11"/>
      <c r="V150" s="11"/>
      <c r="W150" s="11"/>
      <c r="X150" s="11"/>
      <c r="AA150" s="22"/>
    </row>
    <row r="151" spans="5:27" ht="14.25" customHeight="1" x14ac:dyDescent="0.25">
      <c r="E151" s="9" t="s">
        <v>995</v>
      </c>
      <c r="S151" s="22"/>
      <c r="T151" s="11"/>
      <c r="U151" s="11"/>
      <c r="V151" s="11"/>
      <c r="W151" s="11"/>
      <c r="X151" s="11"/>
      <c r="AA151" s="22"/>
    </row>
    <row r="152" spans="5:27" ht="14.25" customHeight="1" x14ac:dyDescent="0.25">
      <c r="E152" s="9" t="s">
        <v>996</v>
      </c>
      <c r="S152" s="22"/>
      <c r="T152" s="11"/>
      <c r="U152" s="11"/>
      <c r="V152" s="11"/>
      <c r="W152" s="11"/>
      <c r="X152" s="11"/>
      <c r="AA152" s="22"/>
    </row>
    <row r="153" spans="5:27" ht="14.25" customHeight="1" x14ac:dyDescent="0.25">
      <c r="E153" s="9" t="s">
        <v>998</v>
      </c>
      <c r="S153" s="22"/>
      <c r="T153" s="11"/>
      <c r="U153" s="11"/>
      <c r="V153" s="11"/>
      <c r="W153" s="11"/>
      <c r="X153" s="11"/>
      <c r="AA153" s="22"/>
    </row>
    <row r="154" spans="5:27" ht="14.25" customHeight="1" x14ac:dyDescent="0.25">
      <c r="E154" s="9" t="s">
        <v>1000</v>
      </c>
      <c r="S154" s="22"/>
      <c r="T154" s="11"/>
      <c r="U154" s="11"/>
      <c r="V154" s="11"/>
      <c r="W154" s="11"/>
      <c r="X154" s="11"/>
      <c r="AA154" s="22"/>
    </row>
    <row r="155" spans="5:27" ht="14.25" customHeight="1" x14ac:dyDescent="0.25">
      <c r="E155" s="9" t="s">
        <v>1001</v>
      </c>
      <c r="S155" s="22"/>
      <c r="T155" s="11"/>
      <c r="U155" s="11"/>
      <c r="V155" s="11"/>
      <c r="W155" s="11"/>
      <c r="X155" s="11"/>
      <c r="AA155" s="22"/>
    </row>
    <row r="156" spans="5:27" ht="14.25" customHeight="1" x14ac:dyDescent="0.25">
      <c r="E156" s="11" t="s">
        <v>1004</v>
      </c>
      <c r="S156" s="22"/>
      <c r="T156" s="11"/>
      <c r="U156" s="11"/>
      <c r="V156" s="11"/>
      <c r="W156" s="11"/>
      <c r="X156" s="11"/>
      <c r="AA156" s="22"/>
    </row>
    <row r="157" spans="5:27" ht="14.25" customHeight="1" x14ac:dyDescent="0.25">
      <c r="E157" t="s">
        <v>1006</v>
      </c>
      <c r="S157" s="22"/>
      <c r="T157" s="11"/>
      <c r="U157" s="11"/>
      <c r="V157" s="11"/>
      <c r="W157" s="11"/>
      <c r="X157" s="11"/>
      <c r="AA157" s="22"/>
    </row>
    <row r="158" spans="5:27" ht="14.25" customHeight="1" x14ac:dyDescent="0.25">
      <c r="E158" t="s">
        <v>1007</v>
      </c>
      <c r="S158" s="22"/>
      <c r="T158" s="11"/>
      <c r="U158" s="11"/>
      <c r="V158" s="11"/>
      <c r="W158" s="11"/>
      <c r="X158" s="11"/>
      <c r="AA158" s="22"/>
    </row>
    <row r="159" spans="5:27" ht="14.25" customHeight="1" x14ac:dyDescent="0.25">
      <c r="E159" t="s">
        <v>1008</v>
      </c>
      <c r="S159" s="22"/>
      <c r="T159" s="11"/>
      <c r="U159" s="11"/>
      <c r="V159" s="11"/>
      <c r="W159" s="11"/>
      <c r="X159" s="11"/>
      <c r="AA159" s="22"/>
    </row>
    <row r="160" spans="5:27" ht="14.25" customHeight="1" x14ac:dyDescent="0.25">
      <c r="E160" t="s">
        <v>1009</v>
      </c>
      <c r="S160" s="22"/>
      <c r="T160" s="11"/>
      <c r="U160" s="11"/>
      <c r="V160" s="11"/>
      <c r="W160" s="11"/>
      <c r="X160" s="11"/>
      <c r="AA160" s="22"/>
    </row>
    <row r="161" spans="5:27" ht="14.25" customHeight="1" x14ac:dyDescent="0.25">
      <c r="E161" t="s">
        <v>1012</v>
      </c>
      <c r="S161" s="22"/>
      <c r="T161" s="11"/>
      <c r="U161" s="11"/>
      <c r="V161" s="11"/>
      <c r="W161" s="11"/>
      <c r="X161" s="11"/>
      <c r="AA161" s="22"/>
    </row>
    <row r="162" spans="5:27" ht="14.25" customHeight="1" x14ac:dyDescent="0.25">
      <c r="E162" t="s">
        <v>1014</v>
      </c>
      <c r="S162" s="22"/>
      <c r="T162" s="11"/>
      <c r="U162" s="11"/>
      <c r="V162" s="11"/>
      <c r="W162" s="11"/>
      <c r="X162" s="11"/>
      <c r="AA162" s="22"/>
    </row>
    <row r="163" spans="5:27" ht="14.25" customHeight="1" x14ac:dyDescent="0.25">
      <c r="E163" t="s">
        <v>1015</v>
      </c>
      <c r="S163" s="22"/>
      <c r="T163" s="11"/>
      <c r="U163" s="11"/>
      <c r="V163" s="11"/>
      <c r="W163" s="11"/>
      <c r="X163" s="11"/>
      <c r="AA163" s="22"/>
    </row>
    <row r="164" spans="5:27" ht="14.25" customHeight="1" x14ac:dyDescent="0.25">
      <c r="E164" s="78" t="s">
        <v>1018</v>
      </c>
      <c r="S164" s="22"/>
      <c r="T164" s="11"/>
      <c r="U164" s="11"/>
      <c r="V164" s="11"/>
      <c r="W164" s="11"/>
      <c r="X164" s="11"/>
      <c r="AA164" s="22"/>
    </row>
    <row r="165" spans="5:27" ht="14.25" customHeight="1" x14ac:dyDescent="0.25">
      <c r="E165" s="78" t="s">
        <v>1021</v>
      </c>
      <c r="S165" s="22"/>
      <c r="T165" s="11"/>
      <c r="U165" s="11"/>
      <c r="V165" s="11"/>
      <c r="W165" s="11"/>
      <c r="X165" s="11"/>
      <c r="AA165" s="22"/>
    </row>
    <row r="166" spans="5:27" ht="14.25" customHeight="1" x14ac:dyDescent="0.25">
      <c r="E166" t="s">
        <v>1024</v>
      </c>
      <c r="S166" s="22"/>
      <c r="T166" s="11"/>
      <c r="U166" s="11"/>
      <c r="V166" s="11"/>
      <c r="W166" s="11"/>
      <c r="X166" s="11"/>
      <c r="AA166" s="22"/>
    </row>
    <row r="167" spans="5:27" ht="14.25" customHeight="1" x14ac:dyDescent="0.25">
      <c r="E167" t="s">
        <v>1027</v>
      </c>
      <c r="S167" s="22"/>
      <c r="T167" s="11"/>
      <c r="U167" s="11"/>
      <c r="V167" s="11"/>
      <c r="W167" s="11"/>
      <c r="X167" s="11"/>
      <c r="AA167" s="22"/>
    </row>
    <row r="168" spans="5:27" ht="14.25" customHeight="1" x14ac:dyDescent="0.25">
      <c r="E168" t="s">
        <v>1029</v>
      </c>
      <c r="S168" s="22"/>
      <c r="T168" s="11"/>
      <c r="U168" s="11"/>
      <c r="V168" s="11"/>
      <c r="W168" s="11"/>
      <c r="X168" s="11"/>
      <c r="AA168" s="22"/>
    </row>
    <row r="169" spans="5:27" ht="14.25" customHeight="1" x14ac:dyDescent="0.25">
      <c r="E169" t="s">
        <v>1032</v>
      </c>
      <c r="S169" s="22"/>
      <c r="T169" s="11"/>
      <c r="U169" s="11"/>
      <c r="V169" s="11"/>
      <c r="W169" s="11"/>
      <c r="X169" s="11"/>
      <c r="AA169" s="22"/>
    </row>
    <row r="170" spans="5:27" ht="14.25" customHeight="1" x14ac:dyDescent="0.25">
      <c r="E170" t="s">
        <v>1034</v>
      </c>
      <c r="S170" s="22"/>
      <c r="T170" s="11"/>
      <c r="U170" s="11"/>
      <c r="V170" s="11"/>
      <c r="W170" s="11"/>
      <c r="X170" s="11"/>
      <c r="AA170" s="22"/>
    </row>
    <row r="171" spans="5:27" ht="14.25" customHeight="1" x14ac:dyDescent="0.25">
      <c r="E171" t="s">
        <v>1036</v>
      </c>
      <c r="S171" s="22"/>
      <c r="T171" s="11"/>
      <c r="U171" s="11"/>
      <c r="V171" s="11"/>
      <c r="W171" s="11"/>
      <c r="X171" s="11"/>
      <c r="AA171" s="22"/>
    </row>
    <row r="172" spans="5:27" ht="14.25" customHeight="1" x14ac:dyDescent="0.25">
      <c r="E172" t="s">
        <v>1038</v>
      </c>
      <c r="S172" s="22"/>
      <c r="T172" s="11"/>
      <c r="U172" s="11"/>
      <c r="V172" s="11"/>
      <c r="W172" s="11"/>
      <c r="X172" s="11"/>
      <c r="AA172" s="22"/>
    </row>
    <row r="173" spans="5:27" ht="14.25" customHeight="1" x14ac:dyDescent="0.25">
      <c r="E173" t="s">
        <v>1039</v>
      </c>
      <c r="S173" s="22"/>
      <c r="T173" s="11"/>
      <c r="U173" s="11"/>
      <c r="V173" s="11"/>
      <c r="W173" s="11"/>
      <c r="X173" s="11"/>
      <c r="AA173" s="22"/>
    </row>
    <row r="174" spans="5:27" ht="14.25" customHeight="1" x14ac:dyDescent="0.25">
      <c r="E174" t="s">
        <v>1041</v>
      </c>
      <c r="S174" s="22"/>
      <c r="T174" s="11"/>
      <c r="U174" s="11"/>
      <c r="V174" s="11"/>
      <c r="W174" s="11"/>
      <c r="X174" s="11"/>
      <c r="AA174" s="22"/>
    </row>
    <row r="175" spans="5:27" ht="14.25" customHeight="1" x14ac:dyDescent="0.25">
      <c r="E175" t="s">
        <v>1043</v>
      </c>
      <c r="S175" s="22"/>
      <c r="T175" s="11"/>
      <c r="U175" s="11"/>
      <c r="V175" s="11"/>
      <c r="W175" s="11"/>
      <c r="X175" s="11"/>
      <c r="AA175" s="22"/>
    </row>
    <row r="176" spans="5:27" ht="14.25" customHeight="1" x14ac:dyDescent="0.25">
      <c r="E176" t="s">
        <v>1046</v>
      </c>
      <c r="S176" s="22"/>
      <c r="T176" s="11"/>
      <c r="U176" s="11"/>
      <c r="V176" s="11"/>
      <c r="W176" s="11"/>
      <c r="X176" s="11"/>
      <c r="AA176" s="22"/>
    </row>
    <row r="177" spans="5:27" ht="14.25" customHeight="1" x14ac:dyDescent="0.25">
      <c r="E177" t="s">
        <v>1048</v>
      </c>
      <c r="S177" s="22"/>
      <c r="T177" s="11"/>
      <c r="U177" s="11"/>
      <c r="V177" s="11"/>
      <c r="W177" s="11"/>
      <c r="X177" s="11"/>
      <c r="AA177" s="22"/>
    </row>
    <row r="178" spans="5:27" ht="14.25" customHeight="1" x14ac:dyDescent="0.25">
      <c r="E178" t="s">
        <v>1049</v>
      </c>
      <c r="S178" s="22"/>
      <c r="T178" s="11"/>
      <c r="U178" s="11"/>
      <c r="V178" s="11"/>
      <c r="W178" s="11"/>
      <c r="X178" s="11"/>
      <c r="AA178" s="22"/>
    </row>
    <row r="179" spans="5:27" ht="14.25" customHeight="1" x14ac:dyDescent="0.25">
      <c r="E179" t="s">
        <v>1050</v>
      </c>
      <c r="S179" s="22"/>
      <c r="T179" s="11"/>
      <c r="U179" s="11"/>
      <c r="V179" s="11"/>
      <c r="W179" s="11"/>
      <c r="X179" s="11"/>
      <c r="AA179" s="22"/>
    </row>
    <row r="180" spans="5:27" ht="14.25" customHeight="1" x14ac:dyDescent="0.25">
      <c r="E180" t="s">
        <v>1052</v>
      </c>
      <c r="S180" s="22"/>
      <c r="T180" s="11"/>
      <c r="U180" s="11"/>
      <c r="V180" s="11"/>
      <c r="W180" s="11"/>
      <c r="X180" s="11"/>
      <c r="AA180" s="22"/>
    </row>
    <row r="181" spans="5:27" ht="14.25" customHeight="1" x14ac:dyDescent="0.25">
      <c r="E181" t="s">
        <v>919</v>
      </c>
      <c r="S181" s="22"/>
      <c r="T181" s="11"/>
      <c r="U181" s="11"/>
      <c r="V181" s="11"/>
      <c r="W181" s="11"/>
      <c r="X181" s="11"/>
      <c r="AA181" s="22"/>
    </row>
    <row r="182" spans="5:27" ht="14.25" customHeight="1" x14ac:dyDescent="0.25">
      <c r="S182" s="22"/>
      <c r="T182" s="11"/>
      <c r="U182" s="11"/>
      <c r="V182" s="11"/>
      <c r="W182" s="11"/>
      <c r="X182" s="11"/>
      <c r="AA182" s="22"/>
    </row>
    <row r="183" spans="5:27" ht="14.25" customHeight="1" x14ac:dyDescent="0.25">
      <c r="S183" s="22"/>
      <c r="T183" s="11"/>
      <c r="U183" s="11"/>
      <c r="V183" s="11"/>
      <c r="W183" s="11"/>
      <c r="X183" s="11"/>
      <c r="AA183" s="22"/>
    </row>
    <row r="184" spans="5:27" ht="14.25" customHeight="1" x14ac:dyDescent="0.25">
      <c r="S184" s="22"/>
      <c r="T184" s="11"/>
      <c r="U184" s="11"/>
      <c r="V184" s="11"/>
      <c r="W184" s="11"/>
      <c r="X184" s="11"/>
      <c r="AA184" s="22"/>
    </row>
    <row r="185" spans="5:27" ht="14.25" customHeight="1" x14ac:dyDescent="0.25">
      <c r="S185" s="22"/>
      <c r="T185" s="11"/>
      <c r="U185" s="11"/>
      <c r="V185" s="11"/>
      <c r="W185" s="11"/>
      <c r="X185" s="11"/>
      <c r="AA185" s="22"/>
    </row>
    <row r="186" spans="5:27" ht="14.25" customHeight="1" x14ac:dyDescent="0.25">
      <c r="S186" s="22"/>
      <c r="T186" s="11"/>
      <c r="U186" s="11"/>
      <c r="V186" s="11"/>
      <c r="W186" s="11"/>
      <c r="X186" s="11"/>
      <c r="AA186" s="22"/>
    </row>
    <row r="187" spans="5:27" ht="14.25" customHeight="1" x14ac:dyDescent="0.25">
      <c r="S187" s="22"/>
      <c r="T187" s="11"/>
      <c r="U187" s="11"/>
      <c r="V187" s="11"/>
      <c r="W187" s="11"/>
      <c r="X187" s="11"/>
      <c r="AA187" s="22"/>
    </row>
    <row r="188" spans="5:27" ht="14.25" customHeight="1" x14ac:dyDescent="0.25">
      <c r="S188" s="22"/>
      <c r="T188" s="11"/>
      <c r="U188" s="11"/>
      <c r="V188" s="11"/>
      <c r="W188" s="11"/>
      <c r="X188" s="11"/>
      <c r="AA188" s="22"/>
    </row>
    <row r="189" spans="5:27" ht="14.25" customHeight="1" x14ac:dyDescent="0.25">
      <c r="S189" s="22"/>
      <c r="T189" s="11"/>
      <c r="U189" s="11"/>
      <c r="V189" s="11"/>
      <c r="W189" s="11"/>
      <c r="X189" s="11"/>
      <c r="AA189" s="22"/>
    </row>
    <row r="190" spans="5:27" ht="14.25" customHeight="1" x14ac:dyDescent="0.25">
      <c r="S190" s="22"/>
      <c r="T190" s="11"/>
      <c r="U190" s="11"/>
      <c r="V190" s="11"/>
      <c r="W190" s="11"/>
      <c r="X190" s="11"/>
      <c r="AA190" s="22"/>
    </row>
    <row r="191" spans="5:27" ht="14.25" customHeight="1" x14ac:dyDescent="0.25">
      <c r="S191" s="22"/>
      <c r="T191" s="11"/>
      <c r="U191" s="11"/>
      <c r="V191" s="11"/>
      <c r="W191" s="11"/>
      <c r="X191" s="11"/>
      <c r="AA191" s="22"/>
    </row>
    <row r="192" spans="5:27" ht="14.25" customHeight="1" x14ac:dyDescent="0.25">
      <c r="S192" s="22"/>
      <c r="T192" s="11"/>
      <c r="U192" s="11"/>
      <c r="V192" s="11"/>
      <c r="W192" s="11"/>
      <c r="X192" s="11"/>
      <c r="AA192" s="22"/>
    </row>
    <row r="193" spans="19:27" ht="14.25" customHeight="1" x14ac:dyDescent="0.25">
      <c r="S193" s="22"/>
      <c r="T193" s="11"/>
      <c r="U193" s="11"/>
      <c r="V193" s="11"/>
      <c r="W193" s="11"/>
      <c r="X193" s="11"/>
      <c r="AA193" s="22"/>
    </row>
    <row r="194" spans="19:27" ht="14.25" customHeight="1" x14ac:dyDescent="0.25">
      <c r="S194" s="22"/>
      <c r="T194" s="11"/>
      <c r="U194" s="11"/>
      <c r="V194" s="11"/>
      <c r="W194" s="11"/>
      <c r="X194" s="11"/>
      <c r="AA194" s="22"/>
    </row>
    <row r="195" spans="19:27" ht="14.25" customHeight="1" x14ac:dyDescent="0.25">
      <c r="S195" s="22"/>
      <c r="T195" s="11"/>
      <c r="U195" s="11"/>
      <c r="V195" s="11"/>
      <c r="W195" s="11"/>
      <c r="X195" s="11"/>
      <c r="AA195" s="22"/>
    </row>
    <row r="196" spans="19:27" ht="14.25" customHeight="1" x14ac:dyDescent="0.25">
      <c r="S196" s="22"/>
      <c r="T196" s="11"/>
      <c r="U196" s="11"/>
      <c r="V196" s="11"/>
      <c r="W196" s="11"/>
      <c r="X196" s="11"/>
      <c r="AA196" s="22"/>
    </row>
    <row r="197" spans="19:27" ht="14.25" customHeight="1" x14ac:dyDescent="0.25">
      <c r="S197" s="22"/>
      <c r="T197" s="11"/>
      <c r="U197" s="11"/>
      <c r="V197" s="11"/>
      <c r="W197" s="11"/>
      <c r="X197" s="11"/>
      <c r="AA197" s="22"/>
    </row>
    <row r="198" spans="19:27" ht="14.25" customHeight="1" x14ac:dyDescent="0.25">
      <c r="S198" s="22"/>
      <c r="T198" s="11"/>
      <c r="U198" s="11"/>
      <c r="V198" s="11"/>
      <c r="W198" s="11"/>
      <c r="X198" s="11"/>
      <c r="AA198" s="22"/>
    </row>
    <row r="199" spans="19:27" ht="14.25" customHeight="1" x14ac:dyDescent="0.25">
      <c r="S199" s="22"/>
      <c r="T199" s="11"/>
      <c r="U199" s="11"/>
      <c r="V199" s="11"/>
      <c r="W199" s="11"/>
      <c r="X199" s="11"/>
      <c r="AA199" s="22"/>
    </row>
    <row r="200" spans="19:27" ht="14.25" customHeight="1" x14ac:dyDescent="0.25">
      <c r="S200" s="22"/>
      <c r="T200" s="11"/>
      <c r="U200" s="11"/>
      <c r="V200" s="11"/>
      <c r="W200" s="11"/>
      <c r="X200" s="11"/>
      <c r="AA200" s="22"/>
    </row>
    <row r="201" spans="19:27" ht="14.25" customHeight="1" x14ac:dyDescent="0.25">
      <c r="S201" s="22"/>
      <c r="T201" s="11"/>
      <c r="U201" s="11"/>
      <c r="V201" s="11"/>
      <c r="W201" s="11"/>
      <c r="X201" s="11"/>
      <c r="AA201" s="22"/>
    </row>
    <row r="202" spans="19:27" ht="14.25" customHeight="1" x14ac:dyDescent="0.25">
      <c r="S202" s="22"/>
      <c r="T202" s="11"/>
      <c r="U202" s="11"/>
      <c r="V202" s="11"/>
      <c r="W202" s="11"/>
      <c r="X202" s="11"/>
      <c r="AA202" s="22"/>
    </row>
    <row r="203" spans="19:27" ht="14.25" customHeight="1" x14ac:dyDescent="0.25">
      <c r="S203" s="22"/>
      <c r="T203" s="11"/>
      <c r="U203" s="11"/>
      <c r="V203" s="11"/>
      <c r="W203" s="11"/>
      <c r="X203" s="11"/>
      <c r="AA203" s="22"/>
    </row>
    <row r="204" spans="19:27" ht="14.25" customHeight="1" x14ac:dyDescent="0.25">
      <c r="S204" s="22"/>
      <c r="T204" s="11"/>
      <c r="U204" s="11"/>
      <c r="V204" s="11"/>
      <c r="W204" s="11"/>
      <c r="X204" s="11"/>
      <c r="AA204" s="22"/>
    </row>
    <row r="205" spans="19:27" ht="14.25" customHeight="1" x14ac:dyDescent="0.25">
      <c r="S205" s="22"/>
      <c r="T205" s="11"/>
      <c r="U205" s="11"/>
      <c r="V205" s="11"/>
      <c r="W205" s="11"/>
      <c r="X205" s="11"/>
      <c r="AA205" s="22"/>
    </row>
    <row r="206" spans="19:27" ht="14.25" customHeight="1" x14ac:dyDescent="0.25">
      <c r="S206" s="22"/>
      <c r="T206" s="11"/>
      <c r="U206" s="11"/>
      <c r="V206" s="11"/>
      <c r="W206" s="11"/>
      <c r="X206" s="11"/>
      <c r="AA206" s="22"/>
    </row>
    <row r="207" spans="19:27" ht="14.25" customHeight="1" x14ac:dyDescent="0.25">
      <c r="S207" s="22"/>
      <c r="T207" s="11"/>
      <c r="U207" s="11"/>
      <c r="V207" s="11"/>
      <c r="W207" s="11"/>
      <c r="X207" s="11"/>
      <c r="AA207" s="22"/>
    </row>
    <row r="208" spans="19:27" ht="14.25" customHeight="1" x14ac:dyDescent="0.25">
      <c r="S208" s="22"/>
      <c r="T208" s="11"/>
      <c r="U208" s="11"/>
      <c r="V208" s="11"/>
      <c r="W208" s="11"/>
      <c r="X208" s="11"/>
      <c r="AA208" s="22"/>
    </row>
    <row r="209" spans="19:27" ht="14.25" customHeight="1" x14ac:dyDescent="0.25">
      <c r="S209" s="22"/>
      <c r="T209" s="11"/>
      <c r="U209" s="11"/>
      <c r="V209" s="11"/>
      <c r="W209" s="11"/>
      <c r="X209" s="11"/>
      <c r="AA209" s="22"/>
    </row>
    <row r="210" spans="19:27" ht="14.25" customHeight="1" x14ac:dyDescent="0.25">
      <c r="S210" s="22"/>
      <c r="T210" s="11"/>
      <c r="U210" s="11"/>
      <c r="V210" s="11"/>
      <c r="W210" s="11"/>
      <c r="X210" s="11"/>
      <c r="AA210" s="22"/>
    </row>
    <row r="211" spans="19:27" ht="14.25" customHeight="1" x14ac:dyDescent="0.25">
      <c r="S211" s="22"/>
      <c r="T211" s="11"/>
      <c r="U211" s="11"/>
      <c r="V211" s="11"/>
      <c r="W211" s="11"/>
      <c r="X211" s="11"/>
      <c r="AA211" s="22"/>
    </row>
    <row r="212" spans="19:27" ht="14.25" customHeight="1" x14ac:dyDescent="0.25">
      <c r="S212" s="22"/>
      <c r="T212" s="11"/>
      <c r="U212" s="11"/>
      <c r="V212" s="11"/>
      <c r="W212" s="11"/>
      <c r="X212" s="11"/>
      <c r="AA212" s="22"/>
    </row>
    <row r="213" spans="19:27" ht="14.25" customHeight="1" x14ac:dyDescent="0.25">
      <c r="S213" s="22"/>
      <c r="T213" s="11"/>
      <c r="U213" s="11"/>
      <c r="V213" s="11"/>
      <c r="W213" s="11"/>
      <c r="X213" s="11"/>
      <c r="AA213" s="22"/>
    </row>
    <row r="214" spans="19:27" ht="14.25" customHeight="1" x14ac:dyDescent="0.25">
      <c r="S214" s="22"/>
      <c r="T214" s="11"/>
      <c r="U214" s="11"/>
      <c r="V214" s="11"/>
      <c r="W214" s="11"/>
      <c r="X214" s="11"/>
      <c r="AA214" s="22"/>
    </row>
    <row r="215" spans="19:27" ht="14.25" customHeight="1" x14ac:dyDescent="0.25">
      <c r="S215" s="22"/>
      <c r="T215" s="11"/>
      <c r="U215" s="11"/>
      <c r="V215" s="11"/>
      <c r="W215" s="11"/>
      <c r="X215" s="11"/>
      <c r="AA215" s="22"/>
    </row>
    <row r="216" spans="19:27" ht="14.25" customHeight="1" x14ac:dyDescent="0.25">
      <c r="S216" s="22"/>
      <c r="T216" s="11"/>
      <c r="U216" s="11"/>
      <c r="V216" s="11"/>
      <c r="W216" s="11"/>
      <c r="X216" s="11"/>
      <c r="AA216" s="22"/>
    </row>
    <row r="217" spans="19:27" ht="14.25" customHeight="1" x14ac:dyDescent="0.25">
      <c r="S217" s="22"/>
      <c r="T217" s="11"/>
      <c r="U217" s="11"/>
      <c r="V217" s="11"/>
      <c r="W217" s="11"/>
      <c r="X217" s="11"/>
      <c r="AA217" s="22"/>
    </row>
    <row r="218" spans="19:27" ht="14.25" customHeight="1" x14ac:dyDescent="0.25">
      <c r="S218" s="22"/>
      <c r="T218" s="11"/>
      <c r="U218" s="11"/>
      <c r="V218" s="11"/>
      <c r="W218" s="11"/>
      <c r="X218" s="11"/>
      <c r="AA218" s="22"/>
    </row>
    <row r="219" spans="19:27" ht="14.25" customHeight="1" x14ac:dyDescent="0.25">
      <c r="S219" s="22"/>
      <c r="T219" s="11"/>
      <c r="U219" s="11"/>
      <c r="V219" s="11"/>
      <c r="W219" s="11"/>
      <c r="X219" s="11"/>
      <c r="AA219" s="22"/>
    </row>
    <row r="220" spans="19:27" ht="14.25" customHeight="1" x14ac:dyDescent="0.25">
      <c r="S220" s="22"/>
      <c r="T220" s="11"/>
      <c r="U220" s="11"/>
      <c r="V220" s="11"/>
      <c r="W220" s="11"/>
      <c r="X220" s="11"/>
      <c r="AA220" s="22"/>
    </row>
    <row r="221" spans="19:27" ht="14.25" customHeight="1" x14ac:dyDescent="0.25">
      <c r="S221" s="22"/>
      <c r="T221" s="11"/>
      <c r="U221" s="11"/>
      <c r="V221" s="11"/>
      <c r="W221" s="11"/>
      <c r="X221" s="11"/>
      <c r="AA221" s="22"/>
    </row>
    <row r="222" spans="19:27" ht="14.25" customHeight="1" x14ac:dyDescent="0.25">
      <c r="S222" s="22"/>
      <c r="T222" s="11"/>
      <c r="U222" s="11"/>
      <c r="V222" s="11"/>
      <c r="W222" s="11"/>
      <c r="X222" s="11"/>
      <c r="AA222" s="22"/>
    </row>
    <row r="223" spans="19:27" ht="14.25" customHeight="1" x14ac:dyDescent="0.25">
      <c r="S223" s="22"/>
      <c r="T223" s="11"/>
      <c r="U223" s="11"/>
      <c r="V223" s="11"/>
      <c r="W223" s="11"/>
      <c r="X223" s="11"/>
      <c r="AA223" s="22"/>
    </row>
    <row r="224" spans="19:27" ht="14.25" customHeight="1" x14ac:dyDescent="0.25">
      <c r="S224" s="22"/>
      <c r="T224" s="11"/>
      <c r="U224" s="11"/>
      <c r="V224" s="11"/>
      <c r="W224" s="11"/>
      <c r="X224" s="11"/>
      <c r="AA224" s="22"/>
    </row>
    <row r="225" spans="19:27" ht="14.25" customHeight="1" x14ac:dyDescent="0.25">
      <c r="S225" s="22"/>
      <c r="T225" s="11"/>
      <c r="U225" s="11"/>
      <c r="V225" s="11"/>
      <c r="W225" s="11"/>
      <c r="X225" s="11"/>
      <c r="AA225" s="22"/>
    </row>
    <row r="226" spans="19:27" ht="14.25" customHeight="1" x14ac:dyDescent="0.25">
      <c r="S226" s="22"/>
      <c r="T226" s="11"/>
      <c r="U226" s="11"/>
      <c r="V226" s="11"/>
      <c r="W226" s="11"/>
      <c r="X226" s="11"/>
      <c r="AA226" s="22"/>
    </row>
    <row r="227" spans="19:27" ht="14.25" customHeight="1" x14ac:dyDescent="0.25">
      <c r="S227" s="22"/>
      <c r="T227" s="11"/>
      <c r="U227" s="11"/>
      <c r="V227" s="11"/>
      <c r="W227" s="11"/>
      <c r="X227" s="11"/>
      <c r="AA227" s="22"/>
    </row>
    <row r="228" spans="19:27" ht="14.25" customHeight="1" x14ac:dyDescent="0.25">
      <c r="S228" s="22"/>
      <c r="T228" s="11"/>
      <c r="U228" s="11"/>
      <c r="V228" s="11"/>
      <c r="W228" s="11"/>
      <c r="X228" s="11"/>
      <c r="AA228" s="22"/>
    </row>
    <row r="229" spans="19:27" ht="14.25" customHeight="1" x14ac:dyDescent="0.25">
      <c r="S229" s="22"/>
      <c r="T229" s="11"/>
      <c r="U229" s="11"/>
      <c r="V229" s="11"/>
      <c r="W229" s="11"/>
      <c r="X229" s="11"/>
      <c r="AA229" s="22"/>
    </row>
    <row r="230" spans="19:27" ht="14.25" customHeight="1" x14ac:dyDescent="0.25">
      <c r="S230" s="22"/>
      <c r="T230" s="11"/>
      <c r="U230" s="11"/>
      <c r="V230" s="11"/>
      <c r="W230" s="11"/>
      <c r="X230" s="11"/>
      <c r="AA230" s="22"/>
    </row>
    <row r="231" spans="19:27" ht="14.25" customHeight="1" x14ac:dyDescent="0.25">
      <c r="S231" s="22"/>
      <c r="T231" s="11"/>
      <c r="U231" s="11"/>
      <c r="V231" s="11"/>
      <c r="W231" s="11"/>
      <c r="X231" s="11"/>
      <c r="AA231" s="22"/>
    </row>
    <row r="232" spans="19:27" ht="14.25" customHeight="1" x14ac:dyDescent="0.25">
      <c r="S232" s="22"/>
      <c r="T232" s="11"/>
      <c r="U232" s="11"/>
      <c r="V232" s="11"/>
      <c r="W232" s="11"/>
      <c r="X232" s="11"/>
      <c r="AA232" s="22"/>
    </row>
    <row r="233" spans="19:27" ht="14.25" customHeight="1" x14ac:dyDescent="0.25">
      <c r="S233" s="22"/>
      <c r="T233" s="11"/>
      <c r="U233" s="11"/>
      <c r="V233" s="11"/>
      <c r="W233" s="11"/>
      <c r="X233" s="11"/>
      <c r="AA233" s="22"/>
    </row>
    <row r="234" spans="19:27" ht="14.25" customHeight="1" x14ac:dyDescent="0.25">
      <c r="S234" s="22"/>
      <c r="T234" s="11"/>
      <c r="U234" s="11"/>
      <c r="V234" s="11"/>
      <c r="W234" s="11"/>
      <c r="X234" s="11"/>
      <c r="AA234" s="22"/>
    </row>
    <row r="235" spans="19:27" ht="14.25" customHeight="1" x14ac:dyDescent="0.25">
      <c r="S235" s="22"/>
      <c r="T235" s="11"/>
      <c r="U235" s="11"/>
      <c r="V235" s="11"/>
      <c r="W235" s="11"/>
      <c r="X235" s="11"/>
      <c r="AA235" s="22"/>
    </row>
    <row r="236" spans="19:27" ht="14.25" customHeight="1" x14ac:dyDescent="0.25">
      <c r="S236" s="22"/>
      <c r="T236" s="11"/>
      <c r="U236" s="11"/>
      <c r="V236" s="11"/>
      <c r="W236" s="11"/>
      <c r="X236" s="11"/>
      <c r="AA236" s="22"/>
    </row>
    <row r="237" spans="19:27" ht="14.25" customHeight="1" x14ac:dyDescent="0.25">
      <c r="S237" s="22"/>
      <c r="T237" s="11"/>
      <c r="U237" s="11"/>
      <c r="V237" s="11"/>
      <c r="W237" s="11"/>
      <c r="X237" s="11"/>
      <c r="AA237" s="22"/>
    </row>
    <row r="238" spans="19:27" ht="14.25" customHeight="1" x14ac:dyDescent="0.25">
      <c r="S238" s="22"/>
      <c r="T238" s="11"/>
      <c r="U238" s="11"/>
      <c r="V238" s="11"/>
      <c r="W238" s="11"/>
      <c r="X238" s="11"/>
      <c r="AA238" s="22"/>
    </row>
    <row r="239" spans="19:27" ht="14.25" customHeight="1" x14ac:dyDescent="0.25">
      <c r="S239" s="22"/>
      <c r="T239" s="11"/>
      <c r="U239" s="11"/>
      <c r="V239" s="11"/>
      <c r="W239" s="11"/>
      <c r="X239" s="11"/>
      <c r="AA239" s="22"/>
    </row>
    <row r="240" spans="19:27" ht="14.25" customHeight="1" x14ac:dyDescent="0.25">
      <c r="S240" s="22"/>
      <c r="T240" s="11"/>
      <c r="U240" s="11"/>
      <c r="V240" s="11"/>
      <c r="W240" s="11"/>
      <c r="X240" s="11"/>
      <c r="AA240" s="22"/>
    </row>
    <row r="241" spans="19:27" ht="14.25" customHeight="1" x14ac:dyDescent="0.25">
      <c r="S241" s="22"/>
      <c r="T241" s="11"/>
      <c r="U241" s="11"/>
      <c r="V241" s="11"/>
      <c r="W241" s="11"/>
      <c r="X241" s="11"/>
      <c r="AA241" s="22"/>
    </row>
    <row r="242" spans="19:27" ht="14.25" customHeight="1" x14ac:dyDescent="0.25">
      <c r="S242" s="22"/>
      <c r="T242" s="11"/>
      <c r="U242" s="11"/>
      <c r="V242" s="11"/>
      <c r="W242" s="11"/>
      <c r="X242" s="11"/>
      <c r="AA242" s="22"/>
    </row>
    <row r="243" spans="19:27" ht="14.25" customHeight="1" x14ac:dyDescent="0.25">
      <c r="S243" s="22"/>
      <c r="T243" s="11"/>
      <c r="U243" s="11"/>
      <c r="V243" s="11"/>
      <c r="W243" s="11"/>
      <c r="X243" s="11"/>
      <c r="AA243" s="22"/>
    </row>
    <row r="244" spans="19:27" ht="14.25" customHeight="1" x14ac:dyDescent="0.25">
      <c r="S244" s="22"/>
      <c r="T244" s="11"/>
      <c r="U244" s="11"/>
      <c r="V244" s="11"/>
      <c r="W244" s="11"/>
      <c r="X244" s="11"/>
      <c r="AA244" s="22"/>
    </row>
    <row r="245" spans="19:27" ht="14.25" customHeight="1" x14ac:dyDescent="0.25">
      <c r="S245" s="22"/>
      <c r="T245" s="11"/>
      <c r="U245" s="11"/>
      <c r="V245" s="11"/>
      <c r="W245" s="11"/>
      <c r="X245" s="11"/>
      <c r="AA245" s="22"/>
    </row>
    <row r="246" spans="19:27" ht="14.25" customHeight="1" x14ac:dyDescent="0.25">
      <c r="S246" s="22"/>
      <c r="T246" s="11"/>
      <c r="U246" s="11"/>
      <c r="V246" s="11"/>
      <c r="W246" s="11"/>
      <c r="X246" s="11"/>
      <c r="AA246" s="22"/>
    </row>
    <row r="247" spans="19:27" ht="14.25" customHeight="1" x14ac:dyDescent="0.25">
      <c r="S247" s="22"/>
      <c r="T247" s="11"/>
      <c r="U247" s="11"/>
      <c r="V247" s="11"/>
      <c r="W247" s="11"/>
      <c r="X247" s="11"/>
      <c r="AA247" s="22"/>
    </row>
    <row r="248" spans="19:27" ht="14.25" customHeight="1" x14ac:dyDescent="0.25">
      <c r="S248" s="22"/>
      <c r="T248" s="11"/>
      <c r="U248" s="11"/>
      <c r="V248" s="11"/>
      <c r="W248" s="11"/>
      <c r="X248" s="11"/>
      <c r="AA248" s="22"/>
    </row>
    <row r="249" spans="19:27" ht="14.25" customHeight="1" x14ac:dyDescent="0.25">
      <c r="S249" s="22"/>
      <c r="T249" s="11"/>
      <c r="U249" s="11"/>
      <c r="V249" s="11"/>
      <c r="W249" s="11"/>
      <c r="X249" s="11"/>
      <c r="AA249" s="22"/>
    </row>
    <row r="250" spans="19:27" ht="14.25" customHeight="1" x14ac:dyDescent="0.25">
      <c r="S250" s="22"/>
      <c r="T250" s="11"/>
      <c r="U250" s="11"/>
      <c r="V250" s="11"/>
      <c r="W250" s="11"/>
      <c r="X250" s="11"/>
      <c r="AA250" s="22"/>
    </row>
    <row r="251" spans="19:27" ht="14.25" customHeight="1" x14ac:dyDescent="0.25">
      <c r="S251" s="22"/>
      <c r="T251" s="11"/>
      <c r="U251" s="11"/>
      <c r="V251" s="11"/>
      <c r="W251" s="11"/>
      <c r="X251" s="11"/>
      <c r="AA251" s="22"/>
    </row>
    <row r="252" spans="19:27" ht="14.25" customHeight="1" x14ac:dyDescent="0.25">
      <c r="S252" s="22"/>
      <c r="T252" s="11"/>
      <c r="U252" s="11"/>
      <c r="V252" s="11"/>
      <c r="W252" s="11"/>
      <c r="X252" s="11"/>
      <c r="AA252" s="22"/>
    </row>
    <row r="253" spans="19:27" ht="14.25" customHeight="1" x14ac:dyDescent="0.25">
      <c r="S253" s="22"/>
      <c r="T253" s="11"/>
      <c r="U253" s="11"/>
      <c r="V253" s="11"/>
      <c r="W253" s="11"/>
      <c r="X253" s="11"/>
      <c r="AA253" s="22"/>
    </row>
    <row r="254" spans="19:27" ht="14.25" customHeight="1" x14ac:dyDescent="0.25">
      <c r="S254" s="22"/>
      <c r="T254" s="11"/>
      <c r="U254" s="11"/>
      <c r="V254" s="11"/>
      <c r="W254" s="11"/>
      <c r="X254" s="11"/>
      <c r="AA254" s="22"/>
    </row>
    <row r="255" spans="19:27" ht="14.25" customHeight="1" x14ac:dyDescent="0.25">
      <c r="S255" s="22"/>
      <c r="T255" s="11"/>
      <c r="U255" s="11"/>
      <c r="V255" s="11"/>
      <c r="W255" s="11"/>
      <c r="X255" s="11"/>
      <c r="AA255" s="22"/>
    </row>
    <row r="256" spans="19:27" ht="14.25" customHeight="1" x14ac:dyDescent="0.25">
      <c r="S256" s="22"/>
      <c r="T256" s="11"/>
      <c r="U256" s="11"/>
      <c r="V256" s="11"/>
      <c r="W256" s="11"/>
      <c r="X256" s="11"/>
      <c r="AA256" s="22"/>
    </row>
    <row r="257" spans="19:27" ht="14.25" customHeight="1" x14ac:dyDescent="0.25">
      <c r="S257" s="22"/>
      <c r="T257" s="11"/>
      <c r="U257" s="11"/>
      <c r="V257" s="11"/>
      <c r="W257" s="11"/>
      <c r="X257" s="11"/>
      <c r="AA257" s="22"/>
    </row>
    <row r="258" spans="19:27" ht="14.25" customHeight="1" x14ac:dyDescent="0.25">
      <c r="S258" s="22"/>
      <c r="T258" s="11"/>
      <c r="U258" s="11"/>
      <c r="V258" s="11"/>
      <c r="W258" s="11"/>
      <c r="X258" s="11"/>
      <c r="AA258" s="22"/>
    </row>
    <row r="259" spans="19:27" ht="14.25" customHeight="1" x14ac:dyDescent="0.25">
      <c r="S259" s="22"/>
      <c r="T259" s="11"/>
      <c r="U259" s="11"/>
      <c r="V259" s="11"/>
      <c r="W259" s="11"/>
      <c r="X259" s="11"/>
      <c r="AA259" s="22"/>
    </row>
    <row r="260" spans="19:27" ht="14.25" customHeight="1" x14ac:dyDescent="0.25">
      <c r="S260" s="22"/>
      <c r="T260" s="11"/>
      <c r="U260" s="11"/>
      <c r="V260" s="11"/>
      <c r="W260" s="11"/>
      <c r="X260" s="11"/>
      <c r="AA260" s="22"/>
    </row>
    <row r="261" spans="19:27" ht="14.25" customHeight="1" x14ac:dyDescent="0.25">
      <c r="S261" s="22"/>
      <c r="T261" s="11"/>
      <c r="U261" s="11"/>
      <c r="V261" s="11"/>
      <c r="W261" s="11"/>
      <c r="X261" s="11"/>
      <c r="AA261" s="22"/>
    </row>
    <row r="262" spans="19:27" ht="14.25" customHeight="1" x14ac:dyDescent="0.25">
      <c r="S262" s="22"/>
      <c r="T262" s="11"/>
      <c r="U262" s="11"/>
      <c r="V262" s="11"/>
      <c r="W262" s="11"/>
      <c r="X262" s="11"/>
      <c r="AA262" s="22"/>
    </row>
    <row r="263" spans="19:27" ht="14.25" customHeight="1" x14ac:dyDescent="0.25">
      <c r="S263" s="22"/>
      <c r="T263" s="11"/>
      <c r="U263" s="11"/>
      <c r="V263" s="11"/>
      <c r="W263" s="11"/>
      <c r="X263" s="11"/>
      <c r="AA263" s="22"/>
    </row>
    <row r="264" spans="19:27" ht="14.25" customHeight="1" x14ac:dyDescent="0.25">
      <c r="S264" s="22"/>
      <c r="T264" s="11"/>
      <c r="U264" s="11"/>
      <c r="V264" s="11"/>
      <c r="W264" s="11"/>
      <c r="X264" s="11"/>
      <c r="AA264" s="22"/>
    </row>
    <row r="265" spans="19:27" ht="14.25" customHeight="1" x14ac:dyDescent="0.25">
      <c r="S265" s="22"/>
      <c r="T265" s="11"/>
      <c r="U265" s="11"/>
      <c r="V265" s="11"/>
      <c r="W265" s="11"/>
      <c r="X265" s="11"/>
      <c r="AA265" s="22"/>
    </row>
    <row r="266" spans="19:27" ht="14.25" customHeight="1" x14ac:dyDescent="0.25">
      <c r="S266" s="22"/>
      <c r="T266" s="11"/>
      <c r="U266" s="11"/>
      <c r="V266" s="11"/>
      <c r="W266" s="11"/>
      <c r="X266" s="11"/>
      <c r="AA266" s="22"/>
    </row>
    <row r="267" spans="19:27" ht="14.25" customHeight="1" x14ac:dyDescent="0.25">
      <c r="S267" s="22"/>
      <c r="T267" s="11"/>
      <c r="U267" s="11"/>
      <c r="V267" s="11"/>
      <c r="W267" s="11"/>
      <c r="X267" s="11"/>
      <c r="AA267" s="22"/>
    </row>
    <row r="268" spans="19:27" ht="14.25" customHeight="1" x14ac:dyDescent="0.25">
      <c r="S268" s="22"/>
      <c r="T268" s="11"/>
      <c r="U268" s="11"/>
      <c r="V268" s="11"/>
      <c r="W268" s="11"/>
      <c r="X268" s="11"/>
      <c r="AA268" s="22"/>
    </row>
    <row r="269" spans="19:27" ht="14.25" customHeight="1" x14ac:dyDescent="0.25">
      <c r="S269" s="22"/>
      <c r="T269" s="11"/>
      <c r="U269" s="11"/>
      <c r="V269" s="11"/>
      <c r="W269" s="11"/>
      <c r="X269" s="11"/>
      <c r="AA269" s="22"/>
    </row>
    <row r="270" spans="19:27" ht="14.25" customHeight="1" x14ac:dyDescent="0.25">
      <c r="S270" s="22"/>
      <c r="T270" s="11"/>
      <c r="U270" s="11"/>
      <c r="V270" s="11"/>
      <c r="W270" s="11"/>
      <c r="X270" s="11"/>
      <c r="AA270" s="22"/>
    </row>
    <row r="271" spans="19:27" ht="14.25" customHeight="1" x14ac:dyDescent="0.25">
      <c r="S271" s="22"/>
      <c r="T271" s="11"/>
      <c r="U271" s="11"/>
      <c r="V271" s="11"/>
      <c r="W271" s="11"/>
      <c r="X271" s="11"/>
      <c r="AA271" s="22"/>
    </row>
    <row r="272" spans="19:27" ht="14.25" customHeight="1" x14ac:dyDescent="0.25">
      <c r="S272" s="22"/>
      <c r="T272" s="11"/>
      <c r="U272" s="11"/>
      <c r="V272" s="11"/>
      <c r="W272" s="11"/>
      <c r="X272" s="11"/>
      <c r="AA272" s="22"/>
    </row>
    <row r="273" spans="19:27" ht="14.25" customHeight="1" x14ac:dyDescent="0.25">
      <c r="S273" s="22"/>
      <c r="T273" s="11"/>
      <c r="U273" s="11"/>
      <c r="V273" s="11"/>
      <c r="W273" s="11"/>
      <c r="X273" s="11"/>
      <c r="AA273" s="22"/>
    </row>
    <row r="274" spans="19:27" ht="14.25" customHeight="1" x14ac:dyDescent="0.25">
      <c r="S274" s="22"/>
      <c r="T274" s="11"/>
      <c r="U274" s="11"/>
      <c r="V274" s="11"/>
      <c r="W274" s="11"/>
      <c r="X274" s="11"/>
      <c r="AA274" s="22"/>
    </row>
    <row r="275" spans="19:27" ht="14.25" customHeight="1" x14ac:dyDescent="0.25">
      <c r="S275" s="22"/>
      <c r="T275" s="11"/>
      <c r="U275" s="11"/>
      <c r="V275" s="11"/>
      <c r="W275" s="11"/>
      <c r="X275" s="11"/>
      <c r="AA275" s="22"/>
    </row>
    <row r="276" spans="19:27" ht="14.25" customHeight="1" x14ac:dyDescent="0.25">
      <c r="S276" s="22"/>
      <c r="T276" s="11"/>
      <c r="U276" s="11"/>
      <c r="V276" s="11"/>
      <c r="W276" s="11"/>
      <c r="X276" s="11"/>
      <c r="AA276" s="22"/>
    </row>
    <row r="277" spans="19:27" ht="14.25" customHeight="1" x14ac:dyDescent="0.25">
      <c r="S277" s="22"/>
      <c r="T277" s="11"/>
      <c r="U277" s="11"/>
      <c r="V277" s="11"/>
      <c r="W277" s="11"/>
      <c r="X277" s="11"/>
      <c r="AA277" s="22"/>
    </row>
    <row r="278" spans="19:27" ht="14.25" customHeight="1" x14ac:dyDescent="0.25">
      <c r="S278" s="22"/>
      <c r="T278" s="11"/>
      <c r="U278" s="11"/>
      <c r="V278" s="11"/>
      <c r="W278" s="11"/>
      <c r="X278" s="11"/>
      <c r="AA278" s="22"/>
    </row>
    <row r="279" spans="19:27" ht="14.25" customHeight="1" x14ac:dyDescent="0.25">
      <c r="S279" s="22"/>
      <c r="T279" s="11"/>
      <c r="U279" s="11"/>
      <c r="V279" s="11"/>
      <c r="W279" s="11"/>
      <c r="X279" s="11"/>
      <c r="AA279" s="22"/>
    </row>
    <row r="280" spans="19:27" ht="14.25" customHeight="1" x14ac:dyDescent="0.25">
      <c r="S280" s="22"/>
      <c r="T280" s="11"/>
      <c r="U280" s="11"/>
      <c r="V280" s="11"/>
      <c r="W280" s="11"/>
      <c r="X280" s="11"/>
      <c r="AA280" s="22"/>
    </row>
    <row r="281" spans="19:27" ht="14.25" customHeight="1" x14ac:dyDescent="0.25">
      <c r="S281" s="22"/>
      <c r="T281" s="11"/>
      <c r="U281" s="11"/>
      <c r="V281" s="11"/>
      <c r="W281" s="11"/>
      <c r="X281" s="11"/>
      <c r="AA281" s="22"/>
    </row>
    <row r="282" spans="19:27" ht="14.25" customHeight="1" x14ac:dyDescent="0.25">
      <c r="S282" s="22"/>
      <c r="T282" s="11"/>
      <c r="U282" s="11"/>
      <c r="V282" s="11"/>
      <c r="W282" s="11"/>
      <c r="X282" s="11"/>
      <c r="AA282" s="22"/>
    </row>
    <row r="283" spans="19:27" ht="14.25" customHeight="1" x14ac:dyDescent="0.25">
      <c r="S283" s="22"/>
      <c r="T283" s="11"/>
      <c r="U283" s="11"/>
      <c r="V283" s="11"/>
      <c r="W283" s="11"/>
      <c r="X283" s="11"/>
      <c r="AA283" s="22"/>
    </row>
    <row r="284" spans="19:27" ht="14.25" customHeight="1" x14ac:dyDescent="0.25">
      <c r="S284" s="22"/>
      <c r="T284" s="11"/>
      <c r="U284" s="11"/>
      <c r="V284" s="11"/>
      <c r="W284" s="11"/>
      <c r="X284" s="11"/>
      <c r="AA284" s="22"/>
    </row>
    <row r="285" spans="19:27" ht="14.25" customHeight="1" x14ac:dyDescent="0.25">
      <c r="S285" s="22"/>
      <c r="T285" s="11"/>
      <c r="U285" s="11"/>
      <c r="V285" s="11"/>
      <c r="W285" s="11"/>
      <c r="X285" s="11"/>
      <c r="AA285" s="22"/>
    </row>
    <row r="286" spans="19:27" ht="14.25" customHeight="1" x14ac:dyDescent="0.25">
      <c r="S286" s="22"/>
      <c r="T286" s="11"/>
      <c r="U286" s="11"/>
      <c r="V286" s="11"/>
      <c r="W286" s="11"/>
      <c r="X286" s="11"/>
      <c r="AA286" s="22"/>
    </row>
    <row r="287" spans="19:27" ht="14.25" customHeight="1" x14ac:dyDescent="0.25">
      <c r="S287" s="22"/>
      <c r="T287" s="11"/>
      <c r="U287" s="11"/>
      <c r="V287" s="11"/>
      <c r="W287" s="11"/>
      <c r="X287" s="11"/>
      <c r="AA287" s="22"/>
    </row>
    <row r="288" spans="19:27" ht="14.25" customHeight="1" x14ac:dyDescent="0.25">
      <c r="S288" s="22"/>
      <c r="T288" s="11"/>
      <c r="U288" s="11"/>
      <c r="V288" s="11"/>
      <c r="W288" s="11"/>
      <c r="X288" s="11"/>
      <c r="AA288" s="22"/>
    </row>
    <row r="289" spans="19:27" ht="14.25" customHeight="1" x14ac:dyDescent="0.25">
      <c r="S289" s="22"/>
      <c r="T289" s="11"/>
      <c r="U289" s="11"/>
      <c r="V289" s="11"/>
      <c r="W289" s="11"/>
      <c r="X289" s="11"/>
      <c r="AA289" s="22"/>
    </row>
    <row r="290" spans="19:27" ht="14.25" customHeight="1" x14ac:dyDescent="0.25">
      <c r="S290" s="22"/>
      <c r="T290" s="11"/>
      <c r="U290" s="11"/>
      <c r="V290" s="11"/>
      <c r="W290" s="11"/>
      <c r="X290" s="11"/>
      <c r="AA290" s="22"/>
    </row>
    <row r="291" spans="19:27" ht="14.25" customHeight="1" x14ac:dyDescent="0.25">
      <c r="S291" s="22"/>
      <c r="T291" s="11"/>
      <c r="U291" s="11"/>
      <c r="V291" s="11"/>
      <c r="W291" s="11"/>
      <c r="X291" s="11"/>
      <c r="AA291" s="22"/>
    </row>
    <row r="292" spans="19:27" ht="14.25" customHeight="1" x14ac:dyDescent="0.25">
      <c r="S292" s="22"/>
      <c r="T292" s="11"/>
      <c r="U292" s="11"/>
      <c r="V292" s="11"/>
      <c r="W292" s="11"/>
      <c r="X292" s="11"/>
      <c r="AA292" s="22"/>
    </row>
    <row r="293" spans="19:27" ht="14.25" customHeight="1" x14ac:dyDescent="0.25">
      <c r="S293" s="22"/>
      <c r="T293" s="11"/>
      <c r="U293" s="11"/>
      <c r="V293" s="11"/>
      <c r="W293" s="11"/>
      <c r="X293" s="11"/>
      <c r="AA293" s="22"/>
    </row>
    <row r="294" spans="19:27" ht="14.25" customHeight="1" x14ac:dyDescent="0.25">
      <c r="S294" s="22"/>
      <c r="T294" s="11"/>
      <c r="U294" s="11"/>
      <c r="V294" s="11"/>
      <c r="W294" s="11"/>
      <c r="X294" s="11"/>
      <c r="AA294" s="22"/>
    </row>
    <row r="295" spans="19:27" ht="14.25" customHeight="1" x14ac:dyDescent="0.25">
      <c r="S295" s="22"/>
      <c r="T295" s="11"/>
      <c r="U295" s="11"/>
      <c r="V295" s="11"/>
      <c r="W295" s="11"/>
      <c r="X295" s="11"/>
      <c r="AA295" s="22"/>
    </row>
    <row r="296" spans="19:27" ht="14.25" customHeight="1" x14ac:dyDescent="0.25">
      <c r="S296" s="22"/>
      <c r="T296" s="11"/>
      <c r="U296" s="11"/>
      <c r="V296" s="11"/>
      <c r="W296" s="11"/>
      <c r="X296" s="11"/>
      <c r="AA296" s="22"/>
    </row>
    <row r="297" spans="19:27" ht="14.25" customHeight="1" x14ac:dyDescent="0.25">
      <c r="S297" s="22"/>
      <c r="T297" s="11"/>
      <c r="U297" s="11"/>
      <c r="V297" s="11"/>
      <c r="W297" s="11"/>
      <c r="X297" s="11"/>
      <c r="AA297" s="22"/>
    </row>
    <row r="298" spans="19:27" ht="14.25" customHeight="1" x14ac:dyDescent="0.25">
      <c r="S298" s="22"/>
      <c r="T298" s="11"/>
      <c r="U298" s="11"/>
      <c r="V298" s="11"/>
      <c r="W298" s="11"/>
      <c r="X298" s="11"/>
      <c r="AA298" s="22"/>
    </row>
    <row r="299" spans="19:27" ht="14.25" customHeight="1" x14ac:dyDescent="0.25">
      <c r="S299" s="22"/>
      <c r="T299" s="11"/>
      <c r="U299" s="11"/>
      <c r="V299" s="11"/>
      <c r="W299" s="11"/>
      <c r="X299" s="11"/>
      <c r="AA299" s="22"/>
    </row>
    <row r="300" spans="19:27" ht="14.25" customHeight="1" x14ac:dyDescent="0.25">
      <c r="S300" s="22"/>
      <c r="T300" s="11"/>
      <c r="U300" s="11"/>
      <c r="V300" s="11"/>
      <c r="W300" s="11"/>
      <c r="X300" s="11"/>
      <c r="AA300" s="22"/>
    </row>
    <row r="301" spans="19:27" ht="14.25" customHeight="1" x14ac:dyDescent="0.25">
      <c r="S301" s="22"/>
      <c r="T301" s="11"/>
      <c r="U301" s="11"/>
      <c r="V301" s="11"/>
      <c r="W301" s="11"/>
      <c r="X301" s="11"/>
      <c r="AA301" s="22"/>
    </row>
    <row r="302" spans="19:27" ht="14.25" customHeight="1" x14ac:dyDescent="0.25">
      <c r="S302" s="22"/>
      <c r="T302" s="11"/>
      <c r="U302" s="11"/>
      <c r="V302" s="11"/>
      <c r="W302" s="11"/>
      <c r="X302" s="11"/>
      <c r="AA302" s="22"/>
    </row>
    <row r="303" spans="19:27" ht="14.25" customHeight="1" x14ac:dyDescent="0.25">
      <c r="S303" s="22"/>
      <c r="T303" s="11"/>
      <c r="U303" s="11"/>
      <c r="V303" s="11"/>
      <c r="W303" s="11"/>
      <c r="X303" s="11"/>
      <c r="AA303" s="22"/>
    </row>
    <row r="304" spans="19:27" ht="14.25" customHeight="1" x14ac:dyDescent="0.25">
      <c r="S304" s="22"/>
      <c r="T304" s="11"/>
      <c r="U304" s="11"/>
      <c r="V304" s="11"/>
      <c r="W304" s="11"/>
      <c r="X304" s="11"/>
      <c r="AA304" s="22"/>
    </row>
    <row r="305" spans="19:27" ht="14.25" customHeight="1" x14ac:dyDescent="0.25">
      <c r="S305" s="22"/>
      <c r="T305" s="11"/>
      <c r="U305" s="11"/>
      <c r="V305" s="11"/>
      <c r="W305" s="11"/>
      <c r="X305" s="11"/>
      <c r="AA305" s="22"/>
    </row>
    <row r="306" spans="19:27" ht="14.25" customHeight="1" x14ac:dyDescent="0.25">
      <c r="S306" s="22"/>
      <c r="T306" s="11"/>
      <c r="U306" s="11"/>
      <c r="V306" s="11"/>
      <c r="W306" s="11"/>
      <c r="X306" s="11"/>
      <c r="AA306" s="22"/>
    </row>
    <row r="307" spans="19:27" ht="14.25" customHeight="1" x14ac:dyDescent="0.25">
      <c r="S307" s="22"/>
      <c r="T307" s="11"/>
      <c r="U307" s="11"/>
      <c r="V307" s="11"/>
      <c r="W307" s="11"/>
      <c r="X307" s="11"/>
      <c r="AA307" s="22"/>
    </row>
    <row r="308" spans="19:27" ht="14.25" customHeight="1" x14ac:dyDescent="0.25">
      <c r="S308" s="22"/>
      <c r="T308" s="11"/>
      <c r="U308" s="11"/>
      <c r="V308" s="11"/>
      <c r="W308" s="11"/>
      <c r="X308" s="11"/>
      <c r="AA308" s="22"/>
    </row>
    <row r="309" spans="19:27" ht="14.25" customHeight="1" x14ac:dyDescent="0.25">
      <c r="S309" s="22"/>
      <c r="T309" s="11"/>
      <c r="U309" s="11"/>
      <c r="V309" s="11"/>
      <c r="W309" s="11"/>
      <c r="X309" s="11"/>
      <c r="AA309" s="22"/>
    </row>
    <row r="310" spans="19:27" ht="14.25" customHeight="1" x14ac:dyDescent="0.25">
      <c r="S310" s="22"/>
      <c r="T310" s="11"/>
      <c r="U310" s="11"/>
      <c r="V310" s="11"/>
      <c r="W310" s="11"/>
      <c r="X310" s="11"/>
      <c r="AA310" s="22"/>
    </row>
    <row r="311" spans="19:27" ht="14.25" customHeight="1" x14ac:dyDescent="0.25">
      <c r="S311" s="22"/>
      <c r="T311" s="11"/>
      <c r="U311" s="11"/>
      <c r="V311" s="11"/>
      <c r="W311" s="11"/>
      <c r="X311" s="11"/>
      <c r="AA311" s="22"/>
    </row>
    <row r="312" spans="19:27" ht="14.25" customHeight="1" x14ac:dyDescent="0.25">
      <c r="S312" s="22"/>
      <c r="T312" s="11"/>
      <c r="U312" s="11"/>
      <c r="V312" s="11"/>
      <c r="W312" s="11"/>
      <c r="X312" s="11"/>
      <c r="AA312" s="22"/>
    </row>
    <row r="313" spans="19:27" ht="14.25" customHeight="1" x14ac:dyDescent="0.25">
      <c r="S313" s="22"/>
      <c r="T313" s="11"/>
      <c r="U313" s="11"/>
      <c r="V313" s="11"/>
      <c r="W313" s="11"/>
      <c r="X313" s="11"/>
      <c r="AA313" s="22"/>
    </row>
    <row r="314" spans="19:27" ht="14.25" customHeight="1" x14ac:dyDescent="0.25">
      <c r="S314" s="22"/>
      <c r="T314" s="11"/>
      <c r="U314" s="11"/>
      <c r="V314" s="11"/>
      <c r="W314" s="11"/>
      <c r="X314" s="11"/>
      <c r="AA314" s="22"/>
    </row>
    <row r="315" spans="19:27" ht="14.25" customHeight="1" x14ac:dyDescent="0.25">
      <c r="S315" s="22"/>
      <c r="T315" s="11"/>
      <c r="U315" s="11"/>
      <c r="V315" s="11"/>
      <c r="W315" s="11"/>
      <c r="X315" s="11"/>
      <c r="AA315" s="22"/>
    </row>
    <row r="316" spans="19:27" ht="14.25" customHeight="1" x14ac:dyDescent="0.25">
      <c r="S316" s="22"/>
      <c r="T316" s="11"/>
      <c r="U316" s="11"/>
      <c r="V316" s="11"/>
      <c r="W316" s="11"/>
      <c r="X316" s="11"/>
      <c r="AA316" s="22"/>
    </row>
    <row r="317" spans="19:27" ht="14.25" customHeight="1" x14ac:dyDescent="0.25">
      <c r="S317" s="22"/>
      <c r="T317" s="11"/>
      <c r="U317" s="11"/>
      <c r="V317" s="11"/>
      <c r="W317" s="11"/>
      <c r="X317" s="11"/>
      <c r="AA317" s="22"/>
    </row>
    <row r="318" spans="19:27" ht="14.25" customHeight="1" x14ac:dyDescent="0.25">
      <c r="S318" s="22"/>
      <c r="T318" s="11"/>
      <c r="U318" s="11"/>
      <c r="V318" s="11"/>
      <c r="W318" s="11"/>
      <c r="X318" s="11"/>
      <c r="AA318" s="22"/>
    </row>
    <row r="319" spans="19:27" ht="14.25" customHeight="1" x14ac:dyDescent="0.25">
      <c r="S319" s="22"/>
      <c r="T319" s="11"/>
      <c r="U319" s="11"/>
      <c r="V319" s="11"/>
      <c r="W319" s="11"/>
      <c r="X319" s="11"/>
      <c r="AA319" s="22"/>
    </row>
    <row r="320" spans="19:27" ht="14.25" customHeight="1" x14ac:dyDescent="0.25">
      <c r="S320" s="22"/>
      <c r="T320" s="11"/>
      <c r="U320" s="11"/>
      <c r="V320" s="11"/>
      <c r="W320" s="11"/>
      <c r="X320" s="11"/>
      <c r="AA320" s="22"/>
    </row>
    <row r="321" spans="19:27" ht="14.25" customHeight="1" x14ac:dyDescent="0.25">
      <c r="S321" s="22"/>
      <c r="T321" s="11"/>
      <c r="U321" s="11"/>
      <c r="V321" s="11"/>
      <c r="W321" s="11"/>
      <c r="X321" s="11"/>
      <c r="AA321" s="22"/>
    </row>
    <row r="322" spans="19:27" ht="14.25" customHeight="1" x14ac:dyDescent="0.25">
      <c r="S322" s="22"/>
      <c r="T322" s="11"/>
      <c r="U322" s="11"/>
      <c r="V322" s="11"/>
      <c r="W322" s="11"/>
      <c r="X322" s="11"/>
      <c r="AA322" s="22"/>
    </row>
    <row r="323" spans="19:27" ht="14.25" customHeight="1" x14ac:dyDescent="0.25">
      <c r="S323" s="22"/>
      <c r="T323" s="11"/>
      <c r="U323" s="11"/>
      <c r="V323" s="11"/>
      <c r="W323" s="11"/>
      <c r="X323" s="11"/>
      <c r="AA323" s="22"/>
    </row>
    <row r="324" spans="19:27" ht="14.25" customHeight="1" x14ac:dyDescent="0.25">
      <c r="S324" s="22"/>
      <c r="T324" s="11"/>
      <c r="U324" s="11"/>
      <c r="V324" s="11"/>
      <c r="W324" s="11"/>
      <c r="X324" s="11"/>
      <c r="AA324" s="22"/>
    </row>
    <row r="325" spans="19:27" ht="14.25" customHeight="1" x14ac:dyDescent="0.25">
      <c r="S325" s="22"/>
      <c r="T325" s="11"/>
      <c r="U325" s="11"/>
      <c r="V325" s="11"/>
      <c r="W325" s="11"/>
      <c r="X325" s="11"/>
      <c r="AA325" s="22"/>
    </row>
    <row r="326" spans="19:27" ht="14.25" customHeight="1" x14ac:dyDescent="0.25">
      <c r="S326" s="22"/>
      <c r="T326" s="11"/>
      <c r="U326" s="11"/>
      <c r="V326" s="11"/>
      <c r="W326" s="11"/>
      <c r="X326" s="11"/>
      <c r="AA326" s="22"/>
    </row>
    <row r="327" spans="19:27" ht="14.25" customHeight="1" x14ac:dyDescent="0.25">
      <c r="S327" s="22"/>
      <c r="T327" s="11"/>
      <c r="U327" s="11"/>
      <c r="V327" s="11"/>
      <c r="W327" s="11"/>
      <c r="X327" s="11"/>
      <c r="AA327" s="22"/>
    </row>
    <row r="328" spans="19:27" ht="14.25" customHeight="1" x14ac:dyDescent="0.25">
      <c r="S328" s="22"/>
      <c r="T328" s="11"/>
      <c r="U328" s="11"/>
      <c r="V328" s="11"/>
      <c r="W328" s="11"/>
      <c r="X328" s="11"/>
      <c r="AA328" s="22"/>
    </row>
    <row r="329" spans="19:27" ht="14.25" customHeight="1" x14ac:dyDescent="0.25">
      <c r="S329" s="22"/>
      <c r="T329" s="11"/>
      <c r="U329" s="11"/>
      <c r="V329" s="11"/>
      <c r="W329" s="11"/>
      <c r="X329" s="11"/>
      <c r="AA329" s="22"/>
    </row>
    <row r="330" spans="19:27" ht="14.25" customHeight="1" x14ac:dyDescent="0.25">
      <c r="S330" s="22"/>
      <c r="T330" s="11"/>
      <c r="U330" s="11"/>
      <c r="V330" s="11"/>
      <c r="W330" s="11"/>
      <c r="X330" s="11"/>
      <c r="AA330" s="22"/>
    </row>
    <row r="331" spans="19:27" ht="14.25" customHeight="1" x14ac:dyDescent="0.25">
      <c r="S331" s="22"/>
      <c r="T331" s="11"/>
      <c r="U331" s="11"/>
      <c r="V331" s="11"/>
      <c r="W331" s="11"/>
      <c r="X331" s="11"/>
      <c r="AA331" s="22"/>
    </row>
    <row r="332" spans="19:27" ht="14.25" customHeight="1" x14ac:dyDescent="0.25">
      <c r="S332" s="22"/>
      <c r="T332" s="11"/>
      <c r="U332" s="11"/>
      <c r="V332" s="11"/>
      <c r="W332" s="11"/>
      <c r="X332" s="11"/>
      <c r="AA332" s="22"/>
    </row>
    <row r="333" spans="19:27" ht="14.25" customHeight="1" x14ac:dyDescent="0.25">
      <c r="S333" s="22"/>
      <c r="T333" s="11"/>
      <c r="U333" s="11"/>
      <c r="V333" s="11"/>
      <c r="W333" s="11"/>
      <c r="X333" s="11"/>
      <c r="AA333" s="22"/>
    </row>
    <row r="334" spans="19:27" ht="14.25" customHeight="1" x14ac:dyDescent="0.25">
      <c r="S334" s="22"/>
      <c r="T334" s="11"/>
      <c r="U334" s="11"/>
      <c r="V334" s="11"/>
      <c r="W334" s="11"/>
      <c r="X334" s="11"/>
      <c r="AA334" s="22"/>
    </row>
    <row r="335" spans="19:27" ht="14.25" customHeight="1" x14ac:dyDescent="0.25">
      <c r="S335" s="22"/>
      <c r="T335" s="11"/>
      <c r="U335" s="11"/>
      <c r="V335" s="11"/>
      <c r="W335" s="11"/>
      <c r="X335" s="11"/>
      <c r="AA335" s="22"/>
    </row>
    <row r="336" spans="19:27" ht="14.25" customHeight="1" x14ac:dyDescent="0.25">
      <c r="S336" s="22"/>
      <c r="T336" s="11"/>
      <c r="U336" s="11"/>
      <c r="V336" s="11"/>
      <c r="W336" s="11"/>
      <c r="X336" s="11"/>
      <c r="AA336" s="22"/>
    </row>
    <row r="337" spans="19:27" ht="14.25" customHeight="1" x14ac:dyDescent="0.25">
      <c r="S337" s="22"/>
      <c r="T337" s="11"/>
      <c r="U337" s="11"/>
      <c r="V337" s="11"/>
      <c r="W337" s="11"/>
      <c r="X337" s="11"/>
      <c r="AA337" s="22"/>
    </row>
    <row r="338" spans="19:27" ht="14.25" customHeight="1" x14ac:dyDescent="0.25">
      <c r="S338" s="22"/>
      <c r="T338" s="11"/>
      <c r="U338" s="11"/>
      <c r="V338" s="11"/>
      <c r="W338" s="11"/>
      <c r="X338" s="11"/>
      <c r="AA338" s="22"/>
    </row>
    <row r="339" spans="19:27" ht="14.25" customHeight="1" x14ac:dyDescent="0.25">
      <c r="S339" s="22"/>
      <c r="T339" s="11"/>
      <c r="U339" s="11"/>
      <c r="V339" s="11"/>
      <c r="W339" s="11"/>
      <c r="X339" s="11"/>
      <c r="AA339" s="22"/>
    </row>
    <row r="340" spans="19:27" ht="14.25" customHeight="1" x14ac:dyDescent="0.25">
      <c r="S340" s="22"/>
      <c r="T340" s="11"/>
      <c r="U340" s="11"/>
      <c r="V340" s="11"/>
      <c r="W340" s="11"/>
      <c r="X340" s="11"/>
      <c r="AA340" s="22"/>
    </row>
    <row r="341" spans="19:27" ht="14.25" customHeight="1" x14ac:dyDescent="0.25">
      <c r="S341" s="22"/>
      <c r="T341" s="11"/>
      <c r="U341" s="11"/>
      <c r="V341" s="11"/>
      <c r="W341" s="11"/>
      <c r="X341" s="11"/>
      <c r="AA341" s="22"/>
    </row>
    <row r="342" spans="19:27" ht="14.25" customHeight="1" x14ac:dyDescent="0.25">
      <c r="S342" s="22"/>
      <c r="T342" s="11"/>
      <c r="U342" s="11"/>
      <c r="V342" s="11"/>
      <c r="W342" s="11"/>
      <c r="X342" s="11"/>
      <c r="AA342" s="22"/>
    </row>
    <row r="343" spans="19:27" ht="14.25" customHeight="1" x14ac:dyDescent="0.25">
      <c r="S343" s="22"/>
      <c r="T343" s="11"/>
      <c r="U343" s="11"/>
      <c r="V343" s="11"/>
      <c r="W343" s="11"/>
      <c r="X343" s="11"/>
      <c r="AA343" s="22"/>
    </row>
    <row r="344" spans="19:27" ht="14.25" customHeight="1" x14ac:dyDescent="0.25">
      <c r="S344" s="22"/>
      <c r="T344" s="11"/>
      <c r="U344" s="11"/>
      <c r="V344" s="11"/>
      <c r="W344" s="11"/>
      <c r="X344" s="11"/>
      <c r="AA344" s="22"/>
    </row>
    <row r="345" spans="19:27" ht="14.25" customHeight="1" x14ac:dyDescent="0.25">
      <c r="S345" s="22"/>
      <c r="T345" s="11"/>
      <c r="U345" s="11"/>
      <c r="V345" s="11"/>
      <c r="W345" s="11"/>
      <c r="X345" s="11"/>
      <c r="AA345" s="22"/>
    </row>
    <row r="346" spans="19:27" ht="14.25" customHeight="1" x14ac:dyDescent="0.25">
      <c r="S346" s="22"/>
      <c r="T346" s="11"/>
      <c r="U346" s="11"/>
      <c r="V346" s="11"/>
      <c r="W346" s="11"/>
      <c r="X346" s="11"/>
      <c r="AA346" s="22"/>
    </row>
    <row r="347" spans="19:27" ht="14.25" customHeight="1" x14ac:dyDescent="0.25">
      <c r="S347" s="22"/>
      <c r="T347" s="11"/>
      <c r="U347" s="11"/>
      <c r="V347" s="11"/>
      <c r="W347" s="11"/>
      <c r="X347" s="11"/>
      <c r="AA347" s="22"/>
    </row>
    <row r="348" spans="19:27" ht="14.25" customHeight="1" x14ac:dyDescent="0.25">
      <c r="S348" s="22"/>
      <c r="T348" s="11"/>
      <c r="U348" s="11"/>
      <c r="V348" s="11"/>
      <c r="W348" s="11"/>
      <c r="X348" s="11"/>
      <c r="AA348" s="22"/>
    </row>
    <row r="349" spans="19:27" ht="14.25" customHeight="1" x14ac:dyDescent="0.25">
      <c r="S349" s="22"/>
      <c r="T349" s="11"/>
      <c r="U349" s="11"/>
      <c r="V349" s="11"/>
      <c r="W349" s="11"/>
      <c r="X349" s="11"/>
      <c r="AA349" s="22"/>
    </row>
    <row r="350" spans="19:27" ht="14.25" customHeight="1" x14ac:dyDescent="0.25">
      <c r="S350" s="22"/>
      <c r="T350" s="11"/>
      <c r="U350" s="11"/>
      <c r="V350" s="11"/>
      <c r="W350" s="11"/>
      <c r="X350" s="11"/>
      <c r="AA350" s="22"/>
    </row>
    <row r="351" spans="19:27" ht="14.25" customHeight="1" x14ac:dyDescent="0.25">
      <c r="S351" s="22"/>
      <c r="T351" s="11"/>
      <c r="U351" s="11"/>
      <c r="V351" s="11"/>
      <c r="W351" s="11"/>
      <c r="X351" s="11"/>
      <c r="AA351" s="22"/>
    </row>
    <row r="352" spans="19:27" ht="14.25" customHeight="1" x14ac:dyDescent="0.25">
      <c r="S352" s="22"/>
      <c r="T352" s="11"/>
      <c r="U352" s="11"/>
      <c r="V352" s="11"/>
      <c r="W352" s="11"/>
      <c r="X352" s="11"/>
      <c r="AA352" s="22"/>
    </row>
    <row r="353" spans="19:27" ht="14.25" customHeight="1" x14ac:dyDescent="0.25">
      <c r="S353" s="22"/>
      <c r="T353" s="11"/>
      <c r="U353" s="11"/>
      <c r="V353" s="11"/>
      <c r="W353" s="11"/>
      <c r="X353" s="11"/>
      <c r="AA353" s="22"/>
    </row>
    <row r="354" spans="19:27" ht="14.25" customHeight="1" x14ac:dyDescent="0.25">
      <c r="S354" s="22"/>
      <c r="T354" s="11"/>
      <c r="U354" s="11"/>
      <c r="V354" s="11"/>
      <c r="W354" s="11"/>
      <c r="X354" s="11"/>
      <c r="AA354" s="22"/>
    </row>
    <row r="355" spans="19:27" ht="14.25" customHeight="1" x14ac:dyDescent="0.25">
      <c r="S355" s="22"/>
      <c r="T355" s="11"/>
      <c r="U355" s="11"/>
      <c r="V355" s="11"/>
      <c r="W355" s="11"/>
      <c r="X355" s="11"/>
      <c r="AA355" s="22"/>
    </row>
    <row r="356" spans="19:27" ht="14.25" customHeight="1" x14ac:dyDescent="0.25">
      <c r="S356" s="22"/>
      <c r="T356" s="11"/>
      <c r="U356" s="11"/>
      <c r="V356" s="11"/>
      <c r="W356" s="11"/>
      <c r="X356" s="11"/>
      <c r="AA356" s="22"/>
    </row>
    <row r="357" spans="19:27" ht="14.25" customHeight="1" x14ac:dyDescent="0.25">
      <c r="S357" s="22"/>
      <c r="T357" s="11"/>
      <c r="U357" s="11"/>
      <c r="V357" s="11"/>
      <c r="W357" s="11"/>
      <c r="X357" s="11"/>
      <c r="AA357" s="22"/>
    </row>
    <row r="358" spans="19:27" ht="14.25" customHeight="1" x14ac:dyDescent="0.25">
      <c r="S358" s="22"/>
      <c r="T358" s="11"/>
      <c r="U358" s="11"/>
      <c r="V358" s="11"/>
      <c r="W358" s="11"/>
      <c r="X358" s="11"/>
      <c r="AA358" s="22"/>
    </row>
    <row r="359" spans="19:27" ht="14.25" customHeight="1" x14ac:dyDescent="0.25">
      <c r="S359" s="22"/>
      <c r="T359" s="11"/>
      <c r="U359" s="11"/>
      <c r="V359" s="11"/>
      <c r="W359" s="11"/>
      <c r="X359" s="11"/>
      <c r="AA359" s="22"/>
    </row>
    <row r="360" spans="19:27" ht="14.25" customHeight="1" x14ac:dyDescent="0.25">
      <c r="S360" s="22"/>
      <c r="T360" s="11"/>
      <c r="U360" s="11"/>
      <c r="V360" s="11"/>
      <c r="W360" s="11"/>
      <c r="X360" s="11"/>
      <c r="AA360" s="22"/>
    </row>
    <row r="361" spans="19:27" ht="14.25" customHeight="1" x14ac:dyDescent="0.25">
      <c r="S361" s="22"/>
      <c r="T361" s="11"/>
      <c r="U361" s="11"/>
      <c r="V361" s="11"/>
      <c r="W361" s="11"/>
      <c r="X361" s="11"/>
      <c r="AA361" s="22"/>
    </row>
    <row r="362" spans="19:27" ht="14.25" customHeight="1" x14ac:dyDescent="0.25">
      <c r="S362" s="22"/>
      <c r="T362" s="11"/>
      <c r="U362" s="11"/>
      <c r="V362" s="11"/>
      <c r="W362" s="11"/>
      <c r="X362" s="11"/>
      <c r="AA362" s="22"/>
    </row>
    <row r="363" spans="19:27" ht="14.25" customHeight="1" x14ac:dyDescent="0.25">
      <c r="S363" s="22"/>
      <c r="T363" s="11"/>
      <c r="U363" s="11"/>
      <c r="V363" s="11"/>
      <c r="W363" s="11"/>
      <c r="X363" s="11"/>
      <c r="AA363" s="22"/>
    </row>
    <row r="364" spans="19:27" ht="14.25" customHeight="1" x14ac:dyDescent="0.25">
      <c r="S364" s="22"/>
      <c r="T364" s="11"/>
      <c r="U364" s="11"/>
      <c r="V364" s="11"/>
      <c r="W364" s="11"/>
      <c r="X364" s="11"/>
      <c r="AA364" s="22"/>
    </row>
    <row r="365" spans="19:27" ht="14.25" customHeight="1" x14ac:dyDescent="0.25">
      <c r="S365" s="22"/>
      <c r="T365" s="11"/>
      <c r="U365" s="11"/>
      <c r="V365" s="11"/>
      <c r="W365" s="11"/>
      <c r="X365" s="11"/>
      <c r="AA365" s="22"/>
    </row>
    <row r="366" spans="19:27" ht="14.25" customHeight="1" x14ac:dyDescent="0.25">
      <c r="S366" s="22"/>
      <c r="T366" s="11"/>
      <c r="U366" s="11"/>
      <c r="V366" s="11"/>
      <c r="W366" s="11"/>
      <c r="X366" s="11"/>
      <c r="AA366" s="22"/>
    </row>
    <row r="367" spans="19:27" ht="14.25" customHeight="1" x14ac:dyDescent="0.25">
      <c r="S367" s="22"/>
      <c r="T367" s="11"/>
      <c r="U367" s="11"/>
      <c r="V367" s="11"/>
      <c r="W367" s="11"/>
      <c r="X367" s="11"/>
      <c r="AA367" s="22"/>
    </row>
    <row r="368" spans="19:27" ht="14.25" customHeight="1" x14ac:dyDescent="0.25">
      <c r="S368" s="22"/>
      <c r="T368" s="11"/>
      <c r="U368" s="11"/>
      <c r="V368" s="11"/>
      <c r="W368" s="11"/>
      <c r="X368" s="11"/>
      <c r="AA368" s="22"/>
    </row>
    <row r="369" spans="19:27" ht="14.25" customHeight="1" x14ac:dyDescent="0.25">
      <c r="S369" s="22"/>
      <c r="T369" s="11"/>
      <c r="U369" s="11"/>
      <c r="V369" s="11"/>
      <c r="W369" s="11"/>
      <c r="X369" s="11"/>
      <c r="AA369" s="22"/>
    </row>
    <row r="370" spans="19:27" ht="14.25" customHeight="1" x14ac:dyDescent="0.25">
      <c r="S370" s="22"/>
      <c r="T370" s="11"/>
      <c r="U370" s="11"/>
      <c r="V370" s="11"/>
      <c r="W370" s="11"/>
      <c r="X370" s="11"/>
      <c r="AA370" s="22"/>
    </row>
    <row r="371" spans="19:27" ht="14.25" customHeight="1" x14ac:dyDescent="0.25">
      <c r="S371" s="22"/>
      <c r="T371" s="11"/>
      <c r="U371" s="11"/>
      <c r="V371" s="11"/>
      <c r="W371" s="11"/>
      <c r="X371" s="11"/>
      <c r="AA371" s="22"/>
    </row>
    <row r="372" spans="19:27" ht="14.25" customHeight="1" x14ac:dyDescent="0.25">
      <c r="S372" s="22"/>
      <c r="T372" s="11"/>
      <c r="U372" s="11"/>
      <c r="V372" s="11"/>
      <c r="W372" s="11"/>
      <c r="X372" s="11"/>
      <c r="AA372" s="22"/>
    </row>
    <row r="373" spans="19:27" ht="14.25" customHeight="1" x14ac:dyDescent="0.25">
      <c r="S373" s="22"/>
      <c r="T373" s="11"/>
      <c r="U373" s="11"/>
      <c r="V373" s="11"/>
      <c r="W373" s="11"/>
      <c r="X373" s="11"/>
      <c r="AA373" s="22"/>
    </row>
    <row r="374" spans="19:27" ht="14.25" customHeight="1" x14ac:dyDescent="0.25">
      <c r="S374" s="22"/>
      <c r="T374" s="11"/>
      <c r="U374" s="11"/>
      <c r="V374" s="11"/>
      <c r="W374" s="11"/>
      <c r="X374" s="11"/>
      <c r="AA374" s="22"/>
    </row>
    <row r="375" spans="19:27" ht="14.25" customHeight="1" x14ac:dyDescent="0.25">
      <c r="S375" s="22"/>
      <c r="T375" s="11"/>
      <c r="U375" s="11"/>
      <c r="V375" s="11"/>
      <c r="W375" s="11"/>
      <c r="X375" s="11"/>
      <c r="AA375" s="22"/>
    </row>
    <row r="376" spans="19:27" ht="14.25" customHeight="1" x14ac:dyDescent="0.25">
      <c r="S376" s="22"/>
      <c r="T376" s="11"/>
      <c r="U376" s="11"/>
      <c r="V376" s="11"/>
      <c r="W376" s="11"/>
      <c r="X376" s="11"/>
      <c r="AA376" s="22"/>
    </row>
    <row r="377" spans="19:27" ht="14.25" customHeight="1" x14ac:dyDescent="0.25">
      <c r="S377" s="22"/>
      <c r="T377" s="11"/>
      <c r="U377" s="11"/>
      <c r="V377" s="11"/>
      <c r="W377" s="11"/>
      <c r="X377" s="11"/>
      <c r="AA377" s="22"/>
    </row>
    <row r="378" spans="19:27" ht="14.25" customHeight="1" x14ac:dyDescent="0.25">
      <c r="S378" s="22"/>
      <c r="T378" s="11"/>
      <c r="U378" s="11"/>
      <c r="V378" s="11"/>
      <c r="W378" s="11"/>
      <c r="X378" s="11"/>
      <c r="AA378" s="22"/>
    </row>
    <row r="379" spans="19:27" ht="14.25" customHeight="1" x14ac:dyDescent="0.25">
      <c r="S379" s="22"/>
      <c r="T379" s="11"/>
      <c r="U379" s="11"/>
      <c r="V379" s="11"/>
      <c r="W379" s="11"/>
      <c r="X379" s="11"/>
      <c r="AA379" s="22"/>
    </row>
    <row r="380" spans="19:27" ht="14.25" customHeight="1" x14ac:dyDescent="0.25">
      <c r="S380" s="22"/>
      <c r="T380" s="11"/>
      <c r="U380" s="11"/>
      <c r="V380" s="11"/>
      <c r="W380" s="11"/>
      <c r="X380" s="11"/>
      <c r="AA380" s="22"/>
    </row>
    <row r="381" spans="19:27" ht="14.25" customHeight="1" x14ac:dyDescent="0.25">
      <c r="S381" s="22"/>
      <c r="T381" s="11"/>
      <c r="U381" s="11"/>
      <c r="V381" s="11"/>
      <c r="W381" s="11"/>
      <c r="X381" s="11"/>
      <c r="AA381" s="22"/>
    </row>
    <row r="382" spans="19:27" ht="14.25" customHeight="1" x14ac:dyDescent="0.25">
      <c r="S382" s="22"/>
      <c r="T382" s="11"/>
      <c r="U382" s="11"/>
      <c r="V382" s="11"/>
      <c r="W382" s="11"/>
      <c r="X382" s="11"/>
      <c r="AA382" s="22"/>
    </row>
    <row r="383" spans="19:27" ht="14.25" customHeight="1" x14ac:dyDescent="0.25">
      <c r="S383" s="22"/>
      <c r="T383" s="11"/>
      <c r="U383" s="11"/>
      <c r="V383" s="11"/>
      <c r="W383" s="11"/>
      <c r="X383" s="11"/>
      <c r="AA383" s="22"/>
    </row>
    <row r="384" spans="19:27" ht="14.25" customHeight="1" x14ac:dyDescent="0.25">
      <c r="S384" s="22"/>
      <c r="T384" s="11"/>
      <c r="U384" s="11"/>
      <c r="V384" s="11"/>
      <c r="W384" s="11"/>
      <c r="X384" s="11"/>
      <c r="AA384" s="22"/>
    </row>
    <row r="385" spans="19:27" ht="14.25" customHeight="1" x14ac:dyDescent="0.25">
      <c r="S385" s="22"/>
      <c r="T385" s="11"/>
      <c r="U385" s="11"/>
      <c r="V385" s="11"/>
      <c r="W385" s="11"/>
      <c r="X385" s="11"/>
      <c r="AA385" s="22"/>
    </row>
    <row r="386" spans="19:27" ht="14.25" customHeight="1" x14ac:dyDescent="0.25">
      <c r="S386" s="22"/>
      <c r="T386" s="11"/>
      <c r="U386" s="11"/>
      <c r="V386" s="11"/>
      <c r="W386" s="11"/>
      <c r="X386" s="11"/>
      <c r="AA386" s="22"/>
    </row>
    <row r="387" spans="19:27" ht="14.25" customHeight="1" x14ac:dyDescent="0.25">
      <c r="S387" s="22"/>
      <c r="T387" s="11"/>
      <c r="U387" s="11"/>
      <c r="V387" s="11"/>
      <c r="W387" s="11"/>
      <c r="X387" s="11"/>
      <c r="AA387" s="22"/>
    </row>
    <row r="388" spans="19:27" ht="14.25" customHeight="1" x14ac:dyDescent="0.25">
      <c r="S388" s="22"/>
      <c r="T388" s="11"/>
      <c r="U388" s="11"/>
      <c r="V388" s="11"/>
      <c r="W388" s="11"/>
      <c r="X388" s="11"/>
      <c r="AA388" s="22"/>
    </row>
    <row r="389" spans="19:27" ht="14.25" customHeight="1" x14ac:dyDescent="0.25">
      <c r="S389" s="22"/>
      <c r="T389" s="11"/>
      <c r="U389" s="11"/>
      <c r="V389" s="11"/>
      <c r="W389" s="11"/>
      <c r="X389" s="11"/>
      <c r="AA389" s="22"/>
    </row>
    <row r="390" spans="19:27" ht="14.25" customHeight="1" x14ac:dyDescent="0.25">
      <c r="S390" s="22"/>
      <c r="T390" s="11"/>
      <c r="U390" s="11"/>
      <c r="V390" s="11"/>
      <c r="W390" s="11"/>
      <c r="X390" s="11"/>
      <c r="AA390" s="22"/>
    </row>
    <row r="391" spans="19:27" ht="14.25" customHeight="1" x14ac:dyDescent="0.25">
      <c r="S391" s="22"/>
      <c r="T391" s="11"/>
      <c r="U391" s="11"/>
      <c r="V391" s="11"/>
      <c r="W391" s="11"/>
      <c r="X391" s="11"/>
      <c r="AA391" s="22"/>
    </row>
    <row r="392" spans="19:27" ht="14.25" customHeight="1" x14ac:dyDescent="0.25">
      <c r="S392" s="22"/>
      <c r="T392" s="11"/>
      <c r="U392" s="11"/>
      <c r="V392" s="11"/>
      <c r="W392" s="11"/>
      <c r="X392" s="11"/>
      <c r="AA392" s="22"/>
    </row>
    <row r="393" spans="19:27" ht="14.25" customHeight="1" x14ac:dyDescent="0.25">
      <c r="S393" s="22"/>
      <c r="T393" s="11"/>
      <c r="U393" s="11"/>
      <c r="V393" s="11"/>
      <c r="W393" s="11"/>
      <c r="X393" s="11"/>
      <c r="AA393" s="22"/>
    </row>
    <row r="394" spans="19:27" ht="14.25" customHeight="1" x14ac:dyDescent="0.25">
      <c r="S394" s="22"/>
      <c r="T394" s="11"/>
      <c r="U394" s="11"/>
      <c r="V394" s="11"/>
      <c r="W394" s="11"/>
      <c r="X394" s="11"/>
      <c r="AA394" s="22"/>
    </row>
    <row r="395" spans="19:27" ht="14.25" customHeight="1" x14ac:dyDescent="0.25">
      <c r="S395" s="22"/>
      <c r="T395" s="11"/>
      <c r="U395" s="11"/>
      <c r="V395" s="11"/>
      <c r="W395" s="11"/>
      <c r="X395" s="11"/>
      <c r="AA395" s="22"/>
    </row>
    <row r="396" spans="19:27" ht="14.25" customHeight="1" x14ac:dyDescent="0.25">
      <c r="S396" s="22"/>
      <c r="T396" s="11"/>
      <c r="U396" s="11"/>
      <c r="V396" s="11"/>
      <c r="W396" s="11"/>
      <c r="X396" s="11"/>
      <c r="AA396" s="22"/>
    </row>
    <row r="397" spans="19:27" ht="14.25" customHeight="1" x14ac:dyDescent="0.25">
      <c r="S397" s="22"/>
      <c r="T397" s="11"/>
      <c r="U397" s="11"/>
      <c r="V397" s="11"/>
      <c r="W397" s="11"/>
      <c r="X397" s="11"/>
      <c r="AA397" s="22"/>
    </row>
    <row r="398" spans="19:27" ht="14.25" customHeight="1" x14ac:dyDescent="0.25">
      <c r="S398" s="22"/>
      <c r="T398" s="11"/>
      <c r="U398" s="11"/>
      <c r="V398" s="11"/>
      <c r="W398" s="11"/>
      <c r="X398" s="11"/>
      <c r="AA398" s="22"/>
    </row>
    <row r="399" spans="19:27" ht="14.25" customHeight="1" x14ac:dyDescent="0.25">
      <c r="S399" s="22"/>
      <c r="T399" s="11"/>
      <c r="U399" s="11"/>
      <c r="V399" s="11"/>
      <c r="W399" s="11"/>
      <c r="X399" s="11"/>
      <c r="AA399" s="22"/>
    </row>
    <row r="400" spans="19:27" ht="14.25" customHeight="1" x14ac:dyDescent="0.25">
      <c r="S400" s="22"/>
      <c r="T400" s="11"/>
      <c r="U400" s="11"/>
      <c r="V400" s="11"/>
      <c r="W400" s="11"/>
      <c r="X400" s="11"/>
      <c r="AA400" s="22"/>
    </row>
    <row r="401" spans="19:27" ht="14.25" customHeight="1" x14ac:dyDescent="0.25">
      <c r="S401" s="22"/>
      <c r="T401" s="11"/>
      <c r="U401" s="11"/>
      <c r="V401" s="11"/>
      <c r="W401" s="11"/>
      <c r="X401" s="11"/>
      <c r="AA401" s="22"/>
    </row>
    <row r="402" spans="19:27" ht="14.25" customHeight="1" x14ac:dyDescent="0.25">
      <c r="S402" s="22"/>
      <c r="T402" s="11"/>
      <c r="U402" s="11"/>
      <c r="V402" s="11"/>
      <c r="W402" s="11"/>
      <c r="X402" s="11"/>
      <c r="AA402" s="22"/>
    </row>
    <row r="403" spans="19:27" ht="14.25" customHeight="1" x14ac:dyDescent="0.25">
      <c r="S403" s="22"/>
      <c r="T403" s="11"/>
      <c r="U403" s="11"/>
      <c r="V403" s="11"/>
      <c r="W403" s="11"/>
      <c r="X403" s="11"/>
      <c r="AA403" s="22"/>
    </row>
    <row r="404" spans="19:27" ht="14.25" customHeight="1" x14ac:dyDescent="0.25">
      <c r="S404" s="22"/>
      <c r="T404" s="11"/>
      <c r="U404" s="11"/>
      <c r="V404" s="11"/>
      <c r="W404" s="11"/>
      <c r="X404" s="11"/>
      <c r="AA404" s="22"/>
    </row>
    <row r="405" spans="19:27" ht="14.25" customHeight="1" x14ac:dyDescent="0.25">
      <c r="S405" s="22"/>
      <c r="T405" s="11"/>
      <c r="U405" s="11"/>
      <c r="V405" s="11"/>
      <c r="W405" s="11"/>
      <c r="X405" s="11"/>
      <c r="AA405" s="22"/>
    </row>
    <row r="406" spans="19:27" ht="14.25" customHeight="1" x14ac:dyDescent="0.25">
      <c r="S406" s="22"/>
      <c r="T406" s="11"/>
      <c r="U406" s="11"/>
      <c r="V406" s="11"/>
      <c r="W406" s="11"/>
      <c r="X406" s="11"/>
      <c r="AA406" s="22"/>
    </row>
    <row r="407" spans="19:27" ht="14.25" customHeight="1" x14ac:dyDescent="0.25">
      <c r="S407" s="22"/>
      <c r="T407" s="11"/>
      <c r="U407" s="11"/>
      <c r="V407" s="11"/>
      <c r="W407" s="11"/>
      <c r="X407" s="11"/>
      <c r="AA407" s="22"/>
    </row>
    <row r="408" spans="19:27" ht="14.25" customHeight="1" x14ac:dyDescent="0.25">
      <c r="S408" s="22"/>
      <c r="T408" s="11"/>
      <c r="U408" s="11"/>
      <c r="V408" s="11"/>
      <c r="W408" s="11"/>
      <c r="X408" s="11"/>
      <c r="AA408" s="22"/>
    </row>
    <row r="409" spans="19:27" ht="14.25" customHeight="1" x14ac:dyDescent="0.25">
      <c r="S409" s="22"/>
      <c r="T409" s="11"/>
      <c r="U409" s="11"/>
      <c r="V409" s="11"/>
      <c r="W409" s="11"/>
      <c r="X409" s="11"/>
      <c r="AA409" s="22"/>
    </row>
    <row r="410" spans="19:27" ht="14.25" customHeight="1" x14ac:dyDescent="0.25">
      <c r="S410" s="22"/>
      <c r="T410" s="11"/>
      <c r="U410" s="11"/>
      <c r="V410" s="11"/>
      <c r="W410" s="11"/>
      <c r="X410" s="11"/>
      <c r="AA410" s="22"/>
    </row>
    <row r="411" spans="19:27" ht="14.25" customHeight="1" x14ac:dyDescent="0.25">
      <c r="S411" s="22"/>
      <c r="T411" s="11"/>
      <c r="U411" s="11"/>
      <c r="V411" s="11"/>
      <c r="W411" s="11"/>
      <c r="X411" s="11"/>
      <c r="AA411" s="22"/>
    </row>
    <row r="412" spans="19:27" ht="14.25" customHeight="1" x14ac:dyDescent="0.25">
      <c r="S412" s="22"/>
      <c r="T412" s="11"/>
      <c r="U412" s="11"/>
      <c r="V412" s="11"/>
      <c r="W412" s="11"/>
      <c r="X412" s="11"/>
      <c r="AA412" s="22"/>
    </row>
    <row r="413" spans="19:27" ht="14.25" customHeight="1" x14ac:dyDescent="0.25">
      <c r="S413" s="22"/>
      <c r="T413" s="11"/>
      <c r="U413" s="11"/>
      <c r="V413" s="11"/>
      <c r="W413" s="11"/>
      <c r="X413" s="11"/>
      <c r="AA413" s="22"/>
    </row>
    <row r="414" spans="19:27" ht="14.25" customHeight="1" x14ac:dyDescent="0.25">
      <c r="S414" s="22"/>
      <c r="T414" s="11"/>
      <c r="U414" s="11"/>
      <c r="V414" s="11"/>
      <c r="W414" s="11"/>
      <c r="X414" s="11"/>
      <c r="AA414" s="22"/>
    </row>
    <row r="415" spans="19:27" ht="14.25" customHeight="1" x14ac:dyDescent="0.25">
      <c r="S415" s="22"/>
      <c r="T415" s="11"/>
      <c r="U415" s="11"/>
      <c r="V415" s="11"/>
      <c r="W415" s="11"/>
      <c r="X415" s="11"/>
      <c r="AA415" s="22"/>
    </row>
    <row r="416" spans="19:27" ht="14.25" customHeight="1" x14ac:dyDescent="0.25">
      <c r="S416" s="22"/>
      <c r="T416" s="11"/>
      <c r="U416" s="11"/>
      <c r="V416" s="11"/>
      <c r="W416" s="11"/>
      <c r="X416" s="11"/>
      <c r="AA416" s="22"/>
    </row>
    <row r="417" spans="19:27" ht="14.25" customHeight="1" x14ac:dyDescent="0.25">
      <c r="S417" s="22"/>
      <c r="T417" s="11"/>
      <c r="U417" s="11"/>
      <c r="V417" s="11"/>
      <c r="W417" s="11"/>
      <c r="X417" s="11"/>
      <c r="AA417" s="22"/>
    </row>
    <row r="418" spans="19:27" ht="14.25" customHeight="1" x14ac:dyDescent="0.25">
      <c r="S418" s="22"/>
      <c r="T418" s="11"/>
      <c r="U418" s="11"/>
      <c r="V418" s="11"/>
      <c r="W418" s="11"/>
      <c r="X418" s="11"/>
      <c r="AA418" s="22"/>
    </row>
    <row r="419" spans="19:27" ht="14.25" customHeight="1" x14ac:dyDescent="0.25">
      <c r="S419" s="22"/>
      <c r="T419" s="11"/>
      <c r="U419" s="11"/>
      <c r="V419" s="11"/>
      <c r="W419" s="11"/>
      <c r="X419" s="11"/>
      <c r="AA419" s="22"/>
    </row>
    <row r="420" spans="19:27" ht="14.25" customHeight="1" x14ac:dyDescent="0.25">
      <c r="S420" s="22"/>
      <c r="T420" s="11"/>
      <c r="U420" s="11"/>
      <c r="V420" s="11"/>
      <c r="W420" s="11"/>
      <c r="X420" s="11"/>
      <c r="AA420" s="22"/>
    </row>
    <row r="421" spans="19:27" ht="14.25" customHeight="1" x14ac:dyDescent="0.25">
      <c r="S421" s="22"/>
      <c r="T421" s="11"/>
      <c r="U421" s="11"/>
      <c r="V421" s="11"/>
      <c r="W421" s="11"/>
      <c r="X421" s="11"/>
      <c r="AA421" s="22"/>
    </row>
    <row r="422" spans="19:27" ht="14.25" customHeight="1" x14ac:dyDescent="0.25">
      <c r="S422" s="22"/>
      <c r="T422" s="11"/>
      <c r="U422" s="11"/>
      <c r="V422" s="11"/>
      <c r="W422" s="11"/>
      <c r="X422" s="11"/>
      <c r="AA422" s="22"/>
    </row>
    <row r="423" spans="19:27" ht="14.25" customHeight="1" x14ac:dyDescent="0.25">
      <c r="S423" s="22"/>
      <c r="T423" s="11"/>
      <c r="U423" s="11"/>
      <c r="V423" s="11"/>
      <c r="W423" s="11"/>
      <c r="X423" s="11"/>
      <c r="AA423" s="22"/>
    </row>
    <row r="424" spans="19:27" ht="14.25" customHeight="1" x14ac:dyDescent="0.25">
      <c r="S424" s="22"/>
      <c r="T424" s="11"/>
      <c r="U424" s="11"/>
      <c r="V424" s="11"/>
      <c r="W424" s="11"/>
      <c r="X424" s="11"/>
      <c r="AA424" s="22"/>
    </row>
    <row r="425" spans="19:27" ht="14.25" customHeight="1" x14ac:dyDescent="0.25">
      <c r="S425" s="22"/>
      <c r="T425" s="11"/>
      <c r="U425" s="11"/>
      <c r="V425" s="11"/>
      <c r="W425" s="11"/>
      <c r="X425" s="11"/>
      <c r="AA425" s="22"/>
    </row>
    <row r="426" spans="19:27" ht="14.25" customHeight="1" x14ac:dyDescent="0.25">
      <c r="S426" s="22"/>
      <c r="T426" s="11"/>
      <c r="U426" s="11"/>
      <c r="V426" s="11"/>
      <c r="W426" s="11"/>
      <c r="X426" s="11"/>
      <c r="AA426" s="22"/>
    </row>
    <row r="427" spans="19:27" ht="14.25" customHeight="1" x14ac:dyDescent="0.25">
      <c r="S427" s="22"/>
      <c r="T427" s="11"/>
      <c r="U427" s="11"/>
      <c r="V427" s="11"/>
      <c r="W427" s="11"/>
      <c r="X427" s="11"/>
      <c r="AA427" s="22"/>
    </row>
    <row r="428" spans="19:27" ht="14.25" customHeight="1" x14ac:dyDescent="0.25">
      <c r="S428" s="22"/>
      <c r="T428" s="11"/>
      <c r="U428" s="11"/>
      <c r="V428" s="11"/>
      <c r="W428" s="11"/>
      <c r="X428" s="11"/>
      <c r="AA428" s="22"/>
    </row>
    <row r="429" spans="19:27" ht="14.25" customHeight="1" x14ac:dyDescent="0.25">
      <c r="S429" s="22"/>
      <c r="T429" s="11"/>
      <c r="U429" s="11"/>
      <c r="V429" s="11"/>
      <c r="W429" s="11"/>
      <c r="X429" s="11"/>
      <c r="AA429" s="22"/>
    </row>
    <row r="430" spans="19:27" ht="14.25" customHeight="1" x14ac:dyDescent="0.25">
      <c r="S430" s="22"/>
      <c r="T430" s="11"/>
      <c r="U430" s="11"/>
      <c r="V430" s="11"/>
      <c r="W430" s="11"/>
      <c r="X430" s="11"/>
      <c r="AA430" s="22"/>
    </row>
    <row r="431" spans="19:27" ht="14.25" customHeight="1" x14ac:dyDescent="0.25">
      <c r="S431" s="22"/>
      <c r="T431" s="11"/>
      <c r="U431" s="11"/>
      <c r="V431" s="11"/>
      <c r="W431" s="11"/>
      <c r="X431" s="11"/>
      <c r="AA431" s="22"/>
    </row>
    <row r="432" spans="19:27" ht="14.25" customHeight="1" x14ac:dyDescent="0.25">
      <c r="S432" s="22"/>
      <c r="T432" s="11"/>
      <c r="U432" s="11"/>
      <c r="V432" s="11"/>
      <c r="W432" s="11"/>
      <c r="X432" s="11"/>
      <c r="AA432" s="22"/>
    </row>
    <row r="433" spans="19:27" ht="14.25" customHeight="1" x14ac:dyDescent="0.25">
      <c r="S433" s="22"/>
      <c r="T433" s="11"/>
      <c r="U433" s="11"/>
      <c r="V433" s="11"/>
      <c r="W433" s="11"/>
      <c r="X433" s="11"/>
      <c r="AA433" s="22"/>
    </row>
    <row r="434" spans="19:27" ht="14.25" customHeight="1" x14ac:dyDescent="0.25">
      <c r="S434" s="22"/>
      <c r="T434" s="11"/>
      <c r="U434" s="11"/>
      <c r="V434" s="11"/>
      <c r="W434" s="11"/>
      <c r="X434" s="11"/>
      <c r="AA434" s="22"/>
    </row>
    <row r="435" spans="19:27" ht="14.25" customHeight="1" x14ac:dyDescent="0.25">
      <c r="S435" s="22"/>
      <c r="T435" s="11"/>
      <c r="U435" s="11"/>
      <c r="V435" s="11"/>
      <c r="W435" s="11"/>
      <c r="X435" s="11"/>
      <c r="AA435" s="22"/>
    </row>
    <row r="436" spans="19:27" ht="14.25" customHeight="1" x14ac:dyDescent="0.25">
      <c r="S436" s="22"/>
      <c r="T436" s="11"/>
      <c r="U436" s="11"/>
      <c r="V436" s="11"/>
      <c r="W436" s="11"/>
      <c r="X436" s="11"/>
      <c r="AA436" s="22"/>
    </row>
    <row r="437" spans="19:27" ht="14.25" customHeight="1" x14ac:dyDescent="0.25">
      <c r="S437" s="22"/>
      <c r="T437" s="11"/>
      <c r="U437" s="11"/>
      <c r="V437" s="11"/>
      <c r="W437" s="11"/>
      <c r="X437" s="11"/>
      <c r="AA437" s="22"/>
    </row>
    <row r="438" spans="19:27" ht="14.25" customHeight="1" x14ac:dyDescent="0.25">
      <c r="S438" s="22"/>
      <c r="T438" s="11"/>
      <c r="U438" s="11"/>
      <c r="V438" s="11"/>
      <c r="W438" s="11"/>
      <c r="X438" s="11"/>
      <c r="AA438" s="22"/>
    </row>
    <row r="439" spans="19:27" ht="14.25" customHeight="1" x14ac:dyDescent="0.25">
      <c r="S439" s="22"/>
      <c r="T439" s="11"/>
      <c r="U439" s="11"/>
      <c r="V439" s="11"/>
      <c r="W439" s="11"/>
      <c r="X439" s="11"/>
      <c r="AA439" s="22"/>
    </row>
    <row r="440" spans="19:27" ht="14.25" customHeight="1" x14ac:dyDescent="0.25">
      <c r="S440" s="22"/>
      <c r="T440" s="11"/>
      <c r="U440" s="11"/>
      <c r="V440" s="11"/>
      <c r="W440" s="11"/>
      <c r="X440" s="11"/>
      <c r="AA440" s="22"/>
    </row>
    <row r="441" spans="19:27" ht="14.25" customHeight="1" x14ac:dyDescent="0.25">
      <c r="S441" s="22"/>
      <c r="T441" s="11"/>
      <c r="U441" s="11"/>
      <c r="V441" s="11"/>
      <c r="W441" s="11"/>
      <c r="X441" s="11"/>
      <c r="AA441" s="22"/>
    </row>
    <row r="442" spans="19:27" ht="14.25" customHeight="1" x14ac:dyDescent="0.25">
      <c r="S442" s="22"/>
      <c r="T442" s="11"/>
      <c r="U442" s="11"/>
      <c r="V442" s="11"/>
      <c r="W442" s="11"/>
      <c r="X442" s="11"/>
      <c r="AA442" s="22"/>
    </row>
    <row r="443" spans="19:27" ht="14.25" customHeight="1" x14ac:dyDescent="0.25">
      <c r="S443" s="22"/>
      <c r="T443" s="11"/>
      <c r="U443" s="11"/>
      <c r="V443" s="11"/>
      <c r="W443" s="11"/>
      <c r="X443" s="11"/>
      <c r="AA443" s="22"/>
    </row>
    <row r="444" spans="19:27" ht="14.25" customHeight="1" x14ac:dyDescent="0.25">
      <c r="S444" s="22"/>
      <c r="T444" s="11"/>
      <c r="U444" s="11"/>
      <c r="V444" s="11"/>
      <c r="W444" s="11"/>
      <c r="X444" s="11"/>
      <c r="AA444" s="22"/>
    </row>
    <row r="445" spans="19:27" ht="14.25" customHeight="1" x14ac:dyDescent="0.25">
      <c r="S445" s="22"/>
      <c r="T445" s="11"/>
      <c r="U445" s="11"/>
      <c r="V445" s="11"/>
      <c r="W445" s="11"/>
      <c r="X445" s="11"/>
      <c r="AA445" s="22"/>
    </row>
    <row r="446" spans="19:27" ht="14.25" customHeight="1" x14ac:dyDescent="0.25">
      <c r="S446" s="22"/>
      <c r="T446" s="11"/>
      <c r="U446" s="11"/>
      <c r="V446" s="11"/>
      <c r="W446" s="11"/>
      <c r="X446" s="11"/>
      <c r="AA446" s="22"/>
    </row>
    <row r="447" spans="19:27" ht="14.25" customHeight="1" x14ac:dyDescent="0.25">
      <c r="S447" s="22"/>
      <c r="T447" s="11"/>
      <c r="U447" s="11"/>
      <c r="V447" s="11"/>
      <c r="W447" s="11"/>
      <c r="X447" s="11"/>
      <c r="AA447" s="22"/>
    </row>
    <row r="448" spans="19:27" ht="14.25" customHeight="1" x14ac:dyDescent="0.25">
      <c r="S448" s="22"/>
      <c r="T448" s="11"/>
      <c r="U448" s="11"/>
      <c r="V448" s="11"/>
      <c r="W448" s="11"/>
      <c r="X448" s="11"/>
      <c r="AA448" s="22"/>
    </row>
    <row r="449" spans="19:27" ht="14.25" customHeight="1" x14ac:dyDescent="0.25">
      <c r="S449" s="22"/>
      <c r="T449" s="11"/>
      <c r="U449" s="11"/>
      <c r="V449" s="11"/>
      <c r="W449" s="11"/>
      <c r="X449" s="11"/>
      <c r="AA449" s="22"/>
    </row>
    <row r="450" spans="19:27" ht="14.25" customHeight="1" x14ac:dyDescent="0.25">
      <c r="S450" s="22"/>
      <c r="T450" s="11"/>
      <c r="U450" s="11"/>
      <c r="V450" s="11"/>
      <c r="W450" s="11"/>
      <c r="X450" s="11"/>
      <c r="AA450" s="22"/>
    </row>
    <row r="451" spans="19:27" ht="14.25" customHeight="1" x14ac:dyDescent="0.25">
      <c r="S451" s="22"/>
      <c r="T451" s="11"/>
      <c r="U451" s="11"/>
      <c r="V451" s="11"/>
      <c r="W451" s="11"/>
      <c r="X451" s="11"/>
      <c r="AA451" s="22"/>
    </row>
    <row r="452" spans="19:27" ht="14.25" customHeight="1" x14ac:dyDescent="0.25">
      <c r="S452" s="22"/>
      <c r="T452" s="11"/>
      <c r="U452" s="11"/>
      <c r="V452" s="11"/>
      <c r="W452" s="11"/>
      <c r="X452" s="11"/>
      <c r="AA452" s="22"/>
    </row>
    <row r="453" spans="19:27" ht="14.25" customHeight="1" x14ac:dyDescent="0.25">
      <c r="S453" s="22"/>
      <c r="T453" s="11"/>
      <c r="U453" s="11"/>
      <c r="V453" s="11"/>
      <c r="W453" s="11"/>
      <c r="X453" s="11"/>
      <c r="AA453" s="22"/>
    </row>
    <row r="454" spans="19:27" ht="14.25" customHeight="1" x14ac:dyDescent="0.25">
      <c r="S454" s="22"/>
      <c r="T454" s="11"/>
      <c r="U454" s="11"/>
      <c r="V454" s="11"/>
      <c r="W454" s="11"/>
      <c r="X454" s="11"/>
      <c r="AA454" s="22"/>
    </row>
    <row r="455" spans="19:27" ht="14.25" customHeight="1" x14ac:dyDescent="0.25">
      <c r="S455" s="22"/>
      <c r="T455" s="11"/>
      <c r="U455" s="11"/>
      <c r="V455" s="11"/>
      <c r="W455" s="11"/>
      <c r="X455" s="11"/>
      <c r="AA455" s="22"/>
    </row>
    <row r="456" spans="19:27" ht="14.25" customHeight="1" x14ac:dyDescent="0.25">
      <c r="S456" s="22"/>
      <c r="T456" s="11"/>
      <c r="U456" s="11"/>
      <c r="V456" s="11"/>
      <c r="W456" s="11"/>
      <c r="X456" s="11"/>
      <c r="AA456" s="22"/>
    </row>
    <row r="457" spans="19:27" ht="14.25" customHeight="1" x14ac:dyDescent="0.25">
      <c r="S457" s="22"/>
      <c r="T457" s="11"/>
      <c r="U457" s="11"/>
      <c r="V457" s="11"/>
      <c r="W457" s="11"/>
      <c r="X457" s="11"/>
      <c r="AA457" s="22"/>
    </row>
    <row r="458" spans="19:27" ht="14.25" customHeight="1" x14ac:dyDescent="0.25">
      <c r="S458" s="22"/>
      <c r="T458" s="11"/>
      <c r="U458" s="11"/>
      <c r="V458" s="11"/>
      <c r="W458" s="11"/>
      <c r="X458" s="11"/>
      <c r="AA458" s="22"/>
    </row>
    <row r="459" spans="19:27" ht="14.25" customHeight="1" x14ac:dyDescent="0.25">
      <c r="S459" s="22"/>
      <c r="T459" s="11"/>
      <c r="U459" s="11"/>
      <c r="V459" s="11"/>
      <c r="W459" s="11"/>
      <c r="X459" s="11"/>
      <c r="AA459" s="22"/>
    </row>
    <row r="460" spans="19:27" ht="14.25" customHeight="1" x14ac:dyDescent="0.25">
      <c r="S460" s="22"/>
      <c r="T460" s="11"/>
      <c r="U460" s="11"/>
      <c r="V460" s="11"/>
      <c r="W460" s="11"/>
      <c r="X460" s="11"/>
      <c r="AA460" s="22"/>
    </row>
    <row r="461" spans="19:27" ht="14.25" customHeight="1" x14ac:dyDescent="0.25">
      <c r="S461" s="22"/>
      <c r="T461" s="11"/>
      <c r="U461" s="11"/>
      <c r="V461" s="11"/>
      <c r="W461" s="11"/>
      <c r="X461" s="11"/>
      <c r="AA461" s="22"/>
    </row>
    <row r="462" spans="19:27" ht="14.25" customHeight="1" x14ac:dyDescent="0.25">
      <c r="S462" s="22"/>
      <c r="T462" s="11"/>
      <c r="U462" s="11"/>
      <c r="V462" s="11"/>
      <c r="W462" s="11"/>
      <c r="X462" s="11"/>
      <c r="AA462" s="22"/>
    </row>
    <row r="463" spans="19:27" ht="14.25" customHeight="1" x14ac:dyDescent="0.25">
      <c r="S463" s="22"/>
      <c r="T463" s="11"/>
      <c r="U463" s="11"/>
      <c r="V463" s="11"/>
      <c r="W463" s="11"/>
      <c r="X463" s="11"/>
      <c r="AA463" s="22"/>
    </row>
    <row r="464" spans="19:27" ht="14.25" customHeight="1" x14ac:dyDescent="0.25">
      <c r="S464" s="22"/>
      <c r="T464" s="11"/>
      <c r="U464" s="11"/>
      <c r="V464" s="11"/>
      <c r="W464" s="11"/>
      <c r="X464" s="11"/>
      <c r="AA464" s="22"/>
    </row>
    <row r="465" spans="19:27" ht="14.25" customHeight="1" x14ac:dyDescent="0.25">
      <c r="S465" s="22"/>
      <c r="T465" s="11"/>
      <c r="U465" s="11"/>
      <c r="V465" s="11"/>
      <c r="W465" s="11"/>
      <c r="X465" s="11"/>
      <c r="AA465" s="22"/>
    </row>
    <row r="466" spans="19:27" ht="14.25" customHeight="1" x14ac:dyDescent="0.25">
      <c r="S466" s="22"/>
      <c r="T466" s="11"/>
      <c r="U466" s="11"/>
      <c r="V466" s="11"/>
      <c r="W466" s="11"/>
      <c r="X466" s="11"/>
      <c r="AA466" s="22"/>
    </row>
    <row r="467" spans="19:27" ht="14.25" customHeight="1" x14ac:dyDescent="0.25">
      <c r="S467" s="22"/>
      <c r="T467" s="11"/>
      <c r="U467" s="11"/>
      <c r="V467" s="11"/>
      <c r="W467" s="11"/>
      <c r="X467" s="11"/>
      <c r="AA467" s="22"/>
    </row>
    <row r="468" spans="19:27" ht="14.25" customHeight="1" x14ac:dyDescent="0.25">
      <c r="S468" s="22"/>
      <c r="T468" s="11"/>
      <c r="U468" s="11"/>
      <c r="V468" s="11"/>
      <c r="W468" s="11"/>
      <c r="X468" s="11"/>
      <c r="AA468" s="22"/>
    </row>
    <row r="469" spans="19:27" ht="14.25" customHeight="1" x14ac:dyDescent="0.25">
      <c r="S469" s="22"/>
      <c r="T469" s="11"/>
      <c r="U469" s="11"/>
      <c r="V469" s="11"/>
      <c r="W469" s="11"/>
      <c r="X469" s="11"/>
      <c r="AA469" s="22"/>
    </row>
    <row r="470" spans="19:27" ht="14.25" customHeight="1" x14ac:dyDescent="0.25">
      <c r="S470" s="22"/>
      <c r="T470" s="11"/>
      <c r="U470" s="11"/>
      <c r="V470" s="11"/>
      <c r="W470" s="11"/>
      <c r="X470" s="11"/>
      <c r="AA470" s="22"/>
    </row>
    <row r="471" spans="19:27" ht="14.25" customHeight="1" x14ac:dyDescent="0.25">
      <c r="S471" s="22"/>
      <c r="T471" s="11"/>
      <c r="U471" s="11"/>
      <c r="V471" s="11"/>
      <c r="W471" s="11"/>
      <c r="X471" s="11"/>
      <c r="AA471" s="22"/>
    </row>
    <row r="472" spans="19:27" ht="14.25" customHeight="1" x14ac:dyDescent="0.25">
      <c r="S472" s="22"/>
      <c r="T472" s="11"/>
      <c r="U472" s="11"/>
      <c r="V472" s="11"/>
      <c r="W472" s="11"/>
      <c r="X472" s="11"/>
      <c r="AA472" s="22"/>
    </row>
    <row r="473" spans="19:27" ht="14.25" customHeight="1" x14ac:dyDescent="0.25">
      <c r="S473" s="22"/>
      <c r="T473" s="11"/>
      <c r="U473" s="11"/>
      <c r="V473" s="11"/>
      <c r="W473" s="11"/>
      <c r="X473" s="11"/>
      <c r="AA473" s="22"/>
    </row>
    <row r="474" spans="19:27" ht="14.25" customHeight="1" x14ac:dyDescent="0.25">
      <c r="S474" s="22"/>
      <c r="T474" s="11"/>
      <c r="U474" s="11"/>
      <c r="V474" s="11"/>
      <c r="W474" s="11"/>
      <c r="X474" s="11"/>
      <c r="AA474" s="22"/>
    </row>
    <row r="475" spans="19:27" ht="14.25" customHeight="1" x14ac:dyDescent="0.25">
      <c r="S475" s="22"/>
      <c r="T475" s="11"/>
      <c r="U475" s="11"/>
      <c r="V475" s="11"/>
      <c r="W475" s="11"/>
      <c r="X475" s="11"/>
      <c r="AA475" s="22"/>
    </row>
    <row r="476" spans="19:27" ht="14.25" customHeight="1" x14ac:dyDescent="0.25">
      <c r="S476" s="22"/>
      <c r="T476" s="11"/>
      <c r="U476" s="11"/>
      <c r="V476" s="11"/>
      <c r="W476" s="11"/>
      <c r="X476" s="11"/>
      <c r="AA476" s="22"/>
    </row>
    <row r="477" spans="19:27" ht="14.25" customHeight="1" x14ac:dyDescent="0.25">
      <c r="S477" s="22"/>
      <c r="T477" s="11"/>
      <c r="U477" s="11"/>
      <c r="V477" s="11"/>
      <c r="W477" s="11"/>
      <c r="X477" s="11"/>
      <c r="AA477" s="22"/>
    </row>
    <row r="478" spans="19:27" ht="14.25" customHeight="1" x14ac:dyDescent="0.25">
      <c r="S478" s="22"/>
      <c r="T478" s="11"/>
      <c r="U478" s="11"/>
      <c r="V478" s="11"/>
      <c r="W478" s="11"/>
      <c r="X478" s="11"/>
      <c r="AA478" s="22"/>
    </row>
    <row r="479" spans="19:27" ht="14.25" customHeight="1" x14ac:dyDescent="0.25">
      <c r="S479" s="22"/>
      <c r="T479" s="11"/>
      <c r="U479" s="11"/>
      <c r="V479" s="11"/>
      <c r="W479" s="11"/>
      <c r="X479" s="11"/>
      <c r="AA479" s="22"/>
    </row>
    <row r="480" spans="19:27" ht="14.25" customHeight="1" x14ac:dyDescent="0.25">
      <c r="S480" s="22"/>
      <c r="T480" s="11"/>
      <c r="U480" s="11"/>
      <c r="V480" s="11"/>
      <c r="W480" s="11"/>
      <c r="X480" s="11"/>
      <c r="AA480" s="22"/>
    </row>
    <row r="481" spans="19:27" ht="14.25" customHeight="1" x14ac:dyDescent="0.25">
      <c r="S481" s="22"/>
      <c r="T481" s="11"/>
      <c r="U481" s="11"/>
      <c r="V481" s="11"/>
      <c r="W481" s="11"/>
      <c r="X481" s="11"/>
      <c r="AA481" s="22"/>
    </row>
    <row r="482" spans="19:27" ht="14.25" customHeight="1" x14ac:dyDescent="0.25">
      <c r="S482" s="22"/>
      <c r="T482" s="11"/>
      <c r="U482" s="11"/>
      <c r="V482" s="11"/>
      <c r="W482" s="11"/>
      <c r="X482" s="11"/>
      <c r="AA482" s="22"/>
    </row>
    <row r="483" spans="19:27" ht="14.25" customHeight="1" x14ac:dyDescent="0.25">
      <c r="S483" s="22"/>
      <c r="T483" s="11"/>
      <c r="U483" s="11"/>
      <c r="V483" s="11"/>
      <c r="W483" s="11"/>
      <c r="X483" s="11"/>
      <c r="AA483" s="22"/>
    </row>
    <row r="484" spans="19:27" ht="14.25" customHeight="1" x14ac:dyDescent="0.25">
      <c r="S484" s="22"/>
      <c r="T484" s="11"/>
      <c r="U484" s="11"/>
      <c r="V484" s="11"/>
      <c r="W484" s="11"/>
      <c r="X484" s="11"/>
      <c r="AA484" s="22"/>
    </row>
    <row r="485" spans="19:27" ht="14.25" customHeight="1" x14ac:dyDescent="0.25">
      <c r="S485" s="22"/>
      <c r="T485" s="11"/>
      <c r="U485" s="11"/>
      <c r="V485" s="11"/>
      <c r="W485" s="11"/>
      <c r="X485" s="11"/>
      <c r="AA485" s="22"/>
    </row>
    <row r="486" spans="19:27" ht="14.25" customHeight="1" x14ac:dyDescent="0.25">
      <c r="S486" s="22"/>
      <c r="T486" s="11"/>
      <c r="U486" s="11"/>
      <c r="V486" s="11"/>
      <c r="W486" s="11"/>
      <c r="X486" s="11"/>
      <c r="AA486" s="22"/>
    </row>
    <row r="487" spans="19:27" ht="14.25" customHeight="1" x14ac:dyDescent="0.25">
      <c r="S487" s="22"/>
      <c r="T487" s="11"/>
      <c r="U487" s="11"/>
      <c r="V487" s="11"/>
      <c r="W487" s="11"/>
      <c r="X487" s="11"/>
      <c r="AA487" s="22"/>
    </row>
    <row r="488" spans="19:27" ht="14.25" customHeight="1" x14ac:dyDescent="0.25">
      <c r="S488" s="22"/>
      <c r="T488" s="11"/>
      <c r="U488" s="11"/>
      <c r="V488" s="11"/>
      <c r="W488" s="11"/>
      <c r="X488" s="11"/>
      <c r="AA488" s="22"/>
    </row>
    <row r="489" spans="19:27" ht="14.25" customHeight="1" x14ac:dyDescent="0.25">
      <c r="S489" s="22"/>
      <c r="T489" s="11"/>
      <c r="U489" s="11"/>
      <c r="V489" s="11"/>
      <c r="W489" s="11"/>
      <c r="X489" s="11"/>
      <c r="AA489" s="22"/>
    </row>
    <row r="490" spans="19:27" ht="14.25" customHeight="1" x14ac:dyDescent="0.25">
      <c r="S490" s="22"/>
      <c r="T490" s="11"/>
      <c r="U490" s="11"/>
      <c r="V490" s="11"/>
      <c r="W490" s="11"/>
      <c r="X490" s="11"/>
      <c r="AA490" s="22"/>
    </row>
    <row r="491" spans="19:27" ht="14.25" customHeight="1" x14ac:dyDescent="0.25">
      <c r="S491" s="22"/>
      <c r="T491" s="11"/>
      <c r="U491" s="11"/>
      <c r="V491" s="11"/>
      <c r="W491" s="11"/>
      <c r="X491" s="11"/>
      <c r="AA491" s="22"/>
    </row>
    <row r="492" spans="19:27" ht="14.25" customHeight="1" x14ac:dyDescent="0.25">
      <c r="S492" s="22"/>
      <c r="T492" s="11"/>
      <c r="U492" s="11"/>
      <c r="V492" s="11"/>
      <c r="W492" s="11"/>
      <c r="X492" s="11"/>
      <c r="AA492" s="22"/>
    </row>
    <row r="493" spans="19:27" ht="14.25" customHeight="1" x14ac:dyDescent="0.25">
      <c r="S493" s="22"/>
      <c r="T493" s="11"/>
      <c r="U493" s="11"/>
      <c r="V493" s="11"/>
      <c r="W493" s="11"/>
      <c r="X493" s="11"/>
      <c r="AA493" s="22"/>
    </row>
    <row r="494" spans="19:27" ht="14.25" customHeight="1" x14ac:dyDescent="0.25">
      <c r="S494" s="22"/>
      <c r="T494" s="11"/>
      <c r="U494" s="11"/>
      <c r="V494" s="11"/>
      <c r="W494" s="11"/>
      <c r="X494" s="11"/>
      <c r="AA494" s="22"/>
    </row>
    <row r="495" spans="19:27" ht="14.25" customHeight="1" x14ac:dyDescent="0.25">
      <c r="S495" s="22"/>
      <c r="T495" s="11"/>
      <c r="U495" s="11"/>
      <c r="V495" s="11"/>
      <c r="W495" s="11"/>
      <c r="X495" s="11"/>
      <c r="AA495" s="22"/>
    </row>
    <row r="496" spans="19:27" ht="14.25" customHeight="1" x14ac:dyDescent="0.25">
      <c r="S496" s="22"/>
      <c r="T496" s="11"/>
      <c r="U496" s="11"/>
      <c r="V496" s="11"/>
      <c r="W496" s="11"/>
      <c r="X496" s="11"/>
      <c r="AA496" s="22"/>
    </row>
    <row r="497" spans="19:27" ht="14.25" customHeight="1" x14ac:dyDescent="0.25">
      <c r="S497" s="22"/>
      <c r="T497" s="11"/>
      <c r="U497" s="11"/>
      <c r="V497" s="11"/>
      <c r="W497" s="11"/>
      <c r="X497" s="11"/>
      <c r="AA497" s="22"/>
    </row>
    <row r="498" spans="19:27" ht="14.25" customHeight="1" x14ac:dyDescent="0.25">
      <c r="S498" s="22"/>
      <c r="T498" s="11"/>
      <c r="U498" s="11"/>
      <c r="V498" s="11"/>
      <c r="W498" s="11"/>
      <c r="X498" s="11"/>
      <c r="AA498" s="22"/>
    </row>
    <row r="499" spans="19:27" ht="14.25" customHeight="1" x14ac:dyDescent="0.25">
      <c r="S499" s="22"/>
      <c r="T499" s="11"/>
      <c r="U499" s="11"/>
      <c r="V499" s="11"/>
      <c r="W499" s="11"/>
      <c r="X499" s="11"/>
      <c r="AA499" s="22"/>
    </row>
    <row r="500" spans="19:27" ht="14.25" customHeight="1" x14ac:dyDescent="0.25">
      <c r="S500" s="22"/>
      <c r="T500" s="11"/>
      <c r="U500" s="11"/>
      <c r="V500" s="11"/>
      <c r="W500" s="11"/>
      <c r="X500" s="11"/>
      <c r="AA500" s="22"/>
    </row>
    <row r="501" spans="19:27" ht="14.25" customHeight="1" x14ac:dyDescent="0.25">
      <c r="S501" s="22"/>
      <c r="T501" s="11"/>
      <c r="U501" s="11"/>
      <c r="V501" s="11"/>
      <c r="W501" s="11"/>
      <c r="X501" s="11"/>
      <c r="AA501" s="22"/>
    </row>
    <row r="502" spans="19:27" ht="14.25" customHeight="1" x14ac:dyDescent="0.25">
      <c r="S502" s="22"/>
      <c r="T502" s="11"/>
      <c r="U502" s="11"/>
      <c r="V502" s="11"/>
      <c r="W502" s="11"/>
      <c r="X502" s="11"/>
      <c r="AA502" s="22"/>
    </row>
    <row r="503" spans="19:27" ht="14.25" customHeight="1" x14ac:dyDescent="0.25">
      <c r="S503" s="22"/>
      <c r="T503" s="11"/>
      <c r="U503" s="11"/>
      <c r="V503" s="11"/>
      <c r="W503" s="11"/>
      <c r="X503" s="11"/>
      <c r="AA503" s="22"/>
    </row>
    <row r="504" spans="19:27" ht="14.25" customHeight="1" x14ac:dyDescent="0.25">
      <c r="S504" s="22"/>
      <c r="T504" s="11"/>
      <c r="U504" s="11"/>
      <c r="V504" s="11"/>
      <c r="W504" s="11"/>
      <c r="X504" s="11"/>
      <c r="AA504" s="22"/>
    </row>
    <row r="505" spans="19:27" ht="14.25" customHeight="1" x14ac:dyDescent="0.25">
      <c r="S505" s="22"/>
      <c r="T505" s="11"/>
      <c r="U505" s="11"/>
      <c r="V505" s="11"/>
      <c r="W505" s="11"/>
      <c r="X505" s="11"/>
      <c r="AA505" s="22"/>
    </row>
    <row r="506" spans="19:27" ht="14.25" customHeight="1" x14ac:dyDescent="0.25">
      <c r="S506" s="22"/>
      <c r="T506" s="11"/>
      <c r="U506" s="11"/>
      <c r="V506" s="11"/>
      <c r="W506" s="11"/>
      <c r="X506" s="11"/>
      <c r="AA506" s="22"/>
    </row>
    <row r="507" spans="19:27" ht="14.25" customHeight="1" x14ac:dyDescent="0.25">
      <c r="S507" s="22"/>
      <c r="T507" s="11"/>
      <c r="U507" s="11"/>
      <c r="V507" s="11"/>
      <c r="W507" s="11"/>
      <c r="X507" s="11"/>
      <c r="AA507" s="22"/>
    </row>
    <row r="508" spans="19:27" ht="14.25" customHeight="1" x14ac:dyDescent="0.25">
      <c r="S508" s="22"/>
      <c r="T508" s="11"/>
      <c r="U508" s="11"/>
      <c r="V508" s="11"/>
      <c r="W508" s="11"/>
      <c r="X508" s="11"/>
      <c r="AA508" s="22"/>
    </row>
    <row r="509" spans="19:27" ht="14.25" customHeight="1" x14ac:dyDescent="0.25">
      <c r="S509" s="22"/>
      <c r="T509" s="11"/>
      <c r="U509" s="11"/>
      <c r="V509" s="11"/>
      <c r="W509" s="11"/>
      <c r="X509" s="11"/>
      <c r="AA509" s="22"/>
    </row>
    <row r="510" spans="19:27" ht="14.25" customHeight="1" x14ac:dyDescent="0.25">
      <c r="S510" s="22"/>
      <c r="T510" s="11"/>
      <c r="U510" s="11"/>
      <c r="V510" s="11"/>
      <c r="W510" s="11"/>
      <c r="X510" s="11"/>
      <c r="AA510" s="22"/>
    </row>
    <row r="511" spans="19:27" ht="14.25" customHeight="1" x14ac:dyDescent="0.25">
      <c r="S511" s="22"/>
      <c r="T511" s="11"/>
      <c r="U511" s="11"/>
      <c r="V511" s="11"/>
      <c r="W511" s="11"/>
      <c r="X511" s="11"/>
      <c r="AA511" s="22"/>
    </row>
    <row r="512" spans="19:27" ht="14.25" customHeight="1" x14ac:dyDescent="0.25">
      <c r="S512" s="22"/>
      <c r="T512" s="11"/>
      <c r="U512" s="11"/>
      <c r="V512" s="11"/>
      <c r="W512" s="11"/>
      <c r="X512" s="11"/>
      <c r="AA512" s="22"/>
    </row>
    <row r="513" spans="19:27" ht="14.25" customHeight="1" x14ac:dyDescent="0.25">
      <c r="S513" s="22"/>
      <c r="T513" s="11"/>
      <c r="U513" s="11"/>
      <c r="V513" s="11"/>
      <c r="W513" s="11"/>
      <c r="X513" s="11"/>
      <c r="AA513" s="22"/>
    </row>
    <row r="514" spans="19:27" ht="14.25" customHeight="1" x14ac:dyDescent="0.25">
      <c r="S514" s="22"/>
      <c r="T514" s="11"/>
      <c r="U514" s="11"/>
      <c r="V514" s="11"/>
      <c r="W514" s="11"/>
      <c r="X514" s="11"/>
      <c r="AA514" s="22"/>
    </row>
    <row r="515" spans="19:27" ht="14.25" customHeight="1" x14ac:dyDescent="0.25">
      <c r="S515" s="22"/>
      <c r="T515" s="11"/>
      <c r="U515" s="11"/>
      <c r="V515" s="11"/>
      <c r="W515" s="11"/>
      <c r="X515" s="11"/>
      <c r="AA515" s="22"/>
    </row>
    <row r="516" spans="19:27" ht="14.25" customHeight="1" x14ac:dyDescent="0.25">
      <c r="S516" s="22"/>
      <c r="T516" s="11"/>
      <c r="U516" s="11"/>
      <c r="V516" s="11"/>
      <c r="W516" s="11"/>
      <c r="X516" s="11"/>
      <c r="AA516" s="22"/>
    </row>
    <row r="517" spans="19:27" ht="14.25" customHeight="1" x14ac:dyDescent="0.25">
      <c r="S517" s="22"/>
      <c r="T517" s="11"/>
      <c r="U517" s="11"/>
      <c r="V517" s="11"/>
      <c r="W517" s="11"/>
      <c r="X517" s="11"/>
      <c r="AA517" s="22"/>
    </row>
    <row r="518" spans="19:27" ht="14.25" customHeight="1" x14ac:dyDescent="0.25">
      <c r="S518" s="22"/>
      <c r="T518" s="11"/>
      <c r="U518" s="11"/>
      <c r="V518" s="11"/>
      <c r="W518" s="11"/>
      <c r="X518" s="11"/>
      <c r="AA518" s="22"/>
    </row>
    <row r="519" spans="19:27" ht="14.25" customHeight="1" x14ac:dyDescent="0.25">
      <c r="S519" s="22"/>
      <c r="T519" s="11"/>
      <c r="U519" s="11"/>
      <c r="V519" s="11"/>
      <c r="W519" s="11"/>
      <c r="X519" s="11"/>
      <c r="AA519" s="22"/>
    </row>
    <row r="520" spans="19:27" ht="14.25" customHeight="1" x14ac:dyDescent="0.25">
      <c r="S520" s="22"/>
      <c r="T520" s="11"/>
      <c r="U520" s="11"/>
      <c r="V520" s="11"/>
      <c r="W520" s="11"/>
      <c r="X520" s="11"/>
      <c r="AA520" s="22"/>
    </row>
    <row r="521" spans="19:27" ht="14.25" customHeight="1" x14ac:dyDescent="0.25">
      <c r="S521" s="22"/>
      <c r="T521" s="11"/>
      <c r="U521" s="11"/>
      <c r="V521" s="11"/>
      <c r="W521" s="11"/>
      <c r="X521" s="11"/>
      <c r="AA521" s="22"/>
    </row>
    <row r="522" spans="19:27" ht="14.25" customHeight="1" x14ac:dyDescent="0.25">
      <c r="S522" s="22"/>
      <c r="T522" s="11"/>
      <c r="U522" s="11"/>
      <c r="V522" s="11"/>
      <c r="W522" s="11"/>
      <c r="X522" s="11"/>
      <c r="AA522" s="22"/>
    </row>
    <row r="523" spans="19:27" ht="14.25" customHeight="1" x14ac:dyDescent="0.25">
      <c r="S523" s="22"/>
      <c r="T523" s="11"/>
      <c r="U523" s="11"/>
      <c r="V523" s="11"/>
      <c r="W523" s="11"/>
      <c r="X523" s="11"/>
      <c r="AA523" s="22"/>
    </row>
    <row r="524" spans="19:27" ht="14.25" customHeight="1" x14ac:dyDescent="0.25">
      <c r="S524" s="22"/>
      <c r="T524" s="11"/>
      <c r="U524" s="11"/>
      <c r="V524" s="11"/>
      <c r="W524" s="11"/>
      <c r="X524" s="11"/>
      <c r="AA524" s="22"/>
    </row>
    <row r="525" spans="19:27" ht="14.25" customHeight="1" x14ac:dyDescent="0.25">
      <c r="S525" s="22"/>
      <c r="T525" s="11"/>
      <c r="U525" s="11"/>
      <c r="V525" s="11"/>
      <c r="W525" s="11"/>
      <c r="X525" s="11"/>
      <c r="AA525" s="22"/>
    </row>
    <row r="526" spans="19:27" ht="14.25" customHeight="1" x14ac:dyDescent="0.25">
      <c r="S526" s="22"/>
      <c r="T526" s="11"/>
      <c r="U526" s="11"/>
      <c r="V526" s="11"/>
      <c r="W526" s="11"/>
      <c r="X526" s="11"/>
      <c r="AA526" s="22"/>
    </row>
    <row r="527" spans="19:27" ht="14.25" customHeight="1" x14ac:dyDescent="0.25">
      <c r="S527" s="22"/>
      <c r="T527" s="11"/>
      <c r="U527" s="11"/>
      <c r="V527" s="11"/>
      <c r="W527" s="11"/>
      <c r="X527" s="11"/>
      <c r="AA527" s="22"/>
    </row>
    <row r="528" spans="19:27" ht="14.25" customHeight="1" x14ac:dyDescent="0.25">
      <c r="S528" s="22"/>
      <c r="T528" s="11"/>
      <c r="U528" s="11"/>
      <c r="V528" s="11"/>
      <c r="W528" s="11"/>
      <c r="X528" s="11"/>
      <c r="AA528" s="22"/>
    </row>
    <row r="529" spans="19:27" ht="14.25" customHeight="1" x14ac:dyDescent="0.25">
      <c r="S529" s="22"/>
      <c r="T529" s="11"/>
      <c r="U529" s="11"/>
      <c r="V529" s="11"/>
      <c r="W529" s="11"/>
      <c r="X529" s="11"/>
      <c r="AA529" s="22"/>
    </row>
    <row r="530" spans="19:27" ht="14.25" customHeight="1" x14ac:dyDescent="0.25">
      <c r="S530" s="22"/>
      <c r="T530" s="11"/>
      <c r="U530" s="11"/>
      <c r="V530" s="11"/>
      <c r="W530" s="11"/>
      <c r="X530" s="11"/>
      <c r="AA530" s="22"/>
    </row>
    <row r="531" spans="19:27" ht="14.25" customHeight="1" x14ac:dyDescent="0.25">
      <c r="S531" s="22"/>
      <c r="T531" s="11"/>
      <c r="U531" s="11"/>
      <c r="V531" s="11"/>
      <c r="W531" s="11"/>
      <c r="X531" s="11"/>
      <c r="AA531" s="22"/>
    </row>
    <row r="532" spans="19:27" ht="14.25" customHeight="1" x14ac:dyDescent="0.25">
      <c r="S532" s="22"/>
      <c r="T532" s="11"/>
      <c r="U532" s="11"/>
      <c r="V532" s="11"/>
      <c r="W532" s="11"/>
      <c r="X532" s="11"/>
      <c r="AA532" s="22"/>
    </row>
    <row r="533" spans="19:27" ht="14.25" customHeight="1" x14ac:dyDescent="0.25">
      <c r="S533" s="22"/>
      <c r="T533" s="11"/>
      <c r="U533" s="11"/>
      <c r="V533" s="11"/>
      <c r="W533" s="11"/>
      <c r="X533" s="11"/>
      <c r="AA533" s="22"/>
    </row>
    <row r="534" spans="19:27" ht="14.25" customHeight="1" x14ac:dyDescent="0.25">
      <c r="S534" s="22"/>
      <c r="T534" s="11"/>
      <c r="U534" s="11"/>
      <c r="V534" s="11"/>
      <c r="W534" s="11"/>
      <c r="X534" s="11"/>
      <c r="AA534" s="22"/>
    </row>
    <row r="535" spans="19:27" ht="14.25" customHeight="1" x14ac:dyDescent="0.25">
      <c r="S535" s="22"/>
      <c r="T535" s="11"/>
      <c r="U535" s="11"/>
      <c r="V535" s="11"/>
      <c r="W535" s="11"/>
      <c r="X535" s="11"/>
      <c r="AA535" s="22"/>
    </row>
    <row r="536" spans="19:27" ht="14.25" customHeight="1" x14ac:dyDescent="0.25">
      <c r="S536" s="22"/>
      <c r="T536" s="11"/>
      <c r="U536" s="11"/>
      <c r="V536" s="11"/>
      <c r="W536" s="11"/>
      <c r="X536" s="11"/>
      <c r="AA536" s="22"/>
    </row>
    <row r="537" spans="19:27" ht="14.25" customHeight="1" x14ac:dyDescent="0.25">
      <c r="S537" s="22"/>
      <c r="T537" s="11"/>
      <c r="U537" s="11"/>
      <c r="V537" s="11"/>
      <c r="W537" s="11"/>
      <c r="X537" s="11"/>
      <c r="AA537" s="22"/>
    </row>
    <row r="538" spans="19:27" ht="14.25" customHeight="1" x14ac:dyDescent="0.25">
      <c r="S538" s="22"/>
      <c r="T538" s="11"/>
      <c r="U538" s="11"/>
      <c r="V538" s="11"/>
      <c r="W538" s="11"/>
      <c r="X538" s="11"/>
      <c r="AA538" s="22"/>
    </row>
    <row r="539" spans="19:27" ht="14.25" customHeight="1" x14ac:dyDescent="0.25">
      <c r="S539" s="22"/>
      <c r="T539" s="11"/>
      <c r="U539" s="11"/>
      <c r="V539" s="11"/>
      <c r="W539" s="11"/>
      <c r="X539" s="11"/>
      <c r="AA539" s="22"/>
    </row>
    <row r="540" spans="19:27" ht="14.25" customHeight="1" x14ac:dyDescent="0.25">
      <c r="S540" s="22"/>
      <c r="T540" s="11"/>
      <c r="U540" s="11"/>
      <c r="V540" s="11"/>
      <c r="W540" s="11"/>
      <c r="X540" s="11"/>
      <c r="AA540" s="22"/>
    </row>
    <row r="541" spans="19:27" ht="14.25" customHeight="1" x14ac:dyDescent="0.25">
      <c r="S541" s="22"/>
      <c r="T541" s="11"/>
      <c r="U541" s="11"/>
      <c r="V541" s="11"/>
      <c r="W541" s="11"/>
      <c r="X541" s="11"/>
      <c r="AA541" s="22"/>
    </row>
    <row r="542" spans="19:27" ht="14.25" customHeight="1" x14ac:dyDescent="0.25">
      <c r="S542" s="22"/>
      <c r="T542" s="11"/>
      <c r="U542" s="11"/>
      <c r="V542" s="11"/>
      <c r="W542" s="11"/>
      <c r="X542" s="11"/>
      <c r="AA542" s="22"/>
    </row>
    <row r="543" spans="19:27" ht="14.25" customHeight="1" x14ac:dyDescent="0.25">
      <c r="S543" s="22"/>
      <c r="T543" s="11"/>
      <c r="U543" s="11"/>
      <c r="V543" s="11"/>
      <c r="W543" s="11"/>
      <c r="X543" s="11"/>
      <c r="AA543" s="22"/>
    </row>
    <row r="544" spans="19:27" ht="14.25" customHeight="1" x14ac:dyDescent="0.25">
      <c r="S544" s="22"/>
      <c r="T544" s="11"/>
      <c r="U544" s="11"/>
      <c r="V544" s="11"/>
      <c r="W544" s="11"/>
      <c r="X544" s="11"/>
      <c r="AA544" s="22"/>
    </row>
    <row r="545" spans="19:27" ht="14.25" customHeight="1" x14ac:dyDescent="0.25">
      <c r="S545" s="22"/>
      <c r="T545" s="11"/>
      <c r="U545" s="11"/>
      <c r="V545" s="11"/>
      <c r="W545" s="11"/>
      <c r="X545" s="11"/>
      <c r="AA545" s="22"/>
    </row>
    <row r="546" spans="19:27" ht="14.25" customHeight="1" x14ac:dyDescent="0.25">
      <c r="S546" s="22"/>
      <c r="T546" s="11"/>
      <c r="U546" s="11"/>
      <c r="V546" s="11"/>
      <c r="W546" s="11"/>
      <c r="X546" s="11"/>
      <c r="AA546" s="22"/>
    </row>
    <row r="547" spans="19:27" ht="14.25" customHeight="1" x14ac:dyDescent="0.25">
      <c r="S547" s="22"/>
      <c r="T547" s="11"/>
      <c r="U547" s="11"/>
      <c r="V547" s="11"/>
      <c r="W547" s="11"/>
      <c r="X547" s="11"/>
      <c r="AA547" s="22"/>
    </row>
    <row r="548" spans="19:27" ht="14.25" customHeight="1" x14ac:dyDescent="0.25">
      <c r="S548" s="22"/>
      <c r="T548" s="11"/>
      <c r="U548" s="11"/>
      <c r="V548" s="11"/>
      <c r="W548" s="11"/>
      <c r="X548" s="11"/>
      <c r="AA548" s="22"/>
    </row>
    <row r="549" spans="19:27" ht="14.25" customHeight="1" x14ac:dyDescent="0.25">
      <c r="S549" s="22"/>
      <c r="T549" s="11"/>
      <c r="U549" s="11"/>
      <c r="V549" s="11"/>
      <c r="W549" s="11"/>
      <c r="X549" s="11"/>
      <c r="AA549" s="22"/>
    </row>
    <row r="550" spans="19:27" ht="14.25" customHeight="1" x14ac:dyDescent="0.25">
      <c r="S550" s="22"/>
      <c r="T550" s="11"/>
      <c r="U550" s="11"/>
      <c r="V550" s="11"/>
      <c r="W550" s="11"/>
      <c r="X550" s="11"/>
      <c r="AA550" s="22"/>
    </row>
    <row r="551" spans="19:27" ht="14.25" customHeight="1" x14ac:dyDescent="0.25">
      <c r="S551" s="22"/>
      <c r="T551" s="11"/>
      <c r="U551" s="11"/>
      <c r="V551" s="11"/>
      <c r="W551" s="11"/>
      <c r="X551" s="11"/>
      <c r="AA551" s="22"/>
    </row>
    <row r="552" spans="19:27" ht="14.25" customHeight="1" x14ac:dyDescent="0.25">
      <c r="S552" s="22"/>
      <c r="T552" s="11"/>
      <c r="U552" s="11"/>
      <c r="V552" s="11"/>
      <c r="W552" s="11"/>
      <c r="X552" s="11"/>
      <c r="AA552" s="22"/>
    </row>
    <row r="553" spans="19:27" ht="14.25" customHeight="1" x14ac:dyDescent="0.25">
      <c r="S553" s="22"/>
      <c r="T553" s="11"/>
      <c r="U553" s="11"/>
      <c r="V553" s="11"/>
      <c r="W553" s="11"/>
      <c r="X553" s="11"/>
      <c r="AA553" s="22"/>
    </row>
    <row r="554" spans="19:27" ht="14.25" customHeight="1" x14ac:dyDescent="0.25">
      <c r="S554" s="22"/>
      <c r="T554" s="11"/>
      <c r="U554" s="11"/>
      <c r="V554" s="11"/>
      <c r="W554" s="11"/>
      <c r="X554" s="11"/>
      <c r="AA554" s="22"/>
    </row>
    <row r="555" spans="19:27" ht="14.25" customHeight="1" x14ac:dyDescent="0.25">
      <c r="S555" s="22"/>
      <c r="T555" s="11"/>
      <c r="U555" s="11"/>
      <c r="V555" s="11"/>
      <c r="W555" s="11"/>
      <c r="X555" s="11"/>
      <c r="AA555" s="22"/>
    </row>
    <row r="556" spans="19:27" ht="14.25" customHeight="1" x14ac:dyDescent="0.25">
      <c r="S556" s="22"/>
      <c r="T556" s="11"/>
      <c r="U556" s="11"/>
      <c r="V556" s="11"/>
      <c r="W556" s="11"/>
      <c r="X556" s="11"/>
      <c r="AA556" s="22"/>
    </row>
    <row r="557" spans="19:27" ht="14.25" customHeight="1" x14ac:dyDescent="0.25">
      <c r="S557" s="22"/>
      <c r="T557" s="11"/>
      <c r="U557" s="11"/>
      <c r="V557" s="11"/>
      <c r="W557" s="11"/>
      <c r="X557" s="11"/>
      <c r="AA557" s="22"/>
    </row>
    <row r="558" spans="19:27" ht="14.25" customHeight="1" x14ac:dyDescent="0.25">
      <c r="S558" s="22"/>
      <c r="T558" s="11"/>
      <c r="U558" s="11"/>
      <c r="V558" s="11"/>
      <c r="W558" s="11"/>
      <c r="X558" s="11"/>
      <c r="AA558" s="22"/>
    </row>
    <row r="559" spans="19:27" ht="14.25" customHeight="1" x14ac:dyDescent="0.25">
      <c r="S559" s="22"/>
      <c r="T559" s="11"/>
      <c r="U559" s="11"/>
      <c r="V559" s="11"/>
      <c r="W559" s="11"/>
      <c r="X559" s="11"/>
      <c r="AA559" s="22"/>
    </row>
    <row r="560" spans="19:27" ht="14.25" customHeight="1" x14ac:dyDescent="0.25">
      <c r="S560" s="22"/>
      <c r="T560" s="11"/>
      <c r="U560" s="11"/>
      <c r="V560" s="11"/>
      <c r="W560" s="11"/>
      <c r="X560" s="11"/>
      <c r="AA560" s="22"/>
    </row>
    <row r="561" spans="19:27" ht="14.25" customHeight="1" x14ac:dyDescent="0.25">
      <c r="S561" s="22"/>
      <c r="T561" s="11"/>
      <c r="U561" s="11"/>
      <c r="V561" s="11"/>
      <c r="W561" s="11"/>
      <c r="X561" s="11"/>
      <c r="AA561" s="22"/>
    </row>
    <row r="562" spans="19:27" ht="14.25" customHeight="1" x14ac:dyDescent="0.25">
      <c r="S562" s="22"/>
      <c r="T562" s="11"/>
      <c r="U562" s="11"/>
      <c r="V562" s="11"/>
      <c r="W562" s="11"/>
      <c r="X562" s="11"/>
      <c r="AA562" s="22"/>
    </row>
    <row r="563" spans="19:27" ht="14.25" customHeight="1" x14ac:dyDescent="0.25">
      <c r="S563" s="22"/>
      <c r="T563" s="11"/>
      <c r="U563" s="11"/>
      <c r="V563" s="11"/>
      <c r="W563" s="11"/>
      <c r="X563" s="11"/>
      <c r="AA563" s="22"/>
    </row>
    <row r="564" spans="19:27" ht="14.25" customHeight="1" x14ac:dyDescent="0.25">
      <c r="S564" s="22"/>
      <c r="T564" s="11"/>
      <c r="U564" s="11"/>
      <c r="V564" s="11"/>
      <c r="W564" s="11"/>
      <c r="X564" s="11"/>
      <c r="AA564" s="22"/>
    </row>
    <row r="565" spans="19:27" ht="14.25" customHeight="1" x14ac:dyDescent="0.25">
      <c r="S565" s="22"/>
      <c r="T565" s="11"/>
      <c r="U565" s="11"/>
      <c r="V565" s="11"/>
      <c r="W565" s="11"/>
      <c r="X565" s="11"/>
      <c r="AA565" s="22"/>
    </row>
    <row r="566" spans="19:27" ht="14.25" customHeight="1" x14ac:dyDescent="0.25">
      <c r="S566" s="22"/>
      <c r="T566" s="11"/>
      <c r="U566" s="11"/>
      <c r="V566" s="11"/>
      <c r="W566" s="11"/>
      <c r="X566" s="11"/>
      <c r="AA566" s="22"/>
    </row>
    <row r="567" spans="19:27" ht="14.25" customHeight="1" x14ac:dyDescent="0.25">
      <c r="S567" s="22"/>
      <c r="T567" s="11"/>
      <c r="U567" s="11"/>
      <c r="V567" s="11"/>
      <c r="W567" s="11"/>
      <c r="X567" s="11"/>
      <c r="AA567" s="22"/>
    </row>
    <row r="568" spans="19:27" ht="14.25" customHeight="1" x14ac:dyDescent="0.25">
      <c r="S568" s="22"/>
      <c r="T568" s="11"/>
      <c r="U568" s="11"/>
      <c r="V568" s="11"/>
      <c r="W568" s="11"/>
      <c r="X568" s="11"/>
      <c r="AA568" s="22"/>
    </row>
    <row r="569" spans="19:27" ht="14.25" customHeight="1" x14ac:dyDescent="0.25">
      <c r="S569" s="22"/>
      <c r="T569" s="11"/>
      <c r="U569" s="11"/>
      <c r="V569" s="11"/>
      <c r="W569" s="11"/>
      <c r="X569" s="11"/>
      <c r="AA569" s="22"/>
    </row>
    <row r="570" spans="19:27" ht="14.25" customHeight="1" x14ac:dyDescent="0.25">
      <c r="S570" s="22"/>
      <c r="T570" s="11"/>
      <c r="U570" s="11"/>
      <c r="V570" s="11"/>
      <c r="W570" s="11"/>
      <c r="X570" s="11"/>
      <c r="AA570" s="22"/>
    </row>
    <row r="571" spans="19:27" ht="14.25" customHeight="1" x14ac:dyDescent="0.25">
      <c r="S571" s="22"/>
      <c r="T571" s="11"/>
      <c r="U571" s="11"/>
      <c r="V571" s="11"/>
      <c r="W571" s="11"/>
      <c r="X571" s="11"/>
      <c r="AA571" s="22"/>
    </row>
    <row r="572" spans="19:27" ht="14.25" customHeight="1" x14ac:dyDescent="0.25">
      <c r="S572" s="22"/>
      <c r="T572" s="11"/>
      <c r="U572" s="11"/>
      <c r="V572" s="11"/>
      <c r="W572" s="11"/>
      <c r="X572" s="11"/>
      <c r="AA572" s="22"/>
    </row>
    <row r="573" spans="19:27" ht="14.25" customHeight="1" x14ac:dyDescent="0.25">
      <c r="S573" s="22"/>
      <c r="T573" s="11"/>
      <c r="U573" s="11"/>
      <c r="V573" s="11"/>
      <c r="W573" s="11"/>
      <c r="X573" s="11"/>
      <c r="AA573" s="22"/>
    </row>
    <row r="574" spans="19:27" ht="14.25" customHeight="1" x14ac:dyDescent="0.25">
      <c r="S574" s="22"/>
      <c r="T574" s="11"/>
      <c r="U574" s="11"/>
      <c r="V574" s="11"/>
      <c r="W574" s="11"/>
      <c r="X574" s="11"/>
      <c r="AA574" s="22"/>
    </row>
    <row r="575" spans="19:27" ht="14.25" customHeight="1" x14ac:dyDescent="0.25">
      <c r="S575" s="22"/>
      <c r="T575" s="11"/>
      <c r="U575" s="11"/>
      <c r="V575" s="11"/>
      <c r="W575" s="11"/>
      <c r="X575" s="11"/>
      <c r="AA575" s="22"/>
    </row>
    <row r="576" spans="19:27" ht="14.25" customHeight="1" x14ac:dyDescent="0.25">
      <c r="S576" s="22"/>
      <c r="T576" s="11"/>
      <c r="U576" s="11"/>
      <c r="V576" s="11"/>
      <c r="W576" s="11"/>
      <c r="X576" s="11"/>
      <c r="AA576" s="22"/>
    </row>
    <row r="577" spans="19:27" ht="14.25" customHeight="1" x14ac:dyDescent="0.25">
      <c r="S577" s="22"/>
      <c r="T577" s="11"/>
      <c r="U577" s="11"/>
      <c r="V577" s="11"/>
      <c r="W577" s="11"/>
      <c r="X577" s="11"/>
      <c r="AA577" s="22"/>
    </row>
    <row r="578" spans="19:27" ht="14.25" customHeight="1" x14ac:dyDescent="0.25">
      <c r="S578" s="22"/>
      <c r="T578" s="11"/>
      <c r="U578" s="11"/>
      <c r="V578" s="11"/>
      <c r="W578" s="11"/>
      <c r="X578" s="11"/>
      <c r="AA578" s="22"/>
    </row>
    <row r="579" spans="19:27" ht="14.25" customHeight="1" x14ac:dyDescent="0.25">
      <c r="S579" s="22"/>
      <c r="T579" s="11"/>
      <c r="U579" s="11"/>
      <c r="V579" s="11"/>
      <c r="W579" s="11"/>
      <c r="X579" s="11"/>
      <c r="AA579" s="22"/>
    </row>
    <row r="580" spans="19:27" ht="14.25" customHeight="1" x14ac:dyDescent="0.25">
      <c r="S580" s="22"/>
      <c r="T580" s="11"/>
      <c r="U580" s="11"/>
      <c r="V580" s="11"/>
      <c r="W580" s="11"/>
      <c r="X580" s="11"/>
      <c r="AA580" s="22"/>
    </row>
    <row r="581" spans="19:27" ht="14.25" customHeight="1" x14ac:dyDescent="0.25">
      <c r="S581" s="22"/>
      <c r="T581" s="11"/>
      <c r="U581" s="11"/>
      <c r="V581" s="11"/>
      <c r="W581" s="11"/>
      <c r="X581" s="11"/>
      <c r="AA581" s="22"/>
    </row>
    <row r="582" spans="19:27" ht="14.25" customHeight="1" x14ac:dyDescent="0.25">
      <c r="S582" s="22"/>
      <c r="T582" s="11"/>
      <c r="U582" s="11"/>
      <c r="V582" s="11"/>
      <c r="W582" s="11"/>
      <c r="X582" s="11"/>
      <c r="AA582" s="22"/>
    </row>
    <row r="583" spans="19:27" ht="14.25" customHeight="1" x14ac:dyDescent="0.25">
      <c r="S583" s="22"/>
      <c r="T583" s="11"/>
      <c r="U583" s="11"/>
      <c r="V583" s="11"/>
      <c r="W583" s="11"/>
      <c r="X583" s="11"/>
      <c r="AA583" s="22"/>
    </row>
    <row r="584" spans="19:27" ht="14.25" customHeight="1" x14ac:dyDescent="0.25">
      <c r="S584" s="22"/>
      <c r="T584" s="11"/>
      <c r="U584" s="11"/>
      <c r="V584" s="11"/>
      <c r="W584" s="11"/>
      <c r="X584" s="11"/>
      <c r="AA584" s="22"/>
    </row>
    <row r="585" spans="19:27" ht="14.25" customHeight="1" x14ac:dyDescent="0.25">
      <c r="S585" s="22"/>
      <c r="T585" s="11"/>
      <c r="U585" s="11"/>
      <c r="V585" s="11"/>
      <c r="W585" s="11"/>
      <c r="X585" s="11"/>
      <c r="AA585" s="22"/>
    </row>
    <row r="586" spans="19:27" ht="14.25" customHeight="1" x14ac:dyDescent="0.25">
      <c r="S586" s="22"/>
      <c r="T586" s="11"/>
      <c r="U586" s="11"/>
      <c r="V586" s="11"/>
      <c r="W586" s="11"/>
      <c r="X586" s="11"/>
      <c r="AA586" s="22"/>
    </row>
    <row r="587" spans="19:27" ht="14.25" customHeight="1" x14ac:dyDescent="0.25">
      <c r="S587" s="22"/>
      <c r="T587" s="11"/>
      <c r="U587" s="11"/>
      <c r="V587" s="11"/>
      <c r="W587" s="11"/>
      <c r="X587" s="11"/>
      <c r="AA587" s="22"/>
    </row>
    <row r="588" spans="19:27" ht="14.25" customHeight="1" x14ac:dyDescent="0.25">
      <c r="S588" s="22"/>
      <c r="T588" s="11"/>
      <c r="U588" s="11"/>
      <c r="V588" s="11"/>
      <c r="W588" s="11"/>
      <c r="X588" s="11"/>
      <c r="AA588" s="22"/>
    </row>
    <row r="589" spans="19:27" ht="14.25" customHeight="1" x14ac:dyDescent="0.25">
      <c r="S589" s="22"/>
      <c r="T589" s="11"/>
      <c r="U589" s="11"/>
      <c r="V589" s="11"/>
      <c r="W589" s="11"/>
      <c r="X589" s="11"/>
      <c r="AA589" s="22"/>
    </row>
    <row r="590" spans="19:27" ht="14.25" customHeight="1" x14ac:dyDescent="0.25">
      <c r="S590" s="22"/>
      <c r="T590" s="11"/>
      <c r="U590" s="11"/>
      <c r="V590" s="11"/>
      <c r="W590" s="11"/>
      <c r="X590" s="11"/>
      <c r="AA590" s="22"/>
    </row>
    <row r="591" spans="19:27" ht="14.25" customHeight="1" x14ac:dyDescent="0.25">
      <c r="S591" s="22"/>
      <c r="T591" s="11"/>
      <c r="U591" s="11"/>
      <c r="V591" s="11"/>
      <c r="W591" s="11"/>
      <c r="X591" s="11"/>
      <c r="AA591" s="22"/>
    </row>
    <row r="592" spans="19:27" ht="14.25" customHeight="1" x14ac:dyDescent="0.25">
      <c r="S592" s="22"/>
      <c r="T592" s="11"/>
      <c r="U592" s="11"/>
      <c r="V592" s="11"/>
      <c r="W592" s="11"/>
      <c r="X592" s="11"/>
      <c r="AA592" s="22"/>
    </row>
    <row r="593" spans="19:27" ht="14.25" customHeight="1" x14ac:dyDescent="0.25">
      <c r="S593" s="22"/>
      <c r="T593" s="11"/>
      <c r="U593" s="11"/>
      <c r="V593" s="11"/>
      <c r="W593" s="11"/>
      <c r="X593" s="11"/>
      <c r="AA593" s="22"/>
    </row>
    <row r="594" spans="19:27" ht="14.25" customHeight="1" x14ac:dyDescent="0.25">
      <c r="S594" s="22"/>
      <c r="T594" s="11"/>
      <c r="U594" s="11"/>
      <c r="V594" s="11"/>
      <c r="W594" s="11"/>
      <c r="X594" s="11"/>
      <c r="AA594" s="22"/>
    </row>
    <row r="595" spans="19:27" ht="14.25" customHeight="1" x14ac:dyDescent="0.25">
      <c r="S595" s="22"/>
      <c r="T595" s="11"/>
      <c r="U595" s="11"/>
      <c r="V595" s="11"/>
      <c r="W595" s="11"/>
      <c r="X595" s="11"/>
      <c r="AA595" s="22"/>
    </row>
    <row r="596" spans="19:27" ht="14.25" customHeight="1" x14ac:dyDescent="0.25">
      <c r="S596" s="22"/>
      <c r="T596" s="11"/>
      <c r="U596" s="11"/>
      <c r="V596" s="11"/>
      <c r="W596" s="11"/>
      <c r="X596" s="11"/>
      <c r="AA596" s="22"/>
    </row>
    <row r="597" spans="19:27" ht="14.25" customHeight="1" x14ac:dyDescent="0.25">
      <c r="S597" s="22"/>
      <c r="T597" s="11"/>
      <c r="U597" s="11"/>
      <c r="V597" s="11"/>
      <c r="W597" s="11"/>
      <c r="X597" s="11"/>
      <c r="AA597" s="22"/>
    </row>
    <row r="598" spans="19:27" ht="14.25" customHeight="1" x14ac:dyDescent="0.25">
      <c r="S598" s="22"/>
      <c r="T598" s="11"/>
      <c r="U598" s="11"/>
      <c r="V598" s="11"/>
      <c r="W598" s="11"/>
      <c r="X598" s="11"/>
      <c r="AA598" s="22"/>
    </row>
    <row r="599" spans="19:27" ht="14.25" customHeight="1" x14ac:dyDescent="0.25">
      <c r="S599" s="22"/>
      <c r="T599" s="11"/>
      <c r="U599" s="11"/>
      <c r="V599" s="11"/>
      <c r="W599" s="11"/>
      <c r="X599" s="11"/>
      <c r="AA599" s="22"/>
    </row>
    <row r="600" spans="19:27" ht="14.25" customHeight="1" x14ac:dyDescent="0.25">
      <c r="S600" s="22"/>
      <c r="T600" s="11"/>
      <c r="U600" s="11"/>
      <c r="V600" s="11"/>
      <c r="W600" s="11"/>
      <c r="X600" s="11"/>
      <c r="AA600" s="22"/>
    </row>
    <row r="601" spans="19:27" ht="14.25" customHeight="1" x14ac:dyDescent="0.25">
      <c r="S601" s="22"/>
      <c r="T601" s="11"/>
      <c r="U601" s="11"/>
      <c r="V601" s="11"/>
      <c r="W601" s="11"/>
      <c r="X601" s="11"/>
      <c r="AA601" s="22"/>
    </row>
    <row r="602" spans="19:27" ht="14.25" customHeight="1" x14ac:dyDescent="0.25">
      <c r="S602" s="22"/>
      <c r="T602" s="11"/>
      <c r="U602" s="11"/>
      <c r="V602" s="11"/>
      <c r="W602" s="11"/>
      <c r="X602" s="11"/>
      <c r="AA602" s="22"/>
    </row>
    <row r="603" spans="19:27" ht="14.25" customHeight="1" x14ac:dyDescent="0.25">
      <c r="S603" s="22"/>
      <c r="T603" s="11"/>
      <c r="U603" s="11"/>
      <c r="V603" s="11"/>
      <c r="W603" s="11"/>
      <c r="X603" s="11"/>
      <c r="AA603" s="22"/>
    </row>
    <row r="604" spans="19:27" ht="14.25" customHeight="1" x14ac:dyDescent="0.25">
      <c r="S604" s="22"/>
      <c r="T604" s="11"/>
      <c r="U604" s="11"/>
      <c r="V604" s="11"/>
      <c r="W604" s="11"/>
      <c r="X604" s="11"/>
      <c r="AA604" s="22"/>
    </row>
    <row r="605" spans="19:27" ht="14.25" customHeight="1" x14ac:dyDescent="0.25">
      <c r="S605" s="22"/>
      <c r="T605" s="11"/>
      <c r="U605" s="11"/>
      <c r="V605" s="11"/>
      <c r="W605" s="11"/>
      <c r="X605" s="11"/>
      <c r="AA605" s="22"/>
    </row>
    <row r="606" spans="19:27" ht="14.25" customHeight="1" x14ac:dyDescent="0.25">
      <c r="S606" s="22"/>
      <c r="T606" s="11"/>
      <c r="U606" s="11"/>
      <c r="V606" s="11"/>
      <c r="W606" s="11"/>
      <c r="X606" s="11"/>
      <c r="AA606" s="22"/>
    </row>
    <row r="607" spans="19:27" ht="14.25" customHeight="1" x14ac:dyDescent="0.25">
      <c r="S607" s="22"/>
      <c r="T607" s="11"/>
      <c r="U607" s="11"/>
      <c r="V607" s="11"/>
      <c r="W607" s="11"/>
      <c r="X607" s="11"/>
      <c r="AA607" s="22"/>
    </row>
    <row r="608" spans="19:27" ht="14.25" customHeight="1" x14ac:dyDescent="0.25">
      <c r="S608" s="22"/>
      <c r="T608" s="11"/>
      <c r="U608" s="11"/>
      <c r="V608" s="11"/>
      <c r="W608" s="11"/>
      <c r="X608" s="11"/>
      <c r="AA608" s="22"/>
    </row>
    <row r="609" spans="19:27" ht="14.25" customHeight="1" x14ac:dyDescent="0.25">
      <c r="S609" s="22"/>
      <c r="T609" s="11"/>
      <c r="U609" s="11"/>
      <c r="V609" s="11"/>
      <c r="W609" s="11"/>
      <c r="X609" s="11"/>
      <c r="AA609" s="22"/>
    </row>
    <row r="610" spans="19:27" ht="14.25" customHeight="1" x14ac:dyDescent="0.25">
      <c r="S610" s="22"/>
      <c r="T610" s="11"/>
      <c r="U610" s="11"/>
      <c r="V610" s="11"/>
      <c r="W610" s="11"/>
      <c r="X610" s="11"/>
      <c r="AA610" s="22"/>
    </row>
    <row r="611" spans="19:27" ht="14.25" customHeight="1" x14ac:dyDescent="0.25">
      <c r="S611" s="22"/>
      <c r="T611" s="11"/>
      <c r="U611" s="11"/>
      <c r="V611" s="11"/>
      <c r="W611" s="11"/>
      <c r="X611" s="11"/>
      <c r="AA611" s="22"/>
    </row>
    <row r="612" spans="19:27" ht="14.25" customHeight="1" x14ac:dyDescent="0.25">
      <c r="S612" s="22"/>
      <c r="T612" s="11"/>
      <c r="U612" s="11"/>
      <c r="V612" s="11"/>
      <c r="W612" s="11"/>
      <c r="X612" s="11"/>
      <c r="AA612" s="22"/>
    </row>
    <row r="613" spans="19:27" ht="14.25" customHeight="1" x14ac:dyDescent="0.25">
      <c r="S613" s="22"/>
      <c r="T613" s="11"/>
      <c r="U613" s="11"/>
      <c r="V613" s="11"/>
      <c r="W613" s="11"/>
      <c r="X613" s="11"/>
      <c r="AA613" s="22"/>
    </row>
    <row r="614" spans="19:27" ht="14.25" customHeight="1" x14ac:dyDescent="0.25">
      <c r="S614" s="22"/>
      <c r="T614" s="11"/>
      <c r="U614" s="11"/>
      <c r="V614" s="11"/>
      <c r="W614" s="11"/>
      <c r="X614" s="11"/>
      <c r="AA614" s="22"/>
    </row>
    <row r="615" spans="19:27" ht="14.25" customHeight="1" x14ac:dyDescent="0.25">
      <c r="S615" s="22"/>
      <c r="T615" s="11"/>
      <c r="U615" s="11"/>
      <c r="V615" s="11"/>
      <c r="W615" s="11"/>
      <c r="X615" s="11"/>
      <c r="AA615" s="22"/>
    </row>
    <row r="616" spans="19:27" ht="14.25" customHeight="1" x14ac:dyDescent="0.25">
      <c r="S616" s="22"/>
      <c r="T616" s="11"/>
      <c r="U616" s="11"/>
      <c r="V616" s="11"/>
      <c r="W616" s="11"/>
      <c r="X616" s="11"/>
      <c r="AA616" s="22"/>
    </row>
    <row r="617" spans="19:27" ht="14.25" customHeight="1" x14ac:dyDescent="0.25">
      <c r="S617" s="22"/>
      <c r="T617" s="11"/>
      <c r="U617" s="11"/>
      <c r="V617" s="11"/>
      <c r="W617" s="11"/>
      <c r="X617" s="11"/>
      <c r="AA617" s="22"/>
    </row>
    <row r="618" spans="19:27" ht="14.25" customHeight="1" x14ac:dyDescent="0.25">
      <c r="S618" s="22"/>
      <c r="T618" s="11"/>
      <c r="U618" s="11"/>
      <c r="V618" s="11"/>
      <c r="W618" s="11"/>
      <c r="X618" s="11"/>
      <c r="AA618" s="22"/>
    </row>
    <row r="619" spans="19:27" ht="14.25" customHeight="1" x14ac:dyDescent="0.25">
      <c r="S619" s="22"/>
      <c r="T619" s="11"/>
      <c r="U619" s="11"/>
      <c r="V619" s="11"/>
      <c r="W619" s="11"/>
      <c r="X619" s="11"/>
      <c r="AA619" s="22"/>
    </row>
    <row r="620" spans="19:27" ht="14.25" customHeight="1" x14ac:dyDescent="0.25">
      <c r="S620" s="22"/>
      <c r="T620" s="11"/>
      <c r="U620" s="11"/>
      <c r="V620" s="11"/>
      <c r="W620" s="11"/>
      <c r="X620" s="11"/>
      <c r="AA620" s="22"/>
    </row>
    <row r="621" spans="19:27" ht="14.25" customHeight="1" x14ac:dyDescent="0.25">
      <c r="S621" s="22"/>
      <c r="T621" s="11"/>
      <c r="U621" s="11"/>
      <c r="V621" s="11"/>
      <c r="W621" s="11"/>
      <c r="X621" s="11"/>
      <c r="AA621" s="22"/>
    </row>
    <row r="622" spans="19:27" ht="14.25" customHeight="1" x14ac:dyDescent="0.25">
      <c r="S622" s="22"/>
      <c r="T622" s="11"/>
      <c r="U622" s="11"/>
      <c r="V622" s="11"/>
      <c r="W622" s="11"/>
      <c r="X622" s="11"/>
      <c r="AA622" s="22"/>
    </row>
    <row r="623" spans="19:27" ht="14.25" customHeight="1" x14ac:dyDescent="0.25">
      <c r="S623" s="22"/>
      <c r="T623" s="11"/>
      <c r="U623" s="11"/>
      <c r="V623" s="11"/>
      <c r="W623" s="11"/>
      <c r="X623" s="11"/>
      <c r="AA623" s="22"/>
    </row>
    <row r="624" spans="19:27" ht="14.25" customHeight="1" x14ac:dyDescent="0.25">
      <c r="S624" s="22"/>
      <c r="T624" s="11"/>
      <c r="U624" s="11"/>
      <c r="V624" s="11"/>
      <c r="W624" s="11"/>
      <c r="X624" s="11"/>
      <c r="AA624" s="22"/>
    </row>
    <row r="625" spans="19:27" ht="14.25" customHeight="1" x14ac:dyDescent="0.25">
      <c r="S625" s="22"/>
      <c r="T625" s="11"/>
      <c r="U625" s="11"/>
      <c r="V625" s="11"/>
      <c r="W625" s="11"/>
      <c r="X625" s="11"/>
      <c r="AA625" s="22"/>
    </row>
    <row r="626" spans="19:27" ht="14.25" customHeight="1" x14ac:dyDescent="0.25">
      <c r="S626" s="22"/>
      <c r="T626" s="11"/>
      <c r="U626" s="11"/>
      <c r="V626" s="11"/>
      <c r="W626" s="11"/>
      <c r="X626" s="11"/>
      <c r="AA626" s="22"/>
    </row>
    <row r="627" spans="19:27" ht="14.25" customHeight="1" x14ac:dyDescent="0.25">
      <c r="S627" s="22"/>
      <c r="T627" s="11"/>
      <c r="U627" s="11"/>
      <c r="V627" s="11"/>
      <c r="W627" s="11"/>
      <c r="X627" s="11"/>
      <c r="AA627" s="22"/>
    </row>
    <row r="628" spans="19:27" ht="14.25" customHeight="1" x14ac:dyDescent="0.25">
      <c r="S628" s="22"/>
      <c r="T628" s="11"/>
      <c r="U628" s="11"/>
      <c r="V628" s="11"/>
      <c r="W628" s="11"/>
      <c r="X628" s="11"/>
      <c r="AA628" s="22"/>
    </row>
    <row r="629" spans="19:27" ht="14.25" customHeight="1" x14ac:dyDescent="0.25">
      <c r="S629" s="22"/>
      <c r="T629" s="11"/>
      <c r="U629" s="11"/>
      <c r="V629" s="11"/>
      <c r="W629" s="11"/>
      <c r="X629" s="11"/>
      <c r="AA629" s="22"/>
    </row>
    <row r="630" spans="19:27" ht="14.25" customHeight="1" x14ac:dyDescent="0.25">
      <c r="S630" s="22"/>
      <c r="T630" s="11"/>
      <c r="U630" s="11"/>
      <c r="V630" s="11"/>
      <c r="W630" s="11"/>
      <c r="X630" s="11"/>
      <c r="AA630" s="22"/>
    </row>
    <row r="631" spans="19:27" ht="14.25" customHeight="1" x14ac:dyDescent="0.25">
      <c r="S631" s="22"/>
      <c r="T631" s="11"/>
      <c r="U631" s="11"/>
      <c r="V631" s="11"/>
      <c r="W631" s="11"/>
      <c r="X631" s="11"/>
      <c r="AA631" s="22"/>
    </row>
    <row r="632" spans="19:27" ht="14.25" customHeight="1" x14ac:dyDescent="0.25">
      <c r="S632" s="22"/>
      <c r="T632" s="11"/>
      <c r="U632" s="11"/>
      <c r="V632" s="11"/>
      <c r="W632" s="11"/>
      <c r="X632" s="11"/>
      <c r="AA632" s="22"/>
    </row>
    <row r="633" spans="19:27" ht="14.25" customHeight="1" x14ac:dyDescent="0.25">
      <c r="S633" s="22"/>
      <c r="T633" s="11"/>
      <c r="U633" s="11"/>
      <c r="V633" s="11"/>
      <c r="W633" s="11"/>
      <c r="X633" s="11"/>
      <c r="AA633" s="22"/>
    </row>
    <row r="634" spans="19:27" ht="14.25" customHeight="1" x14ac:dyDescent="0.25">
      <c r="S634" s="22"/>
      <c r="T634" s="11"/>
      <c r="U634" s="11"/>
      <c r="V634" s="11"/>
      <c r="W634" s="11"/>
      <c r="X634" s="11"/>
      <c r="AA634" s="22"/>
    </row>
    <row r="635" spans="19:27" ht="14.25" customHeight="1" x14ac:dyDescent="0.25">
      <c r="S635" s="22"/>
      <c r="T635" s="11"/>
      <c r="U635" s="11"/>
      <c r="V635" s="11"/>
      <c r="W635" s="11"/>
      <c r="X635" s="11"/>
      <c r="AA635" s="22"/>
    </row>
    <row r="636" spans="19:27" ht="14.25" customHeight="1" x14ac:dyDescent="0.25">
      <c r="S636" s="22"/>
      <c r="T636" s="11"/>
      <c r="U636" s="11"/>
      <c r="V636" s="11"/>
      <c r="W636" s="11"/>
      <c r="X636" s="11"/>
      <c r="AA636" s="22"/>
    </row>
    <row r="637" spans="19:27" ht="14.25" customHeight="1" x14ac:dyDescent="0.25">
      <c r="S637" s="22"/>
      <c r="T637" s="11"/>
      <c r="U637" s="11"/>
      <c r="V637" s="11"/>
      <c r="W637" s="11"/>
      <c r="X637" s="11"/>
      <c r="AA637" s="22"/>
    </row>
    <row r="638" spans="19:27" ht="14.25" customHeight="1" x14ac:dyDescent="0.25">
      <c r="S638" s="22"/>
      <c r="T638" s="11"/>
      <c r="U638" s="11"/>
      <c r="V638" s="11"/>
      <c r="W638" s="11"/>
      <c r="X638" s="11"/>
      <c r="AA638" s="22"/>
    </row>
    <row r="639" spans="19:27" ht="14.25" customHeight="1" x14ac:dyDescent="0.25">
      <c r="S639" s="22"/>
      <c r="T639" s="11"/>
      <c r="U639" s="11"/>
      <c r="V639" s="11"/>
      <c r="W639" s="11"/>
      <c r="X639" s="11"/>
      <c r="AA639" s="22"/>
    </row>
    <row r="640" spans="19:27" ht="14.25" customHeight="1" x14ac:dyDescent="0.25">
      <c r="S640" s="22"/>
      <c r="T640" s="11"/>
      <c r="U640" s="11"/>
      <c r="V640" s="11"/>
      <c r="W640" s="11"/>
      <c r="X640" s="11"/>
      <c r="AA640" s="22"/>
    </row>
    <row r="641" spans="19:27" ht="14.25" customHeight="1" x14ac:dyDescent="0.25">
      <c r="S641" s="22"/>
      <c r="T641" s="11"/>
      <c r="U641" s="11"/>
      <c r="V641" s="11"/>
      <c r="W641" s="11"/>
      <c r="X641" s="11"/>
      <c r="AA641" s="22"/>
    </row>
    <row r="642" spans="19:27" ht="14.25" customHeight="1" x14ac:dyDescent="0.25">
      <c r="S642" s="22"/>
      <c r="T642" s="11"/>
      <c r="U642" s="11"/>
      <c r="V642" s="11"/>
      <c r="W642" s="11"/>
      <c r="X642" s="11"/>
      <c r="AA642" s="22"/>
    </row>
    <row r="643" spans="19:27" ht="14.25" customHeight="1" x14ac:dyDescent="0.25">
      <c r="S643" s="22"/>
      <c r="T643" s="11"/>
      <c r="U643" s="11"/>
      <c r="V643" s="11"/>
      <c r="W643" s="11"/>
      <c r="X643" s="11"/>
      <c r="AA643" s="22"/>
    </row>
    <row r="644" spans="19:27" ht="14.25" customHeight="1" x14ac:dyDescent="0.25">
      <c r="S644" s="22"/>
      <c r="T644" s="11"/>
      <c r="U644" s="11"/>
      <c r="V644" s="11"/>
      <c r="W644" s="11"/>
      <c r="X644" s="11"/>
      <c r="AA644" s="22"/>
    </row>
    <row r="645" spans="19:27" ht="14.25" customHeight="1" x14ac:dyDescent="0.25">
      <c r="S645" s="22"/>
      <c r="T645" s="11"/>
      <c r="U645" s="11"/>
      <c r="V645" s="11"/>
      <c r="W645" s="11"/>
      <c r="X645" s="11"/>
      <c r="AA645" s="22"/>
    </row>
    <row r="646" spans="19:27" ht="14.25" customHeight="1" x14ac:dyDescent="0.25">
      <c r="S646" s="22"/>
      <c r="T646" s="11"/>
      <c r="U646" s="11"/>
      <c r="V646" s="11"/>
      <c r="W646" s="11"/>
      <c r="X646" s="11"/>
      <c r="AA646" s="22"/>
    </row>
    <row r="647" spans="19:27" ht="14.25" customHeight="1" x14ac:dyDescent="0.25">
      <c r="S647" s="22"/>
      <c r="T647" s="11"/>
      <c r="U647" s="11"/>
      <c r="V647" s="11"/>
      <c r="W647" s="11"/>
      <c r="X647" s="11"/>
      <c r="AA647" s="22"/>
    </row>
    <row r="648" spans="19:27" ht="14.25" customHeight="1" x14ac:dyDescent="0.25">
      <c r="S648" s="22"/>
      <c r="T648" s="11"/>
      <c r="U648" s="11"/>
      <c r="V648" s="11"/>
      <c r="W648" s="11"/>
      <c r="X648" s="11"/>
      <c r="AA648" s="22"/>
    </row>
    <row r="649" spans="19:27" ht="14.25" customHeight="1" x14ac:dyDescent="0.25">
      <c r="S649" s="22"/>
      <c r="T649" s="11"/>
      <c r="U649" s="11"/>
      <c r="V649" s="11"/>
      <c r="W649" s="11"/>
      <c r="X649" s="11"/>
      <c r="AA649" s="22"/>
    </row>
    <row r="650" spans="19:27" ht="14.25" customHeight="1" x14ac:dyDescent="0.25">
      <c r="S650" s="22"/>
      <c r="T650" s="11"/>
      <c r="U650" s="11"/>
      <c r="V650" s="11"/>
      <c r="W650" s="11"/>
      <c r="X650" s="11"/>
      <c r="AA650" s="22"/>
    </row>
    <row r="651" spans="19:27" ht="14.25" customHeight="1" x14ac:dyDescent="0.25">
      <c r="S651" s="22"/>
      <c r="T651" s="11"/>
      <c r="U651" s="11"/>
      <c r="V651" s="11"/>
      <c r="W651" s="11"/>
      <c r="X651" s="11"/>
      <c r="AA651" s="22"/>
    </row>
    <row r="652" spans="19:27" ht="14.25" customHeight="1" x14ac:dyDescent="0.25">
      <c r="S652" s="22"/>
      <c r="T652" s="11"/>
      <c r="U652" s="11"/>
      <c r="V652" s="11"/>
      <c r="W652" s="11"/>
      <c r="X652" s="11"/>
      <c r="AA652" s="22"/>
    </row>
    <row r="653" spans="19:27" ht="14.25" customHeight="1" x14ac:dyDescent="0.25">
      <c r="S653" s="22"/>
      <c r="T653" s="11"/>
      <c r="U653" s="11"/>
      <c r="V653" s="11"/>
      <c r="W653" s="11"/>
      <c r="X653" s="11"/>
      <c r="AA653" s="22"/>
    </row>
    <row r="654" spans="19:27" ht="14.25" customHeight="1" x14ac:dyDescent="0.25">
      <c r="S654" s="22"/>
      <c r="T654" s="11"/>
      <c r="U654" s="11"/>
      <c r="V654" s="11"/>
      <c r="W654" s="11"/>
      <c r="X654" s="11"/>
      <c r="AA654" s="22"/>
    </row>
    <row r="655" spans="19:27" ht="14.25" customHeight="1" x14ac:dyDescent="0.25">
      <c r="S655" s="22"/>
      <c r="T655" s="11"/>
      <c r="U655" s="11"/>
      <c r="V655" s="11"/>
      <c r="W655" s="11"/>
      <c r="X655" s="11"/>
      <c r="AA655" s="22"/>
    </row>
    <row r="656" spans="19:27" ht="14.25" customHeight="1" x14ac:dyDescent="0.25">
      <c r="S656" s="22"/>
      <c r="T656" s="11"/>
      <c r="U656" s="11"/>
      <c r="V656" s="11"/>
      <c r="W656" s="11"/>
      <c r="X656" s="11"/>
      <c r="AA656" s="22"/>
    </row>
    <row r="657" spans="19:27" ht="14.25" customHeight="1" x14ac:dyDescent="0.25">
      <c r="S657" s="22"/>
      <c r="T657" s="11"/>
      <c r="U657" s="11"/>
      <c r="V657" s="11"/>
      <c r="W657" s="11"/>
      <c r="X657" s="11"/>
      <c r="AA657" s="22"/>
    </row>
    <row r="658" spans="19:27" ht="14.25" customHeight="1" x14ac:dyDescent="0.25">
      <c r="S658" s="22"/>
      <c r="T658" s="11"/>
      <c r="U658" s="11"/>
      <c r="V658" s="11"/>
      <c r="W658" s="11"/>
      <c r="X658" s="11"/>
      <c r="AA658" s="22"/>
    </row>
    <row r="659" spans="19:27" ht="14.25" customHeight="1" x14ac:dyDescent="0.25">
      <c r="S659" s="22"/>
      <c r="T659" s="11"/>
      <c r="U659" s="11"/>
      <c r="V659" s="11"/>
      <c r="W659" s="11"/>
      <c r="X659" s="11"/>
      <c r="AA659" s="22"/>
    </row>
    <row r="660" spans="19:27" ht="14.25" customHeight="1" x14ac:dyDescent="0.25">
      <c r="S660" s="22"/>
      <c r="T660" s="11"/>
      <c r="U660" s="11"/>
      <c r="V660" s="11"/>
      <c r="W660" s="11"/>
      <c r="X660" s="11"/>
      <c r="AA660" s="22"/>
    </row>
    <row r="661" spans="19:27" ht="14.25" customHeight="1" x14ac:dyDescent="0.25">
      <c r="S661" s="22"/>
      <c r="T661" s="11"/>
      <c r="U661" s="11"/>
      <c r="V661" s="11"/>
      <c r="W661" s="11"/>
      <c r="X661" s="11"/>
      <c r="AA661" s="22"/>
    </row>
    <row r="662" spans="19:27" ht="14.25" customHeight="1" x14ac:dyDescent="0.25">
      <c r="S662" s="22"/>
      <c r="T662" s="11"/>
      <c r="U662" s="11"/>
      <c r="V662" s="11"/>
      <c r="W662" s="11"/>
      <c r="X662" s="11"/>
      <c r="AA662" s="22"/>
    </row>
    <row r="663" spans="19:27" ht="14.25" customHeight="1" x14ac:dyDescent="0.25">
      <c r="S663" s="22"/>
      <c r="T663" s="11"/>
      <c r="U663" s="11"/>
      <c r="V663" s="11"/>
      <c r="W663" s="11"/>
      <c r="X663" s="11"/>
      <c r="AA663" s="22"/>
    </row>
    <row r="664" spans="19:27" ht="14.25" customHeight="1" x14ac:dyDescent="0.25">
      <c r="S664" s="22"/>
      <c r="T664" s="11"/>
      <c r="U664" s="11"/>
      <c r="V664" s="11"/>
      <c r="W664" s="11"/>
      <c r="X664" s="11"/>
      <c r="AA664" s="22"/>
    </row>
    <row r="665" spans="19:27" ht="14.25" customHeight="1" x14ac:dyDescent="0.25">
      <c r="S665" s="22"/>
      <c r="T665" s="11"/>
      <c r="U665" s="11"/>
      <c r="V665" s="11"/>
      <c r="W665" s="11"/>
      <c r="X665" s="11"/>
      <c r="AA665" s="22"/>
    </row>
    <row r="666" spans="19:27" ht="14.25" customHeight="1" x14ac:dyDescent="0.25">
      <c r="S666" s="22"/>
      <c r="T666" s="11"/>
      <c r="U666" s="11"/>
      <c r="V666" s="11"/>
      <c r="W666" s="11"/>
      <c r="X666" s="11"/>
      <c r="AA666" s="22"/>
    </row>
    <row r="667" spans="19:27" ht="14.25" customHeight="1" x14ac:dyDescent="0.25">
      <c r="S667" s="22"/>
      <c r="T667" s="11"/>
      <c r="U667" s="11"/>
      <c r="V667" s="11"/>
      <c r="W667" s="11"/>
      <c r="X667" s="11"/>
      <c r="AA667" s="22"/>
    </row>
    <row r="668" spans="19:27" ht="14.25" customHeight="1" x14ac:dyDescent="0.25">
      <c r="S668" s="22"/>
      <c r="T668" s="11"/>
      <c r="U668" s="11"/>
      <c r="V668" s="11"/>
      <c r="W668" s="11"/>
      <c r="X668" s="11"/>
      <c r="AA668" s="22"/>
    </row>
    <row r="669" spans="19:27" ht="14.25" customHeight="1" x14ac:dyDescent="0.25">
      <c r="S669" s="22"/>
      <c r="T669" s="11"/>
      <c r="U669" s="11"/>
      <c r="V669" s="11"/>
      <c r="W669" s="11"/>
      <c r="X669" s="11"/>
      <c r="AA669" s="22"/>
    </row>
    <row r="670" spans="19:27" ht="14.25" customHeight="1" x14ac:dyDescent="0.25">
      <c r="S670" s="22"/>
      <c r="T670" s="11"/>
      <c r="U670" s="11"/>
      <c r="V670" s="11"/>
      <c r="W670" s="11"/>
      <c r="X670" s="11"/>
      <c r="AA670" s="22"/>
    </row>
    <row r="671" spans="19:27" ht="14.25" customHeight="1" x14ac:dyDescent="0.25">
      <c r="S671" s="22"/>
      <c r="T671" s="11"/>
      <c r="U671" s="11"/>
      <c r="V671" s="11"/>
      <c r="W671" s="11"/>
      <c r="X671" s="11"/>
      <c r="AA671" s="22"/>
    </row>
    <row r="672" spans="19:27" ht="14.25" customHeight="1" x14ac:dyDescent="0.25">
      <c r="S672" s="22"/>
      <c r="T672" s="11"/>
      <c r="U672" s="11"/>
      <c r="V672" s="11"/>
      <c r="W672" s="11"/>
      <c r="X672" s="11"/>
      <c r="AA672" s="22"/>
    </row>
    <row r="673" spans="19:27" ht="14.25" customHeight="1" x14ac:dyDescent="0.25">
      <c r="S673" s="22"/>
      <c r="T673" s="11"/>
      <c r="U673" s="11"/>
      <c r="V673" s="11"/>
      <c r="W673" s="11"/>
      <c r="X673" s="11"/>
      <c r="AA673" s="22"/>
    </row>
    <row r="674" spans="19:27" ht="14.25" customHeight="1" x14ac:dyDescent="0.25">
      <c r="S674" s="22"/>
      <c r="T674" s="11"/>
      <c r="U674" s="11"/>
      <c r="V674" s="11"/>
      <c r="W674" s="11"/>
      <c r="X674" s="11"/>
      <c r="AA674" s="22"/>
    </row>
    <row r="675" spans="19:27" ht="14.25" customHeight="1" x14ac:dyDescent="0.25">
      <c r="S675" s="22"/>
      <c r="T675" s="11"/>
      <c r="U675" s="11"/>
      <c r="V675" s="11"/>
      <c r="W675" s="11"/>
      <c r="X675" s="11"/>
      <c r="AA675" s="22"/>
    </row>
    <row r="676" spans="19:27" ht="14.25" customHeight="1" x14ac:dyDescent="0.25">
      <c r="S676" s="22"/>
      <c r="T676" s="11"/>
      <c r="U676" s="11"/>
      <c r="V676" s="11"/>
      <c r="W676" s="11"/>
      <c r="X676" s="11"/>
      <c r="AA676" s="22"/>
    </row>
    <row r="677" spans="19:27" ht="14.25" customHeight="1" x14ac:dyDescent="0.25">
      <c r="S677" s="22"/>
      <c r="T677" s="11"/>
      <c r="U677" s="11"/>
      <c r="V677" s="11"/>
      <c r="W677" s="11"/>
      <c r="X677" s="11"/>
      <c r="AA677" s="22"/>
    </row>
    <row r="678" spans="19:27" ht="14.25" customHeight="1" x14ac:dyDescent="0.25">
      <c r="S678" s="22"/>
      <c r="T678" s="11"/>
      <c r="U678" s="11"/>
      <c r="V678" s="11"/>
      <c r="W678" s="11"/>
      <c r="X678" s="11"/>
      <c r="AA678" s="22"/>
    </row>
    <row r="679" spans="19:27" ht="14.25" customHeight="1" x14ac:dyDescent="0.25">
      <c r="S679" s="22"/>
      <c r="T679" s="11"/>
      <c r="U679" s="11"/>
      <c r="V679" s="11"/>
      <c r="W679" s="11"/>
      <c r="X679" s="11"/>
      <c r="AA679" s="22"/>
    </row>
    <row r="680" spans="19:27" ht="14.25" customHeight="1" x14ac:dyDescent="0.25">
      <c r="S680" s="22"/>
      <c r="T680" s="11"/>
      <c r="U680" s="11"/>
      <c r="V680" s="11"/>
      <c r="W680" s="11"/>
      <c r="X680" s="11"/>
      <c r="AA680" s="22"/>
    </row>
    <row r="681" spans="19:27" ht="14.25" customHeight="1" x14ac:dyDescent="0.25">
      <c r="S681" s="22"/>
      <c r="T681" s="11"/>
      <c r="U681" s="11"/>
      <c r="V681" s="11"/>
      <c r="W681" s="11"/>
      <c r="X681" s="11"/>
      <c r="AA681" s="22"/>
    </row>
    <row r="682" spans="19:27" ht="14.25" customHeight="1" x14ac:dyDescent="0.25">
      <c r="S682" s="22"/>
      <c r="T682" s="11"/>
      <c r="U682" s="11"/>
      <c r="V682" s="11"/>
      <c r="W682" s="11"/>
      <c r="X682" s="11"/>
      <c r="AA682" s="22"/>
    </row>
    <row r="683" spans="19:27" ht="14.25" customHeight="1" x14ac:dyDescent="0.25">
      <c r="S683" s="22"/>
      <c r="T683" s="11"/>
      <c r="U683" s="11"/>
      <c r="V683" s="11"/>
      <c r="W683" s="11"/>
      <c r="X683" s="11"/>
      <c r="AA683" s="22"/>
    </row>
    <row r="684" spans="19:27" ht="14.25" customHeight="1" x14ac:dyDescent="0.25">
      <c r="S684" s="22"/>
      <c r="T684" s="11"/>
      <c r="U684" s="11"/>
      <c r="V684" s="11"/>
      <c r="W684" s="11"/>
      <c r="X684" s="11"/>
      <c r="AA684" s="22"/>
    </row>
    <row r="685" spans="19:27" ht="14.25" customHeight="1" x14ac:dyDescent="0.25">
      <c r="S685" s="22"/>
      <c r="T685" s="11"/>
      <c r="U685" s="11"/>
      <c r="V685" s="11"/>
      <c r="W685" s="11"/>
      <c r="X685" s="11"/>
      <c r="AA685" s="22"/>
    </row>
    <row r="686" spans="19:27" ht="14.25" customHeight="1" x14ac:dyDescent="0.25">
      <c r="S686" s="22"/>
      <c r="T686" s="11"/>
      <c r="U686" s="11"/>
      <c r="V686" s="11"/>
      <c r="W686" s="11"/>
      <c r="X686" s="11"/>
      <c r="AA686" s="22"/>
    </row>
    <row r="687" spans="19:27" ht="14.25" customHeight="1" x14ac:dyDescent="0.25">
      <c r="S687" s="22"/>
      <c r="T687" s="11"/>
      <c r="U687" s="11"/>
      <c r="V687" s="11"/>
      <c r="W687" s="11"/>
      <c r="X687" s="11"/>
      <c r="AA687" s="22"/>
    </row>
    <row r="688" spans="19:27" ht="14.25" customHeight="1" x14ac:dyDescent="0.25">
      <c r="S688" s="22"/>
      <c r="T688" s="11"/>
      <c r="U688" s="11"/>
      <c r="V688" s="11"/>
      <c r="W688" s="11"/>
      <c r="X688" s="11"/>
      <c r="AA688" s="22"/>
    </row>
    <row r="689" spans="19:27" ht="14.25" customHeight="1" x14ac:dyDescent="0.25">
      <c r="S689" s="22"/>
      <c r="T689" s="11"/>
      <c r="U689" s="11"/>
      <c r="V689" s="11"/>
      <c r="W689" s="11"/>
      <c r="X689" s="11"/>
      <c r="AA689" s="22"/>
    </row>
    <row r="690" spans="19:27" ht="14.25" customHeight="1" x14ac:dyDescent="0.25">
      <c r="S690" s="22"/>
      <c r="T690" s="11"/>
      <c r="U690" s="11"/>
      <c r="V690" s="11"/>
      <c r="W690" s="11"/>
      <c r="X690" s="11"/>
      <c r="AA690" s="22"/>
    </row>
    <row r="691" spans="19:27" ht="14.25" customHeight="1" x14ac:dyDescent="0.25">
      <c r="S691" s="22"/>
      <c r="T691" s="11"/>
      <c r="U691" s="11"/>
      <c r="V691" s="11"/>
      <c r="W691" s="11"/>
      <c r="X691" s="11"/>
      <c r="AA691" s="22"/>
    </row>
    <row r="692" spans="19:27" ht="14.25" customHeight="1" x14ac:dyDescent="0.25">
      <c r="S692" s="22"/>
      <c r="T692" s="11"/>
      <c r="U692" s="11"/>
      <c r="V692" s="11"/>
      <c r="W692" s="11"/>
      <c r="X692" s="11"/>
      <c r="AA692" s="22"/>
    </row>
    <row r="693" spans="19:27" ht="14.25" customHeight="1" x14ac:dyDescent="0.25">
      <c r="S693" s="22"/>
      <c r="T693" s="11"/>
      <c r="U693" s="11"/>
      <c r="V693" s="11"/>
      <c r="W693" s="11"/>
      <c r="X693" s="11"/>
      <c r="AA693" s="22"/>
    </row>
    <row r="694" spans="19:27" ht="14.25" customHeight="1" x14ac:dyDescent="0.25">
      <c r="S694" s="22"/>
      <c r="T694" s="11"/>
      <c r="U694" s="11"/>
      <c r="V694" s="11"/>
      <c r="W694" s="11"/>
      <c r="X694" s="11"/>
      <c r="AA694" s="22"/>
    </row>
    <row r="695" spans="19:27" ht="14.25" customHeight="1" x14ac:dyDescent="0.25">
      <c r="S695" s="22"/>
      <c r="T695" s="11"/>
      <c r="U695" s="11"/>
      <c r="V695" s="11"/>
      <c r="W695" s="11"/>
      <c r="X695" s="11"/>
      <c r="AA695" s="22"/>
    </row>
    <row r="696" spans="19:27" ht="14.25" customHeight="1" x14ac:dyDescent="0.25">
      <c r="S696" s="22"/>
      <c r="T696" s="11"/>
      <c r="U696" s="11"/>
      <c r="V696" s="11"/>
      <c r="W696" s="11"/>
      <c r="X696" s="11"/>
      <c r="AA696" s="22"/>
    </row>
    <row r="697" spans="19:27" ht="14.25" customHeight="1" x14ac:dyDescent="0.25">
      <c r="S697" s="22"/>
      <c r="T697" s="11"/>
      <c r="U697" s="11"/>
      <c r="V697" s="11"/>
      <c r="W697" s="11"/>
      <c r="X697" s="11"/>
      <c r="AA697" s="22"/>
    </row>
    <row r="698" spans="19:27" ht="14.25" customHeight="1" x14ac:dyDescent="0.25">
      <c r="S698" s="22"/>
      <c r="T698" s="11"/>
      <c r="U698" s="11"/>
      <c r="V698" s="11"/>
      <c r="W698" s="11"/>
      <c r="X698" s="11"/>
      <c r="AA698" s="22"/>
    </row>
    <row r="699" spans="19:27" ht="14.25" customHeight="1" x14ac:dyDescent="0.25">
      <c r="S699" s="22"/>
      <c r="T699" s="11"/>
      <c r="U699" s="11"/>
      <c r="V699" s="11"/>
      <c r="W699" s="11"/>
      <c r="X699" s="11"/>
      <c r="AA699" s="22"/>
    </row>
    <row r="700" spans="19:27" ht="14.25" customHeight="1" x14ac:dyDescent="0.25">
      <c r="S700" s="22"/>
      <c r="T700" s="11"/>
      <c r="U700" s="11"/>
      <c r="V700" s="11"/>
      <c r="W700" s="11"/>
      <c r="X700" s="11"/>
      <c r="AA700" s="22"/>
    </row>
    <row r="701" spans="19:27" ht="14.25" customHeight="1" x14ac:dyDescent="0.25">
      <c r="S701" s="22"/>
      <c r="T701" s="11"/>
      <c r="U701" s="11"/>
      <c r="V701" s="11"/>
      <c r="W701" s="11"/>
      <c r="X701" s="11"/>
      <c r="AA701" s="22"/>
    </row>
    <row r="702" spans="19:27" ht="14.25" customHeight="1" x14ac:dyDescent="0.25">
      <c r="S702" s="22"/>
      <c r="T702" s="11"/>
      <c r="U702" s="11"/>
      <c r="V702" s="11"/>
      <c r="W702" s="11"/>
      <c r="X702" s="11"/>
      <c r="AA702" s="22"/>
    </row>
    <row r="703" spans="19:27" ht="14.25" customHeight="1" x14ac:dyDescent="0.25">
      <c r="S703" s="22"/>
      <c r="T703" s="11"/>
      <c r="U703" s="11"/>
      <c r="V703" s="11"/>
      <c r="W703" s="11"/>
      <c r="X703" s="11"/>
      <c r="AA703" s="22"/>
    </row>
    <row r="704" spans="19:27" ht="14.25" customHeight="1" x14ac:dyDescent="0.25">
      <c r="S704" s="22"/>
      <c r="T704" s="11"/>
      <c r="U704" s="11"/>
      <c r="V704" s="11"/>
      <c r="W704" s="11"/>
      <c r="X704" s="11"/>
      <c r="AA704" s="22"/>
    </row>
    <row r="705" spans="19:27" ht="14.25" customHeight="1" x14ac:dyDescent="0.25">
      <c r="S705" s="22"/>
      <c r="T705" s="11"/>
      <c r="U705" s="11"/>
      <c r="V705" s="11"/>
      <c r="W705" s="11"/>
      <c r="X705" s="11"/>
      <c r="AA705" s="22"/>
    </row>
    <row r="706" spans="19:27" ht="14.25" customHeight="1" x14ac:dyDescent="0.25">
      <c r="S706" s="22"/>
      <c r="T706" s="11"/>
      <c r="U706" s="11"/>
      <c r="V706" s="11"/>
      <c r="W706" s="11"/>
      <c r="X706" s="11"/>
      <c r="AA706" s="22"/>
    </row>
    <row r="707" spans="19:27" ht="14.25" customHeight="1" x14ac:dyDescent="0.25">
      <c r="S707" s="22"/>
      <c r="T707" s="11"/>
      <c r="U707" s="11"/>
      <c r="V707" s="11"/>
      <c r="W707" s="11"/>
      <c r="X707" s="11"/>
      <c r="AA707" s="22"/>
    </row>
    <row r="708" spans="19:27" ht="14.25" customHeight="1" x14ac:dyDescent="0.25">
      <c r="S708" s="22"/>
      <c r="T708" s="11"/>
      <c r="U708" s="11"/>
      <c r="V708" s="11"/>
      <c r="W708" s="11"/>
      <c r="X708" s="11"/>
      <c r="AA708" s="22"/>
    </row>
    <row r="709" spans="19:27" ht="14.25" customHeight="1" x14ac:dyDescent="0.25">
      <c r="S709" s="22"/>
      <c r="T709" s="11"/>
      <c r="U709" s="11"/>
      <c r="V709" s="11"/>
      <c r="W709" s="11"/>
      <c r="X709" s="11"/>
      <c r="AA709" s="22"/>
    </row>
    <row r="710" spans="19:27" ht="14.25" customHeight="1" x14ac:dyDescent="0.25">
      <c r="S710" s="22"/>
      <c r="T710" s="11"/>
      <c r="U710" s="11"/>
      <c r="V710" s="11"/>
      <c r="W710" s="11"/>
      <c r="X710" s="11"/>
      <c r="AA710" s="22"/>
    </row>
    <row r="711" spans="19:27" ht="14.25" customHeight="1" x14ac:dyDescent="0.25">
      <c r="S711" s="22"/>
      <c r="T711" s="11"/>
      <c r="U711" s="11"/>
      <c r="V711" s="11"/>
      <c r="W711" s="11"/>
      <c r="X711" s="11"/>
      <c r="AA711" s="22"/>
    </row>
    <row r="712" spans="19:27" ht="14.25" customHeight="1" x14ac:dyDescent="0.25">
      <c r="S712" s="22"/>
      <c r="T712" s="11"/>
      <c r="U712" s="11"/>
      <c r="V712" s="11"/>
      <c r="W712" s="11"/>
      <c r="X712" s="11"/>
      <c r="AA712" s="22"/>
    </row>
    <row r="713" spans="19:27" ht="14.25" customHeight="1" x14ac:dyDescent="0.25">
      <c r="S713" s="22"/>
      <c r="T713" s="11"/>
      <c r="U713" s="11"/>
      <c r="V713" s="11"/>
      <c r="W713" s="11"/>
      <c r="X713" s="11"/>
      <c r="AA713" s="22"/>
    </row>
    <row r="714" spans="19:27" ht="14.25" customHeight="1" x14ac:dyDescent="0.25">
      <c r="S714" s="22"/>
      <c r="T714" s="11"/>
      <c r="U714" s="11"/>
      <c r="V714" s="11"/>
      <c r="W714" s="11"/>
      <c r="X714" s="11"/>
      <c r="AA714" s="22"/>
    </row>
    <row r="715" spans="19:27" ht="14.25" customHeight="1" x14ac:dyDescent="0.25">
      <c r="S715" s="22"/>
      <c r="T715" s="11"/>
      <c r="U715" s="11"/>
      <c r="V715" s="11"/>
      <c r="W715" s="11"/>
      <c r="X715" s="11"/>
      <c r="AA715" s="22"/>
    </row>
    <row r="716" spans="19:27" ht="14.25" customHeight="1" x14ac:dyDescent="0.25">
      <c r="S716" s="22"/>
      <c r="T716" s="11"/>
      <c r="U716" s="11"/>
      <c r="V716" s="11"/>
      <c r="W716" s="11"/>
      <c r="X716" s="11"/>
      <c r="AA716" s="22"/>
    </row>
    <row r="717" spans="19:27" ht="14.25" customHeight="1" x14ac:dyDescent="0.25">
      <c r="S717" s="22"/>
      <c r="T717" s="11"/>
      <c r="U717" s="11"/>
      <c r="V717" s="11"/>
      <c r="W717" s="11"/>
      <c r="X717" s="11"/>
      <c r="AA717" s="22"/>
    </row>
    <row r="718" spans="19:27" ht="14.25" customHeight="1" x14ac:dyDescent="0.25">
      <c r="S718" s="22"/>
      <c r="T718" s="11"/>
      <c r="U718" s="11"/>
      <c r="V718" s="11"/>
      <c r="W718" s="11"/>
      <c r="X718" s="11"/>
      <c r="AA718" s="22"/>
    </row>
    <row r="719" spans="19:27" ht="14.25" customHeight="1" x14ac:dyDescent="0.25">
      <c r="S719" s="22"/>
      <c r="T719" s="11"/>
      <c r="U719" s="11"/>
      <c r="V719" s="11"/>
      <c r="W719" s="11"/>
      <c r="X719" s="11"/>
      <c r="AA719" s="22"/>
    </row>
    <row r="720" spans="19:27" ht="14.25" customHeight="1" x14ac:dyDescent="0.25">
      <c r="S720" s="22"/>
      <c r="T720" s="11"/>
      <c r="U720" s="11"/>
      <c r="V720" s="11"/>
      <c r="W720" s="11"/>
      <c r="X720" s="11"/>
      <c r="AA720" s="22"/>
    </row>
    <row r="721" spans="19:27" ht="14.25" customHeight="1" x14ac:dyDescent="0.25">
      <c r="S721" s="22"/>
      <c r="T721" s="11"/>
      <c r="U721" s="11"/>
      <c r="V721" s="11"/>
      <c r="W721" s="11"/>
      <c r="X721" s="11"/>
      <c r="AA721" s="22"/>
    </row>
    <row r="722" spans="19:27" ht="14.25" customHeight="1" x14ac:dyDescent="0.25">
      <c r="S722" s="22"/>
      <c r="T722" s="11"/>
      <c r="U722" s="11"/>
      <c r="V722" s="11"/>
      <c r="W722" s="11"/>
      <c r="X722" s="11"/>
      <c r="AA722" s="22"/>
    </row>
    <row r="723" spans="19:27" ht="14.25" customHeight="1" x14ac:dyDescent="0.25">
      <c r="S723" s="22"/>
      <c r="T723" s="11"/>
      <c r="U723" s="11"/>
      <c r="V723" s="11"/>
      <c r="W723" s="11"/>
      <c r="X723" s="11"/>
      <c r="AA723" s="22"/>
    </row>
    <row r="724" spans="19:27" ht="14.25" customHeight="1" x14ac:dyDescent="0.25">
      <c r="S724" s="22"/>
      <c r="T724" s="11"/>
      <c r="U724" s="11"/>
      <c r="V724" s="11"/>
      <c r="W724" s="11"/>
      <c r="X724" s="11"/>
      <c r="AA724" s="22"/>
    </row>
    <row r="725" spans="19:27" ht="14.25" customHeight="1" x14ac:dyDescent="0.25">
      <c r="S725" s="22"/>
      <c r="T725" s="11"/>
      <c r="U725" s="11"/>
      <c r="V725" s="11"/>
      <c r="W725" s="11"/>
      <c r="X725" s="11"/>
      <c r="AA725" s="22"/>
    </row>
    <row r="726" spans="19:27" ht="14.25" customHeight="1" x14ac:dyDescent="0.25">
      <c r="S726" s="22"/>
      <c r="T726" s="11"/>
      <c r="U726" s="11"/>
      <c r="V726" s="11"/>
      <c r="W726" s="11"/>
      <c r="X726" s="11"/>
      <c r="AA726" s="22"/>
    </row>
    <row r="727" spans="19:27" ht="14.25" customHeight="1" x14ac:dyDescent="0.25">
      <c r="S727" s="22"/>
      <c r="T727" s="11"/>
      <c r="U727" s="11"/>
      <c r="V727" s="11"/>
      <c r="W727" s="11"/>
      <c r="X727" s="11"/>
      <c r="AA727" s="22"/>
    </row>
    <row r="728" spans="19:27" ht="14.25" customHeight="1" x14ac:dyDescent="0.25">
      <c r="S728" s="22"/>
      <c r="T728" s="11"/>
      <c r="U728" s="11"/>
      <c r="V728" s="11"/>
      <c r="W728" s="11"/>
      <c r="X728" s="11"/>
      <c r="AA728" s="22"/>
    </row>
    <row r="729" spans="19:27" ht="14.25" customHeight="1" x14ac:dyDescent="0.25">
      <c r="S729" s="22"/>
      <c r="T729" s="11"/>
      <c r="U729" s="11"/>
      <c r="V729" s="11"/>
      <c r="W729" s="11"/>
      <c r="X729" s="11"/>
      <c r="AA729" s="22"/>
    </row>
    <row r="730" spans="19:27" ht="14.25" customHeight="1" x14ac:dyDescent="0.25">
      <c r="S730" s="22"/>
      <c r="T730" s="11"/>
      <c r="U730" s="11"/>
      <c r="V730" s="11"/>
      <c r="W730" s="11"/>
      <c r="X730" s="11"/>
      <c r="AA730" s="22"/>
    </row>
    <row r="731" spans="19:27" ht="14.25" customHeight="1" x14ac:dyDescent="0.25">
      <c r="S731" s="22"/>
      <c r="T731" s="11"/>
      <c r="U731" s="11"/>
      <c r="V731" s="11"/>
      <c r="W731" s="11"/>
      <c r="X731" s="11"/>
      <c r="AA731" s="22"/>
    </row>
    <row r="732" spans="19:27" ht="14.25" customHeight="1" x14ac:dyDescent="0.25">
      <c r="S732" s="22"/>
      <c r="T732" s="11"/>
      <c r="U732" s="11"/>
      <c r="V732" s="11"/>
      <c r="W732" s="11"/>
      <c r="X732" s="11"/>
      <c r="AA732" s="22"/>
    </row>
    <row r="733" spans="19:27" ht="14.25" customHeight="1" x14ac:dyDescent="0.25">
      <c r="S733" s="22"/>
      <c r="T733" s="11"/>
      <c r="U733" s="11"/>
      <c r="V733" s="11"/>
      <c r="W733" s="11"/>
      <c r="X733" s="11"/>
      <c r="AA733" s="22"/>
    </row>
    <row r="734" spans="19:27" ht="14.25" customHeight="1" x14ac:dyDescent="0.25">
      <c r="S734" s="22"/>
      <c r="T734" s="11"/>
      <c r="U734" s="11"/>
      <c r="V734" s="11"/>
      <c r="W734" s="11"/>
      <c r="X734" s="11"/>
      <c r="AA734" s="22"/>
    </row>
    <row r="735" spans="19:27" ht="14.25" customHeight="1" x14ac:dyDescent="0.25">
      <c r="S735" s="22"/>
      <c r="T735" s="11"/>
      <c r="U735" s="11"/>
      <c r="V735" s="11"/>
      <c r="W735" s="11"/>
      <c r="X735" s="11"/>
      <c r="AA735" s="22"/>
    </row>
    <row r="736" spans="19:27" ht="14.25" customHeight="1" x14ac:dyDescent="0.25">
      <c r="S736" s="22"/>
      <c r="T736" s="11"/>
      <c r="U736" s="11"/>
      <c r="V736" s="11"/>
      <c r="W736" s="11"/>
      <c r="X736" s="11"/>
      <c r="AA736" s="22"/>
    </row>
    <row r="737" spans="19:27" ht="14.25" customHeight="1" x14ac:dyDescent="0.25">
      <c r="S737" s="22"/>
      <c r="T737" s="11"/>
      <c r="U737" s="11"/>
      <c r="V737" s="11"/>
      <c r="W737" s="11"/>
      <c r="X737" s="11"/>
      <c r="AA737" s="22"/>
    </row>
    <row r="738" spans="19:27" ht="14.25" customHeight="1" x14ac:dyDescent="0.25">
      <c r="S738" s="22"/>
      <c r="T738" s="11"/>
      <c r="U738" s="11"/>
      <c r="V738" s="11"/>
      <c r="W738" s="11"/>
      <c r="X738" s="11"/>
      <c r="AA738" s="22"/>
    </row>
    <row r="739" spans="19:27" ht="14.25" customHeight="1" x14ac:dyDescent="0.25">
      <c r="S739" s="22"/>
      <c r="T739" s="11"/>
      <c r="U739" s="11"/>
      <c r="V739" s="11"/>
      <c r="W739" s="11"/>
      <c r="X739" s="11"/>
      <c r="AA739" s="22"/>
    </row>
    <row r="740" spans="19:27" ht="14.25" customHeight="1" x14ac:dyDescent="0.25">
      <c r="S740" s="22"/>
      <c r="T740" s="11"/>
      <c r="U740" s="11"/>
      <c r="V740" s="11"/>
      <c r="W740" s="11"/>
      <c r="X740" s="11"/>
      <c r="AA740" s="22"/>
    </row>
    <row r="741" spans="19:27" ht="14.25" customHeight="1" x14ac:dyDescent="0.25">
      <c r="S741" s="22"/>
      <c r="T741" s="11"/>
      <c r="U741" s="11"/>
      <c r="V741" s="11"/>
      <c r="W741" s="11"/>
      <c r="X741" s="11"/>
      <c r="AA741" s="22"/>
    </row>
    <row r="742" spans="19:27" ht="14.25" customHeight="1" x14ac:dyDescent="0.25">
      <c r="S742" s="22"/>
      <c r="T742" s="11"/>
      <c r="U742" s="11"/>
      <c r="V742" s="11"/>
      <c r="W742" s="11"/>
      <c r="X742" s="11"/>
      <c r="AA742" s="22"/>
    </row>
    <row r="743" spans="19:27" ht="14.25" customHeight="1" x14ac:dyDescent="0.25">
      <c r="S743" s="22"/>
      <c r="T743" s="11"/>
      <c r="U743" s="11"/>
      <c r="V743" s="11"/>
      <c r="W743" s="11"/>
      <c r="X743" s="11"/>
      <c r="AA743" s="22"/>
    </row>
    <row r="744" spans="19:27" ht="14.25" customHeight="1" x14ac:dyDescent="0.25">
      <c r="S744" s="22"/>
      <c r="T744" s="11"/>
      <c r="U744" s="11"/>
      <c r="V744" s="11"/>
      <c r="W744" s="11"/>
      <c r="X744" s="11"/>
      <c r="AA744" s="22"/>
    </row>
    <row r="745" spans="19:27" ht="14.25" customHeight="1" x14ac:dyDescent="0.25">
      <c r="S745" s="22"/>
      <c r="T745" s="11"/>
      <c r="U745" s="11"/>
      <c r="V745" s="11"/>
      <c r="W745" s="11"/>
      <c r="X745" s="11"/>
      <c r="AA745" s="22"/>
    </row>
    <row r="746" spans="19:27" ht="14.25" customHeight="1" x14ac:dyDescent="0.25">
      <c r="S746" s="22"/>
      <c r="T746" s="11"/>
      <c r="U746" s="11"/>
      <c r="V746" s="11"/>
      <c r="W746" s="11"/>
      <c r="X746" s="11"/>
      <c r="AA746" s="22"/>
    </row>
    <row r="747" spans="19:27" ht="14.25" customHeight="1" x14ac:dyDescent="0.25">
      <c r="S747" s="22"/>
      <c r="T747" s="11"/>
      <c r="U747" s="11"/>
      <c r="V747" s="11"/>
      <c r="W747" s="11"/>
      <c r="X747" s="11"/>
      <c r="AA747" s="22"/>
    </row>
    <row r="748" spans="19:27" ht="14.25" customHeight="1" x14ac:dyDescent="0.25">
      <c r="S748" s="22"/>
      <c r="T748" s="11"/>
      <c r="U748" s="11"/>
      <c r="V748" s="11"/>
      <c r="W748" s="11"/>
      <c r="X748" s="11"/>
      <c r="AA748" s="22"/>
    </row>
    <row r="749" spans="19:27" ht="14.25" customHeight="1" x14ac:dyDescent="0.25">
      <c r="S749" s="22"/>
      <c r="T749" s="11"/>
      <c r="U749" s="11"/>
      <c r="V749" s="11"/>
      <c r="W749" s="11"/>
      <c r="X749" s="11"/>
      <c r="AA749" s="22"/>
    </row>
    <row r="750" spans="19:27" ht="14.25" customHeight="1" x14ac:dyDescent="0.25">
      <c r="S750" s="22"/>
      <c r="T750" s="11"/>
      <c r="U750" s="11"/>
      <c r="V750" s="11"/>
      <c r="W750" s="11"/>
      <c r="X750" s="11"/>
      <c r="AA750" s="22"/>
    </row>
    <row r="751" spans="19:27" ht="14.25" customHeight="1" x14ac:dyDescent="0.25">
      <c r="S751" s="22"/>
      <c r="T751" s="11"/>
      <c r="U751" s="11"/>
      <c r="V751" s="11"/>
      <c r="W751" s="11"/>
      <c r="X751" s="11"/>
      <c r="AA751" s="22"/>
    </row>
    <row r="752" spans="19:27" ht="14.25" customHeight="1" x14ac:dyDescent="0.25">
      <c r="S752" s="22"/>
      <c r="T752" s="11"/>
      <c r="U752" s="11"/>
      <c r="V752" s="11"/>
      <c r="W752" s="11"/>
      <c r="X752" s="11"/>
      <c r="AA752" s="22"/>
    </row>
    <row r="753" spans="19:27" ht="14.25" customHeight="1" x14ac:dyDescent="0.25">
      <c r="S753" s="22"/>
      <c r="T753" s="11"/>
      <c r="U753" s="11"/>
      <c r="V753" s="11"/>
      <c r="W753" s="11"/>
      <c r="X753" s="11"/>
      <c r="AA753" s="22"/>
    </row>
    <row r="754" spans="19:27" ht="14.25" customHeight="1" x14ac:dyDescent="0.25">
      <c r="S754" s="22"/>
      <c r="T754" s="11"/>
      <c r="U754" s="11"/>
      <c r="V754" s="11"/>
      <c r="W754" s="11"/>
      <c r="X754" s="11"/>
      <c r="AA754" s="22"/>
    </row>
    <row r="755" spans="19:27" ht="14.25" customHeight="1" x14ac:dyDescent="0.25">
      <c r="S755" s="22"/>
      <c r="T755" s="11"/>
      <c r="U755" s="11"/>
      <c r="V755" s="11"/>
      <c r="W755" s="11"/>
      <c r="X755" s="11"/>
      <c r="AA755" s="22"/>
    </row>
    <row r="756" spans="19:27" ht="14.25" customHeight="1" x14ac:dyDescent="0.25">
      <c r="S756" s="22"/>
      <c r="T756" s="11"/>
      <c r="U756" s="11"/>
      <c r="V756" s="11"/>
      <c r="W756" s="11"/>
      <c r="X756" s="11"/>
      <c r="AA756" s="22"/>
    </row>
    <row r="757" spans="19:27" ht="14.25" customHeight="1" x14ac:dyDescent="0.25">
      <c r="S757" s="22"/>
      <c r="T757" s="11"/>
      <c r="U757" s="11"/>
      <c r="V757" s="11"/>
      <c r="W757" s="11"/>
      <c r="X757" s="11"/>
      <c r="AA757" s="22"/>
    </row>
    <row r="758" spans="19:27" ht="14.25" customHeight="1" x14ac:dyDescent="0.25">
      <c r="S758" s="22"/>
      <c r="T758" s="11"/>
      <c r="U758" s="11"/>
      <c r="V758" s="11"/>
      <c r="W758" s="11"/>
      <c r="X758" s="11"/>
      <c r="AA758" s="22"/>
    </row>
    <row r="759" spans="19:27" ht="14.25" customHeight="1" x14ac:dyDescent="0.25">
      <c r="S759" s="22"/>
      <c r="T759" s="11"/>
      <c r="U759" s="11"/>
      <c r="V759" s="11"/>
      <c r="W759" s="11"/>
      <c r="X759" s="11"/>
      <c r="AA759" s="22"/>
    </row>
    <row r="760" spans="19:27" ht="14.25" customHeight="1" x14ac:dyDescent="0.25">
      <c r="S760" s="22"/>
      <c r="T760" s="11"/>
      <c r="U760" s="11"/>
      <c r="V760" s="11"/>
      <c r="W760" s="11"/>
      <c r="X760" s="11"/>
      <c r="AA760" s="22"/>
    </row>
    <row r="761" spans="19:27" ht="14.25" customHeight="1" x14ac:dyDescent="0.25">
      <c r="S761" s="22"/>
      <c r="T761" s="11"/>
      <c r="U761" s="11"/>
      <c r="V761" s="11"/>
      <c r="W761" s="11"/>
      <c r="X761" s="11"/>
      <c r="AA761" s="22"/>
    </row>
    <row r="762" spans="19:27" ht="14.25" customHeight="1" x14ac:dyDescent="0.25">
      <c r="S762" s="22"/>
      <c r="T762" s="11"/>
      <c r="U762" s="11"/>
      <c r="V762" s="11"/>
      <c r="W762" s="11"/>
      <c r="X762" s="11"/>
      <c r="AA762" s="22"/>
    </row>
    <row r="763" spans="19:27" ht="14.25" customHeight="1" x14ac:dyDescent="0.25">
      <c r="S763" s="22"/>
      <c r="T763" s="11"/>
      <c r="U763" s="11"/>
      <c r="V763" s="11"/>
      <c r="W763" s="11"/>
      <c r="X763" s="11"/>
      <c r="AA763" s="22"/>
    </row>
    <row r="764" spans="19:27" ht="14.25" customHeight="1" x14ac:dyDescent="0.25">
      <c r="S764" s="22"/>
      <c r="T764" s="11"/>
      <c r="U764" s="11"/>
      <c r="V764" s="11"/>
      <c r="W764" s="11"/>
      <c r="X764" s="11"/>
      <c r="AA764" s="22"/>
    </row>
    <row r="765" spans="19:27" ht="14.25" customHeight="1" x14ac:dyDescent="0.25">
      <c r="S765" s="22"/>
      <c r="T765" s="11"/>
      <c r="U765" s="11"/>
      <c r="V765" s="11"/>
      <c r="W765" s="11"/>
      <c r="X765" s="11"/>
      <c r="AA765" s="22"/>
    </row>
    <row r="766" spans="19:27" ht="14.25" customHeight="1" x14ac:dyDescent="0.25">
      <c r="S766" s="22"/>
      <c r="T766" s="11"/>
      <c r="U766" s="11"/>
      <c r="V766" s="11"/>
      <c r="W766" s="11"/>
      <c r="X766" s="11"/>
      <c r="AA766" s="22"/>
    </row>
    <row r="767" spans="19:27" ht="14.25" customHeight="1" x14ac:dyDescent="0.25">
      <c r="S767" s="22"/>
      <c r="T767" s="11"/>
      <c r="U767" s="11"/>
      <c r="V767" s="11"/>
      <c r="W767" s="11"/>
      <c r="X767" s="11"/>
      <c r="AA767" s="22"/>
    </row>
    <row r="768" spans="19:27" ht="14.25" customHeight="1" x14ac:dyDescent="0.25">
      <c r="S768" s="22"/>
      <c r="T768" s="11"/>
      <c r="U768" s="11"/>
      <c r="V768" s="11"/>
      <c r="W768" s="11"/>
      <c r="X768" s="11"/>
      <c r="AA768" s="22"/>
    </row>
    <row r="769" spans="19:27" ht="14.25" customHeight="1" x14ac:dyDescent="0.25">
      <c r="S769" s="22"/>
      <c r="T769" s="11"/>
      <c r="U769" s="11"/>
      <c r="V769" s="11"/>
      <c r="W769" s="11"/>
      <c r="X769" s="11"/>
      <c r="AA769" s="22"/>
    </row>
    <row r="770" spans="19:27" ht="14.25" customHeight="1" x14ac:dyDescent="0.25">
      <c r="S770" s="22"/>
      <c r="T770" s="11"/>
      <c r="U770" s="11"/>
      <c r="V770" s="11"/>
      <c r="W770" s="11"/>
      <c r="X770" s="11"/>
      <c r="AA770" s="22"/>
    </row>
    <row r="771" spans="19:27" ht="14.25" customHeight="1" x14ac:dyDescent="0.25">
      <c r="S771" s="22"/>
      <c r="T771" s="11"/>
      <c r="U771" s="11"/>
      <c r="V771" s="11"/>
      <c r="W771" s="11"/>
      <c r="X771" s="11"/>
      <c r="AA771" s="22"/>
    </row>
    <row r="772" spans="19:27" ht="14.25" customHeight="1" x14ac:dyDescent="0.25">
      <c r="S772" s="22"/>
      <c r="T772" s="11"/>
      <c r="U772" s="11"/>
      <c r="V772" s="11"/>
      <c r="W772" s="11"/>
      <c r="X772" s="11"/>
      <c r="AA772" s="22"/>
    </row>
    <row r="773" spans="19:27" ht="14.25" customHeight="1" x14ac:dyDescent="0.25">
      <c r="S773" s="22"/>
      <c r="T773" s="11"/>
      <c r="U773" s="11"/>
      <c r="V773" s="11"/>
      <c r="W773" s="11"/>
      <c r="X773" s="11"/>
      <c r="AA773" s="22"/>
    </row>
    <row r="774" spans="19:27" ht="14.25" customHeight="1" x14ac:dyDescent="0.25">
      <c r="S774" s="22"/>
      <c r="T774" s="11"/>
      <c r="U774" s="11"/>
      <c r="V774" s="11"/>
      <c r="W774" s="11"/>
      <c r="X774" s="11"/>
      <c r="AA774" s="22"/>
    </row>
    <row r="775" spans="19:27" ht="14.25" customHeight="1" x14ac:dyDescent="0.25">
      <c r="S775" s="22"/>
      <c r="T775" s="11"/>
      <c r="U775" s="11"/>
      <c r="V775" s="11"/>
      <c r="W775" s="11"/>
      <c r="X775" s="11"/>
      <c r="AA775" s="22"/>
    </row>
    <row r="776" spans="19:27" ht="14.25" customHeight="1" x14ac:dyDescent="0.25">
      <c r="S776" s="22"/>
      <c r="T776" s="11"/>
      <c r="U776" s="11"/>
      <c r="V776" s="11"/>
      <c r="W776" s="11"/>
      <c r="X776" s="11"/>
      <c r="AA776" s="22"/>
    </row>
    <row r="777" spans="19:27" ht="14.25" customHeight="1" x14ac:dyDescent="0.25">
      <c r="S777" s="22"/>
      <c r="T777" s="11"/>
      <c r="U777" s="11"/>
      <c r="V777" s="11"/>
      <c r="W777" s="11"/>
      <c r="X777" s="11"/>
      <c r="AA777" s="22"/>
    </row>
    <row r="778" spans="19:27" ht="14.25" customHeight="1" x14ac:dyDescent="0.25">
      <c r="S778" s="22"/>
      <c r="T778" s="11"/>
      <c r="U778" s="11"/>
      <c r="V778" s="11"/>
      <c r="W778" s="11"/>
      <c r="X778" s="11"/>
      <c r="AA778" s="22"/>
    </row>
    <row r="779" spans="19:27" ht="14.25" customHeight="1" x14ac:dyDescent="0.25">
      <c r="S779" s="22"/>
      <c r="T779" s="11"/>
      <c r="U779" s="11"/>
      <c r="V779" s="11"/>
      <c r="W779" s="11"/>
      <c r="X779" s="11"/>
      <c r="AA779" s="22"/>
    </row>
    <row r="780" spans="19:27" ht="14.25" customHeight="1" x14ac:dyDescent="0.25">
      <c r="S780" s="22"/>
      <c r="T780" s="11"/>
      <c r="U780" s="11"/>
      <c r="V780" s="11"/>
      <c r="W780" s="11"/>
      <c r="X780" s="11"/>
      <c r="AA780" s="22"/>
    </row>
    <row r="781" spans="19:27" ht="14.25" customHeight="1" x14ac:dyDescent="0.25">
      <c r="S781" s="22"/>
      <c r="T781" s="11"/>
      <c r="U781" s="11"/>
      <c r="V781" s="11"/>
      <c r="W781" s="11"/>
      <c r="X781" s="11"/>
      <c r="AA781" s="22"/>
    </row>
    <row r="782" spans="19:27" ht="14.25" customHeight="1" x14ac:dyDescent="0.25">
      <c r="S782" s="22"/>
      <c r="T782" s="11"/>
      <c r="U782" s="11"/>
      <c r="V782" s="11"/>
      <c r="W782" s="11"/>
      <c r="X782" s="11"/>
      <c r="AA782" s="22"/>
    </row>
    <row r="783" spans="19:27" ht="14.25" customHeight="1" x14ac:dyDescent="0.25">
      <c r="S783" s="22"/>
      <c r="T783" s="11"/>
      <c r="U783" s="11"/>
      <c r="V783" s="11"/>
      <c r="W783" s="11"/>
      <c r="X783" s="11"/>
      <c r="AA783" s="22"/>
    </row>
    <row r="784" spans="19:27" ht="14.25" customHeight="1" x14ac:dyDescent="0.25">
      <c r="S784" s="22"/>
      <c r="T784" s="11"/>
      <c r="U784" s="11"/>
      <c r="V784" s="11"/>
      <c r="W784" s="11"/>
      <c r="X784" s="11"/>
      <c r="AA784" s="22"/>
    </row>
    <row r="785" spans="19:27" ht="14.25" customHeight="1" x14ac:dyDescent="0.25">
      <c r="S785" s="22"/>
      <c r="T785" s="11"/>
      <c r="U785" s="11"/>
      <c r="V785" s="11"/>
      <c r="W785" s="11"/>
      <c r="X785" s="11"/>
      <c r="AA785" s="22"/>
    </row>
    <row r="786" spans="19:27" ht="14.25" customHeight="1" x14ac:dyDescent="0.25">
      <c r="S786" s="22"/>
      <c r="T786" s="11"/>
      <c r="U786" s="11"/>
      <c r="V786" s="11"/>
      <c r="W786" s="11"/>
      <c r="X786" s="11"/>
      <c r="AA786" s="22"/>
    </row>
    <row r="787" spans="19:27" ht="14.25" customHeight="1" x14ac:dyDescent="0.25">
      <c r="S787" s="22"/>
      <c r="T787" s="11"/>
      <c r="U787" s="11"/>
      <c r="V787" s="11"/>
      <c r="W787" s="11"/>
      <c r="X787" s="11"/>
      <c r="AA787" s="22"/>
    </row>
    <row r="788" spans="19:27" ht="14.25" customHeight="1" x14ac:dyDescent="0.25">
      <c r="S788" s="22"/>
      <c r="T788" s="11"/>
      <c r="U788" s="11"/>
      <c r="V788" s="11"/>
      <c r="W788" s="11"/>
      <c r="X788" s="11"/>
      <c r="AA788" s="22"/>
    </row>
    <row r="789" spans="19:27" ht="14.25" customHeight="1" x14ac:dyDescent="0.25">
      <c r="S789" s="22"/>
      <c r="T789" s="11"/>
      <c r="U789" s="11"/>
      <c r="V789" s="11"/>
      <c r="W789" s="11"/>
      <c r="X789" s="11"/>
      <c r="AA789" s="22"/>
    </row>
    <row r="790" spans="19:27" ht="14.25" customHeight="1" x14ac:dyDescent="0.25">
      <c r="S790" s="22"/>
      <c r="T790" s="11"/>
      <c r="U790" s="11"/>
      <c r="V790" s="11"/>
      <c r="W790" s="11"/>
      <c r="X790" s="11"/>
      <c r="AA790" s="22"/>
    </row>
    <row r="791" spans="19:27" ht="14.25" customHeight="1" x14ac:dyDescent="0.25">
      <c r="S791" s="22"/>
      <c r="T791" s="11"/>
      <c r="U791" s="11"/>
      <c r="V791" s="11"/>
      <c r="W791" s="11"/>
      <c r="X791" s="11"/>
      <c r="AA791" s="22"/>
    </row>
    <row r="792" spans="19:27" ht="14.25" customHeight="1" x14ac:dyDescent="0.25">
      <c r="S792" s="22"/>
      <c r="T792" s="11"/>
      <c r="U792" s="11"/>
      <c r="V792" s="11"/>
      <c r="W792" s="11"/>
      <c r="X792" s="11"/>
      <c r="AA792" s="22"/>
    </row>
    <row r="793" spans="19:27" ht="14.25" customHeight="1" x14ac:dyDescent="0.25">
      <c r="S793" s="22"/>
      <c r="T793" s="11"/>
      <c r="U793" s="11"/>
      <c r="V793" s="11"/>
      <c r="W793" s="11"/>
      <c r="X793" s="11"/>
      <c r="AA793" s="22"/>
    </row>
    <row r="794" spans="19:27" ht="14.25" customHeight="1" x14ac:dyDescent="0.25">
      <c r="S794" s="22"/>
      <c r="T794" s="11"/>
      <c r="U794" s="11"/>
      <c r="V794" s="11"/>
      <c r="W794" s="11"/>
      <c r="X794" s="11"/>
      <c r="AA794" s="22"/>
    </row>
    <row r="795" spans="19:27" ht="14.25" customHeight="1" x14ac:dyDescent="0.25">
      <c r="S795" s="22"/>
      <c r="T795" s="11"/>
      <c r="U795" s="11"/>
      <c r="V795" s="11"/>
      <c r="W795" s="11"/>
      <c r="X795" s="11"/>
      <c r="AA795" s="22"/>
    </row>
    <row r="796" spans="19:27" ht="14.25" customHeight="1" x14ac:dyDescent="0.25">
      <c r="S796" s="22"/>
      <c r="T796" s="11"/>
      <c r="U796" s="11"/>
      <c r="V796" s="11"/>
      <c r="W796" s="11"/>
      <c r="X796" s="11"/>
      <c r="AA796" s="22"/>
    </row>
    <row r="797" spans="19:27" ht="14.25" customHeight="1" x14ac:dyDescent="0.25">
      <c r="S797" s="22"/>
      <c r="T797" s="11"/>
      <c r="U797" s="11"/>
      <c r="V797" s="11"/>
      <c r="W797" s="11"/>
      <c r="X797" s="11"/>
      <c r="AA797" s="22"/>
    </row>
    <row r="798" spans="19:27" ht="14.25" customHeight="1" x14ac:dyDescent="0.25">
      <c r="S798" s="22"/>
      <c r="T798" s="11"/>
      <c r="U798" s="11"/>
      <c r="V798" s="11"/>
      <c r="W798" s="11"/>
      <c r="X798" s="11"/>
      <c r="AA798" s="22"/>
    </row>
    <row r="799" spans="19:27" ht="14.25" customHeight="1" x14ac:dyDescent="0.25">
      <c r="S799" s="22"/>
      <c r="T799" s="11"/>
      <c r="U799" s="11"/>
      <c r="V799" s="11"/>
      <c r="W799" s="11"/>
      <c r="X799" s="11"/>
      <c r="AA799" s="22"/>
    </row>
    <row r="800" spans="19:27" ht="14.25" customHeight="1" x14ac:dyDescent="0.25">
      <c r="S800" s="22"/>
      <c r="T800" s="11"/>
      <c r="U800" s="11"/>
      <c r="V800" s="11"/>
      <c r="W800" s="11"/>
      <c r="X800" s="11"/>
      <c r="AA800" s="22"/>
    </row>
    <row r="801" spans="19:27" ht="14.25" customHeight="1" x14ac:dyDescent="0.25">
      <c r="S801" s="22"/>
      <c r="T801" s="11"/>
      <c r="U801" s="11"/>
      <c r="V801" s="11"/>
      <c r="W801" s="11"/>
      <c r="X801" s="11"/>
      <c r="AA801" s="22"/>
    </row>
    <row r="802" spans="19:27" ht="14.25" customHeight="1" x14ac:dyDescent="0.25">
      <c r="S802" s="22"/>
      <c r="T802" s="11"/>
      <c r="U802" s="11"/>
      <c r="V802" s="11"/>
      <c r="W802" s="11"/>
      <c r="X802" s="11"/>
      <c r="AA802" s="22"/>
    </row>
    <row r="803" spans="19:27" ht="14.25" customHeight="1" x14ac:dyDescent="0.25">
      <c r="S803" s="22"/>
      <c r="T803" s="11"/>
      <c r="U803" s="11"/>
      <c r="V803" s="11"/>
      <c r="W803" s="11"/>
      <c r="X803" s="11"/>
      <c r="AA803" s="22"/>
    </row>
    <row r="804" spans="19:27" ht="14.25" customHeight="1" x14ac:dyDescent="0.25">
      <c r="S804" s="22"/>
      <c r="T804" s="11"/>
      <c r="U804" s="11"/>
      <c r="V804" s="11"/>
      <c r="W804" s="11"/>
      <c r="X804" s="11"/>
      <c r="AA804" s="22"/>
    </row>
    <row r="805" spans="19:27" ht="14.25" customHeight="1" x14ac:dyDescent="0.25">
      <c r="S805" s="22"/>
      <c r="T805" s="11"/>
      <c r="U805" s="11"/>
      <c r="V805" s="11"/>
      <c r="W805" s="11"/>
      <c r="X805" s="11"/>
      <c r="AA805" s="22"/>
    </row>
    <row r="806" spans="19:27" ht="14.25" customHeight="1" x14ac:dyDescent="0.25">
      <c r="S806" s="22"/>
      <c r="T806" s="11"/>
      <c r="U806" s="11"/>
      <c r="V806" s="11"/>
      <c r="W806" s="11"/>
      <c r="X806" s="11"/>
      <c r="AA806" s="22"/>
    </row>
    <row r="807" spans="19:27" ht="14.25" customHeight="1" x14ac:dyDescent="0.25">
      <c r="S807" s="22"/>
      <c r="T807" s="11"/>
      <c r="U807" s="11"/>
      <c r="V807" s="11"/>
      <c r="W807" s="11"/>
      <c r="X807" s="11"/>
      <c r="AA807" s="22"/>
    </row>
    <row r="808" spans="19:27" ht="14.25" customHeight="1" x14ac:dyDescent="0.25">
      <c r="S808" s="22"/>
      <c r="T808" s="11"/>
      <c r="U808" s="11"/>
      <c r="V808" s="11"/>
      <c r="W808" s="11"/>
      <c r="X808" s="11"/>
      <c r="AA808" s="22"/>
    </row>
    <row r="809" spans="19:27" ht="14.25" customHeight="1" x14ac:dyDescent="0.25">
      <c r="S809" s="22"/>
      <c r="T809" s="11"/>
      <c r="U809" s="11"/>
      <c r="V809" s="11"/>
      <c r="W809" s="11"/>
      <c r="X809" s="11"/>
      <c r="AA809" s="22"/>
    </row>
    <row r="810" spans="19:27" ht="14.25" customHeight="1" x14ac:dyDescent="0.25">
      <c r="S810" s="22"/>
      <c r="T810" s="11"/>
      <c r="U810" s="11"/>
      <c r="V810" s="11"/>
      <c r="W810" s="11"/>
      <c r="X810" s="11"/>
      <c r="AA810" s="22"/>
    </row>
    <row r="811" spans="19:27" ht="14.25" customHeight="1" x14ac:dyDescent="0.25">
      <c r="S811" s="22"/>
      <c r="T811" s="11"/>
      <c r="U811" s="11"/>
      <c r="V811" s="11"/>
      <c r="W811" s="11"/>
      <c r="X811" s="11"/>
      <c r="AA811" s="22"/>
    </row>
    <row r="812" spans="19:27" ht="14.25" customHeight="1" x14ac:dyDescent="0.25">
      <c r="S812" s="22"/>
      <c r="T812" s="11"/>
      <c r="U812" s="11"/>
      <c r="V812" s="11"/>
      <c r="W812" s="11"/>
      <c r="X812" s="11"/>
      <c r="AA812" s="22"/>
    </row>
    <row r="813" spans="19:27" ht="14.25" customHeight="1" x14ac:dyDescent="0.25">
      <c r="S813" s="22"/>
      <c r="T813" s="11"/>
      <c r="U813" s="11"/>
      <c r="V813" s="11"/>
      <c r="W813" s="11"/>
      <c r="X813" s="11"/>
      <c r="AA813" s="22"/>
    </row>
    <row r="814" spans="19:27" ht="14.25" customHeight="1" x14ac:dyDescent="0.25">
      <c r="S814" s="22"/>
      <c r="T814" s="11"/>
      <c r="U814" s="11"/>
      <c r="V814" s="11"/>
      <c r="W814" s="11"/>
      <c r="X814" s="11"/>
      <c r="AA814" s="22"/>
    </row>
    <row r="815" spans="19:27" ht="14.25" customHeight="1" x14ac:dyDescent="0.25">
      <c r="S815" s="22"/>
      <c r="T815" s="11"/>
      <c r="U815" s="11"/>
      <c r="V815" s="11"/>
      <c r="W815" s="11"/>
      <c r="X815" s="11"/>
      <c r="AA815" s="22"/>
    </row>
    <row r="816" spans="19:27" ht="14.25" customHeight="1" x14ac:dyDescent="0.25">
      <c r="S816" s="22"/>
      <c r="T816" s="11"/>
      <c r="U816" s="11"/>
      <c r="V816" s="11"/>
      <c r="W816" s="11"/>
      <c r="X816" s="11"/>
      <c r="AA816" s="22"/>
    </row>
    <row r="817" spans="19:27" ht="14.25" customHeight="1" x14ac:dyDescent="0.25">
      <c r="S817" s="22"/>
      <c r="T817" s="11"/>
      <c r="U817" s="11"/>
      <c r="V817" s="11"/>
      <c r="W817" s="11"/>
      <c r="X817" s="11"/>
      <c r="AA817" s="22"/>
    </row>
    <row r="818" spans="19:27" ht="14.25" customHeight="1" x14ac:dyDescent="0.25">
      <c r="S818" s="22"/>
      <c r="T818" s="11"/>
      <c r="U818" s="11"/>
      <c r="V818" s="11"/>
      <c r="W818" s="11"/>
      <c r="X818" s="11"/>
      <c r="AA818" s="22"/>
    </row>
    <row r="819" spans="19:27" ht="14.25" customHeight="1" x14ac:dyDescent="0.25">
      <c r="S819" s="22"/>
      <c r="T819" s="11"/>
      <c r="U819" s="11"/>
      <c r="V819" s="11"/>
      <c r="W819" s="11"/>
      <c r="X819" s="11"/>
      <c r="AA819" s="22"/>
    </row>
    <row r="820" spans="19:27" ht="14.25" customHeight="1" x14ac:dyDescent="0.25">
      <c r="S820" s="22"/>
      <c r="T820" s="11"/>
      <c r="U820" s="11"/>
      <c r="V820" s="11"/>
      <c r="W820" s="11"/>
      <c r="X820" s="11"/>
      <c r="AA820" s="22"/>
    </row>
    <row r="821" spans="19:27" ht="14.25" customHeight="1" x14ac:dyDescent="0.25">
      <c r="S821" s="22"/>
      <c r="T821" s="11"/>
      <c r="U821" s="11"/>
      <c r="V821" s="11"/>
      <c r="W821" s="11"/>
      <c r="X821" s="11"/>
      <c r="AA821" s="22"/>
    </row>
    <row r="822" spans="19:27" ht="14.25" customHeight="1" x14ac:dyDescent="0.25">
      <c r="S822" s="22"/>
      <c r="T822" s="11"/>
      <c r="U822" s="11"/>
      <c r="V822" s="11"/>
      <c r="W822" s="11"/>
      <c r="X822" s="11"/>
      <c r="AA822" s="22"/>
    </row>
    <row r="823" spans="19:27" ht="14.25" customHeight="1" x14ac:dyDescent="0.25">
      <c r="S823" s="22"/>
      <c r="T823" s="11"/>
      <c r="U823" s="11"/>
      <c r="V823" s="11"/>
      <c r="W823" s="11"/>
      <c r="X823" s="11"/>
      <c r="AA823" s="22"/>
    </row>
    <row r="824" spans="19:27" ht="14.25" customHeight="1" x14ac:dyDescent="0.25">
      <c r="S824" s="22"/>
      <c r="T824" s="11"/>
      <c r="U824" s="11"/>
      <c r="V824" s="11"/>
      <c r="W824" s="11"/>
      <c r="X824" s="11"/>
      <c r="AA824" s="22"/>
    </row>
    <row r="825" spans="19:27" ht="14.25" customHeight="1" x14ac:dyDescent="0.25">
      <c r="S825" s="22"/>
      <c r="T825" s="11"/>
      <c r="U825" s="11"/>
      <c r="V825" s="11"/>
      <c r="W825" s="11"/>
      <c r="X825" s="11"/>
      <c r="AA825" s="22"/>
    </row>
    <row r="826" spans="19:27" ht="14.25" customHeight="1" x14ac:dyDescent="0.25">
      <c r="S826" s="22"/>
      <c r="T826" s="11"/>
      <c r="U826" s="11"/>
      <c r="V826" s="11"/>
      <c r="W826" s="11"/>
      <c r="X826" s="11"/>
      <c r="AA826" s="22"/>
    </row>
    <row r="827" spans="19:27" ht="14.25" customHeight="1" x14ac:dyDescent="0.25">
      <c r="S827" s="22"/>
      <c r="T827" s="11"/>
      <c r="U827" s="11"/>
      <c r="V827" s="11"/>
      <c r="W827" s="11"/>
      <c r="X827" s="11"/>
      <c r="AA827" s="22"/>
    </row>
    <row r="828" spans="19:27" ht="14.25" customHeight="1" x14ac:dyDescent="0.25">
      <c r="S828" s="22"/>
      <c r="T828" s="11"/>
      <c r="U828" s="11"/>
      <c r="V828" s="11"/>
      <c r="W828" s="11"/>
      <c r="X828" s="11"/>
      <c r="AA828" s="22"/>
    </row>
    <row r="829" spans="19:27" ht="14.25" customHeight="1" x14ac:dyDescent="0.25">
      <c r="S829" s="22"/>
      <c r="T829" s="11"/>
      <c r="U829" s="11"/>
      <c r="V829" s="11"/>
      <c r="W829" s="11"/>
      <c r="X829" s="11"/>
      <c r="AA829" s="22"/>
    </row>
    <row r="830" spans="19:27" ht="14.25" customHeight="1" x14ac:dyDescent="0.25">
      <c r="S830" s="22"/>
      <c r="T830" s="11"/>
      <c r="U830" s="11"/>
      <c r="V830" s="11"/>
      <c r="W830" s="11"/>
      <c r="X830" s="11"/>
      <c r="AA830" s="22"/>
    </row>
    <row r="831" spans="19:27" ht="14.25" customHeight="1" x14ac:dyDescent="0.25">
      <c r="S831" s="22"/>
      <c r="T831" s="11"/>
      <c r="U831" s="11"/>
      <c r="V831" s="11"/>
      <c r="W831" s="11"/>
      <c r="X831" s="11"/>
      <c r="AA831" s="22"/>
    </row>
    <row r="832" spans="19:27" ht="14.25" customHeight="1" x14ac:dyDescent="0.25">
      <c r="S832" s="22"/>
      <c r="T832" s="11"/>
      <c r="U832" s="11"/>
      <c r="V832" s="11"/>
      <c r="W832" s="11"/>
      <c r="X832" s="11"/>
      <c r="AA832" s="22"/>
    </row>
    <row r="833" spans="19:27" ht="14.25" customHeight="1" x14ac:dyDescent="0.25">
      <c r="S833" s="22"/>
      <c r="T833" s="11"/>
      <c r="U833" s="11"/>
      <c r="V833" s="11"/>
      <c r="W833" s="11"/>
      <c r="X833" s="11"/>
      <c r="AA833" s="22"/>
    </row>
    <row r="834" spans="19:27" ht="14.25" customHeight="1" x14ac:dyDescent="0.25">
      <c r="S834" s="22"/>
      <c r="T834" s="11"/>
      <c r="U834" s="11"/>
      <c r="V834" s="11"/>
      <c r="W834" s="11"/>
      <c r="X834" s="11"/>
      <c r="AA834" s="22"/>
    </row>
    <row r="835" spans="19:27" ht="14.25" customHeight="1" x14ac:dyDescent="0.25">
      <c r="S835" s="22"/>
      <c r="T835" s="11"/>
      <c r="U835" s="11"/>
      <c r="V835" s="11"/>
      <c r="W835" s="11"/>
      <c r="X835" s="11"/>
      <c r="AA835" s="22"/>
    </row>
    <row r="836" spans="19:27" ht="14.25" customHeight="1" x14ac:dyDescent="0.25">
      <c r="S836" s="22"/>
      <c r="T836" s="11"/>
      <c r="U836" s="11"/>
      <c r="V836" s="11"/>
      <c r="W836" s="11"/>
      <c r="X836" s="11"/>
      <c r="AA836" s="22"/>
    </row>
    <row r="837" spans="19:27" ht="14.25" customHeight="1" x14ac:dyDescent="0.25">
      <c r="S837" s="22"/>
      <c r="T837" s="11"/>
      <c r="U837" s="11"/>
      <c r="V837" s="11"/>
      <c r="W837" s="11"/>
      <c r="X837" s="11"/>
      <c r="AA837" s="22"/>
    </row>
    <row r="838" spans="19:27" ht="14.25" customHeight="1" x14ac:dyDescent="0.25">
      <c r="S838" s="22"/>
      <c r="T838" s="11"/>
      <c r="U838" s="11"/>
      <c r="V838" s="11"/>
      <c r="W838" s="11"/>
      <c r="X838" s="11"/>
      <c r="AA838" s="22"/>
    </row>
    <row r="839" spans="19:27" ht="14.25" customHeight="1" x14ac:dyDescent="0.25">
      <c r="S839" s="22"/>
      <c r="T839" s="11"/>
      <c r="U839" s="11"/>
      <c r="V839" s="11"/>
      <c r="W839" s="11"/>
      <c r="X839" s="11"/>
      <c r="AA839" s="22"/>
    </row>
    <row r="840" spans="19:27" ht="14.25" customHeight="1" x14ac:dyDescent="0.25">
      <c r="S840" s="22"/>
      <c r="T840" s="11"/>
      <c r="U840" s="11"/>
      <c r="V840" s="11"/>
      <c r="W840" s="11"/>
      <c r="X840" s="11"/>
      <c r="AA840" s="22"/>
    </row>
    <row r="841" spans="19:27" ht="14.25" customHeight="1" x14ac:dyDescent="0.25">
      <c r="S841" s="22"/>
      <c r="T841" s="11"/>
      <c r="U841" s="11"/>
      <c r="V841" s="11"/>
      <c r="W841" s="11"/>
      <c r="X841" s="11"/>
      <c r="AA841" s="22"/>
    </row>
    <row r="842" spans="19:27" ht="14.25" customHeight="1" x14ac:dyDescent="0.25">
      <c r="S842" s="22"/>
      <c r="T842" s="11"/>
      <c r="U842" s="11"/>
      <c r="V842" s="11"/>
      <c r="W842" s="11"/>
      <c r="X842" s="11"/>
      <c r="AA842" s="22"/>
    </row>
    <row r="843" spans="19:27" ht="14.25" customHeight="1" x14ac:dyDescent="0.25">
      <c r="S843" s="22"/>
      <c r="T843" s="11"/>
      <c r="U843" s="11"/>
      <c r="V843" s="11"/>
      <c r="W843" s="11"/>
      <c r="X843" s="11"/>
      <c r="AA843" s="22"/>
    </row>
    <row r="844" spans="19:27" ht="14.25" customHeight="1" x14ac:dyDescent="0.25">
      <c r="S844" s="22"/>
      <c r="T844" s="11"/>
      <c r="U844" s="11"/>
      <c r="V844" s="11"/>
      <c r="W844" s="11"/>
      <c r="X844" s="11"/>
      <c r="AA844" s="22"/>
    </row>
    <row r="845" spans="19:27" ht="14.25" customHeight="1" x14ac:dyDescent="0.25">
      <c r="S845" s="22"/>
      <c r="T845" s="11"/>
      <c r="U845" s="11"/>
      <c r="V845" s="11"/>
      <c r="W845" s="11"/>
      <c r="X845" s="11"/>
      <c r="AA845" s="22"/>
    </row>
    <row r="846" spans="19:27" ht="14.25" customHeight="1" x14ac:dyDescent="0.25">
      <c r="S846" s="22"/>
      <c r="T846" s="11"/>
      <c r="U846" s="11"/>
      <c r="V846" s="11"/>
      <c r="W846" s="11"/>
      <c r="X846" s="11"/>
      <c r="AA846" s="22"/>
    </row>
    <row r="847" spans="19:27" ht="14.25" customHeight="1" x14ac:dyDescent="0.25">
      <c r="S847" s="22"/>
      <c r="T847" s="11"/>
      <c r="U847" s="11"/>
      <c r="V847" s="11"/>
      <c r="W847" s="11"/>
      <c r="X847" s="11"/>
      <c r="AA847" s="22"/>
    </row>
    <row r="848" spans="19:27" ht="14.25" customHeight="1" x14ac:dyDescent="0.25">
      <c r="S848" s="22"/>
      <c r="T848" s="11"/>
      <c r="U848" s="11"/>
      <c r="V848" s="11"/>
      <c r="W848" s="11"/>
      <c r="X848" s="11"/>
      <c r="AA848" s="22"/>
    </row>
    <row r="849" spans="19:27" ht="14.25" customHeight="1" x14ac:dyDescent="0.25">
      <c r="S849" s="22"/>
      <c r="T849" s="11"/>
      <c r="U849" s="11"/>
      <c r="V849" s="11"/>
      <c r="W849" s="11"/>
      <c r="X849" s="11"/>
      <c r="AA849" s="22"/>
    </row>
    <row r="850" spans="19:27" ht="14.25" customHeight="1" x14ac:dyDescent="0.25">
      <c r="S850" s="22"/>
      <c r="T850" s="11"/>
      <c r="U850" s="11"/>
      <c r="V850" s="11"/>
      <c r="W850" s="11"/>
      <c r="X850" s="11"/>
      <c r="AA850" s="22"/>
    </row>
    <row r="851" spans="19:27" ht="14.25" customHeight="1" x14ac:dyDescent="0.25">
      <c r="S851" s="22"/>
      <c r="T851" s="11"/>
      <c r="U851" s="11"/>
      <c r="V851" s="11"/>
      <c r="W851" s="11"/>
      <c r="X851" s="11"/>
      <c r="AA851" s="22"/>
    </row>
    <row r="852" spans="19:27" ht="14.25" customHeight="1" x14ac:dyDescent="0.25">
      <c r="S852" s="22"/>
      <c r="T852" s="11"/>
      <c r="U852" s="11"/>
      <c r="V852" s="11"/>
      <c r="W852" s="11"/>
      <c r="X852" s="11"/>
      <c r="AA852" s="22"/>
    </row>
    <row r="853" spans="19:27" ht="14.25" customHeight="1" x14ac:dyDescent="0.25">
      <c r="S853" s="22"/>
      <c r="T853" s="11"/>
      <c r="U853" s="11"/>
      <c r="V853" s="11"/>
      <c r="W853" s="11"/>
      <c r="X853" s="11"/>
      <c r="AA853" s="22"/>
    </row>
    <row r="854" spans="19:27" ht="14.25" customHeight="1" x14ac:dyDescent="0.25">
      <c r="S854" s="22"/>
      <c r="T854" s="11"/>
      <c r="U854" s="11"/>
      <c r="V854" s="11"/>
      <c r="W854" s="11"/>
      <c r="X854" s="11"/>
      <c r="AA854" s="22"/>
    </row>
    <row r="855" spans="19:27" ht="14.25" customHeight="1" x14ac:dyDescent="0.25">
      <c r="S855" s="22"/>
      <c r="T855" s="11"/>
      <c r="U855" s="11"/>
      <c r="V855" s="11"/>
      <c r="W855" s="11"/>
      <c r="X855" s="11"/>
      <c r="AA855" s="22"/>
    </row>
    <row r="856" spans="19:27" ht="14.25" customHeight="1" x14ac:dyDescent="0.25">
      <c r="S856" s="22"/>
      <c r="T856" s="11"/>
      <c r="U856" s="11"/>
      <c r="V856" s="11"/>
      <c r="W856" s="11"/>
      <c r="X856" s="11"/>
      <c r="AA856" s="22"/>
    </row>
    <row r="857" spans="19:27" ht="14.25" customHeight="1" x14ac:dyDescent="0.25">
      <c r="S857" s="22"/>
      <c r="T857" s="11"/>
      <c r="U857" s="11"/>
      <c r="V857" s="11"/>
      <c r="W857" s="11"/>
      <c r="X857" s="11"/>
      <c r="AA857" s="22"/>
    </row>
    <row r="858" spans="19:27" ht="14.25" customHeight="1" x14ac:dyDescent="0.25">
      <c r="S858" s="22"/>
      <c r="T858" s="11"/>
      <c r="U858" s="11"/>
      <c r="V858" s="11"/>
      <c r="W858" s="11"/>
      <c r="X858" s="11"/>
      <c r="AA858" s="22"/>
    </row>
    <row r="859" spans="19:27" ht="14.25" customHeight="1" x14ac:dyDescent="0.25">
      <c r="S859" s="22"/>
      <c r="T859" s="11"/>
      <c r="U859" s="11"/>
      <c r="V859" s="11"/>
      <c r="W859" s="11"/>
      <c r="X859" s="11"/>
      <c r="AA859" s="22"/>
    </row>
    <row r="860" spans="19:27" ht="14.25" customHeight="1" x14ac:dyDescent="0.25">
      <c r="S860" s="22"/>
      <c r="T860" s="11"/>
      <c r="U860" s="11"/>
      <c r="V860" s="11"/>
      <c r="W860" s="11"/>
      <c r="X860" s="11"/>
      <c r="AA860" s="22"/>
    </row>
    <row r="861" spans="19:27" ht="14.25" customHeight="1" x14ac:dyDescent="0.25">
      <c r="S861" s="22"/>
      <c r="T861" s="11"/>
      <c r="U861" s="11"/>
      <c r="V861" s="11"/>
      <c r="W861" s="11"/>
      <c r="X861" s="11"/>
      <c r="AA861" s="22"/>
    </row>
    <row r="862" spans="19:27" ht="14.25" customHeight="1" x14ac:dyDescent="0.25">
      <c r="S862" s="22"/>
      <c r="T862" s="11"/>
      <c r="U862" s="11"/>
      <c r="V862" s="11"/>
      <c r="W862" s="11"/>
      <c r="X862" s="11"/>
      <c r="AA862" s="22"/>
    </row>
    <row r="863" spans="19:27" ht="14.25" customHeight="1" x14ac:dyDescent="0.25">
      <c r="S863" s="22"/>
      <c r="T863" s="11"/>
      <c r="U863" s="11"/>
      <c r="V863" s="11"/>
      <c r="W863" s="11"/>
      <c r="X863" s="11"/>
      <c r="AA863" s="22"/>
    </row>
    <row r="864" spans="19:27" ht="14.25" customHeight="1" x14ac:dyDescent="0.25">
      <c r="S864" s="22"/>
      <c r="T864" s="11"/>
      <c r="U864" s="11"/>
      <c r="V864" s="11"/>
      <c r="W864" s="11"/>
      <c r="X864" s="11"/>
      <c r="AA864" s="22"/>
    </row>
    <row r="865" spans="19:27" ht="14.25" customHeight="1" x14ac:dyDescent="0.25">
      <c r="S865" s="22"/>
      <c r="T865" s="11"/>
      <c r="U865" s="11"/>
      <c r="V865" s="11"/>
      <c r="W865" s="11"/>
      <c r="X865" s="11"/>
      <c r="AA865" s="22"/>
    </row>
    <row r="866" spans="19:27" ht="14.25" customHeight="1" x14ac:dyDescent="0.25">
      <c r="S866" s="22"/>
      <c r="T866" s="11"/>
      <c r="U866" s="11"/>
      <c r="V866" s="11"/>
      <c r="W866" s="11"/>
      <c r="X866" s="11"/>
      <c r="AA866" s="22"/>
    </row>
    <row r="867" spans="19:27" ht="14.25" customHeight="1" x14ac:dyDescent="0.25">
      <c r="S867" s="22"/>
      <c r="T867" s="11"/>
      <c r="U867" s="11"/>
      <c r="V867" s="11"/>
      <c r="W867" s="11"/>
      <c r="X867" s="11"/>
      <c r="AA867" s="22"/>
    </row>
    <row r="868" spans="19:27" ht="14.25" customHeight="1" x14ac:dyDescent="0.25">
      <c r="S868" s="22"/>
      <c r="T868" s="11"/>
      <c r="U868" s="11"/>
      <c r="V868" s="11"/>
      <c r="W868" s="11"/>
      <c r="X868" s="11"/>
      <c r="AA868" s="22"/>
    </row>
    <row r="869" spans="19:27" ht="14.25" customHeight="1" x14ac:dyDescent="0.25">
      <c r="S869" s="22"/>
      <c r="T869" s="11"/>
      <c r="U869" s="11"/>
      <c r="V869" s="11"/>
      <c r="W869" s="11"/>
      <c r="X869" s="11"/>
      <c r="AA869" s="22"/>
    </row>
    <row r="870" spans="19:27" ht="14.25" customHeight="1" x14ac:dyDescent="0.25">
      <c r="S870" s="22"/>
      <c r="T870" s="11"/>
      <c r="U870" s="11"/>
      <c r="V870" s="11"/>
      <c r="W870" s="11"/>
      <c r="X870" s="11"/>
      <c r="AA870" s="22"/>
    </row>
    <row r="871" spans="19:27" ht="14.25" customHeight="1" x14ac:dyDescent="0.25">
      <c r="S871" s="22"/>
      <c r="T871" s="11"/>
      <c r="U871" s="11"/>
      <c r="V871" s="11"/>
      <c r="W871" s="11"/>
      <c r="X871" s="11"/>
      <c r="AA871" s="22"/>
    </row>
    <row r="872" spans="19:27" ht="14.25" customHeight="1" x14ac:dyDescent="0.25">
      <c r="S872" s="22"/>
      <c r="T872" s="11"/>
      <c r="U872" s="11"/>
      <c r="V872" s="11"/>
      <c r="W872" s="11"/>
      <c r="X872" s="11"/>
      <c r="AA872" s="22"/>
    </row>
    <row r="873" spans="19:27" ht="14.25" customHeight="1" x14ac:dyDescent="0.25">
      <c r="S873" s="22"/>
      <c r="T873" s="11"/>
      <c r="U873" s="11"/>
      <c r="V873" s="11"/>
      <c r="W873" s="11"/>
      <c r="X873" s="11"/>
      <c r="AA873" s="22"/>
    </row>
    <row r="874" spans="19:27" ht="14.25" customHeight="1" x14ac:dyDescent="0.25">
      <c r="S874" s="22"/>
      <c r="T874" s="11"/>
      <c r="U874" s="11"/>
      <c r="V874" s="11"/>
      <c r="W874" s="11"/>
      <c r="X874" s="11"/>
      <c r="AA874" s="22"/>
    </row>
    <row r="875" spans="19:27" ht="14.25" customHeight="1" x14ac:dyDescent="0.25">
      <c r="S875" s="22"/>
      <c r="T875" s="11"/>
      <c r="U875" s="11"/>
      <c r="V875" s="11"/>
      <c r="W875" s="11"/>
      <c r="X875" s="11"/>
      <c r="AA875" s="22"/>
    </row>
    <row r="876" spans="19:27" ht="14.25" customHeight="1" x14ac:dyDescent="0.25">
      <c r="S876" s="22"/>
      <c r="T876" s="11"/>
      <c r="U876" s="11"/>
      <c r="V876" s="11"/>
      <c r="W876" s="11"/>
      <c r="X876" s="11"/>
      <c r="AA876" s="22"/>
    </row>
    <row r="877" spans="19:27" ht="14.25" customHeight="1" x14ac:dyDescent="0.25">
      <c r="S877" s="22"/>
      <c r="T877" s="11"/>
      <c r="U877" s="11"/>
      <c r="V877" s="11"/>
      <c r="W877" s="11"/>
      <c r="X877" s="11"/>
      <c r="AA877" s="22"/>
    </row>
    <row r="878" spans="19:27" ht="14.25" customHeight="1" x14ac:dyDescent="0.25">
      <c r="S878" s="22"/>
      <c r="T878" s="11"/>
      <c r="U878" s="11"/>
      <c r="V878" s="11"/>
      <c r="W878" s="11"/>
      <c r="X878" s="11"/>
      <c r="AA878" s="22"/>
    </row>
    <row r="879" spans="19:27" ht="14.25" customHeight="1" x14ac:dyDescent="0.25">
      <c r="S879" s="22"/>
      <c r="T879" s="11"/>
      <c r="U879" s="11"/>
      <c r="V879" s="11"/>
      <c r="W879" s="11"/>
      <c r="X879" s="11"/>
      <c r="AA879" s="22"/>
    </row>
    <row r="880" spans="19:27" ht="14.25" customHeight="1" x14ac:dyDescent="0.25">
      <c r="S880" s="22"/>
      <c r="T880" s="11"/>
      <c r="U880" s="11"/>
      <c r="V880" s="11"/>
      <c r="W880" s="11"/>
      <c r="X880" s="11"/>
      <c r="AA880" s="22"/>
    </row>
    <row r="881" spans="19:27" ht="14.25" customHeight="1" x14ac:dyDescent="0.25">
      <c r="S881" s="22"/>
      <c r="T881" s="11"/>
      <c r="U881" s="11"/>
      <c r="V881" s="11"/>
      <c r="W881" s="11"/>
      <c r="X881" s="11"/>
      <c r="AA881" s="22"/>
    </row>
    <row r="882" spans="19:27" ht="14.25" customHeight="1" x14ac:dyDescent="0.25">
      <c r="S882" s="22"/>
      <c r="T882" s="11"/>
      <c r="U882" s="11"/>
      <c r="V882" s="11"/>
      <c r="W882" s="11"/>
      <c r="X882" s="11"/>
      <c r="AA882" s="22"/>
    </row>
    <row r="883" spans="19:27" ht="14.25" customHeight="1" x14ac:dyDescent="0.25">
      <c r="S883" s="22"/>
      <c r="T883" s="11"/>
      <c r="U883" s="11"/>
      <c r="V883" s="11"/>
      <c r="W883" s="11"/>
      <c r="X883" s="11"/>
      <c r="AA883" s="22"/>
    </row>
    <row r="884" spans="19:27" ht="14.25" customHeight="1" x14ac:dyDescent="0.25">
      <c r="S884" s="22"/>
      <c r="T884" s="11"/>
      <c r="U884" s="11"/>
      <c r="V884" s="11"/>
      <c r="W884" s="11"/>
      <c r="X884" s="11"/>
      <c r="AA884" s="22"/>
    </row>
    <row r="885" spans="19:27" ht="14.25" customHeight="1" x14ac:dyDescent="0.25">
      <c r="S885" s="22"/>
      <c r="T885" s="11"/>
      <c r="U885" s="11"/>
      <c r="V885" s="11"/>
      <c r="W885" s="11"/>
      <c r="X885" s="11"/>
      <c r="AA885" s="22"/>
    </row>
    <row r="886" spans="19:27" ht="14.25" customHeight="1" x14ac:dyDescent="0.25">
      <c r="S886" s="22"/>
      <c r="T886" s="11"/>
      <c r="U886" s="11"/>
      <c r="V886" s="11"/>
      <c r="W886" s="11"/>
      <c r="X886" s="11"/>
      <c r="AA886" s="22"/>
    </row>
    <row r="887" spans="19:27" ht="14.25" customHeight="1" x14ac:dyDescent="0.25">
      <c r="S887" s="22"/>
      <c r="T887" s="11"/>
      <c r="U887" s="11"/>
      <c r="V887" s="11"/>
      <c r="W887" s="11"/>
      <c r="X887" s="11"/>
      <c r="AA887" s="22"/>
    </row>
    <row r="888" spans="19:27" ht="14.25" customHeight="1" x14ac:dyDescent="0.25">
      <c r="S888" s="22"/>
      <c r="T888" s="11"/>
      <c r="U888" s="11"/>
      <c r="V888" s="11"/>
      <c r="W888" s="11"/>
      <c r="X888" s="11"/>
      <c r="AA888" s="22"/>
    </row>
    <row r="889" spans="19:27" ht="14.25" customHeight="1" x14ac:dyDescent="0.25">
      <c r="S889" s="22"/>
      <c r="T889" s="11"/>
      <c r="U889" s="11"/>
      <c r="V889" s="11"/>
      <c r="W889" s="11"/>
      <c r="X889" s="11"/>
      <c r="AA889" s="22"/>
    </row>
    <row r="890" spans="19:27" ht="14.25" customHeight="1" x14ac:dyDescent="0.25">
      <c r="S890" s="22"/>
      <c r="T890" s="11"/>
      <c r="U890" s="11"/>
      <c r="V890" s="11"/>
      <c r="W890" s="11"/>
      <c r="X890" s="11"/>
      <c r="AA890" s="22"/>
    </row>
    <row r="891" spans="19:27" ht="14.25" customHeight="1" x14ac:dyDescent="0.25">
      <c r="S891" s="22"/>
      <c r="T891" s="11"/>
      <c r="U891" s="11"/>
      <c r="V891" s="11"/>
      <c r="W891" s="11"/>
      <c r="X891" s="11"/>
      <c r="AA891" s="22"/>
    </row>
    <row r="892" spans="19:27" ht="14.25" customHeight="1" x14ac:dyDescent="0.25">
      <c r="S892" s="22"/>
      <c r="T892" s="11"/>
      <c r="U892" s="11"/>
      <c r="V892" s="11"/>
      <c r="W892" s="11"/>
      <c r="X892" s="11"/>
      <c r="AA892" s="22"/>
    </row>
    <row r="893" spans="19:27" ht="14.25" customHeight="1" x14ac:dyDescent="0.25">
      <c r="S893" s="22"/>
      <c r="T893" s="11"/>
      <c r="U893" s="11"/>
      <c r="V893" s="11"/>
      <c r="W893" s="11"/>
      <c r="X893" s="11"/>
      <c r="AA893" s="22"/>
    </row>
    <row r="894" spans="19:27" ht="14.25" customHeight="1" x14ac:dyDescent="0.25">
      <c r="S894" s="22"/>
      <c r="T894" s="11"/>
      <c r="U894" s="11"/>
      <c r="V894" s="11"/>
      <c r="W894" s="11"/>
      <c r="X894" s="11"/>
      <c r="AA894" s="22"/>
    </row>
    <row r="895" spans="19:27" ht="14.25" customHeight="1" x14ac:dyDescent="0.25">
      <c r="S895" s="22"/>
      <c r="T895" s="11"/>
      <c r="U895" s="11"/>
      <c r="V895" s="11"/>
      <c r="W895" s="11"/>
      <c r="X895" s="11"/>
      <c r="AA895" s="22"/>
    </row>
    <row r="896" spans="19:27" ht="14.25" customHeight="1" x14ac:dyDescent="0.25">
      <c r="S896" s="22"/>
      <c r="T896" s="11"/>
      <c r="U896" s="11"/>
      <c r="V896" s="11"/>
      <c r="W896" s="11"/>
      <c r="X896" s="11"/>
      <c r="AA896" s="22"/>
    </row>
    <row r="897" spans="19:27" ht="14.25" customHeight="1" x14ac:dyDescent="0.25">
      <c r="S897" s="22"/>
      <c r="T897" s="11"/>
      <c r="U897" s="11"/>
      <c r="V897" s="11"/>
      <c r="W897" s="11"/>
      <c r="X897" s="11"/>
      <c r="AA897" s="22"/>
    </row>
    <row r="898" spans="19:27" ht="14.25" customHeight="1" x14ac:dyDescent="0.25">
      <c r="S898" s="22"/>
      <c r="T898" s="11"/>
      <c r="U898" s="11"/>
      <c r="V898" s="11"/>
      <c r="W898" s="11"/>
      <c r="X898" s="11"/>
      <c r="AA898" s="22"/>
    </row>
    <row r="899" spans="19:27" ht="14.25" customHeight="1" x14ac:dyDescent="0.25">
      <c r="S899" s="22"/>
      <c r="T899" s="11"/>
      <c r="U899" s="11"/>
      <c r="V899" s="11"/>
      <c r="W899" s="11"/>
      <c r="X899" s="11"/>
      <c r="AA899" s="22"/>
    </row>
    <row r="900" spans="19:27" ht="14.25" customHeight="1" x14ac:dyDescent="0.25">
      <c r="S900" s="22"/>
      <c r="T900" s="11"/>
      <c r="U900" s="11"/>
      <c r="V900" s="11"/>
      <c r="W900" s="11"/>
      <c r="X900" s="11"/>
      <c r="AA900" s="22"/>
    </row>
    <row r="901" spans="19:27" ht="14.25" customHeight="1" x14ac:dyDescent="0.25">
      <c r="S901" s="22"/>
      <c r="T901" s="11"/>
      <c r="U901" s="11"/>
      <c r="V901" s="11"/>
      <c r="W901" s="11"/>
      <c r="X901" s="11"/>
      <c r="AA901" s="22"/>
    </row>
    <row r="902" spans="19:27" ht="14.25" customHeight="1" x14ac:dyDescent="0.25">
      <c r="S902" s="22"/>
      <c r="T902" s="11"/>
      <c r="U902" s="11"/>
      <c r="V902" s="11"/>
      <c r="W902" s="11"/>
      <c r="X902" s="11"/>
      <c r="AA902" s="22"/>
    </row>
    <row r="903" spans="19:27" ht="14.25" customHeight="1" x14ac:dyDescent="0.25">
      <c r="S903" s="22"/>
      <c r="T903" s="11"/>
      <c r="U903" s="11"/>
      <c r="V903" s="11"/>
      <c r="W903" s="11"/>
      <c r="X903" s="11"/>
      <c r="AA903" s="22"/>
    </row>
    <row r="904" spans="19:27" ht="14.25" customHeight="1" x14ac:dyDescent="0.25">
      <c r="S904" s="22"/>
      <c r="T904" s="11"/>
      <c r="U904" s="11"/>
      <c r="V904" s="11"/>
      <c r="W904" s="11"/>
      <c r="X904" s="11"/>
      <c r="AA904" s="22"/>
    </row>
    <row r="905" spans="19:27" ht="14.25" customHeight="1" x14ac:dyDescent="0.25">
      <c r="S905" s="22"/>
      <c r="T905" s="11"/>
      <c r="U905" s="11"/>
      <c r="V905" s="11"/>
      <c r="W905" s="11"/>
      <c r="X905" s="11"/>
      <c r="AA905" s="22"/>
    </row>
    <row r="906" spans="19:27" ht="14.25" customHeight="1" x14ac:dyDescent="0.25">
      <c r="S906" s="22"/>
      <c r="T906" s="11"/>
      <c r="U906" s="11"/>
      <c r="V906" s="11"/>
      <c r="W906" s="11"/>
      <c r="X906" s="11"/>
      <c r="AA906" s="22"/>
    </row>
    <row r="907" spans="19:27" ht="14.25" customHeight="1" x14ac:dyDescent="0.25">
      <c r="S907" s="22"/>
      <c r="T907" s="11"/>
      <c r="U907" s="11"/>
      <c r="V907" s="11"/>
      <c r="W907" s="11"/>
      <c r="X907" s="11"/>
      <c r="AA907" s="22"/>
    </row>
    <row r="908" spans="19:27" ht="14.25" customHeight="1" x14ac:dyDescent="0.25">
      <c r="S908" s="22"/>
      <c r="T908" s="11"/>
      <c r="U908" s="11"/>
      <c r="V908" s="11"/>
      <c r="W908" s="11"/>
      <c r="X908" s="11"/>
      <c r="AA908" s="22"/>
    </row>
    <row r="909" spans="19:27" ht="14.25" customHeight="1" x14ac:dyDescent="0.25">
      <c r="S909" s="22"/>
      <c r="T909" s="11"/>
      <c r="U909" s="11"/>
      <c r="V909" s="11"/>
      <c r="W909" s="11"/>
      <c r="X909" s="11"/>
      <c r="AA909" s="22"/>
    </row>
    <row r="910" spans="19:27" ht="14.25" customHeight="1" x14ac:dyDescent="0.25">
      <c r="S910" s="22"/>
      <c r="T910" s="11"/>
      <c r="U910" s="11"/>
      <c r="V910" s="11"/>
      <c r="W910" s="11"/>
      <c r="X910" s="11"/>
      <c r="AA910" s="22"/>
    </row>
    <row r="911" spans="19:27" ht="14.25" customHeight="1" x14ac:dyDescent="0.25">
      <c r="S911" s="22"/>
      <c r="T911" s="11"/>
      <c r="U911" s="11"/>
      <c r="V911" s="11"/>
      <c r="W911" s="11"/>
      <c r="X911" s="11"/>
      <c r="AA911" s="22"/>
    </row>
    <row r="912" spans="19:27" ht="14.25" customHeight="1" x14ac:dyDescent="0.25">
      <c r="S912" s="22"/>
      <c r="T912" s="11"/>
      <c r="U912" s="11"/>
      <c r="V912" s="11"/>
      <c r="W912" s="11"/>
      <c r="X912" s="11"/>
      <c r="AA912" s="22"/>
    </row>
    <row r="913" spans="19:27" ht="14.25" customHeight="1" x14ac:dyDescent="0.25">
      <c r="S913" s="22"/>
      <c r="T913" s="11"/>
      <c r="U913" s="11"/>
      <c r="V913" s="11"/>
      <c r="W913" s="11"/>
      <c r="X913" s="11"/>
      <c r="AA913" s="22"/>
    </row>
    <row r="914" spans="19:27" ht="14.25" customHeight="1" x14ac:dyDescent="0.25">
      <c r="S914" s="22"/>
      <c r="T914" s="11"/>
      <c r="U914" s="11"/>
      <c r="V914" s="11"/>
      <c r="W914" s="11"/>
      <c r="X914" s="11"/>
      <c r="AA914" s="22"/>
    </row>
    <row r="915" spans="19:27" ht="14.25" customHeight="1" x14ac:dyDescent="0.25">
      <c r="S915" s="22"/>
      <c r="T915" s="11"/>
      <c r="U915" s="11"/>
      <c r="V915" s="11"/>
      <c r="W915" s="11"/>
      <c r="X915" s="11"/>
      <c r="AA915" s="22"/>
    </row>
    <row r="916" spans="19:27" ht="14.25" customHeight="1" x14ac:dyDescent="0.25">
      <c r="S916" s="22"/>
      <c r="T916" s="11"/>
      <c r="U916" s="11"/>
      <c r="V916" s="11"/>
      <c r="W916" s="11"/>
      <c r="X916" s="11"/>
      <c r="AA916" s="22"/>
    </row>
    <row r="917" spans="19:27" ht="14.25" customHeight="1" x14ac:dyDescent="0.25">
      <c r="S917" s="22"/>
      <c r="T917" s="11"/>
      <c r="U917" s="11"/>
      <c r="V917" s="11"/>
      <c r="W917" s="11"/>
      <c r="X917" s="11"/>
      <c r="AA917" s="22"/>
    </row>
    <row r="918" spans="19:27" ht="14.25" customHeight="1" x14ac:dyDescent="0.25">
      <c r="S918" s="22"/>
      <c r="T918" s="11"/>
      <c r="U918" s="11"/>
      <c r="V918" s="11"/>
      <c r="W918" s="11"/>
      <c r="X918" s="11"/>
      <c r="AA918" s="22"/>
    </row>
    <row r="919" spans="19:27" ht="14.25" customHeight="1" x14ac:dyDescent="0.25">
      <c r="S919" s="22"/>
      <c r="T919" s="11"/>
      <c r="U919" s="11"/>
      <c r="V919" s="11"/>
      <c r="W919" s="11"/>
      <c r="X919" s="11"/>
      <c r="AA919" s="22"/>
    </row>
    <row r="920" spans="19:27" ht="14.25" customHeight="1" x14ac:dyDescent="0.25">
      <c r="S920" s="22"/>
      <c r="T920" s="11"/>
      <c r="U920" s="11"/>
      <c r="V920" s="11"/>
      <c r="W920" s="11"/>
      <c r="X920" s="11"/>
      <c r="AA920" s="22"/>
    </row>
    <row r="921" spans="19:27" ht="14.25" customHeight="1" x14ac:dyDescent="0.25">
      <c r="S921" s="22"/>
      <c r="T921" s="11"/>
      <c r="U921" s="11"/>
      <c r="V921" s="11"/>
      <c r="W921" s="11"/>
      <c r="X921" s="11"/>
      <c r="AA921" s="22"/>
    </row>
    <row r="922" spans="19:27" ht="14.25" customHeight="1" x14ac:dyDescent="0.25">
      <c r="S922" s="22"/>
      <c r="T922" s="11"/>
      <c r="U922" s="11"/>
      <c r="V922" s="11"/>
      <c r="W922" s="11"/>
      <c r="X922" s="11"/>
      <c r="AA922" s="22"/>
    </row>
    <row r="923" spans="19:27" ht="14.25" customHeight="1" x14ac:dyDescent="0.25">
      <c r="S923" s="22"/>
      <c r="T923" s="11"/>
      <c r="U923" s="11"/>
      <c r="V923" s="11"/>
      <c r="W923" s="11"/>
      <c r="X923" s="11"/>
      <c r="AA923" s="22"/>
    </row>
    <row r="924" spans="19:27" ht="14.25" customHeight="1" x14ac:dyDescent="0.25">
      <c r="S924" s="22"/>
      <c r="T924" s="11"/>
      <c r="U924" s="11"/>
      <c r="V924" s="11"/>
      <c r="W924" s="11"/>
      <c r="X924" s="11"/>
      <c r="AA924" s="22"/>
    </row>
    <row r="925" spans="19:27" ht="14.25" customHeight="1" x14ac:dyDescent="0.25">
      <c r="S925" s="22"/>
      <c r="T925" s="11"/>
      <c r="U925" s="11"/>
      <c r="V925" s="11"/>
      <c r="W925" s="11"/>
      <c r="X925" s="11"/>
      <c r="AA925" s="22"/>
    </row>
    <row r="926" spans="19:27" ht="14.25" customHeight="1" x14ac:dyDescent="0.25">
      <c r="S926" s="22"/>
      <c r="T926" s="11"/>
      <c r="U926" s="11"/>
      <c r="V926" s="11"/>
      <c r="W926" s="11"/>
      <c r="X926" s="11"/>
      <c r="AA926" s="22"/>
    </row>
    <row r="927" spans="19:27" ht="14.25" customHeight="1" x14ac:dyDescent="0.25">
      <c r="S927" s="22"/>
      <c r="T927" s="11"/>
      <c r="U927" s="11"/>
      <c r="V927" s="11"/>
      <c r="W927" s="11"/>
      <c r="X927" s="11"/>
      <c r="AA927" s="22"/>
    </row>
    <row r="928" spans="19:27" ht="14.25" customHeight="1" x14ac:dyDescent="0.25">
      <c r="S928" s="22"/>
      <c r="T928" s="11"/>
      <c r="U928" s="11"/>
      <c r="V928" s="11"/>
      <c r="W928" s="11"/>
      <c r="X928" s="11"/>
      <c r="AA928" s="22"/>
    </row>
    <row r="929" spans="19:27" ht="14.25" customHeight="1" x14ac:dyDescent="0.25">
      <c r="S929" s="22"/>
      <c r="T929" s="11"/>
      <c r="U929" s="11"/>
      <c r="V929" s="11"/>
      <c r="W929" s="11"/>
      <c r="X929" s="11"/>
      <c r="AA929" s="22"/>
    </row>
    <row r="930" spans="19:27" ht="14.25" customHeight="1" x14ac:dyDescent="0.25">
      <c r="S930" s="22"/>
      <c r="T930" s="11"/>
      <c r="U930" s="11"/>
      <c r="V930" s="11"/>
      <c r="W930" s="11"/>
      <c r="X930" s="11"/>
      <c r="AA930" s="22"/>
    </row>
    <row r="931" spans="19:27" ht="14.25" customHeight="1" x14ac:dyDescent="0.25">
      <c r="S931" s="22"/>
      <c r="T931" s="11"/>
      <c r="U931" s="11"/>
      <c r="V931" s="11"/>
      <c r="W931" s="11"/>
      <c r="X931" s="11"/>
      <c r="AA931" s="22"/>
    </row>
    <row r="932" spans="19:27" ht="14.25" customHeight="1" x14ac:dyDescent="0.25">
      <c r="S932" s="22"/>
      <c r="T932" s="11"/>
      <c r="U932" s="11"/>
      <c r="V932" s="11"/>
      <c r="W932" s="11"/>
      <c r="X932" s="11"/>
      <c r="AA932" s="22"/>
    </row>
    <row r="933" spans="19:27" ht="14.25" customHeight="1" x14ac:dyDescent="0.25">
      <c r="S933" s="22"/>
      <c r="T933" s="11"/>
      <c r="U933" s="11"/>
      <c r="V933" s="11"/>
      <c r="W933" s="11"/>
      <c r="X933" s="11"/>
      <c r="AA933" s="22"/>
    </row>
    <row r="934" spans="19:27" ht="14.25" customHeight="1" x14ac:dyDescent="0.25">
      <c r="S934" s="22"/>
      <c r="T934" s="11"/>
      <c r="U934" s="11"/>
      <c r="V934" s="11"/>
      <c r="W934" s="11"/>
      <c r="X934" s="11"/>
      <c r="AA934" s="22"/>
    </row>
    <row r="935" spans="19:27" ht="14.25" customHeight="1" x14ac:dyDescent="0.25">
      <c r="S935" s="22"/>
      <c r="T935" s="11"/>
      <c r="U935" s="11"/>
      <c r="V935" s="11"/>
      <c r="W935" s="11"/>
      <c r="X935" s="11"/>
      <c r="AA935" s="22"/>
    </row>
    <row r="936" spans="19:27" ht="14.25" customHeight="1" x14ac:dyDescent="0.25">
      <c r="S936" s="22"/>
      <c r="T936" s="11"/>
      <c r="U936" s="11"/>
      <c r="V936" s="11"/>
      <c r="W936" s="11"/>
      <c r="X936" s="11"/>
      <c r="AA936" s="22"/>
    </row>
    <row r="937" spans="19:27" ht="14.25" customHeight="1" x14ac:dyDescent="0.25">
      <c r="S937" s="22"/>
      <c r="T937" s="11"/>
      <c r="U937" s="11"/>
      <c r="V937" s="11"/>
      <c r="W937" s="11"/>
      <c r="X937" s="11"/>
      <c r="AA937" s="22"/>
    </row>
    <row r="938" spans="19:27" ht="14.25" customHeight="1" x14ac:dyDescent="0.25">
      <c r="S938" s="22"/>
      <c r="T938" s="11"/>
      <c r="U938" s="11"/>
      <c r="V938" s="11"/>
      <c r="W938" s="11"/>
      <c r="X938" s="11"/>
      <c r="AA938" s="22"/>
    </row>
    <row r="939" spans="19:27" ht="14.25" customHeight="1" x14ac:dyDescent="0.25">
      <c r="S939" s="22"/>
      <c r="T939" s="11"/>
      <c r="U939" s="11"/>
      <c r="V939" s="11"/>
      <c r="W939" s="11"/>
      <c r="X939" s="11"/>
      <c r="AA939" s="22"/>
    </row>
    <row r="940" spans="19:27" ht="14.25" customHeight="1" x14ac:dyDescent="0.25">
      <c r="S940" s="22"/>
      <c r="T940" s="11"/>
      <c r="U940" s="11"/>
      <c r="V940" s="11"/>
      <c r="W940" s="11"/>
      <c r="X940" s="11"/>
      <c r="AA940" s="22"/>
    </row>
    <row r="941" spans="19:27" ht="14.25" customHeight="1" x14ac:dyDescent="0.25">
      <c r="S941" s="22"/>
      <c r="T941" s="11"/>
      <c r="U941" s="11"/>
      <c r="V941" s="11"/>
      <c r="W941" s="11"/>
      <c r="X941" s="11"/>
      <c r="AA941" s="22"/>
    </row>
    <row r="942" spans="19:27" ht="14.25" customHeight="1" x14ac:dyDescent="0.25">
      <c r="S942" s="22"/>
      <c r="T942" s="11"/>
      <c r="U942" s="11"/>
      <c r="V942" s="11"/>
      <c r="W942" s="11"/>
      <c r="X942" s="11"/>
      <c r="AA942" s="22"/>
    </row>
    <row r="943" spans="19:27" ht="14.25" customHeight="1" x14ac:dyDescent="0.25">
      <c r="S943" s="22"/>
      <c r="T943" s="11"/>
      <c r="U943" s="11"/>
      <c r="V943" s="11"/>
      <c r="W943" s="11"/>
      <c r="X943" s="11"/>
      <c r="AA943" s="22"/>
    </row>
    <row r="944" spans="19:27" ht="14.25" customHeight="1" x14ac:dyDescent="0.25">
      <c r="S944" s="22"/>
      <c r="T944" s="11"/>
      <c r="U944" s="11"/>
      <c r="V944" s="11"/>
      <c r="W944" s="11"/>
      <c r="X944" s="11"/>
      <c r="AA944" s="22"/>
    </row>
    <row r="945" spans="19:27" ht="14.25" customHeight="1" x14ac:dyDescent="0.25">
      <c r="S945" s="22"/>
      <c r="T945" s="11"/>
      <c r="U945" s="11"/>
      <c r="V945" s="11"/>
      <c r="W945" s="11"/>
      <c r="X945" s="11"/>
      <c r="AA945" s="22"/>
    </row>
    <row r="946" spans="19:27" ht="14.25" customHeight="1" x14ac:dyDescent="0.25">
      <c r="S946" s="22"/>
      <c r="T946" s="11"/>
      <c r="U946" s="11"/>
      <c r="V946" s="11"/>
      <c r="W946" s="11"/>
      <c r="X946" s="11"/>
      <c r="AA946" s="22"/>
    </row>
    <row r="947" spans="19:27" ht="14.25" customHeight="1" x14ac:dyDescent="0.25">
      <c r="S947" s="22"/>
      <c r="T947" s="11"/>
      <c r="U947" s="11"/>
      <c r="V947" s="11"/>
      <c r="W947" s="11"/>
      <c r="X947" s="11"/>
      <c r="AA947" s="22"/>
    </row>
    <row r="948" spans="19:27" ht="14.25" customHeight="1" x14ac:dyDescent="0.25">
      <c r="S948" s="22"/>
      <c r="T948" s="11"/>
      <c r="U948" s="11"/>
      <c r="V948" s="11"/>
      <c r="W948" s="11"/>
      <c r="X948" s="11"/>
      <c r="AA948" s="22"/>
    </row>
    <row r="949" spans="19:27" ht="14.25" customHeight="1" x14ac:dyDescent="0.25">
      <c r="S949" s="22"/>
      <c r="T949" s="11"/>
      <c r="U949" s="11"/>
      <c r="V949" s="11"/>
      <c r="W949" s="11"/>
      <c r="X949" s="11"/>
      <c r="AA949" s="22"/>
    </row>
    <row r="950" spans="19:27" ht="14.25" customHeight="1" x14ac:dyDescent="0.25">
      <c r="S950" s="22"/>
      <c r="T950" s="11"/>
      <c r="U950" s="11"/>
      <c r="V950" s="11"/>
      <c r="W950" s="11"/>
      <c r="X950" s="11"/>
      <c r="AA950" s="22"/>
    </row>
    <row r="951" spans="19:27" ht="14.25" customHeight="1" x14ac:dyDescent="0.25">
      <c r="S951" s="22"/>
      <c r="T951" s="11"/>
      <c r="U951" s="11"/>
      <c r="V951" s="11"/>
      <c r="W951" s="11"/>
      <c r="X951" s="11"/>
      <c r="AA951" s="22"/>
    </row>
    <row r="952" spans="19:27" ht="14.25" customHeight="1" x14ac:dyDescent="0.25">
      <c r="S952" s="22"/>
      <c r="T952" s="11"/>
      <c r="U952" s="11"/>
      <c r="V952" s="11"/>
      <c r="W952" s="11"/>
      <c r="X952" s="11"/>
      <c r="AA952" s="22"/>
    </row>
    <row r="953" spans="19:27" ht="14.25" customHeight="1" x14ac:dyDescent="0.25">
      <c r="S953" s="22"/>
      <c r="T953" s="11"/>
      <c r="U953" s="11"/>
      <c r="V953" s="11"/>
      <c r="W953" s="11"/>
      <c r="X953" s="11"/>
      <c r="AA953" s="22"/>
    </row>
    <row r="954" spans="19:27" ht="14.25" customHeight="1" x14ac:dyDescent="0.25">
      <c r="S954" s="22"/>
      <c r="T954" s="11"/>
      <c r="U954" s="11"/>
      <c r="V954" s="11"/>
      <c r="W954" s="11"/>
      <c r="X954" s="11"/>
      <c r="AA954" s="22"/>
    </row>
    <row r="955" spans="19:27" ht="14.25" customHeight="1" x14ac:dyDescent="0.25">
      <c r="S955" s="22"/>
      <c r="T955" s="11"/>
      <c r="U955" s="11"/>
      <c r="V955" s="11"/>
      <c r="W955" s="11"/>
      <c r="X955" s="11"/>
      <c r="AA955" s="22"/>
    </row>
    <row r="956" spans="19:27" ht="14.25" customHeight="1" x14ac:dyDescent="0.25">
      <c r="S956" s="22"/>
      <c r="T956" s="11"/>
      <c r="U956" s="11"/>
      <c r="V956" s="11"/>
      <c r="W956" s="11"/>
      <c r="X956" s="11"/>
      <c r="AA956" s="22"/>
    </row>
    <row r="957" spans="19:27" ht="14.25" customHeight="1" x14ac:dyDescent="0.25">
      <c r="S957" s="22"/>
      <c r="T957" s="11"/>
      <c r="U957" s="11"/>
      <c r="V957" s="11"/>
      <c r="W957" s="11"/>
      <c r="X957" s="11"/>
      <c r="AA957" s="22"/>
    </row>
    <row r="958" spans="19:27" ht="14.25" customHeight="1" x14ac:dyDescent="0.25">
      <c r="S958" s="22"/>
      <c r="T958" s="11"/>
      <c r="U958" s="11"/>
      <c r="V958" s="11"/>
      <c r="W958" s="11"/>
      <c r="X958" s="11"/>
      <c r="AA958" s="22"/>
    </row>
    <row r="959" spans="19:27" ht="14.25" customHeight="1" x14ac:dyDescent="0.25">
      <c r="S959" s="22"/>
      <c r="T959" s="11"/>
      <c r="U959" s="11"/>
      <c r="V959" s="11"/>
      <c r="W959" s="11"/>
      <c r="X959" s="11"/>
      <c r="AA959" s="22"/>
    </row>
    <row r="960" spans="19:27" ht="14.25" customHeight="1" x14ac:dyDescent="0.25">
      <c r="S960" s="22"/>
      <c r="T960" s="11"/>
      <c r="U960" s="11"/>
      <c r="V960" s="11"/>
      <c r="W960" s="11"/>
      <c r="X960" s="11"/>
      <c r="AA960" s="22"/>
    </row>
    <row r="961" spans="19:27" ht="14.25" customHeight="1" x14ac:dyDescent="0.25">
      <c r="S961" s="22"/>
      <c r="T961" s="11"/>
      <c r="U961" s="11"/>
      <c r="V961" s="11"/>
      <c r="W961" s="11"/>
      <c r="X961" s="11"/>
      <c r="AA961" s="22"/>
    </row>
    <row r="962" spans="19:27" ht="14.25" customHeight="1" x14ac:dyDescent="0.25">
      <c r="S962" s="22"/>
      <c r="T962" s="11"/>
      <c r="U962" s="11"/>
      <c r="V962" s="11"/>
      <c r="W962" s="11"/>
      <c r="X962" s="11"/>
      <c r="AA962" s="22"/>
    </row>
    <row r="963" spans="19:27" ht="14.25" customHeight="1" x14ac:dyDescent="0.25">
      <c r="S963" s="22"/>
      <c r="T963" s="11"/>
      <c r="U963" s="11"/>
      <c r="V963" s="11"/>
      <c r="W963" s="11"/>
      <c r="X963" s="11"/>
      <c r="AA963" s="22"/>
    </row>
    <row r="964" spans="19:27" ht="14.25" customHeight="1" x14ac:dyDescent="0.25">
      <c r="S964" s="22"/>
      <c r="T964" s="11"/>
      <c r="U964" s="11"/>
      <c r="V964" s="11"/>
      <c r="W964" s="11"/>
      <c r="X964" s="11"/>
      <c r="AA964" s="22"/>
    </row>
    <row r="965" spans="19:27" ht="14.25" customHeight="1" x14ac:dyDescent="0.25">
      <c r="S965" s="22"/>
      <c r="T965" s="11"/>
      <c r="U965" s="11"/>
      <c r="V965" s="11"/>
      <c r="W965" s="11"/>
      <c r="X965" s="11"/>
      <c r="AA965" s="22"/>
    </row>
    <row r="966" spans="19:27" ht="14.25" customHeight="1" x14ac:dyDescent="0.25">
      <c r="S966" s="22"/>
      <c r="T966" s="11"/>
      <c r="U966" s="11"/>
      <c r="V966" s="11"/>
      <c r="W966" s="11"/>
      <c r="X966" s="11"/>
      <c r="AA966" s="22"/>
    </row>
    <row r="967" spans="19:27" ht="14.25" customHeight="1" x14ac:dyDescent="0.25">
      <c r="S967" s="22"/>
      <c r="T967" s="11"/>
      <c r="U967" s="11"/>
      <c r="V967" s="11"/>
      <c r="W967" s="11"/>
      <c r="X967" s="11"/>
      <c r="AA967" s="22"/>
    </row>
    <row r="968" spans="19:27" ht="14.25" customHeight="1" x14ac:dyDescent="0.25">
      <c r="S968" s="22"/>
      <c r="T968" s="11"/>
      <c r="U968" s="11"/>
      <c r="V968" s="11"/>
      <c r="W968" s="11"/>
      <c r="X968" s="11"/>
      <c r="AA968" s="22"/>
    </row>
    <row r="969" spans="19:27" ht="14.25" customHeight="1" x14ac:dyDescent="0.25">
      <c r="S969" s="22"/>
      <c r="T969" s="11"/>
      <c r="U969" s="11"/>
      <c r="V969" s="11"/>
      <c r="W969" s="11"/>
      <c r="X969" s="11"/>
      <c r="AA969" s="22"/>
    </row>
    <row r="970" spans="19:27" ht="14.25" customHeight="1" x14ac:dyDescent="0.25">
      <c r="S970" s="22"/>
      <c r="T970" s="11"/>
      <c r="U970" s="11"/>
      <c r="V970" s="11"/>
      <c r="W970" s="11"/>
      <c r="X970" s="11"/>
      <c r="AA970" s="22"/>
    </row>
    <row r="971" spans="19:27" ht="14.25" customHeight="1" x14ac:dyDescent="0.25">
      <c r="S971" s="22"/>
      <c r="T971" s="11"/>
      <c r="U971" s="11"/>
      <c r="V971" s="11"/>
      <c r="W971" s="11"/>
      <c r="X971" s="11"/>
      <c r="AA971" s="22"/>
    </row>
    <row r="972" spans="19:27" ht="14.25" customHeight="1" x14ac:dyDescent="0.25">
      <c r="S972" s="22"/>
      <c r="T972" s="11"/>
      <c r="U972" s="11"/>
      <c r="V972" s="11"/>
      <c r="W972" s="11"/>
      <c r="X972" s="11"/>
      <c r="AA972" s="22"/>
    </row>
    <row r="973" spans="19:27" ht="14.25" customHeight="1" x14ac:dyDescent="0.25">
      <c r="S973" s="22"/>
      <c r="T973" s="11"/>
      <c r="U973" s="11"/>
      <c r="V973" s="11"/>
      <c r="W973" s="11"/>
      <c r="X973" s="11"/>
      <c r="AA973" s="22"/>
    </row>
    <row r="974" spans="19:27" ht="14.25" customHeight="1" x14ac:dyDescent="0.25">
      <c r="S974" s="22"/>
      <c r="T974" s="11"/>
      <c r="U974" s="11"/>
      <c r="V974" s="11"/>
      <c r="W974" s="11"/>
      <c r="X974" s="11"/>
      <c r="AA974" s="22"/>
    </row>
    <row r="975" spans="19:27" ht="14.25" customHeight="1" x14ac:dyDescent="0.25">
      <c r="S975" s="22"/>
      <c r="T975" s="11"/>
      <c r="U975" s="11"/>
      <c r="V975" s="11"/>
      <c r="W975" s="11"/>
      <c r="X975" s="11"/>
      <c r="AA975" s="22"/>
    </row>
    <row r="976" spans="19:27" ht="14.25" customHeight="1" x14ac:dyDescent="0.25">
      <c r="S976" s="22"/>
      <c r="T976" s="11"/>
      <c r="U976" s="11"/>
      <c r="V976" s="11"/>
      <c r="W976" s="11"/>
      <c r="X976" s="11"/>
      <c r="AA976" s="22"/>
    </row>
    <row r="977" spans="19:27" ht="14.25" customHeight="1" x14ac:dyDescent="0.25">
      <c r="S977" s="22"/>
      <c r="T977" s="11"/>
      <c r="U977" s="11"/>
      <c r="V977" s="11"/>
      <c r="W977" s="11"/>
      <c r="X977" s="11"/>
      <c r="AA977" s="22"/>
    </row>
    <row r="978" spans="19:27" ht="14.25" customHeight="1" x14ac:dyDescent="0.25">
      <c r="S978" s="22"/>
      <c r="T978" s="11"/>
      <c r="U978" s="11"/>
      <c r="V978" s="11"/>
      <c r="W978" s="11"/>
      <c r="X978" s="11"/>
      <c r="AA978" s="22"/>
    </row>
    <row r="979" spans="19:27" ht="14.25" customHeight="1" x14ac:dyDescent="0.25">
      <c r="S979" s="22"/>
      <c r="T979" s="11"/>
      <c r="U979" s="11"/>
      <c r="V979" s="11"/>
      <c r="W979" s="11"/>
      <c r="X979" s="11"/>
      <c r="AA979" s="22"/>
    </row>
    <row r="980" spans="19:27" ht="14.25" customHeight="1" x14ac:dyDescent="0.25">
      <c r="S980" s="22"/>
      <c r="T980" s="11"/>
      <c r="U980" s="11"/>
      <c r="V980" s="11"/>
      <c r="W980" s="11"/>
      <c r="X980" s="11"/>
      <c r="AA980" s="22"/>
    </row>
    <row r="981" spans="19:27" ht="14.25" customHeight="1" x14ac:dyDescent="0.25">
      <c r="S981" s="22"/>
      <c r="T981" s="11"/>
      <c r="U981" s="11"/>
      <c r="V981" s="11"/>
      <c r="W981" s="11"/>
      <c r="X981" s="11"/>
      <c r="AA981" s="22"/>
    </row>
    <row r="982" spans="19:27" ht="14.25" customHeight="1" x14ac:dyDescent="0.25">
      <c r="S982" s="22"/>
      <c r="T982" s="11"/>
      <c r="U982" s="11"/>
      <c r="V982" s="11"/>
      <c r="W982" s="11"/>
      <c r="X982" s="11"/>
      <c r="AA982" s="22"/>
    </row>
    <row r="983" spans="19:27" ht="14.25" customHeight="1" x14ac:dyDescent="0.25">
      <c r="S983" s="22"/>
      <c r="T983" s="11"/>
      <c r="U983" s="11"/>
      <c r="V983" s="11"/>
      <c r="W983" s="11"/>
      <c r="X983" s="11"/>
      <c r="AA983" s="22"/>
    </row>
    <row r="984" spans="19:27" ht="14.25" customHeight="1" x14ac:dyDescent="0.25">
      <c r="S984" s="22"/>
      <c r="T984" s="11"/>
      <c r="U984" s="11"/>
      <c r="V984" s="11"/>
      <c r="W984" s="11"/>
      <c r="X984" s="11"/>
      <c r="AA984" s="22"/>
    </row>
    <row r="985" spans="19:27" ht="14.25" customHeight="1" x14ac:dyDescent="0.25">
      <c r="S985" s="22"/>
      <c r="T985" s="11"/>
      <c r="U985" s="11"/>
      <c r="V985" s="11"/>
      <c r="W985" s="11"/>
      <c r="X985" s="11"/>
      <c r="AA985" s="22"/>
    </row>
    <row r="986" spans="19:27" ht="14.25" customHeight="1" x14ac:dyDescent="0.25">
      <c r="S986" s="22"/>
      <c r="T986" s="11"/>
      <c r="U986" s="11"/>
      <c r="V986" s="11"/>
      <c r="W986" s="11"/>
      <c r="X986" s="11"/>
      <c r="AA986" s="22"/>
    </row>
    <row r="987" spans="19:27" ht="14.25" customHeight="1" x14ac:dyDescent="0.25">
      <c r="S987" s="22"/>
      <c r="T987" s="11"/>
      <c r="U987" s="11"/>
      <c r="V987" s="11"/>
      <c r="W987" s="11"/>
      <c r="X987" s="11"/>
      <c r="AA987" s="22"/>
    </row>
    <row r="988" spans="19:27" ht="14.25" customHeight="1" x14ac:dyDescent="0.25">
      <c r="S988" s="22"/>
      <c r="T988" s="11"/>
      <c r="U988" s="11"/>
      <c r="V988" s="11"/>
      <c r="W988" s="11"/>
      <c r="X988" s="11"/>
      <c r="AA988" s="22"/>
    </row>
    <row r="989" spans="19:27" ht="14.25" customHeight="1" x14ac:dyDescent="0.25">
      <c r="S989" s="22"/>
      <c r="T989" s="11"/>
      <c r="U989" s="11"/>
      <c r="V989" s="11"/>
      <c r="W989" s="11"/>
      <c r="X989" s="11"/>
      <c r="AA989" s="22"/>
    </row>
    <row r="990" spans="19:27" ht="14.25" customHeight="1" x14ac:dyDescent="0.25">
      <c r="S990" s="22"/>
      <c r="T990" s="11"/>
      <c r="U990" s="11"/>
      <c r="V990" s="11"/>
      <c r="W990" s="11"/>
      <c r="X990" s="11"/>
      <c r="AA990" s="22"/>
    </row>
    <row r="991" spans="19:27" ht="14.25" customHeight="1" x14ac:dyDescent="0.25">
      <c r="S991" s="22"/>
      <c r="T991" s="11"/>
      <c r="U991" s="11"/>
      <c r="V991" s="11"/>
      <c r="W991" s="11"/>
      <c r="X991" s="11"/>
      <c r="AA991" s="22"/>
    </row>
    <row r="992" spans="19:27" ht="14.25" customHeight="1" x14ac:dyDescent="0.25">
      <c r="S992" s="22"/>
      <c r="T992" s="11"/>
      <c r="U992" s="11"/>
      <c r="V992" s="11"/>
      <c r="W992" s="11"/>
      <c r="X992" s="11"/>
      <c r="AA992" s="22"/>
    </row>
    <row r="993" spans="19:27" ht="14.25" customHeight="1" x14ac:dyDescent="0.25">
      <c r="S993" s="22"/>
      <c r="T993" s="11"/>
      <c r="U993" s="11"/>
      <c r="V993" s="11"/>
      <c r="W993" s="11"/>
      <c r="X993" s="11"/>
      <c r="AA993" s="22"/>
    </row>
    <row r="994" spans="19:27" ht="14.25" customHeight="1" x14ac:dyDescent="0.25">
      <c r="S994" s="22"/>
      <c r="T994" s="11"/>
      <c r="U994" s="11"/>
      <c r="V994" s="11"/>
      <c r="W994" s="11"/>
      <c r="X994" s="11"/>
      <c r="AA994" s="22"/>
    </row>
    <row r="995" spans="19:27" ht="14.25" customHeight="1" x14ac:dyDescent="0.25">
      <c r="S995" s="22"/>
      <c r="T995" s="11"/>
      <c r="U995" s="11"/>
      <c r="V995" s="11"/>
      <c r="W995" s="11"/>
      <c r="X995" s="11"/>
      <c r="AA995" s="22"/>
    </row>
    <row r="996" spans="19:27" ht="14.25" customHeight="1" x14ac:dyDescent="0.25">
      <c r="S996" s="22"/>
      <c r="T996" s="11"/>
      <c r="U996" s="11"/>
      <c r="V996" s="11"/>
      <c r="W996" s="11"/>
      <c r="X996" s="11"/>
      <c r="AA996" s="22"/>
    </row>
    <row r="997" spans="19:27" ht="14.25" customHeight="1" x14ac:dyDescent="0.25">
      <c r="S997" s="22"/>
      <c r="T997" s="11"/>
      <c r="U997" s="11"/>
      <c r="V997" s="11"/>
      <c r="W997" s="11"/>
      <c r="X997" s="11"/>
      <c r="AA997" s="22"/>
    </row>
    <row r="998" spans="19:27" ht="14.25" customHeight="1" x14ac:dyDescent="0.25">
      <c r="S998" s="22"/>
      <c r="T998" s="11"/>
      <c r="U998" s="11"/>
      <c r="V998" s="11"/>
      <c r="W998" s="11"/>
      <c r="X998" s="11"/>
      <c r="AA998" s="22"/>
    </row>
    <row r="999" spans="19:27" ht="14.25" customHeight="1" x14ac:dyDescent="0.25">
      <c r="S999" s="22"/>
      <c r="T999" s="11"/>
      <c r="U999" s="11"/>
      <c r="V999" s="11"/>
      <c r="W999" s="11"/>
      <c r="X999" s="11"/>
      <c r="AA999" s="22"/>
    </row>
    <row r="1000" spans="19:27" ht="14.25" customHeight="1" x14ac:dyDescent="0.25">
      <c r="S1000" s="22"/>
      <c r="T1000" s="11"/>
      <c r="U1000" s="11"/>
      <c r="V1000" s="11"/>
      <c r="W1000" s="11"/>
      <c r="X1000" s="11"/>
      <c r="AA1000" s="22"/>
    </row>
    <row r="1001" spans="19:27" ht="15" customHeight="1" x14ac:dyDescent="0.25">
      <c r="S1001" s="22"/>
      <c r="W1001" s="11"/>
      <c r="X1001" s="11"/>
    </row>
    <row r="1002" spans="19:27" ht="15" customHeight="1" x14ac:dyDescent="0.25">
      <c r="S1002" s="22"/>
      <c r="W1002" s="11"/>
      <c r="X1002" s="11"/>
    </row>
    <row r="1003" spans="19:27" ht="15" customHeight="1" x14ac:dyDescent="0.25">
      <c r="W1003" s="11"/>
      <c r="X1003" s="11"/>
    </row>
    <row r="1004" spans="19:27" ht="15" customHeight="1" x14ac:dyDescent="0.25">
      <c r="W1004" s="11"/>
      <c r="X1004" s="11"/>
    </row>
    <row r="1005" spans="19:27" ht="15" customHeight="1" x14ac:dyDescent="0.25">
      <c r="W1005" s="11"/>
      <c r="X1005" s="11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179"/>
  <sheetViews>
    <sheetView topLeftCell="A160" workbookViewId="0">
      <selection activeCell="A35" sqref="A35"/>
    </sheetView>
  </sheetViews>
  <sheetFormatPr defaultRowHeight="15" x14ac:dyDescent="0.25"/>
  <sheetData>
    <row r="1" spans="1:1" x14ac:dyDescent="0.25">
      <c r="A1" t="s">
        <v>877</v>
      </c>
    </row>
    <row r="2" spans="1:1" x14ac:dyDescent="0.25">
      <c r="A2" t="s">
        <v>887</v>
      </c>
    </row>
    <row r="3" spans="1:1" x14ac:dyDescent="0.25">
      <c r="A3" t="s">
        <v>896</v>
      </c>
    </row>
    <row r="4" spans="1:1" x14ac:dyDescent="0.25">
      <c r="A4" t="s">
        <v>906</v>
      </c>
    </row>
    <row r="5" spans="1:1" x14ac:dyDescent="0.25">
      <c r="A5" t="s">
        <v>933</v>
      </c>
    </row>
    <row r="6" spans="1:1" x14ac:dyDescent="0.25">
      <c r="A6" t="s">
        <v>1168</v>
      </c>
    </row>
    <row r="7" spans="1:1" x14ac:dyDescent="0.25">
      <c r="A7" t="s">
        <v>1073</v>
      </c>
    </row>
    <row r="8" spans="1:1" x14ac:dyDescent="0.25">
      <c r="A8" t="s">
        <v>1156</v>
      </c>
    </row>
    <row r="9" spans="1:1" x14ac:dyDescent="0.25">
      <c r="A9" t="s">
        <v>878</v>
      </c>
    </row>
    <row r="10" spans="1:1" x14ac:dyDescent="0.25">
      <c r="A10" t="s">
        <v>888</v>
      </c>
    </row>
    <row r="11" spans="1:1" x14ac:dyDescent="0.25">
      <c r="A11" t="s">
        <v>897</v>
      </c>
    </row>
    <row r="12" spans="1:1" x14ac:dyDescent="0.25">
      <c r="A12" t="s">
        <v>907</v>
      </c>
    </row>
    <row r="13" spans="1:1" x14ac:dyDescent="0.25">
      <c r="A13" t="s">
        <v>915</v>
      </c>
    </row>
    <row r="14" spans="1:1" x14ac:dyDescent="0.25">
      <c r="A14" t="s">
        <v>922</v>
      </c>
    </row>
    <row r="15" spans="1:1" x14ac:dyDescent="0.25">
      <c r="A15" t="s">
        <v>929</v>
      </c>
    </row>
    <row r="16" spans="1:1" x14ac:dyDescent="0.25">
      <c r="A16" t="s">
        <v>938</v>
      </c>
    </row>
    <row r="17" spans="1:1" x14ac:dyDescent="0.25">
      <c r="A17" t="s">
        <v>949</v>
      </c>
    </row>
    <row r="18" spans="1:1" x14ac:dyDescent="0.25">
      <c r="A18" t="s">
        <v>958</v>
      </c>
    </row>
    <row r="19" spans="1:1" x14ac:dyDescent="0.25">
      <c r="A19" t="s">
        <v>966</v>
      </c>
    </row>
    <row r="20" spans="1:1" x14ac:dyDescent="0.25">
      <c r="A20" t="s">
        <v>969</v>
      </c>
    </row>
    <row r="21" spans="1:1" x14ac:dyDescent="0.25">
      <c r="A21" t="s">
        <v>974</v>
      </c>
    </row>
    <row r="22" spans="1:1" x14ac:dyDescent="0.25">
      <c r="A22" t="s">
        <v>976</v>
      </c>
    </row>
    <row r="23" spans="1:1" x14ac:dyDescent="0.25">
      <c r="A23" t="s">
        <v>983</v>
      </c>
    </row>
    <row r="24" spans="1:1" x14ac:dyDescent="0.25">
      <c r="A24" t="s">
        <v>985</v>
      </c>
    </row>
    <row r="25" spans="1:1" x14ac:dyDescent="0.25">
      <c r="A25" t="s">
        <v>988</v>
      </c>
    </row>
    <row r="26" spans="1:1" x14ac:dyDescent="0.25">
      <c r="A26" t="s">
        <v>992</v>
      </c>
    </row>
    <row r="27" spans="1:1" x14ac:dyDescent="0.25">
      <c r="A27" t="s">
        <v>919</v>
      </c>
    </row>
    <row r="28" spans="1:1" x14ac:dyDescent="0.25">
      <c r="A28" t="s">
        <v>997</v>
      </c>
    </row>
    <row r="29" spans="1:1" x14ac:dyDescent="0.25">
      <c r="A29" t="s">
        <v>999</v>
      </c>
    </row>
    <row r="30" spans="1:1" x14ac:dyDescent="0.25">
      <c r="A30" t="s">
        <v>900</v>
      </c>
    </row>
    <row r="31" spans="1:1" x14ac:dyDescent="0.25">
      <c r="A31" t="s">
        <v>1003</v>
      </c>
    </row>
    <row r="32" spans="1:1" x14ac:dyDescent="0.25">
      <c r="A32" t="s">
        <v>1157</v>
      </c>
    </row>
    <row r="33" spans="1:1" x14ac:dyDescent="0.25">
      <c r="A33" t="s">
        <v>1158</v>
      </c>
    </row>
    <row r="34" spans="1:1" x14ac:dyDescent="0.25">
      <c r="A34" t="s">
        <v>1159</v>
      </c>
    </row>
    <row r="35" spans="1:1" x14ac:dyDescent="0.25">
      <c r="A35" t="s">
        <v>1160</v>
      </c>
    </row>
    <row r="36" spans="1:1" x14ac:dyDescent="0.25">
      <c r="A36" t="s">
        <v>1161</v>
      </c>
    </row>
    <row r="37" spans="1:1" x14ac:dyDescent="0.25">
      <c r="A37" t="s">
        <v>1162</v>
      </c>
    </row>
    <row r="38" spans="1:1" x14ac:dyDescent="0.25">
      <c r="A38" t="s">
        <v>912</v>
      </c>
    </row>
    <row r="39" spans="1:1" x14ac:dyDescent="0.25">
      <c r="A39" t="s">
        <v>1054</v>
      </c>
    </row>
    <row r="40" spans="1:1" x14ac:dyDescent="0.25">
      <c r="A40" t="s">
        <v>889</v>
      </c>
    </row>
    <row r="41" spans="1:1" x14ac:dyDescent="0.25">
      <c r="A41" t="s">
        <v>898</v>
      </c>
    </row>
    <row r="42" spans="1:1" x14ac:dyDescent="0.25">
      <c r="A42" t="s">
        <v>908</v>
      </c>
    </row>
    <row r="43" spans="1:1" x14ac:dyDescent="0.25">
      <c r="A43" t="s">
        <v>916</v>
      </c>
    </row>
    <row r="44" spans="1:1" x14ac:dyDescent="0.25">
      <c r="A44" t="s">
        <v>923</v>
      </c>
    </row>
    <row r="45" spans="1:1" x14ac:dyDescent="0.25">
      <c r="A45" t="s">
        <v>930</v>
      </c>
    </row>
    <row r="46" spans="1:1" x14ac:dyDescent="0.25">
      <c r="A46" t="s">
        <v>939</v>
      </c>
    </row>
    <row r="47" spans="1:1" x14ac:dyDescent="0.25">
      <c r="A47" t="s">
        <v>943</v>
      </c>
    </row>
    <row r="48" spans="1:1" x14ac:dyDescent="0.25">
      <c r="A48" t="s">
        <v>947</v>
      </c>
    </row>
    <row r="49" spans="1:1" x14ac:dyDescent="0.25">
      <c r="A49" t="s">
        <v>950</v>
      </c>
    </row>
    <row r="50" spans="1:1" x14ac:dyDescent="0.25">
      <c r="A50" t="s">
        <v>955</v>
      </c>
    </row>
    <row r="51" spans="1:1" x14ac:dyDescent="0.25">
      <c r="A51" t="s">
        <v>959</v>
      </c>
    </row>
    <row r="52" spans="1:1" x14ac:dyDescent="0.25">
      <c r="A52" t="s">
        <v>961</v>
      </c>
    </row>
    <row r="53" spans="1:1" x14ac:dyDescent="0.25">
      <c r="A53" t="s">
        <v>967</v>
      </c>
    </row>
    <row r="54" spans="1:1" x14ac:dyDescent="0.25">
      <c r="A54" t="s">
        <v>970</v>
      </c>
    </row>
    <row r="55" spans="1:1" x14ac:dyDescent="0.25">
      <c r="A55" t="s">
        <v>971</v>
      </c>
    </row>
    <row r="56" spans="1:1" x14ac:dyDescent="0.25">
      <c r="A56" t="s">
        <v>972</v>
      </c>
    </row>
    <row r="57" spans="1:1" x14ac:dyDescent="0.25">
      <c r="A57" t="s">
        <v>975</v>
      </c>
    </row>
    <row r="58" spans="1:1" x14ac:dyDescent="0.25">
      <c r="A58" t="s">
        <v>977</v>
      </c>
    </row>
    <row r="59" spans="1:1" x14ac:dyDescent="0.25">
      <c r="A59" t="s">
        <v>1180</v>
      </c>
    </row>
    <row r="60" spans="1:1" x14ac:dyDescent="0.25">
      <c r="A60" t="s">
        <v>1181</v>
      </c>
    </row>
    <row r="61" spans="1:1" x14ac:dyDescent="0.25">
      <c r="A61" t="s">
        <v>1182</v>
      </c>
    </row>
    <row r="62" spans="1:1" x14ac:dyDescent="0.25">
      <c r="A62" t="s">
        <v>1183</v>
      </c>
    </row>
    <row r="63" spans="1:1" x14ac:dyDescent="0.25">
      <c r="A63" t="s">
        <v>1184</v>
      </c>
    </row>
    <row r="64" spans="1:1" x14ac:dyDescent="0.25">
      <c r="A64" t="s">
        <v>978</v>
      </c>
    </row>
    <row r="65" spans="1:1" x14ac:dyDescent="0.25">
      <c r="A65" t="s">
        <v>979</v>
      </c>
    </row>
    <row r="66" spans="1:1" x14ac:dyDescent="0.25">
      <c r="A66" t="s">
        <v>980</v>
      </c>
    </row>
    <row r="67" spans="1:1" x14ac:dyDescent="0.25">
      <c r="A67" t="s">
        <v>982</v>
      </c>
    </row>
    <row r="68" spans="1:1" x14ac:dyDescent="0.25">
      <c r="A68" t="s">
        <v>984</v>
      </c>
    </row>
    <row r="69" spans="1:1" x14ac:dyDescent="0.25">
      <c r="A69" t="s">
        <v>986</v>
      </c>
    </row>
    <row r="70" spans="1:1" x14ac:dyDescent="0.25">
      <c r="A70" t="s">
        <v>989</v>
      </c>
    </row>
    <row r="71" spans="1:1" x14ac:dyDescent="0.25">
      <c r="A71" t="s">
        <v>993</v>
      </c>
    </row>
    <row r="72" spans="1:1" x14ac:dyDescent="0.25">
      <c r="A72" t="s">
        <v>995</v>
      </c>
    </row>
    <row r="73" spans="1:1" x14ac:dyDescent="0.25">
      <c r="A73" t="s">
        <v>996</v>
      </c>
    </row>
    <row r="74" spans="1:1" x14ac:dyDescent="0.25">
      <c r="A74" t="s">
        <v>998</v>
      </c>
    </row>
    <row r="75" spans="1:1" x14ac:dyDescent="0.25">
      <c r="A75" t="s">
        <v>1000</v>
      </c>
    </row>
    <row r="76" spans="1:1" x14ac:dyDescent="0.25">
      <c r="A76" t="s">
        <v>1001</v>
      </c>
    </row>
    <row r="77" spans="1:1" x14ac:dyDescent="0.25">
      <c r="A77" t="s">
        <v>1004</v>
      </c>
    </row>
    <row r="78" spans="1:1" x14ac:dyDescent="0.25">
      <c r="A78" t="s">
        <v>1006</v>
      </c>
    </row>
    <row r="79" spans="1:1" x14ac:dyDescent="0.25">
      <c r="A79" t="s">
        <v>1007</v>
      </c>
    </row>
    <row r="80" spans="1:1" x14ac:dyDescent="0.25">
      <c r="A80" t="s">
        <v>1008</v>
      </c>
    </row>
    <row r="81" spans="1:1" x14ac:dyDescent="0.25">
      <c r="A81" t="s">
        <v>1009</v>
      </c>
    </row>
    <row r="82" spans="1:1" x14ac:dyDescent="0.25">
      <c r="A82" t="s">
        <v>1012</v>
      </c>
    </row>
    <row r="83" spans="1:1" x14ac:dyDescent="0.25">
      <c r="A83" t="s">
        <v>1014</v>
      </c>
    </row>
    <row r="84" spans="1:1" x14ac:dyDescent="0.25">
      <c r="A84" t="s">
        <v>1015</v>
      </c>
    </row>
    <row r="85" spans="1:1" x14ac:dyDescent="0.25">
      <c r="A85" t="s">
        <v>1018</v>
      </c>
    </row>
    <row r="86" spans="1:1" x14ac:dyDescent="0.25">
      <c r="A86" t="s">
        <v>1021</v>
      </c>
    </row>
    <row r="87" spans="1:1" x14ac:dyDescent="0.25">
      <c r="A87" t="s">
        <v>1024</v>
      </c>
    </row>
    <row r="88" spans="1:1" x14ac:dyDescent="0.25">
      <c r="A88" t="s">
        <v>1027</v>
      </c>
    </row>
    <row r="89" spans="1:1" x14ac:dyDescent="0.25">
      <c r="A89" t="s">
        <v>1029</v>
      </c>
    </row>
    <row r="90" spans="1:1" x14ac:dyDescent="0.25">
      <c r="A90" t="s">
        <v>1032</v>
      </c>
    </row>
    <row r="91" spans="1:1" x14ac:dyDescent="0.25">
      <c r="A91" t="s">
        <v>1034</v>
      </c>
    </row>
    <row r="92" spans="1:1" x14ac:dyDescent="0.25">
      <c r="A92" t="s">
        <v>1036</v>
      </c>
    </row>
    <row r="93" spans="1:1" x14ac:dyDescent="0.25">
      <c r="A93" t="s">
        <v>1038</v>
      </c>
    </row>
    <row r="94" spans="1:1" x14ac:dyDescent="0.25">
      <c r="A94" t="s">
        <v>1039</v>
      </c>
    </row>
    <row r="95" spans="1:1" x14ac:dyDescent="0.25">
      <c r="A95" t="s">
        <v>1041</v>
      </c>
    </row>
    <row r="96" spans="1:1" x14ac:dyDescent="0.25">
      <c r="A96" t="s">
        <v>1043</v>
      </c>
    </row>
    <row r="97" spans="1:1" x14ac:dyDescent="0.25">
      <c r="A97" t="s">
        <v>1046</v>
      </c>
    </row>
    <row r="98" spans="1:1" x14ac:dyDescent="0.25">
      <c r="A98" t="s">
        <v>1048</v>
      </c>
    </row>
    <row r="99" spans="1:1" x14ac:dyDescent="0.25">
      <c r="A99" t="s">
        <v>1049</v>
      </c>
    </row>
    <row r="100" spans="1:1" x14ac:dyDescent="0.25">
      <c r="A100" t="s">
        <v>1050</v>
      </c>
    </row>
    <row r="101" spans="1:1" x14ac:dyDescent="0.25">
      <c r="A101" t="s">
        <v>1052</v>
      </c>
    </row>
    <row r="102" spans="1:1" x14ac:dyDescent="0.25">
      <c r="A102" t="s">
        <v>1074</v>
      </c>
    </row>
    <row r="103" spans="1:1" x14ac:dyDescent="0.25">
      <c r="A103" t="s">
        <v>880</v>
      </c>
    </row>
    <row r="104" spans="1:1" x14ac:dyDescent="0.25">
      <c r="A104" t="s">
        <v>899</v>
      </c>
    </row>
    <row r="105" spans="1:1" x14ac:dyDescent="0.25">
      <c r="A105" t="s">
        <v>924</v>
      </c>
    </row>
    <row r="106" spans="1:1" x14ac:dyDescent="0.25">
      <c r="A106" t="s">
        <v>931</v>
      </c>
    </row>
    <row r="107" spans="1:1" x14ac:dyDescent="0.25">
      <c r="A107" t="s">
        <v>940</v>
      </c>
    </row>
    <row r="108" spans="1:1" x14ac:dyDescent="0.25">
      <c r="A108" t="s">
        <v>944</v>
      </c>
    </row>
    <row r="109" spans="1:1" x14ac:dyDescent="0.25">
      <c r="A109" t="s">
        <v>948</v>
      </c>
    </row>
    <row r="110" spans="1:1" x14ac:dyDescent="0.25">
      <c r="A110" t="s">
        <v>951</v>
      </c>
    </row>
    <row r="111" spans="1:1" x14ac:dyDescent="0.25">
      <c r="A111" t="s">
        <v>956</v>
      </c>
    </row>
    <row r="112" spans="1:1" x14ac:dyDescent="0.25">
      <c r="A112" t="s">
        <v>881</v>
      </c>
    </row>
    <row r="113" spans="1:1" x14ac:dyDescent="0.25">
      <c r="A113" t="s">
        <v>890</v>
      </c>
    </row>
    <row r="114" spans="1:1" x14ac:dyDescent="0.25">
      <c r="A114" t="s">
        <v>909</v>
      </c>
    </row>
    <row r="115" spans="1:1" x14ac:dyDescent="0.25">
      <c r="A115" t="s">
        <v>917</v>
      </c>
    </row>
    <row r="116" spans="1:1" x14ac:dyDescent="0.25">
      <c r="A116" t="s">
        <v>925</v>
      </c>
    </row>
    <row r="117" spans="1:1" x14ac:dyDescent="0.25">
      <c r="A117" t="s">
        <v>1163</v>
      </c>
    </row>
    <row r="118" spans="1:1" x14ac:dyDescent="0.25">
      <c r="A118" t="s">
        <v>886</v>
      </c>
    </row>
    <row r="119" spans="1:1" x14ac:dyDescent="0.25">
      <c r="A119" t="s">
        <v>918</v>
      </c>
    </row>
    <row r="120" spans="1:1" x14ac:dyDescent="0.25">
      <c r="A120" t="s">
        <v>883</v>
      </c>
    </row>
    <row r="121" spans="1:1" x14ac:dyDescent="0.25">
      <c r="A121" t="s">
        <v>891</v>
      </c>
    </row>
    <row r="122" spans="1:1" x14ac:dyDescent="0.25">
      <c r="A122" t="s">
        <v>884</v>
      </c>
    </row>
    <row r="123" spans="1:1" x14ac:dyDescent="0.25">
      <c r="A123" t="s">
        <v>892</v>
      </c>
    </row>
    <row r="124" spans="1:1" x14ac:dyDescent="0.25">
      <c r="A124" t="s">
        <v>902</v>
      </c>
    </row>
    <row r="125" spans="1:1" x14ac:dyDescent="0.25">
      <c r="A125" t="s">
        <v>882</v>
      </c>
    </row>
    <row r="126" spans="1:1" x14ac:dyDescent="0.25">
      <c r="A126" t="s">
        <v>926</v>
      </c>
    </row>
    <row r="127" spans="1:1" x14ac:dyDescent="0.25">
      <c r="A127" t="s">
        <v>932</v>
      </c>
    </row>
    <row r="128" spans="1:1" x14ac:dyDescent="0.25">
      <c r="A128" t="s">
        <v>941</v>
      </c>
    </row>
    <row r="129" spans="1:1" x14ac:dyDescent="0.25">
      <c r="A129" t="s">
        <v>960</v>
      </c>
    </row>
    <row r="130" spans="1:1" x14ac:dyDescent="0.25">
      <c r="A130" t="s">
        <v>962</v>
      </c>
    </row>
    <row r="131" spans="1:1" x14ac:dyDescent="0.25">
      <c r="A131" t="s">
        <v>968</v>
      </c>
    </row>
    <row r="132" spans="1:1" x14ac:dyDescent="0.25">
      <c r="A132" t="s">
        <v>927</v>
      </c>
    </row>
    <row r="133" spans="1:1" x14ac:dyDescent="0.25">
      <c r="A133" t="s">
        <v>1185</v>
      </c>
    </row>
    <row r="134" spans="1:1" x14ac:dyDescent="0.25">
      <c r="A134" t="s">
        <v>1186</v>
      </c>
    </row>
    <row r="135" spans="1:1" x14ac:dyDescent="0.25">
      <c r="A135" t="s">
        <v>903</v>
      </c>
    </row>
    <row r="136" spans="1:1" x14ac:dyDescent="0.25">
      <c r="A136" t="s">
        <v>1164</v>
      </c>
    </row>
    <row r="137" spans="1:1" x14ac:dyDescent="0.25">
      <c r="A137" t="s">
        <v>37</v>
      </c>
    </row>
    <row r="138" spans="1:1" x14ac:dyDescent="0.25">
      <c r="A138" t="s">
        <v>893</v>
      </c>
    </row>
    <row r="139" spans="1:1" x14ac:dyDescent="0.25">
      <c r="A139" t="s">
        <v>911</v>
      </c>
    </row>
    <row r="140" spans="1:1" x14ac:dyDescent="0.25">
      <c r="A140" t="s">
        <v>920</v>
      </c>
    </row>
    <row r="141" spans="1:1" x14ac:dyDescent="0.25">
      <c r="A141" t="s">
        <v>952</v>
      </c>
    </row>
    <row r="142" spans="1:1" x14ac:dyDescent="0.25">
      <c r="A142" t="s">
        <v>957</v>
      </c>
    </row>
    <row r="143" spans="1:1" x14ac:dyDescent="0.25">
      <c r="A143" t="s">
        <v>953</v>
      </c>
    </row>
    <row r="144" spans="1:1" x14ac:dyDescent="0.25">
      <c r="A144" t="s">
        <v>963</v>
      </c>
    </row>
    <row r="145" spans="1:1" x14ac:dyDescent="0.25">
      <c r="A145" t="s">
        <v>894</v>
      </c>
    </row>
    <row r="146" spans="1:1" x14ac:dyDescent="0.25">
      <c r="A146" t="s">
        <v>904</v>
      </c>
    </row>
    <row r="147" spans="1:1" x14ac:dyDescent="0.25">
      <c r="A147" t="s">
        <v>885</v>
      </c>
    </row>
    <row r="148" spans="1:1" x14ac:dyDescent="0.25">
      <c r="A148" t="s">
        <v>928</v>
      </c>
    </row>
    <row r="149" spans="1:1" x14ac:dyDescent="0.25">
      <c r="A149" t="s">
        <v>936</v>
      </c>
    </row>
    <row r="150" spans="1:1" x14ac:dyDescent="0.25">
      <c r="A150" t="s">
        <v>942</v>
      </c>
    </row>
    <row r="151" spans="1:1" x14ac:dyDescent="0.25">
      <c r="A151" t="s">
        <v>945</v>
      </c>
    </row>
    <row r="152" spans="1:1" x14ac:dyDescent="0.25">
      <c r="A152" t="s">
        <v>1058</v>
      </c>
    </row>
    <row r="153" spans="1:1" x14ac:dyDescent="0.25">
      <c r="A153" t="s">
        <v>910</v>
      </c>
    </row>
    <row r="154" spans="1:1" x14ac:dyDescent="0.25">
      <c r="A154" t="s">
        <v>1016</v>
      </c>
    </row>
    <row r="155" spans="1:1" x14ac:dyDescent="0.25">
      <c r="A155" t="s">
        <v>934</v>
      </c>
    </row>
    <row r="156" spans="1:1" x14ac:dyDescent="0.25">
      <c r="A156" t="s">
        <v>901</v>
      </c>
    </row>
    <row r="157" spans="1:1" x14ac:dyDescent="0.25">
      <c r="A157" t="s">
        <v>1131</v>
      </c>
    </row>
    <row r="158" spans="1:1" x14ac:dyDescent="0.25">
      <c r="A158" t="s">
        <v>1056</v>
      </c>
    </row>
    <row r="159" spans="1:1" x14ac:dyDescent="0.25">
      <c r="A159" t="s">
        <v>1057</v>
      </c>
    </row>
    <row r="160" spans="1:1" x14ac:dyDescent="0.25">
      <c r="A160" t="s">
        <v>1059</v>
      </c>
    </row>
    <row r="161" spans="1:1" x14ac:dyDescent="0.25">
      <c r="A161" t="s">
        <v>935</v>
      </c>
    </row>
    <row r="162" spans="1:1" x14ac:dyDescent="0.25">
      <c r="A162" t="s">
        <v>1060</v>
      </c>
    </row>
    <row r="163" spans="1:1" x14ac:dyDescent="0.25">
      <c r="A163" t="s">
        <v>1061</v>
      </c>
    </row>
    <row r="164" spans="1:1" x14ac:dyDescent="0.25">
      <c r="A164" t="s">
        <v>1062</v>
      </c>
    </row>
    <row r="165" spans="1:1" x14ac:dyDescent="0.25">
      <c r="A165" t="s">
        <v>1063</v>
      </c>
    </row>
    <row r="166" spans="1:1" x14ac:dyDescent="0.25">
      <c r="A166" t="s">
        <v>1064</v>
      </c>
    </row>
    <row r="167" spans="1:1" x14ac:dyDescent="0.25">
      <c r="A167" t="s">
        <v>1065</v>
      </c>
    </row>
    <row r="168" spans="1:1" x14ac:dyDescent="0.25">
      <c r="A168" t="s">
        <v>1066</v>
      </c>
    </row>
    <row r="169" spans="1:1" x14ac:dyDescent="0.25">
      <c r="A169" t="s">
        <v>1067</v>
      </c>
    </row>
    <row r="170" spans="1:1" x14ac:dyDescent="0.25">
      <c r="A170" t="s">
        <v>1068</v>
      </c>
    </row>
    <row r="171" spans="1:1" x14ac:dyDescent="0.25">
      <c r="A171" t="s">
        <v>1069</v>
      </c>
    </row>
    <row r="172" spans="1:1" x14ac:dyDescent="0.25">
      <c r="A172" t="s">
        <v>1070</v>
      </c>
    </row>
    <row r="173" spans="1:1" x14ac:dyDescent="0.25">
      <c r="A173" t="s">
        <v>1071</v>
      </c>
    </row>
    <row r="174" spans="1:1" x14ac:dyDescent="0.25">
      <c r="A174" t="s">
        <v>1072</v>
      </c>
    </row>
    <row r="175" spans="1:1" x14ac:dyDescent="0.25">
      <c r="A175" t="s">
        <v>1075</v>
      </c>
    </row>
    <row r="176" spans="1:1" x14ac:dyDescent="0.25">
      <c r="A176" t="s">
        <v>1076</v>
      </c>
    </row>
    <row r="177" spans="1:1" x14ac:dyDescent="0.25">
      <c r="A177" t="s">
        <v>1165</v>
      </c>
    </row>
    <row r="178" spans="1:1" x14ac:dyDescent="0.25">
      <c r="A178" t="s">
        <v>1166</v>
      </c>
    </row>
    <row r="179" spans="1:1" x14ac:dyDescent="0.25">
      <c r="A179" t="s">
        <v>1167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Z1000"/>
  <sheetViews>
    <sheetView workbookViewId="0"/>
  </sheetViews>
  <sheetFormatPr defaultColWidth="14.42578125" defaultRowHeight="15" customHeight="1" x14ac:dyDescent="0.25"/>
  <cols>
    <col min="1" max="1" width="12.5703125" customWidth="1"/>
    <col min="2" max="2" width="14.140625" customWidth="1"/>
    <col min="3" max="3" width="8.5703125" customWidth="1"/>
    <col min="4" max="5" width="10.5703125" customWidth="1"/>
    <col min="6" max="6" width="8.5703125" customWidth="1"/>
    <col min="7" max="7" width="10" customWidth="1"/>
    <col min="8" max="8" width="12.140625" customWidth="1"/>
    <col min="9" max="9" width="10.140625" customWidth="1"/>
    <col min="10" max="10" width="8.5703125" customWidth="1"/>
    <col min="11" max="12" width="8.7109375" customWidth="1"/>
    <col min="13" max="13" width="14.140625" customWidth="1"/>
    <col min="14" max="14" width="13.5703125" customWidth="1"/>
    <col min="15" max="15" width="11.5703125" customWidth="1"/>
    <col min="16" max="16" width="10.42578125" customWidth="1"/>
    <col min="17" max="18" width="8.7109375" customWidth="1"/>
    <col min="19" max="19" width="9.5703125" customWidth="1"/>
    <col min="20" max="20" width="12.140625" customWidth="1"/>
    <col min="21" max="23" width="8.7109375" customWidth="1"/>
    <col min="24" max="24" width="11.5703125" customWidth="1"/>
    <col min="25" max="26" width="8.7109375" customWidth="1"/>
  </cols>
  <sheetData>
    <row r="1" spans="1:24" ht="14.25" customHeight="1" x14ac:dyDescent="0.25">
      <c r="B1" s="111" t="s">
        <v>1077</v>
      </c>
      <c r="C1" s="113" t="s">
        <v>1078</v>
      </c>
      <c r="D1" s="114"/>
      <c r="E1" s="114"/>
      <c r="F1" s="114"/>
      <c r="G1" s="114"/>
      <c r="H1" s="115"/>
      <c r="I1" s="116"/>
      <c r="J1" s="114"/>
      <c r="K1" s="117"/>
      <c r="M1" s="118" t="s">
        <v>1077</v>
      </c>
      <c r="N1" s="107"/>
      <c r="O1" s="108"/>
      <c r="P1" s="108"/>
      <c r="Q1" s="108"/>
      <c r="R1" s="108"/>
      <c r="S1" s="109"/>
      <c r="T1" s="107"/>
      <c r="U1" s="108"/>
      <c r="V1" s="108"/>
      <c r="W1" s="108"/>
      <c r="X1" s="109"/>
    </row>
    <row r="2" spans="1:24" ht="14.25" customHeight="1" x14ac:dyDescent="0.25">
      <c r="A2" s="27" t="s">
        <v>1079</v>
      </c>
      <c r="B2" s="112"/>
      <c r="C2" s="28" t="s">
        <v>1080</v>
      </c>
      <c r="D2" s="29" t="s">
        <v>1081</v>
      </c>
      <c r="E2" s="29" t="s">
        <v>1082</v>
      </c>
      <c r="F2" s="29" t="s">
        <v>1083</v>
      </c>
      <c r="G2" s="29" t="s">
        <v>1084</v>
      </c>
      <c r="H2" s="29" t="s">
        <v>1085</v>
      </c>
      <c r="I2" s="29" t="s">
        <v>1084</v>
      </c>
      <c r="J2" s="29" t="s">
        <v>1085</v>
      </c>
      <c r="K2" s="30" t="s">
        <v>1086</v>
      </c>
      <c r="M2" s="119"/>
      <c r="N2" s="31" t="s">
        <v>1087</v>
      </c>
      <c r="O2" s="29"/>
      <c r="P2" s="29"/>
      <c r="Q2" s="29"/>
      <c r="R2" s="29"/>
      <c r="S2" s="29" t="s">
        <v>1085</v>
      </c>
      <c r="T2" s="29"/>
      <c r="U2" s="29"/>
      <c r="V2" s="29"/>
      <c r="W2" s="29" t="s">
        <v>1085</v>
      </c>
      <c r="X2" s="29" t="s">
        <v>1086</v>
      </c>
    </row>
    <row r="3" spans="1:24" ht="14.25" customHeight="1" x14ac:dyDescent="0.25">
      <c r="B3" s="32" t="s">
        <v>1088</v>
      </c>
      <c r="C3" s="33"/>
      <c r="D3" s="33"/>
      <c r="E3" s="33"/>
      <c r="F3" s="33"/>
      <c r="G3" s="33"/>
      <c r="H3" s="34"/>
      <c r="I3" s="33"/>
      <c r="J3" s="34"/>
      <c r="K3" s="35"/>
      <c r="M3" s="10" t="s">
        <v>1088</v>
      </c>
      <c r="N3" s="33"/>
      <c r="O3" s="33"/>
      <c r="P3" s="33"/>
      <c r="Q3" s="33"/>
      <c r="R3" s="33"/>
      <c r="S3" s="34"/>
      <c r="T3" s="33"/>
      <c r="U3" s="33"/>
      <c r="V3" s="33"/>
      <c r="W3" s="34"/>
      <c r="X3" s="34"/>
    </row>
    <row r="4" spans="1:24" ht="14.25" customHeight="1" x14ac:dyDescent="0.25">
      <c r="B4" s="32" t="s">
        <v>1089</v>
      </c>
      <c r="C4" s="36"/>
      <c r="D4" s="36"/>
      <c r="E4" s="36"/>
      <c r="F4" s="36"/>
      <c r="G4" s="36"/>
      <c r="H4" s="34"/>
      <c r="I4" s="36"/>
      <c r="J4" s="34"/>
      <c r="K4" s="35"/>
      <c r="M4" s="10" t="s">
        <v>1089</v>
      </c>
      <c r="N4" s="36"/>
      <c r="O4" s="36"/>
      <c r="P4" s="36"/>
      <c r="Q4" s="36"/>
      <c r="R4" s="36"/>
      <c r="S4" s="34"/>
      <c r="T4" s="36"/>
      <c r="U4" s="36"/>
      <c r="V4" s="36"/>
      <c r="W4" s="34"/>
      <c r="X4" s="34"/>
    </row>
    <row r="5" spans="1:24" ht="14.25" customHeight="1" x14ac:dyDescent="0.25">
      <c r="B5" s="32" t="s">
        <v>1090</v>
      </c>
      <c r="C5" s="36"/>
      <c r="D5" s="36"/>
      <c r="E5" s="36"/>
      <c r="F5" s="36"/>
      <c r="G5" s="36"/>
      <c r="H5" s="34"/>
      <c r="I5" s="36"/>
      <c r="J5" s="34"/>
      <c r="K5" s="35"/>
      <c r="M5" s="10" t="s">
        <v>1090</v>
      </c>
      <c r="N5" s="36"/>
      <c r="O5" s="36"/>
      <c r="P5" s="36"/>
      <c r="Q5" s="36"/>
      <c r="R5" s="36"/>
      <c r="S5" s="34"/>
      <c r="T5" s="36"/>
      <c r="U5" s="36"/>
      <c r="V5" s="36"/>
      <c r="W5" s="34"/>
      <c r="X5" s="34"/>
    </row>
    <row r="6" spans="1:24" ht="14.25" customHeight="1" x14ac:dyDescent="0.25">
      <c r="B6" s="37" t="s">
        <v>1091</v>
      </c>
      <c r="C6" s="38"/>
      <c r="D6" s="38"/>
      <c r="E6" s="38"/>
      <c r="F6" s="38"/>
      <c r="G6" s="38"/>
      <c r="H6" s="39"/>
      <c r="I6" s="38"/>
      <c r="J6" s="39"/>
      <c r="K6" s="40"/>
      <c r="M6" s="41" t="s">
        <v>1091</v>
      </c>
      <c r="N6" s="38"/>
      <c r="O6" s="38"/>
      <c r="P6" s="38"/>
      <c r="Q6" s="38"/>
      <c r="R6" s="38"/>
      <c r="S6" s="39"/>
      <c r="T6" s="38"/>
      <c r="U6" s="38"/>
      <c r="V6" s="38"/>
      <c r="W6" s="39"/>
      <c r="X6" s="39"/>
    </row>
    <row r="7" spans="1:24" ht="14.25" customHeight="1" x14ac:dyDescent="0.25">
      <c r="B7" s="42" t="s">
        <v>1092</v>
      </c>
      <c r="C7" s="43"/>
      <c r="D7" s="43"/>
      <c r="E7" s="43"/>
      <c r="F7" s="43"/>
      <c r="G7" s="43"/>
      <c r="H7" s="44"/>
      <c r="I7" s="43"/>
      <c r="J7" s="44"/>
      <c r="K7" s="45"/>
      <c r="M7" s="42" t="s">
        <v>1092</v>
      </c>
      <c r="N7" s="43"/>
      <c r="O7" s="43"/>
      <c r="P7" s="43"/>
      <c r="Q7" s="43"/>
      <c r="R7" s="43"/>
      <c r="S7" s="44"/>
      <c r="T7" s="43"/>
      <c r="U7" s="43"/>
      <c r="V7" s="43"/>
      <c r="W7" s="44"/>
      <c r="X7" s="45"/>
    </row>
    <row r="8" spans="1:24" ht="14.25" customHeight="1" x14ac:dyDescent="0.25">
      <c r="B8" s="32" t="s">
        <v>1093</v>
      </c>
      <c r="C8" s="46"/>
      <c r="D8" s="46"/>
      <c r="E8" s="46"/>
      <c r="F8" s="46"/>
      <c r="G8" s="46"/>
      <c r="H8" s="34"/>
      <c r="I8" s="46"/>
      <c r="J8" s="34"/>
      <c r="K8" s="35"/>
      <c r="M8" s="32" t="s">
        <v>1093</v>
      </c>
      <c r="N8" s="46"/>
      <c r="O8" s="46"/>
      <c r="P8" s="46"/>
      <c r="Q8" s="46"/>
      <c r="R8" s="46"/>
      <c r="S8" s="34"/>
      <c r="T8" s="46"/>
      <c r="U8" s="46"/>
      <c r="V8" s="46"/>
      <c r="W8" s="34"/>
      <c r="X8" s="35"/>
    </row>
    <row r="9" spans="1:24" ht="14.25" customHeight="1" x14ac:dyDescent="0.25">
      <c r="B9" s="32" t="s">
        <v>1094</v>
      </c>
      <c r="C9" s="46"/>
      <c r="D9" s="46"/>
      <c r="E9" s="46"/>
      <c r="F9" s="46"/>
      <c r="G9" s="46"/>
      <c r="H9" s="34"/>
      <c r="I9" s="46"/>
      <c r="J9" s="34"/>
      <c r="K9" s="35"/>
      <c r="M9" s="32" t="s">
        <v>1094</v>
      </c>
      <c r="N9" s="46"/>
      <c r="O9" s="46"/>
      <c r="P9" s="46"/>
      <c r="Q9" s="46"/>
      <c r="R9" s="46"/>
      <c r="S9" s="34"/>
      <c r="T9" s="46"/>
      <c r="U9" s="46"/>
      <c r="V9" s="46"/>
      <c r="W9" s="34"/>
      <c r="X9" s="35"/>
    </row>
    <row r="10" spans="1:24" ht="14.25" customHeight="1" x14ac:dyDescent="0.25">
      <c r="B10" s="32" t="s">
        <v>1095</v>
      </c>
      <c r="C10" s="46"/>
      <c r="D10" s="46"/>
      <c r="E10" s="46"/>
      <c r="F10" s="46"/>
      <c r="G10" s="46"/>
      <c r="H10" s="34"/>
      <c r="I10" s="46"/>
      <c r="J10" s="34"/>
      <c r="K10" s="35"/>
      <c r="M10" s="32" t="s">
        <v>1095</v>
      </c>
      <c r="N10" s="46"/>
      <c r="O10" s="46"/>
      <c r="P10" s="46"/>
      <c r="Q10" s="46"/>
      <c r="R10" s="46"/>
      <c r="S10" s="34"/>
      <c r="T10" s="46"/>
      <c r="U10" s="46"/>
      <c r="V10" s="46"/>
      <c r="W10" s="34"/>
      <c r="X10" s="35"/>
    </row>
    <row r="11" spans="1:24" ht="14.25" customHeight="1" x14ac:dyDescent="0.25">
      <c r="B11" s="32" t="s">
        <v>1096</v>
      </c>
      <c r="C11" s="46"/>
      <c r="D11" s="46"/>
      <c r="E11" s="46"/>
      <c r="F11" s="46"/>
      <c r="G11" s="46"/>
      <c r="H11" s="34"/>
      <c r="I11" s="46"/>
      <c r="J11" s="34"/>
      <c r="K11" s="35"/>
      <c r="M11" s="32" t="s">
        <v>1096</v>
      </c>
      <c r="N11" s="46"/>
      <c r="O11" s="46"/>
      <c r="P11" s="46"/>
      <c r="Q11" s="46"/>
      <c r="R11" s="46"/>
      <c r="S11" s="34"/>
      <c r="T11" s="46"/>
      <c r="U11" s="46"/>
      <c r="V11" s="46"/>
      <c r="W11" s="34"/>
      <c r="X11" s="35"/>
    </row>
    <row r="12" spans="1:24" ht="14.25" customHeight="1" x14ac:dyDescent="0.25">
      <c r="B12" s="32" t="s">
        <v>1097</v>
      </c>
      <c r="C12" s="46"/>
      <c r="D12" s="46"/>
      <c r="E12" s="46"/>
      <c r="F12" s="46"/>
      <c r="G12" s="46"/>
      <c r="H12" s="34"/>
      <c r="I12" s="46"/>
      <c r="J12" s="34"/>
      <c r="K12" s="35"/>
      <c r="M12" s="32" t="s">
        <v>1097</v>
      </c>
      <c r="N12" s="46"/>
      <c r="O12" s="46"/>
      <c r="P12" s="46"/>
      <c r="Q12" s="46"/>
      <c r="R12" s="46"/>
      <c r="S12" s="34"/>
      <c r="T12" s="46"/>
      <c r="U12" s="46"/>
      <c r="V12" s="46"/>
      <c r="W12" s="34"/>
      <c r="X12" s="35"/>
    </row>
    <row r="13" spans="1:24" ht="14.25" customHeight="1" x14ac:dyDescent="0.25">
      <c r="B13" s="32" t="s">
        <v>1098</v>
      </c>
      <c r="C13" s="46"/>
      <c r="D13" s="46"/>
      <c r="E13" s="46"/>
      <c r="F13" s="46"/>
      <c r="G13" s="46"/>
      <c r="H13" s="34"/>
      <c r="I13" s="46"/>
      <c r="J13" s="34"/>
      <c r="K13" s="35"/>
      <c r="M13" s="32" t="s">
        <v>1098</v>
      </c>
      <c r="N13" s="46"/>
      <c r="O13" s="46"/>
      <c r="P13" s="46"/>
      <c r="Q13" s="46"/>
      <c r="R13" s="46"/>
      <c r="S13" s="34"/>
      <c r="T13" s="46"/>
      <c r="U13" s="46"/>
      <c r="V13" s="46"/>
      <c r="W13" s="34"/>
      <c r="X13" s="35"/>
    </row>
    <row r="14" spans="1:24" ht="14.25" customHeight="1" x14ac:dyDescent="0.25">
      <c r="B14" s="32" t="s">
        <v>1099</v>
      </c>
      <c r="C14" s="46"/>
      <c r="D14" s="46"/>
      <c r="E14" s="46"/>
      <c r="F14" s="46"/>
      <c r="G14" s="46"/>
      <c r="H14" s="34"/>
      <c r="I14" s="46"/>
      <c r="J14" s="34"/>
      <c r="K14" s="35"/>
      <c r="M14" s="32" t="s">
        <v>1099</v>
      </c>
      <c r="N14" s="46"/>
      <c r="O14" s="46"/>
      <c r="P14" s="46"/>
      <c r="Q14" s="46"/>
      <c r="R14" s="46"/>
      <c r="S14" s="34"/>
      <c r="T14" s="46"/>
      <c r="U14" s="46"/>
      <c r="V14" s="46"/>
      <c r="W14" s="34"/>
      <c r="X14" s="35"/>
    </row>
    <row r="15" spans="1:24" ht="14.25" customHeight="1" x14ac:dyDescent="0.25">
      <c r="B15" s="32" t="s">
        <v>1100</v>
      </c>
      <c r="C15" s="46"/>
      <c r="D15" s="46"/>
      <c r="E15" s="46"/>
      <c r="F15" s="46"/>
      <c r="G15" s="46"/>
      <c r="H15" s="34"/>
      <c r="I15" s="46"/>
      <c r="J15" s="34"/>
      <c r="K15" s="35"/>
      <c r="M15" s="32" t="s">
        <v>1100</v>
      </c>
      <c r="N15" s="46"/>
      <c r="O15" s="46"/>
      <c r="P15" s="46"/>
      <c r="Q15" s="46"/>
      <c r="R15" s="46"/>
      <c r="S15" s="34"/>
      <c r="T15" s="46"/>
      <c r="U15" s="46"/>
      <c r="V15" s="46"/>
      <c r="W15" s="34"/>
      <c r="X15" s="35"/>
    </row>
    <row r="16" spans="1:24" ht="14.25" customHeight="1" x14ac:dyDescent="0.25">
      <c r="B16" s="32" t="s">
        <v>1101</v>
      </c>
      <c r="C16" s="46"/>
      <c r="D16" s="46"/>
      <c r="E16" s="46"/>
      <c r="F16" s="46"/>
      <c r="G16" s="46"/>
      <c r="H16" s="34"/>
      <c r="I16" s="46"/>
      <c r="J16" s="34"/>
      <c r="K16" s="35"/>
      <c r="M16" s="32" t="s">
        <v>1101</v>
      </c>
      <c r="N16" s="46"/>
      <c r="O16" s="46"/>
      <c r="P16" s="46"/>
      <c r="Q16" s="46"/>
      <c r="R16" s="46"/>
      <c r="S16" s="34"/>
      <c r="T16" s="46"/>
      <c r="U16" s="46"/>
      <c r="V16" s="46"/>
      <c r="W16" s="34"/>
      <c r="X16" s="35"/>
    </row>
    <row r="17" spans="1:26" ht="14.25" customHeight="1" x14ac:dyDescent="0.25">
      <c r="B17" s="32" t="s">
        <v>1102</v>
      </c>
      <c r="C17" s="46"/>
      <c r="D17" s="46"/>
      <c r="E17" s="46"/>
      <c r="F17" s="46"/>
      <c r="G17" s="46"/>
      <c r="H17" s="34"/>
      <c r="I17" s="46"/>
      <c r="J17" s="34"/>
      <c r="K17" s="35"/>
      <c r="M17" s="32" t="s">
        <v>1102</v>
      </c>
      <c r="N17" s="46"/>
      <c r="O17" s="46"/>
      <c r="P17" s="46"/>
      <c r="Q17" s="46"/>
      <c r="R17" s="46"/>
      <c r="S17" s="34"/>
      <c r="T17" s="46"/>
      <c r="U17" s="46"/>
      <c r="V17" s="46"/>
      <c r="W17" s="34"/>
      <c r="X17" s="35"/>
    </row>
    <row r="18" spans="1:26" ht="14.25" customHeight="1" x14ac:dyDescent="0.25">
      <c r="B18" s="47" t="s">
        <v>1103</v>
      </c>
      <c r="C18" s="48"/>
      <c r="D18" s="48"/>
      <c r="E18" s="48"/>
      <c r="F18" s="48"/>
      <c r="G18" s="48"/>
      <c r="H18" s="49"/>
      <c r="I18" s="48"/>
      <c r="J18" s="49"/>
      <c r="K18" s="50"/>
      <c r="M18" s="47" t="s">
        <v>1103</v>
      </c>
      <c r="N18" s="48"/>
      <c r="O18" s="48"/>
      <c r="P18" s="48"/>
      <c r="Q18" s="48"/>
      <c r="R18" s="48"/>
      <c r="S18" s="49"/>
      <c r="T18" s="48"/>
      <c r="U18" s="48"/>
      <c r="V18" s="48"/>
      <c r="W18" s="49"/>
      <c r="X18" s="50"/>
    </row>
    <row r="19" spans="1:26" ht="14.25" customHeight="1" x14ac:dyDescent="0.25">
      <c r="C19" s="18" t="s">
        <v>1104</v>
      </c>
      <c r="D19" s="18"/>
      <c r="E19" s="18"/>
      <c r="F19" s="18"/>
      <c r="G19" s="18"/>
    </row>
    <row r="20" spans="1:26" ht="30.75" customHeight="1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29"/>
      <c r="N20" s="110" t="s">
        <v>1105</v>
      </c>
      <c r="O20" s="108"/>
      <c r="P20" s="108"/>
      <c r="Q20" s="108"/>
      <c r="R20" s="109"/>
      <c r="S20" s="29" t="s">
        <v>1085</v>
      </c>
      <c r="T20" s="29"/>
      <c r="U20" s="29"/>
      <c r="V20" s="29"/>
      <c r="W20" s="29" t="s">
        <v>1085</v>
      </c>
      <c r="X20" s="29" t="s">
        <v>1086</v>
      </c>
      <c r="Y20" s="51"/>
      <c r="Z20" s="51"/>
    </row>
    <row r="21" spans="1:26" ht="14.25" customHeight="1" x14ac:dyDescent="0.25">
      <c r="C21" s="18"/>
      <c r="D21" s="18"/>
      <c r="E21" s="18"/>
      <c r="F21" s="18"/>
      <c r="G21" s="18"/>
      <c r="L21" s="52" t="s">
        <v>1106</v>
      </c>
      <c r="M21" s="10" t="s">
        <v>1088</v>
      </c>
      <c r="N21" s="33" t="s">
        <v>1107</v>
      </c>
      <c r="O21" s="33" t="s">
        <v>1108</v>
      </c>
      <c r="P21" s="33" t="s">
        <v>1109</v>
      </c>
      <c r="Q21" s="33" t="s">
        <v>1110</v>
      </c>
      <c r="R21" s="33" t="s">
        <v>1111</v>
      </c>
      <c r="S21" s="34"/>
      <c r="T21" s="33"/>
      <c r="U21" s="33"/>
      <c r="V21" s="33"/>
      <c r="W21" s="34"/>
      <c r="X21" s="34"/>
    </row>
    <row r="22" spans="1:26" ht="14.25" customHeight="1" x14ac:dyDescent="0.25">
      <c r="C22" s="18"/>
      <c r="D22" s="18"/>
      <c r="E22" s="18"/>
      <c r="F22" s="18"/>
      <c r="G22" s="18"/>
      <c r="L22" s="10"/>
      <c r="M22" s="10" t="s">
        <v>1089</v>
      </c>
      <c r="N22" s="36"/>
      <c r="O22" s="36"/>
      <c r="P22" s="36"/>
      <c r="Q22" s="36"/>
      <c r="R22" s="36"/>
      <c r="S22" s="34"/>
      <c r="T22" s="36"/>
      <c r="U22" s="36"/>
      <c r="V22" s="36"/>
      <c r="W22" s="34"/>
      <c r="X22" s="34"/>
    </row>
    <row r="23" spans="1:26" ht="14.25" customHeight="1" x14ac:dyDescent="0.25">
      <c r="C23" s="18"/>
      <c r="D23" s="18"/>
      <c r="E23" s="18"/>
      <c r="F23" s="18"/>
      <c r="G23" s="18"/>
      <c r="L23" s="10"/>
      <c r="M23" s="10" t="s">
        <v>1090</v>
      </c>
      <c r="N23" s="36"/>
      <c r="O23" s="36"/>
      <c r="P23" s="36"/>
      <c r="Q23" s="36"/>
      <c r="R23" s="36"/>
      <c r="S23" s="34"/>
      <c r="T23" s="36"/>
      <c r="U23" s="36"/>
      <c r="V23" s="36"/>
      <c r="W23" s="34"/>
      <c r="X23" s="34"/>
    </row>
    <row r="24" spans="1:26" ht="14.25" customHeight="1" x14ac:dyDescent="0.25">
      <c r="C24" s="18"/>
      <c r="D24" s="18"/>
      <c r="E24" s="18"/>
      <c r="F24" s="18"/>
      <c r="G24" s="18"/>
      <c r="L24" s="10"/>
      <c r="M24" s="41" t="s">
        <v>1091</v>
      </c>
      <c r="N24" s="38"/>
      <c r="O24" s="38"/>
      <c r="P24" s="38"/>
      <c r="Q24" s="38"/>
      <c r="R24" s="38"/>
      <c r="S24" s="39"/>
      <c r="T24" s="38"/>
      <c r="U24" s="38"/>
      <c r="V24" s="38"/>
      <c r="W24" s="39"/>
      <c r="X24" s="39"/>
    </row>
    <row r="25" spans="1:26" ht="14.25" customHeight="1" x14ac:dyDescent="0.25">
      <c r="C25" s="18"/>
      <c r="D25" s="18"/>
      <c r="E25" s="18"/>
      <c r="F25" s="18"/>
      <c r="G25" s="18"/>
      <c r="L25" s="10"/>
      <c r="M25" s="10"/>
      <c r="N25" s="46"/>
      <c r="O25" s="10"/>
      <c r="P25" s="10"/>
      <c r="Q25" s="10"/>
      <c r="R25" s="10"/>
      <c r="S25" s="10"/>
    </row>
    <row r="26" spans="1:26" ht="14.25" customHeight="1" x14ac:dyDescent="0.25">
      <c r="C26" s="18"/>
      <c r="D26" s="18"/>
      <c r="E26" s="18"/>
      <c r="F26" s="18"/>
      <c r="G26" s="18"/>
      <c r="L26" s="10"/>
      <c r="M26" s="10"/>
      <c r="N26" s="46"/>
      <c r="O26" s="10"/>
      <c r="P26" s="10"/>
      <c r="Q26" s="10"/>
      <c r="R26" s="10"/>
      <c r="S26" s="10"/>
    </row>
    <row r="27" spans="1:26" ht="14.25" customHeight="1" x14ac:dyDescent="0.25">
      <c r="C27" s="18"/>
      <c r="D27" s="18"/>
      <c r="E27" s="18"/>
      <c r="F27" s="18"/>
      <c r="G27" s="18"/>
      <c r="L27" s="10"/>
      <c r="M27" s="10"/>
      <c r="N27" s="46"/>
      <c r="O27" s="10"/>
      <c r="P27" s="10"/>
      <c r="Q27" s="10"/>
      <c r="R27" s="10"/>
      <c r="S27" s="10"/>
    </row>
    <row r="28" spans="1:26" ht="14.25" customHeight="1" x14ac:dyDescent="0.25">
      <c r="C28" s="18"/>
      <c r="D28" s="18"/>
      <c r="E28" s="18"/>
      <c r="F28" s="18"/>
      <c r="G28" s="18"/>
      <c r="L28" s="10"/>
      <c r="M28" s="10"/>
      <c r="N28" s="46"/>
      <c r="O28" s="10"/>
      <c r="P28" s="10"/>
      <c r="Q28" s="10"/>
      <c r="R28" s="10"/>
      <c r="S28" s="10"/>
    </row>
    <row r="29" spans="1:26" ht="14.25" customHeight="1" x14ac:dyDescent="0.25">
      <c r="C29" s="18"/>
      <c r="D29" s="18"/>
      <c r="E29" s="18"/>
      <c r="F29" s="18"/>
      <c r="G29" s="18"/>
      <c r="L29" s="10"/>
      <c r="M29" s="10"/>
      <c r="N29" s="46"/>
      <c r="O29" s="10"/>
      <c r="P29" s="10"/>
      <c r="Q29" s="10"/>
      <c r="R29" s="10"/>
      <c r="S29" s="10"/>
    </row>
    <row r="30" spans="1:26" ht="14.25" customHeight="1" x14ac:dyDescent="0.25">
      <c r="C30" s="18"/>
      <c r="D30" s="18"/>
      <c r="E30" s="18"/>
      <c r="F30" s="18"/>
      <c r="G30" s="18"/>
      <c r="L30" s="10"/>
      <c r="M30" s="10"/>
      <c r="N30" s="46"/>
      <c r="O30" s="10"/>
      <c r="P30" s="10"/>
      <c r="Q30" s="10"/>
      <c r="R30" s="10"/>
      <c r="S30" s="10"/>
    </row>
    <row r="31" spans="1:26" ht="14.25" customHeight="1" x14ac:dyDescent="0.25">
      <c r="C31" s="18"/>
      <c r="D31" s="18"/>
      <c r="E31" s="18"/>
      <c r="F31" s="18"/>
      <c r="G31" s="18"/>
      <c r="L31" s="10"/>
      <c r="M31" s="10"/>
      <c r="N31" s="46"/>
      <c r="O31" s="10"/>
      <c r="P31" s="10"/>
      <c r="Q31" s="10"/>
      <c r="R31" s="10"/>
      <c r="S31" s="10"/>
    </row>
    <row r="32" spans="1:26" ht="14.25" customHeight="1" x14ac:dyDescent="0.25">
      <c r="C32" s="18"/>
      <c r="D32" s="18"/>
      <c r="E32" s="18"/>
      <c r="F32" s="18"/>
      <c r="G32" s="18"/>
      <c r="L32" s="10"/>
      <c r="M32" s="10"/>
      <c r="N32" s="46"/>
      <c r="O32" s="10"/>
      <c r="P32" s="10"/>
      <c r="Q32" s="10"/>
      <c r="R32" s="10"/>
      <c r="S32" s="10"/>
    </row>
    <row r="33" spans="1:26" ht="14.25" customHeight="1" x14ac:dyDescent="0.25">
      <c r="C33" s="18"/>
      <c r="D33" s="18"/>
      <c r="E33" s="18"/>
      <c r="F33" s="18"/>
      <c r="G33" s="18"/>
      <c r="L33" s="10"/>
      <c r="M33" s="10"/>
      <c r="N33" s="46"/>
      <c r="O33" s="10"/>
      <c r="P33" s="10"/>
      <c r="Q33" s="10"/>
      <c r="R33" s="10"/>
      <c r="S33" s="10"/>
    </row>
    <row r="34" spans="1:26" ht="14.25" customHeight="1" x14ac:dyDescent="0.25">
      <c r="C34" s="18"/>
      <c r="D34" s="18"/>
      <c r="E34" s="18"/>
      <c r="F34" s="18"/>
      <c r="G34" s="18"/>
      <c r="L34" s="10"/>
      <c r="M34" s="10"/>
      <c r="N34" s="46"/>
      <c r="O34" s="10"/>
      <c r="P34" s="10"/>
      <c r="Q34" s="10"/>
      <c r="R34" s="10"/>
      <c r="S34" s="10"/>
    </row>
    <row r="35" spans="1:26" ht="14.25" customHeight="1" x14ac:dyDescent="0.25">
      <c r="C35" s="18"/>
      <c r="D35" s="18"/>
      <c r="E35" s="18"/>
      <c r="F35" s="18"/>
      <c r="G35" s="18"/>
      <c r="L35" s="10"/>
      <c r="M35" s="10"/>
      <c r="N35" s="46"/>
      <c r="O35" s="10"/>
      <c r="P35" s="10"/>
      <c r="Q35" s="10"/>
      <c r="R35" s="10"/>
      <c r="S35" s="10"/>
    </row>
    <row r="36" spans="1:26" ht="14.25" customHeight="1" x14ac:dyDescent="0.25">
      <c r="C36" s="18"/>
      <c r="D36" s="18"/>
      <c r="E36" s="18"/>
      <c r="F36" s="18"/>
      <c r="G36" s="18"/>
      <c r="L36" s="10"/>
      <c r="M36" s="10"/>
      <c r="N36" s="46"/>
      <c r="O36" s="10"/>
      <c r="P36" s="10"/>
      <c r="Q36" s="10"/>
      <c r="R36" s="10"/>
      <c r="S36" s="10"/>
    </row>
    <row r="37" spans="1:26" ht="14.25" customHeight="1" x14ac:dyDescent="0.25">
      <c r="C37" s="18"/>
      <c r="D37" s="18"/>
      <c r="E37" s="18"/>
      <c r="F37" s="18"/>
      <c r="G37" s="18"/>
      <c r="L37" s="10"/>
      <c r="M37" s="10"/>
      <c r="N37" s="46"/>
      <c r="O37" s="10"/>
      <c r="P37" s="10"/>
      <c r="Q37" s="10"/>
      <c r="R37" s="10"/>
      <c r="S37" s="10"/>
    </row>
    <row r="38" spans="1:26" ht="14.25" customHeight="1" x14ac:dyDescent="0.25">
      <c r="C38" s="18"/>
      <c r="D38" s="18"/>
      <c r="E38" s="18"/>
      <c r="F38" s="18"/>
      <c r="G38" s="18"/>
      <c r="L38" s="10"/>
      <c r="M38" s="10"/>
      <c r="N38" s="46"/>
      <c r="O38" s="10"/>
      <c r="P38" s="10"/>
      <c r="Q38" s="10"/>
      <c r="R38" s="10"/>
      <c r="S38" s="10"/>
    </row>
    <row r="39" spans="1:26" ht="14.25" customHeight="1" x14ac:dyDescent="0.25">
      <c r="C39" s="18"/>
      <c r="D39" s="18"/>
      <c r="E39" s="18"/>
      <c r="F39" s="18"/>
      <c r="G39" s="18"/>
      <c r="N39" s="18"/>
      <c r="O39" s="9" t="s">
        <v>1085</v>
      </c>
    </row>
    <row r="40" spans="1:26" ht="35.25" customHeight="1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M40" s="18"/>
      <c r="N40" s="18"/>
      <c r="O40" s="18"/>
      <c r="P40" s="18"/>
      <c r="Q40" s="18"/>
      <c r="T40" s="51"/>
      <c r="U40" s="51"/>
      <c r="V40" s="51"/>
      <c r="W40" s="51"/>
      <c r="X40" s="51"/>
      <c r="Y40" s="51"/>
      <c r="Z40" s="51"/>
    </row>
    <row r="41" spans="1:26" ht="14.25" customHeight="1" x14ac:dyDescent="0.25">
      <c r="C41" s="18"/>
      <c r="D41" s="18"/>
      <c r="E41" s="18"/>
      <c r="F41" s="18"/>
      <c r="G41" s="18"/>
      <c r="L41" s="52" t="s">
        <v>1106</v>
      </c>
      <c r="M41" s="52" t="s">
        <v>1112</v>
      </c>
      <c r="N41" s="29" t="s">
        <v>1113</v>
      </c>
      <c r="O41" s="52" t="s">
        <v>1114</v>
      </c>
      <c r="P41" s="52" t="s">
        <v>1115</v>
      </c>
      <c r="Q41" s="52" t="s">
        <v>1116</v>
      </c>
      <c r="R41" s="52" t="s">
        <v>21</v>
      </c>
      <c r="S41" s="53" t="s">
        <v>1117</v>
      </c>
    </row>
    <row r="42" spans="1:26" ht="14.25" customHeight="1" x14ac:dyDescent="0.25">
      <c r="C42" s="18"/>
      <c r="D42" s="18"/>
      <c r="E42" s="18"/>
      <c r="F42" s="18"/>
      <c r="G42" s="18"/>
      <c r="L42" s="10"/>
      <c r="M42" s="10"/>
      <c r="N42" s="46"/>
      <c r="O42" s="10"/>
      <c r="P42" s="10"/>
      <c r="Q42" s="10"/>
      <c r="R42" s="10"/>
      <c r="S42" s="10"/>
    </row>
    <row r="43" spans="1:26" ht="14.25" customHeight="1" x14ac:dyDescent="0.25">
      <c r="C43" s="18"/>
      <c r="D43" s="18"/>
      <c r="E43" s="18"/>
      <c r="F43" s="18"/>
      <c r="G43" s="18"/>
      <c r="L43" s="10"/>
      <c r="M43" s="10"/>
      <c r="N43" s="46"/>
      <c r="O43" s="10"/>
      <c r="P43" s="10"/>
      <c r="Q43" s="10"/>
      <c r="R43" s="10"/>
      <c r="S43" s="10"/>
    </row>
    <row r="44" spans="1:26" ht="14.25" customHeight="1" x14ac:dyDescent="0.25">
      <c r="C44" s="18"/>
      <c r="D44" s="18"/>
      <c r="E44" s="18"/>
      <c r="F44" s="18"/>
      <c r="G44" s="18"/>
      <c r="L44" s="10"/>
      <c r="M44" s="10"/>
      <c r="N44" s="46"/>
      <c r="O44" s="10"/>
      <c r="P44" s="10"/>
      <c r="Q44" s="10"/>
      <c r="R44" s="10"/>
      <c r="S44" s="10"/>
    </row>
    <row r="45" spans="1:26" ht="14.25" customHeight="1" x14ac:dyDescent="0.25">
      <c r="C45" s="18"/>
      <c r="D45" s="18"/>
      <c r="E45" s="18"/>
      <c r="F45" s="18"/>
      <c r="G45" s="18"/>
      <c r="L45" s="10"/>
      <c r="M45" s="10"/>
      <c r="N45" s="46"/>
      <c r="O45" s="10"/>
      <c r="P45" s="10"/>
      <c r="Q45" s="10"/>
      <c r="R45" s="10"/>
      <c r="S45" s="10"/>
    </row>
    <row r="46" spans="1:26" ht="14.25" customHeight="1" x14ac:dyDescent="0.25">
      <c r="C46" s="18"/>
      <c r="D46" s="18"/>
      <c r="E46" s="18"/>
      <c r="F46" s="18"/>
      <c r="G46" s="18"/>
      <c r="L46" s="10"/>
      <c r="M46" s="10"/>
      <c r="N46" s="46"/>
      <c r="O46" s="10"/>
      <c r="P46" s="10"/>
      <c r="Q46" s="10"/>
      <c r="R46" s="10"/>
      <c r="S46" s="10"/>
    </row>
    <row r="47" spans="1:26" ht="14.25" customHeight="1" x14ac:dyDescent="0.25">
      <c r="C47" s="18"/>
      <c r="D47" s="18"/>
      <c r="E47" s="18"/>
      <c r="F47" s="18"/>
      <c r="G47" s="18"/>
      <c r="L47" s="10"/>
      <c r="M47" s="10"/>
      <c r="N47" s="46"/>
      <c r="O47" s="10"/>
      <c r="P47" s="10"/>
      <c r="Q47" s="10"/>
      <c r="R47" s="10"/>
      <c r="S47" s="10"/>
    </row>
    <row r="48" spans="1:26" ht="14.25" customHeight="1" x14ac:dyDescent="0.25">
      <c r="C48" s="18"/>
      <c r="D48" s="18"/>
      <c r="E48" s="18"/>
      <c r="F48" s="18"/>
      <c r="G48" s="18"/>
      <c r="L48" s="10"/>
      <c r="M48" s="10"/>
      <c r="N48" s="46"/>
      <c r="O48" s="10"/>
      <c r="P48" s="10"/>
      <c r="Q48" s="10"/>
      <c r="R48" s="10"/>
      <c r="S48" s="10"/>
    </row>
    <row r="49" spans="3:19" ht="14.25" customHeight="1" x14ac:dyDescent="0.25">
      <c r="C49" s="18"/>
      <c r="D49" s="18"/>
      <c r="E49" s="18"/>
      <c r="F49" s="18"/>
      <c r="G49" s="18"/>
      <c r="L49" s="10"/>
      <c r="M49" s="10"/>
      <c r="N49" s="46"/>
      <c r="O49" s="10"/>
      <c r="P49" s="10"/>
      <c r="Q49" s="10"/>
      <c r="R49" s="10"/>
      <c r="S49" s="10"/>
    </row>
    <row r="50" spans="3:19" ht="14.25" customHeight="1" x14ac:dyDescent="0.25">
      <c r="C50" s="18"/>
      <c r="D50" s="18"/>
      <c r="E50" s="18"/>
      <c r="F50" s="18"/>
      <c r="G50" s="18"/>
      <c r="L50" s="10"/>
      <c r="M50" s="10"/>
      <c r="N50" s="46"/>
      <c r="O50" s="10"/>
      <c r="P50" s="10"/>
      <c r="Q50" s="10"/>
      <c r="R50" s="10"/>
      <c r="S50" s="10"/>
    </row>
    <row r="51" spans="3:19" ht="14.25" customHeight="1" x14ac:dyDescent="0.25">
      <c r="C51" s="18"/>
      <c r="D51" s="18"/>
      <c r="E51" s="18"/>
      <c r="F51" s="18"/>
      <c r="G51" s="18"/>
      <c r="L51" s="10"/>
      <c r="M51" s="10"/>
      <c r="N51" s="46"/>
      <c r="O51" s="10"/>
      <c r="P51" s="10"/>
      <c r="Q51" s="10"/>
      <c r="R51" s="10"/>
      <c r="S51" s="10"/>
    </row>
    <row r="52" spans="3:19" ht="14.25" customHeight="1" x14ac:dyDescent="0.25">
      <c r="C52" s="18"/>
      <c r="D52" s="18"/>
      <c r="E52" s="18"/>
      <c r="F52" s="18"/>
      <c r="G52" s="18"/>
      <c r="L52" s="10"/>
      <c r="M52" s="10"/>
      <c r="N52" s="46"/>
      <c r="O52" s="10"/>
      <c r="P52" s="10"/>
      <c r="Q52" s="10"/>
      <c r="R52" s="10"/>
      <c r="S52" s="10"/>
    </row>
    <row r="53" spans="3:19" ht="14.25" customHeight="1" x14ac:dyDescent="0.25">
      <c r="C53" s="18"/>
      <c r="D53" s="18"/>
      <c r="E53" s="18"/>
      <c r="F53" s="18"/>
      <c r="G53" s="18"/>
      <c r="L53" s="10"/>
      <c r="M53" s="10"/>
      <c r="N53" s="46"/>
      <c r="O53" s="10"/>
      <c r="P53" s="10"/>
      <c r="Q53" s="10"/>
      <c r="R53" s="10"/>
      <c r="S53" s="10"/>
    </row>
    <row r="54" spans="3:19" ht="14.25" customHeight="1" x14ac:dyDescent="0.25">
      <c r="C54" s="18"/>
      <c r="D54" s="18"/>
      <c r="E54" s="18"/>
      <c r="F54" s="18"/>
      <c r="G54" s="18"/>
      <c r="L54" s="10"/>
      <c r="M54" s="10"/>
      <c r="N54" s="46"/>
      <c r="O54" s="10"/>
      <c r="P54" s="10"/>
      <c r="Q54" s="10"/>
      <c r="R54" s="10"/>
      <c r="S54" s="10"/>
    </row>
    <row r="55" spans="3:19" ht="14.25" customHeight="1" x14ac:dyDescent="0.25">
      <c r="C55" s="18"/>
      <c r="D55" s="18"/>
      <c r="E55" s="18"/>
      <c r="F55" s="18"/>
      <c r="G55" s="18"/>
      <c r="L55" s="10"/>
      <c r="M55" s="10"/>
      <c r="N55" s="46"/>
      <c r="O55" s="10"/>
      <c r="P55" s="10"/>
      <c r="Q55" s="10"/>
      <c r="R55" s="10"/>
      <c r="S55" s="10"/>
    </row>
    <row r="56" spans="3:19" ht="14.25" customHeight="1" x14ac:dyDescent="0.25">
      <c r="C56" s="18"/>
      <c r="D56" s="18"/>
      <c r="E56" s="18"/>
      <c r="F56" s="18"/>
      <c r="G56" s="18"/>
      <c r="L56" s="10"/>
      <c r="M56" s="10"/>
      <c r="N56" s="46"/>
      <c r="O56" s="10"/>
      <c r="P56" s="10"/>
      <c r="Q56" s="10"/>
      <c r="R56" s="10"/>
      <c r="S56" s="10"/>
    </row>
    <row r="57" spans="3:19" ht="14.25" customHeight="1" x14ac:dyDescent="0.25">
      <c r="C57" s="18"/>
      <c r="D57" s="18"/>
      <c r="E57" s="18"/>
      <c r="F57" s="18"/>
      <c r="G57" s="18"/>
      <c r="L57" s="10"/>
      <c r="M57" s="10"/>
      <c r="N57" s="46"/>
      <c r="O57" s="10"/>
      <c r="P57" s="10"/>
      <c r="Q57" s="10"/>
      <c r="R57" s="10"/>
      <c r="S57" s="10"/>
    </row>
    <row r="58" spans="3:19" ht="14.25" customHeight="1" x14ac:dyDescent="0.25">
      <c r="C58" s="18"/>
      <c r="D58" s="18"/>
      <c r="E58" s="18"/>
      <c r="F58" s="18"/>
      <c r="G58" s="18"/>
      <c r="L58" s="10"/>
      <c r="M58" s="10"/>
      <c r="N58" s="46"/>
      <c r="O58" s="10"/>
      <c r="P58" s="10"/>
      <c r="Q58" s="10"/>
      <c r="R58" s="10"/>
      <c r="S58" s="10"/>
    </row>
    <row r="59" spans="3:19" ht="14.25" customHeight="1" x14ac:dyDescent="0.25">
      <c r="C59" s="18"/>
      <c r="D59" s="18"/>
      <c r="E59" s="18"/>
      <c r="F59" s="18"/>
      <c r="G59" s="18"/>
      <c r="N59" s="18"/>
      <c r="O59" s="9" t="s">
        <v>1085</v>
      </c>
    </row>
    <row r="60" spans="3:19" ht="14.25" customHeight="1" x14ac:dyDescent="0.25">
      <c r="C60" s="18"/>
      <c r="D60" s="18"/>
      <c r="E60" s="18"/>
      <c r="F60" s="18"/>
      <c r="G60" s="18"/>
    </row>
    <row r="61" spans="3:19" ht="14.25" customHeight="1" x14ac:dyDescent="0.25">
      <c r="C61" s="18"/>
      <c r="D61" s="18"/>
      <c r="E61" s="18"/>
      <c r="F61" s="18"/>
      <c r="G61" s="18"/>
    </row>
    <row r="62" spans="3:19" ht="14.25" customHeight="1" x14ac:dyDescent="0.25">
      <c r="C62" s="18"/>
      <c r="D62" s="18"/>
      <c r="E62" s="18"/>
      <c r="F62" s="18"/>
      <c r="G62" s="18"/>
    </row>
    <row r="63" spans="3:19" ht="14.25" customHeight="1" x14ac:dyDescent="0.25">
      <c r="C63" s="18"/>
      <c r="D63" s="18"/>
      <c r="E63" s="18"/>
      <c r="F63" s="18"/>
      <c r="G63" s="18"/>
    </row>
    <row r="64" spans="3:19" ht="14.25" customHeight="1" x14ac:dyDescent="0.25">
      <c r="C64" s="18"/>
      <c r="D64" s="18"/>
      <c r="E64" s="18"/>
      <c r="F64" s="18"/>
      <c r="G64" s="18"/>
    </row>
    <row r="65" spans="3:7" ht="14.25" customHeight="1" x14ac:dyDescent="0.25">
      <c r="C65" s="18"/>
      <c r="D65" s="18"/>
      <c r="E65" s="18"/>
      <c r="F65" s="18"/>
      <c r="G65" s="18"/>
    </row>
    <row r="66" spans="3:7" ht="14.25" customHeight="1" x14ac:dyDescent="0.25">
      <c r="C66" s="18"/>
      <c r="D66" s="18"/>
      <c r="E66" s="18"/>
      <c r="F66" s="18"/>
      <c r="G66" s="18"/>
    </row>
    <row r="67" spans="3:7" ht="14.25" customHeight="1" x14ac:dyDescent="0.25">
      <c r="C67" s="18"/>
      <c r="D67" s="18"/>
      <c r="E67" s="18"/>
      <c r="F67" s="18"/>
      <c r="G67" s="18"/>
    </row>
    <row r="68" spans="3:7" ht="14.25" customHeight="1" x14ac:dyDescent="0.25">
      <c r="C68" s="18"/>
      <c r="D68" s="18"/>
      <c r="E68" s="18"/>
      <c r="F68" s="18"/>
      <c r="G68" s="18"/>
    </row>
    <row r="69" spans="3:7" ht="14.25" customHeight="1" x14ac:dyDescent="0.25">
      <c r="C69" s="18"/>
      <c r="D69" s="18"/>
      <c r="E69" s="18"/>
      <c r="F69" s="18"/>
      <c r="G69" s="18"/>
    </row>
    <row r="70" spans="3:7" ht="14.25" customHeight="1" x14ac:dyDescent="0.25">
      <c r="C70" s="18"/>
      <c r="D70" s="18"/>
      <c r="E70" s="18"/>
      <c r="F70" s="18"/>
      <c r="G70" s="18"/>
    </row>
    <row r="71" spans="3:7" ht="14.25" customHeight="1" x14ac:dyDescent="0.25">
      <c r="C71" s="18"/>
      <c r="D71" s="18"/>
      <c r="E71" s="18"/>
      <c r="F71" s="18"/>
      <c r="G71" s="18"/>
    </row>
    <row r="72" spans="3:7" ht="14.25" customHeight="1" x14ac:dyDescent="0.25">
      <c r="C72" s="18"/>
      <c r="D72" s="18"/>
      <c r="E72" s="18"/>
      <c r="F72" s="18"/>
      <c r="G72" s="18"/>
    </row>
    <row r="73" spans="3:7" ht="14.25" customHeight="1" x14ac:dyDescent="0.25">
      <c r="C73" s="18"/>
      <c r="D73" s="18"/>
      <c r="E73" s="18"/>
      <c r="F73" s="18"/>
      <c r="G73" s="18"/>
    </row>
    <row r="74" spans="3:7" ht="14.25" customHeight="1" x14ac:dyDescent="0.25">
      <c r="C74" s="18"/>
      <c r="D74" s="18"/>
      <c r="E74" s="18"/>
      <c r="F74" s="18"/>
      <c r="G74" s="18"/>
    </row>
    <row r="75" spans="3:7" ht="14.25" customHeight="1" x14ac:dyDescent="0.25">
      <c r="C75" s="18"/>
      <c r="D75" s="18"/>
      <c r="E75" s="18"/>
      <c r="F75" s="18"/>
      <c r="G75" s="18"/>
    </row>
    <row r="76" spans="3:7" ht="14.25" customHeight="1" x14ac:dyDescent="0.25">
      <c r="C76" s="18"/>
      <c r="D76" s="18"/>
      <c r="E76" s="18"/>
      <c r="F76" s="18"/>
      <c r="G76" s="18"/>
    </row>
    <row r="77" spans="3:7" ht="14.25" customHeight="1" x14ac:dyDescent="0.25">
      <c r="C77" s="18"/>
      <c r="D77" s="18"/>
      <c r="E77" s="18"/>
      <c r="F77" s="18"/>
      <c r="G77" s="18"/>
    </row>
    <row r="78" spans="3:7" ht="14.25" customHeight="1" x14ac:dyDescent="0.25">
      <c r="C78" s="18"/>
      <c r="D78" s="18"/>
      <c r="E78" s="18"/>
      <c r="F78" s="18"/>
      <c r="G78" s="18"/>
    </row>
    <row r="79" spans="3:7" ht="14.25" customHeight="1" x14ac:dyDescent="0.25">
      <c r="C79" s="18"/>
      <c r="D79" s="18"/>
      <c r="E79" s="18"/>
      <c r="F79" s="18"/>
      <c r="G79" s="18"/>
    </row>
    <row r="80" spans="3:7" ht="14.25" customHeight="1" x14ac:dyDescent="0.25">
      <c r="C80" s="18"/>
      <c r="D80" s="18"/>
      <c r="E80" s="18"/>
      <c r="F80" s="18"/>
      <c r="G80" s="18"/>
    </row>
    <row r="81" spans="3:7" ht="14.25" customHeight="1" x14ac:dyDescent="0.25">
      <c r="C81" s="18"/>
      <c r="D81" s="18"/>
      <c r="E81" s="18"/>
      <c r="F81" s="18"/>
      <c r="G81" s="18"/>
    </row>
    <row r="82" spans="3:7" ht="14.25" customHeight="1" x14ac:dyDescent="0.25">
      <c r="C82" s="18"/>
      <c r="D82" s="18"/>
      <c r="E82" s="18"/>
      <c r="F82" s="18"/>
      <c r="G82" s="18"/>
    </row>
    <row r="83" spans="3:7" ht="14.25" customHeight="1" x14ac:dyDescent="0.25">
      <c r="C83" s="18"/>
      <c r="D83" s="18"/>
      <c r="E83" s="18"/>
      <c r="F83" s="18"/>
      <c r="G83" s="18"/>
    </row>
    <row r="84" spans="3:7" ht="14.25" customHeight="1" x14ac:dyDescent="0.25">
      <c r="C84" s="18"/>
      <c r="D84" s="18"/>
      <c r="E84" s="18"/>
      <c r="F84" s="18"/>
      <c r="G84" s="18"/>
    </row>
    <row r="85" spans="3:7" ht="14.25" customHeight="1" x14ac:dyDescent="0.25">
      <c r="C85" s="18"/>
      <c r="D85" s="18"/>
      <c r="E85" s="18"/>
      <c r="F85" s="18"/>
      <c r="G85" s="18"/>
    </row>
    <row r="86" spans="3:7" ht="14.25" customHeight="1" x14ac:dyDescent="0.25">
      <c r="C86" s="18"/>
      <c r="D86" s="18"/>
      <c r="E86" s="18"/>
      <c r="F86" s="18"/>
      <c r="G86" s="18"/>
    </row>
    <row r="87" spans="3:7" ht="14.25" customHeight="1" x14ac:dyDescent="0.25">
      <c r="C87" s="18"/>
      <c r="D87" s="18"/>
      <c r="E87" s="18"/>
      <c r="F87" s="18"/>
      <c r="G87" s="18"/>
    </row>
    <row r="88" spans="3:7" ht="14.25" customHeight="1" x14ac:dyDescent="0.25">
      <c r="C88" s="18"/>
      <c r="D88" s="18"/>
      <c r="E88" s="18"/>
      <c r="F88" s="18"/>
      <c r="G88" s="18"/>
    </row>
    <row r="89" spans="3:7" ht="14.25" customHeight="1" x14ac:dyDescent="0.25">
      <c r="C89" s="18"/>
      <c r="D89" s="18"/>
      <c r="E89" s="18"/>
      <c r="F89" s="18"/>
      <c r="G89" s="18"/>
    </row>
    <row r="90" spans="3:7" ht="14.25" customHeight="1" x14ac:dyDescent="0.25">
      <c r="C90" s="18"/>
      <c r="D90" s="18"/>
      <c r="E90" s="18"/>
      <c r="F90" s="18"/>
      <c r="G90" s="18"/>
    </row>
    <row r="91" spans="3:7" ht="14.25" customHeight="1" x14ac:dyDescent="0.25">
      <c r="C91" s="18"/>
      <c r="D91" s="18"/>
      <c r="E91" s="18"/>
      <c r="F91" s="18"/>
      <c r="G91" s="18"/>
    </row>
    <row r="92" spans="3:7" ht="14.25" customHeight="1" x14ac:dyDescent="0.25">
      <c r="C92" s="18"/>
      <c r="D92" s="18"/>
      <c r="E92" s="18"/>
      <c r="F92" s="18"/>
      <c r="G92" s="18"/>
    </row>
    <row r="93" spans="3:7" ht="14.25" customHeight="1" x14ac:dyDescent="0.25">
      <c r="C93" s="18"/>
      <c r="D93" s="18"/>
      <c r="E93" s="18"/>
      <c r="F93" s="18"/>
      <c r="G93" s="18"/>
    </row>
    <row r="94" spans="3:7" ht="14.25" customHeight="1" x14ac:dyDescent="0.25">
      <c r="C94" s="18"/>
      <c r="D94" s="18"/>
      <c r="E94" s="18"/>
      <c r="F94" s="18"/>
      <c r="G94" s="18"/>
    </row>
    <row r="95" spans="3:7" ht="14.25" customHeight="1" x14ac:dyDescent="0.25">
      <c r="C95" s="18"/>
      <c r="D95" s="18"/>
      <c r="E95" s="18"/>
      <c r="F95" s="18"/>
      <c r="G95" s="18"/>
    </row>
    <row r="96" spans="3:7" ht="14.25" customHeight="1" x14ac:dyDescent="0.25">
      <c r="C96" s="18"/>
      <c r="D96" s="18"/>
      <c r="E96" s="18"/>
      <c r="F96" s="18"/>
      <c r="G96" s="18"/>
    </row>
    <row r="97" spans="3:7" ht="14.25" customHeight="1" x14ac:dyDescent="0.25">
      <c r="C97" s="18"/>
      <c r="D97" s="18"/>
      <c r="E97" s="18"/>
      <c r="F97" s="18"/>
      <c r="G97" s="18"/>
    </row>
    <row r="98" spans="3:7" ht="14.25" customHeight="1" x14ac:dyDescent="0.25">
      <c r="C98" s="18"/>
      <c r="D98" s="18"/>
      <c r="E98" s="18"/>
      <c r="F98" s="18"/>
      <c r="G98" s="18"/>
    </row>
    <row r="99" spans="3:7" ht="14.25" customHeight="1" x14ac:dyDescent="0.25">
      <c r="C99" s="18"/>
      <c r="D99" s="18"/>
      <c r="E99" s="18"/>
      <c r="F99" s="18"/>
      <c r="G99" s="18"/>
    </row>
    <row r="100" spans="3:7" ht="14.25" customHeight="1" x14ac:dyDescent="0.25">
      <c r="C100" s="18"/>
      <c r="D100" s="18"/>
      <c r="E100" s="18"/>
      <c r="F100" s="18"/>
      <c r="G100" s="18"/>
    </row>
    <row r="101" spans="3:7" ht="14.25" customHeight="1" x14ac:dyDescent="0.25">
      <c r="C101" s="18"/>
      <c r="D101" s="18"/>
      <c r="E101" s="18"/>
      <c r="F101" s="18"/>
      <c r="G101" s="18"/>
    </row>
    <row r="102" spans="3:7" ht="14.25" customHeight="1" x14ac:dyDescent="0.25">
      <c r="C102" s="18"/>
      <c r="D102" s="18"/>
      <c r="E102" s="18"/>
      <c r="F102" s="18"/>
      <c r="G102" s="18"/>
    </row>
    <row r="103" spans="3:7" ht="14.25" customHeight="1" x14ac:dyDescent="0.25">
      <c r="C103" s="18"/>
      <c r="D103" s="18"/>
      <c r="E103" s="18"/>
      <c r="F103" s="18"/>
      <c r="G103" s="18"/>
    </row>
    <row r="104" spans="3:7" ht="14.25" customHeight="1" x14ac:dyDescent="0.25">
      <c r="C104" s="18"/>
      <c r="D104" s="18"/>
      <c r="E104" s="18"/>
      <c r="F104" s="18"/>
      <c r="G104" s="18"/>
    </row>
    <row r="105" spans="3:7" ht="14.25" customHeight="1" x14ac:dyDescent="0.25">
      <c r="C105" s="18"/>
      <c r="D105" s="18"/>
      <c r="E105" s="18"/>
      <c r="F105" s="18"/>
      <c r="G105" s="18"/>
    </row>
    <row r="106" spans="3:7" ht="14.25" customHeight="1" x14ac:dyDescent="0.25">
      <c r="C106" s="18"/>
      <c r="D106" s="18"/>
      <c r="E106" s="18"/>
      <c r="F106" s="18"/>
      <c r="G106" s="18"/>
    </row>
    <row r="107" spans="3:7" ht="14.25" customHeight="1" x14ac:dyDescent="0.25">
      <c r="C107" s="18"/>
      <c r="D107" s="18"/>
      <c r="E107" s="18"/>
      <c r="F107" s="18"/>
      <c r="G107" s="18"/>
    </row>
    <row r="108" spans="3:7" ht="14.25" customHeight="1" x14ac:dyDescent="0.25">
      <c r="C108" s="18"/>
      <c r="D108" s="18"/>
      <c r="E108" s="18"/>
      <c r="F108" s="18"/>
      <c r="G108" s="18"/>
    </row>
    <row r="109" spans="3:7" ht="14.25" customHeight="1" x14ac:dyDescent="0.25">
      <c r="C109" s="18"/>
      <c r="D109" s="18"/>
      <c r="E109" s="18"/>
      <c r="F109" s="18"/>
      <c r="G109" s="18"/>
    </row>
    <row r="110" spans="3:7" ht="14.25" customHeight="1" x14ac:dyDescent="0.25">
      <c r="C110" s="18"/>
      <c r="D110" s="18"/>
      <c r="E110" s="18"/>
      <c r="F110" s="18"/>
      <c r="G110" s="18"/>
    </row>
    <row r="111" spans="3:7" ht="14.25" customHeight="1" x14ac:dyDescent="0.25">
      <c r="C111" s="18"/>
      <c r="D111" s="18"/>
      <c r="E111" s="18"/>
      <c r="F111" s="18"/>
      <c r="G111" s="18"/>
    </row>
    <row r="112" spans="3:7" ht="14.25" customHeight="1" x14ac:dyDescent="0.25">
      <c r="C112" s="18"/>
      <c r="D112" s="18"/>
      <c r="E112" s="18"/>
      <c r="F112" s="18"/>
      <c r="G112" s="18"/>
    </row>
    <row r="113" spans="3:7" ht="14.25" customHeight="1" x14ac:dyDescent="0.25">
      <c r="C113" s="18"/>
      <c r="D113" s="18"/>
      <c r="E113" s="18"/>
      <c r="F113" s="18"/>
      <c r="G113" s="18"/>
    </row>
    <row r="114" spans="3:7" ht="14.25" customHeight="1" x14ac:dyDescent="0.25">
      <c r="C114" s="18"/>
      <c r="D114" s="18"/>
      <c r="E114" s="18"/>
      <c r="F114" s="18"/>
      <c r="G114" s="18"/>
    </row>
    <row r="115" spans="3:7" ht="14.25" customHeight="1" x14ac:dyDescent="0.25">
      <c r="C115" s="18"/>
      <c r="D115" s="18"/>
      <c r="E115" s="18"/>
      <c r="F115" s="18"/>
      <c r="G115" s="18"/>
    </row>
    <row r="116" spans="3:7" ht="14.25" customHeight="1" x14ac:dyDescent="0.25">
      <c r="C116" s="18"/>
      <c r="D116" s="18"/>
      <c r="E116" s="18"/>
      <c r="F116" s="18"/>
      <c r="G116" s="18"/>
    </row>
    <row r="117" spans="3:7" ht="14.25" customHeight="1" x14ac:dyDescent="0.25">
      <c r="C117" s="18"/>
      <c r="D117" s="18"/>
      <c r="E117" s="18"/>
      <c r="F117" s="18"/>
      <c r="G117" s="18"/>
    </row>
    <row r="118" spans="3:7" ht="14.25" customHeight="1" x14ac:dyDescent="0.25">
      <c r="C118" s="18"/>
      <c r="D118" s="18"/>
      <c r="E118" s="18"/>
      <c r="F118" s="18"/>
      <c r="G118" s="18"/>
    </row>
    <row r="119" spans="3:7" ht="14.25" customHeight="1" x14ac:dyDescent="0.25">
      <c r="C119" s="18"/>
      <c r="D119" s="18"/>
      <c r="E119" s="18"/>
      <c r="F119" s="18"/>
      <c r="G119" s="18"/>
    </row>
    <row r="120" spans="3:7" ht="14.25" customHeight="1" x14ac:dyDescent="0.25">
      <c r="C120" s="18"/>
      <c r="D120" s="18"/>
      <c r="E120" s="18"/>
      <c r="F120" s="18"/>
      <c r="G120" s="18"/>
    </row>
    <row r="121" spans="3:7" ht="14.25" customHeight="1" x14ac:dyDescent="0.25">
      <c r="C121" s="18"/>
      <c r="D121" s="18"/>
      <c r="E121" s="18"/>
      <c r="F121" s="18"/>
      <c r="G121" s="18"/>
    </row>
    <row r="122" spans="3:7" ht="14.25" customHeight="1" x14ac:dyDescent="0.25">
      <c r="C122" s="18"/>
      <c r="D122" s="18"/>
      <c r="E122" s="18"/>
      <c r="F122" s="18"/>
      <c r="G122" s="18"/>
    </row>
    <row r="123" spans="3:7" ht="14.25" customHeight="1" x14ac:dyDescent="0.25">
      <c r="C123" s="18"/>
      <c r="D123" s="18"/>
      <c r="E123" s="18"/>
      <c r="F123" s="18"/>
      <c r="G123" s="18"/>
    </row>
    <row r="124" spans="3:7" ht="14.25" customHeight="1" x14ac:dyDescent="0.25">
      <c r="C124" s="18"/>
      <c r="D124" s="18"/>
      <c r="E124" s="18"/>
      <c r="F124" s="18"/>
      <c r="G124" s="18"/>
    </row>
    <row r="125" spans="3:7" ht="14.25" customHeight="1" x14ac:dyDescent="0.25">
      <c r="C125" s="18"/>
      <c r="D125" s="18"/>
      <c r="E125" s="18"/>
      <c r="F125" s="18"/>
      <c r="G125" s="18"/>
    </row>
    <row r="126" spans="3:7" ht="14.25" customHeight="1" x14ac:dyDescent="0.25">
      <c r="C126" s="18"/>
      <c r="D126" s="18"/>
      <c r="E126" s="18"/>
      <c r="F126" s="18"/>
      <c r="G126" s="18"/>
    </row>
    <row r="127" spans="3:7" ht="14.25" customHeight="1" x14ac:dyDescent="0.25">
      <c r="C127" s="18"/>
      <c r="D127" s="18"/>
      <c r="E127" s="18"/>
      <c r="F127" s="18"/>
      <c r="G127" s="18"/>
    </row>
    <row r="128" spans="3:7" ht="14.25" customHeight="1" x14ac:dyDescent="0.25">
      <c r="C128" s="18"/>
      <c r="D128" s="18"/>
      <c r="E128" s="18"/>
      <c r="F128" s="18"/>
      <c r="G128" s="18"/>
    </row>
    <row r="129" spans="3:7" ht="14.25" customHeight="1" x14ac:dyDescent="0.25">
      <c r="C129" s="18"/>
      <c r="D129" s="18"/>
      <c r="E129" s="18"/>
      <c r="F129" s="18"/>
      <c r="G129" s="18"/>
    </row>
    <row r="130" spans="3:7" ht="14.25" customHeight="1" x14ac:dyDescent="0.25">
      <c r="C130" s="18"/>
      <c r="D130" s="18"/>
      <c r="E130" s="18"/>
      <c r="F130" s="18"/>
      <c r="G130" s="18"/>
    </row>
    <row r="131" spans="3:7" ht="14.25" customHeight="1" x14ac:dyDescent="0.25">
      <c r="C131" s="18"/>
      <c r="D131" s="18"/>
      <c r="E131" s="18"/>
      <c r="F131" s="18"/>
      <c r="G131" s="18"/>
    </row>
    <row r="132" spans="3:7" ht="14.25" customHeight="1" x14ac:dyDescent="0.25">
      <c r="C132" s="18"/>
      <c r="D132" s="18"/>
      <c r="E132" s="18"/>
      <c r="F132" s="18"/>
      <c r="G132" s="18"/>
    </row>
    <row r="133" spans="3:7" ht="14.25" customHeight="1" x14ac:dyDescent="0.25">
      <c r="C133" s="18"/>
      <c r="D133" s="18"/>
      <c r="E133" s="18"/>
      <c r="F133" s="18"/>
      <c r="G133" s="18"/>
    </row>
    <row r="134" spans="3:7" ht="14.25" customHeight="1" x14ac:dyDescent="0.25">
      <c r="C134" s="18"/>
      <c r="D134" s="18"/>
      <c r="E134" s="18"/>
      <c r="F134" s="18"/>
      <c r="G134" s="18"/>
    </row>
    <row r="135" spans="3:7" ht="14.25" customHeight="1" x14ac:dyDescent="0.25">
      <c r="C135" s="18"/>
      <c r="D135" s="18"/>
      <c r="E135" s="18"/>
      <c r="F135" s="18"/>
      <c r="G135" s="18"/>
    </row>
    <row r="136" spans="3:7" ht="14.25" customHeight="1" x14ac:dyDescent="0.25">
      <c r="C136" s="18"/>
      <c r="D136" s="18"/>
      <c r="E136" s="18"/>
      <c r="F136" s="18"/>
      <c r="G136" s="18"/>
    </row>
    <row r="137" spans="3:7" ht="14.25" customHeight="1" x14ac:dyDescent="0.25">
      <c r="C137" s="18"/>
      <c r="D137" s="18"/>
      <c r="E137" s="18"/>
      <c r="F137" s="18"/>
      <c r="G137" s="18"/>
    </row>
    <row r="138" spans="3:7" ht="14.25" customHeight="1" x14ac:dyDescent="0.25">
      <c r="C138" s="18"/>
      <c r="D138" s="18"/>
      <c r="E138" s="18"/>
      <c r="F138" s="18"/>
      <c r="G138" s="18"/>
    </row>
    <row r="139" spans="3:7" ht="14.25" customHeight="1" x14ac:dyDescent="0.25">
      <c r="C139" s="18"/>
      <c r="D139" s="18"/>
      <c r="E139" s="18"/>
      <c r="F139" s="18"/>
      <c r="G139" s="18"/>
    </row>
    <row r="140" spans="3:7" ht="14.25" customHeight="1" x14ac:dyDescent="0.25">
      <c r="C140" s="18"/>
      <c r="D140" s="18"/>
      <c r="E140" s="18"/>
      <c r="F140" s="18"/>
      <c r="G140" s="18"/>
    </row>
    <row r="141" spans="3:7" ht="14.25" customHeight="1" x14ac:dyDescent="0.25">
      <c r="C141" s="18"/>
      <c r="D141" s="18"/>
      <c r="E141" s="18"/>
      <c r="F141" s="18"/>
      <c r="G141" s="18"/>
    </row>
    <row r="142" spans="3:7" ht="14.25" customHeight="1" x14ac:dyDescent="0.25">
      <c r="C142" s="18"/>
      <c r="D142" s="18"/>
      <c r="E142" s="18"/>
      <c r="F142" s="18"/>
      <c r="G142" s="18"/>
    </row>
    <row r="143" spans="3:7" ht="14.25" customHeight="1" x14ac:dyDescent="0.25">
      <c r="C143" s="18"/>
      <c r="D143" s="18"/>
      <c r="E143" s="18"/>
      <c r="F143" s="18"/>
      <c r="G143" s="18"/>
    </row>
    <row r="144" spans="3:7" ht="14.25" customHeight="1" x14ac:dyDescent="0.25">
      <c r="C144" s="18"/>
      <c r="D144" s="18"/>
      <c r="E144" s="18"/>
      <c r="F144" s="18"/>
      <c r="G144" s="18"/>
    </row>
    <row r="145" spans="3:7" ht="14.25" customHeight="1" x14ac:dyDescent="0.25">
      <c r="C145" s="18"/>
      <c r="D145" s="18"/>
      <c r="E145" s="18"/>
      <c r="F145" s="18"/>
      <c r="G145" s="18"/>
    </row>
    <row r="146" spans="3:7" ht="14.25" customHeight="1" x14ac:dyDescent="0.25">
      <c r="C146" s="18"/>
      <c r="D146" s="18"/>
      <c r="E146" s="18"/>
      <c r="F146" s="18"/>
      <c r="G146" s="18"/>
    </row>
    <row r="147" spans="3:7" ht="14.25" customHeight="1" x14ac:dyDescent="0.25">
      <c r="C147" s="18"/>
      <c r="D147" s="18"/>
      <c r="E147" s="18"/>
      <c r="F147" s="18"/>
      <c r="G147" s="18"/>
    </row>
    <row r="148" spans="3:7" ht="14.25" customHeight="1" x14ac:dyDescent="0.25">
      <c r="C148" s="18"/>
      <c r="D148" s="18"/>
      <c r="E148" s="18"/>
      <c r="F148" s="18"/>
      <c r="G148" s="18"/>
    </row>
    <row r="149" spans="3:7" ht="14.25" customHeight="1" x14ac:dyDescent="0.25">
      <c r="C149" s="18"/>
      <c r="D149" s="18"/>
      <c r="E149" s="18"/>
      <c r="F149" s="18"/>
      <c r="G149" s="18"/>
    </row>
    <row r="150" spans="3:7" ht="14.25" customHeight="1" x14ac:dyDescent="0.25">
      <c r="C150" s="18"/>
      <c r="D150" s="18"/>
      <c r="E150" s="18"/>
      <c r="F150" s="18"/>
      <c r="G150" s="18"/>
    </row>
    <row r="151" spans="3:7" ht="14.25" customHeight="1" x14ac:dyDescent="0.25">
      <c r="C151" s="18"/>
      <c r="D151" s="18"/>
      <c r="E151" s="18"/>
      <c r="F151" s="18"/>
      <c r="G151" s="18"/>
    </row>
    <row r="152" spans="3:7" ht="14.25" customHeight="1" x14ac:dyDescent="0.25">
      <c r="C152" s="18"/>
      <c r="D152" s="18"/>
      <c r="E152" s="18"/>
      <c r="F152" s="18"/>
      <c r="G152" s="18"/>
    </row>
    <row r="153" spans="3:7" ht="14.25" customHeight="1" x14ac:dyDescent="0.25">
      <c r="C153" s="18"/>
      <c r="D153" s="18"/>
      <c r="E153" s="18"/>
      <c r="F153" s="18"/>
      <c r="G153" s="18"/>
    </row>
    <row r="154" spans="3:7" ht="14.25" customHeight="1" x14ac:dyDescent="0.25">
      <c r="C154" s="18"/>
      <c r="D154" s="18"/>
      <c r="E154" s="18"/>
      <c r="F154" s="18"/>
      <c r="G154" s="18"/>
    </row>
    <row r="155" spans="3:7" ht="14.25" customHeight="1" x14ac:dyDescent="0.25">
      <c r="C155" s="18"/>
      <c r="D155" s="18"/>
      <c r="E155" s="18"/>
      <c r="F155" s="18"/>
      <c r="G155" s="18"/>
    </row>
    <row r="156" spans="3:7" ht="14.25" customHeight="1" x14ac:dyDescent="0.25">
      <c r="C156" s="18"/>
      <c r="D156" s="18"/>
      <c r="E156" s="18"/>
      <c r="F156" s="18"/>
      <c r="G156" s="18"/>
    </row>
    <row r="157" spans="3:7" ht="14.25" customHeight="1" x14ac:dyDescent="0.25">
      <c r="C157" s="18"/>
      <c r="D157" s="18"/>
      <c r="E157" s="18"/>
      <c r="F157" s="18"/>
      <c r="G157" s="18"/>
    </row>
    <row r="158" spans="3:7" ht="14.25" customHeight="1" x14ac:dyDescent="0.25">
      <c r="C158" s="18"/>
      <c r="D158" s="18"/>
      <c r="E158" s="18"/>
      <c r="F158" s="18"/>
      <c r="G158" s="18"/>
    </row>
    <row r="159" spans="3:7" ht="14.25" customHeight="1" x14ac:dyDescent="0.25">
      <c r="C159" s="18"/>
      <c r="D159" s="18"/>
      <c r="E159" s="18"/>
      <c r="F159" s="18"/>
      <c r="G159" s="18"/>
    </row>
    <row r="160" spans="3:7" ht="14.25" customHeight="1" x14ac:dyDescent="0.25">
      <c r="C160" s="18"/>
      <c r="D160" s="18"/>
      <c r="E160" s="18"/>
      <c r="F160" s="18"/>
      <c r="G160" s="18"/>
    </row>
    <row r="161" spans="3:7" ht="14.25" customHeight="1" x14ac:dyDescent="0.25">
      <c r="C161" s="18"/>
      <c r="D161" s="18"/>
      <c r="E161" s="18"/>
      <c r="F161" s="18"/>
      <c r="G161" s="18"/>
    </row>
    <row r="162" spans="3:7" ht="14.25" customHeight="1" x14ac:dyDescent="0.25">
      <c r="C162" s="18"/>
      <c r="D162" s="18"/>
      <c r="E162" s="18"/>
      <c r="F162" s="18"/>
      <c r="G162" s="18"/>
    </row>
    <row r="163" spans="3:7" ht="14.25" customHeight="1" x14ac:dyDescent="0.25">
      <c r="C163" s="18"/>
      <c r="D163" s="18"/>
      <c r="E163" s="18"/>
      <c r="F163" s="18"/>
      <c r="G163" s="18"/>
    </row>
    <row r="164" spans="3:7" ht="14.25" customHeight="1" x14ac:dyDescent="0.25">
      <c r="C164" s="18"/>
      <c r="D164" s="18"/>
      <c r="E164" s="18"/>
      <c r="F164" s="18"/>
      <c r="G164" s="18"/>
    </row>
    <row r="165" spans="3:7" ht="14.25" customHeight="1" x14ac:dyDescent="0.25">
      <c r="C165" s="18"/>
      <c r="D165" s="18"/>
      <c r="E165" s="18"/>
      <c r="F165" s="18"/>
      <c r="G165" s="18"/>
    </row>
    <row r="166" spans="3:7" ht="14.25" customHeight="1" x14ac:dyDescent="0.25">
      <c r="C166" s="18"/>
      <c r="D166" s="18"/>
      <c r="E166" s="18"/>
      <c r="F166" s="18"/>
      <c r="G166" s="18"/>
    </row>
    <row r="167" spans="3:7" ht="14.25" customHeight="1" x14ac:dyDescent="0.25">
      <c r="C167" s="18"/>
      <c r="D167" s="18"/>
      <c r="E167" s="18"/>
      <c r="F167" s="18"/>
      <c r="G167" s="18"/>
    </row>
    <row r="168" spans="3:7" ht="14.25" customHeight="1" x14ac:dyDescent="0.25">
      <c r="C168" s="18"/>
      <c r="D168" s="18"/>
      <c r="E168" s="18"/>
      <c r="F168" s="18"/>
      <c r="G168" s="18"/>
    </row>
    <row r="169" spans="3:7" ht="14.25" customHeight="1" x14ac:dyDescent="0.25">
      <c r="C169" s="18"/>
      <c r="D169" s="18"/>
      <c r="E169" s="18"/>
      <c r="F169" s="18"/>
      <c r="G169" s="18"/>
    </row>
    <row r="170" spans="3:7" ht="14.25" customHeight="1" x14ac:dyDescent="0.25">
      <c r="C170" s="18"/>
      <c r="D170" s="18"/>
      <c r="E170" s="18"/>
      <c r="F170" s="18"/>
      <c r="G170" s="18"/>
    </row>
    <row r="171" spans="3:7" ht="14.25" customHeight="1" x14ac:dyDescent="0.25">
      <c r="C171" s="18"/>
      <c r="D171" s="18"/>
      <c r="E171" s="18"/>
      <c r="F171" s="18"/>
      <c r="G171" s="18"/>
    </row>
    <row r="172" spans="3:7" ht="14.25" customHeight="1" x14ac:dyDescent="0.25">
      <c r="C172" s="18"/>
      <c r="D172" s="18"/>
      <c r="E172" s="18"/>
      <c r="F172" s="18"/>
      <c r="G172" s="18"/>
    </row>
    <row r="173" spans="3:7" ht="14.25" customHeight="1" x14ac:dyDescent="0.25">
      <c r="C173" s="18"/>
      <c r="D173" s="18"/>
      <c r="E173" s="18"/>
      <c r="F173" s="18"/>
      <c r="G173" s="18"/>
    </row>
    <row r="174" spans="3:7" ht="14.25" customHeight="1" x14ac:dyDescent="0.25">
      <c r="C174" s="18"/>
      <c r="D174" s="18"/>
      <c r="E174" s="18"/>
      <c r="F174" s="18"/>
      <c r="G174" s="18"/>
    </row>
    <row r="175" spans="3:7" ht="14.25" customHeight="1" x14ac:dyDescent="0.25">
      <c r="C175" s="18"/>
      <c r="D175" s="18"/>
      <c r="E175" s="18"/>
      <c r="F175" s="18"/>
      <c r="G175" s="18"/>
    </row>
    <row r="176" spans="3:7" ht="14.25" customHeight="1" x14ac:dyDescent="0.25">
      <c r="C176" s="18"/>
      <c r="D176" s="18"/>
      <c r="E176" s="18"/>
      <c r="F176" s="18"/>
      <c r="G176" s="18"/>
    </row>
    <row r="177" spans="3:7" ht="14.25" customHeight="1" x14ac:dyDescent="0.25">
      <c r="C177" s="18"/>
      <c r="D177" s="18"/>
      <c r="E177" s="18"/>
      <c r="F177" s="18"/>
      <c r="G177" s="18"/>
    </row>
    <row r="178" spans="3:7" ht="14.25" customHeight="1" x14ac:dyDescent="0.25">
      <c r="C178" s="18"/>
      <c r="D178" s="18"/>
      <c r="E178" s="18"/>
      <c r="F178" s="18"/>
      <c r="G178" s="18"/>
    </row>
    <row r="179" spans="3:7" ht="14.25" customHeight="1" x14ac:dyDescent="0.25">
      <c r="C179" s="18"/>
      <c r="D179" s="18"/>
      <c r="E179" s="18"/>
      <c r="F179" s="18"/>
      <c r="G179" s="18"/>
    </row>
    <row r="180" spans="3:7" ht="14.25" customHeight="1" x14ac:dyDescent="0.25">
      <c r="C180" s="18"/>
      <c r="D180" s="18"/>
      <c r="E180" s="18"/>
      <c r="F180" s="18"/>
      <c r="G180" s="18"/>
    </row>
    <row r="181" spans="3:7" ht="14.25" customHeight="1" x14ac:dyDescent="0.25">
      <c r="C181" s="18"/>
      <c r="D181" s="18"/>
      <c r="E181" s="18"/>
      <c r="F181" s="18"/>
      <c r="G181" s="18"/>
    </row>
    <row r="182" spans="3:7" ht="14.25" customHeight="1" x14ac:dyDescent="0.25">
      <c r="C182" s="18"/>
      <c r="D182" s="18"/>
      <c r="E182" s="18"/>
      <c r="F182" s="18"/>
      <c r="G182" s="18"/>
    </row>
    <row r="183" spans="3:7" ht="14.25" customHeight="1" x14ac:dyDescent="0.25">
      <c r="C183" s="18"/>
      <c r="D183" s="18"/>
      <c r="E183" s="18"/>
      <c r="F183" s="18"/>
      <c r="G183" s="18"/>
    </row>
    <row r="184" spans="3:7" ht="14.25" customHeight="1" x14ac:dyDescent="0.25">
      <c r="C184" s="18"/>
      <c r="D184" s="18"/>
      <c r="E184" s="18"/>
      <c r="F184" s="18"/>
      <c r="G184" s="18"/>
    </row>
    <row r="185" spans="3:7" ht="14.25" customHeight="1" x14ac:dyDescent="0.25">
      <c r="C185" s="18"/>
      <c r="D185" s="18"/>
      <c r="E185" s="18"/>
      <c r="F185" s="18"/>
      <c r="G185" s="18"/>
    </row>
    <row r="186" spans="3:7" ht="14.25" customHeight="1" x14ac:dyDescent="0.25">
      <c r="C186" s="18"/>
      <c r="D186" s="18"/>
      <c r="E186" s="18"/>
      <c r="F186" s="18"/>
      <c r="G186" s="18"/>
    </row>
    <row r="187" spans="3:7" ht="14.25" customHeight="1" x14ac:dyDescent="0.25">
      <c r="C187" s="18"/>
      <c r="D187" s="18"/>
      <c r="E187" s="18"/>
      <c r="F187" s="18"/>
      <c r="G187" s="18"/>
    </row>
    <row r="188" spans="3:7" ht="14.25" customHeight="1" x14ac:dyDescent="0.25">
      <c r="C188" s="18"/>
      <c r="D188" s="18"/>
      <c r="E188" s="18"/>
      <c r="F188" s="18"/>
      <c r="G188" s="18"/>
    </row>
    <row r="189" spans="3:7" ht="14.25" customHeight="1" x14ac:dyDescent="0.25">
      <c r="C189" s="18"/>
      <c r="D189" s="18"/>
      <c r="E189" s="18"/>
      <c r="F189" s="18"/>
      <c r="G189" s="18"/>
    </row>
    <row r="190" spans="3:7" ht="14.25" customHeight="1" x14ac:dyDescent="0.25">
      <c r="C190" s="18"/>
      <c r="D190" s="18"/>
      <c r="E190" s="18"/>
      <c r="F190" s="18"/>
      <c r="G190" s="18"/>
    </row>
    <row r="191" spans="3:7" ht="14.25" customHeight="1" x14ac:dyDescent="0.25">
      <c r="C191" s="18"/>
      <c r="D191" s="18"/>
      <c r="E191" s="18"/>
      <c r="F191" s="18"/>
      <c r="G191" s="18"/>
    </row>
    <row r="192" spans="3:7" ht="14.25" customHeight="1" x14ac:dyDescent="0.25">
      <c r="C192" s="18"/>
      <c r="D192" s="18"/>
      <c r="E192" s="18"/>
      <c r="F192" s="18"/>
      <c r="G192" s="18"/>
    </row>
    <row r="193" spans="3:7" ht="14.25" customHeight="1" x14ac:dyDescent="0.25">
      <c r="C193" s="18"/>
      <c r="D193" s="18"/>
      <c r="E193" s="18"/>
      <c r="F193" s="18"/>
      <c r="G193" s="18"/>
    </row>
    <row r="194" spans="3:7" ht="14.25" customHeight="1" x14ac:dyDescent="0.25">
      <c r="C194" s="18"/>
      <c r="D194" s="18"/>
      <c r="E194" s="18"/>
      <c r="F194" s="18"/>
      <c r="G194" s="18"/>
    </row>
    <row r="195" spans="3:7" ht="14.25" customHeight="1" x14ac:dyDescent="0.25">
      <c r="C195" s="18"/>
      <c r="D195" s="18"/>
      <c r="E195" s="18"/>
      <c r="F195" s="18"/>
      <c r="G195" s="18"/>
    </row>
    <row r="196" spans="3:7" ht="14.25" customHeight="1" x14ac:dyDescent="0.25">
      <c r="C196" s="18"/>
      <c r="D196" s="18"/>
      <c r="E196" s="18"/>
      <c r="F196" s="18"/>
      <c r="G196" s="18"/>
    </row>
    <row r="197" spans="3:7" ht="14.25" customHeight="1" x14ac:dyDescent="0.25">
      <c r="C197" s="18"/>
      <c r="D197" s="18"/>
      <c r="E197" s="18"/>
      <c r="F197" s="18"/>
      <c r="G197" s="18"/>
    </row>
    <row r="198" spans="3:7" ht="14.25" customHeight="1" x14ac:dyDescent="0.25">
      <c r="C198" s="18"/>
      <c r="D198" s="18"/>
      <c r="E198" s="18"/>
      <c r="F198" s="18"/>
      <c r="G198" s="18"/>
    </row>
    <row r="199" spans="3:7" ht="14.25" customHeight="1" x14ac:dyDescent="0.25">
      <c r="C199" s="18"/>
      <c r="D199" s="18"/>
      <c r="E199" s="18"/>
      <c r="F199" s="18"/>
      <c r="G199" s="18"/>
    </row>
    <row r="200" spans="3:7" ht="14.25" customHeight="1" x14ac:dyDescent="0.25">
      <c r="C200" s="18"/>
      <c r="D200" s="18"/>
      <c r="E200" s="18"/>
      <c r="F200" s="18"/>
      <c r="G200" s="18"/>
    </row>
    <row r="201" spans="3:7" ht="14.25" customHeight="1" x14ac:dyDescent="0.25">
      <c r="C201" s="18"/>
      <c r="D201" s="18"/>
      <c r="E201" s="18"/>
      <c r="F201" s="18"/>
      <c r="G201" s="18"/>
    </row>
    <row r="202" spans="3:7" ht="14.25" customHeight="1" x14ac:dyDescent="0.25">
      <c r="C202" s="18"/>
      <c r="D202" s="18"/>
      <c r="E202" s="18"/>
      <c r="F202" s="18"/>
      <c r="G202" s="18"/>
    </row>
    <row r="203" spans="3:7" ht="14.25" customHeight="1" x14ac:dyDescent="0.25">
      <c r="C203" s="18"/>
      <c r="D203" s="18"/>
      <c r="E203" s="18"/>
      <c r="F203" s="18"/>
      <c r="G203" s="18"/>
    </row>
    <row r="204" spans="3:7" ht="14.25" customHeight="1" x14ac:dyDescent="0.25">
      <c r="C204" s="18"/>
      <c r="D204" s="18"/>
      <c r="E204" s="18"/>
      <c r="F204" s="18"/>
      <c r="G204" s="18"/>
    </row>
    <row r="205" spans="3:7" ht="14.25" customHeight="1" x14ac:dyDescent="0.25">
      <c r="C205" s="18"/>
      <c r="D205" s="18"/>
      <c r="E205" s="18"/>
      <c r="F205" s="18"/>
      <c r="G205" s="18"/>
    </row>
    <row r="206" spans="3:7" ht="14.25" customHeight="1" x14ac:dyDescent="0.25">
      <c r="C206" s="18"/>
      <c r="D206" s="18"/>
      <c r="E206" s="18"/>
      <c r="F206" s="18"/>
      <c r="G206" s="18"/>
    </row>
    <row r="207" spans="3:7" ht="14.25" customHeight="1" x14ac:dyDescent="0.25">
      <c r="C207" s="18"/>
      <c r="D207" s="18"/>
      <c r="E207" s="18"/>
      <c r="F207" s="18"/>
      <c r="G207" s="18"/>
    </row>
    <row r="208" spans="3:7" ht="14.25" customHeight="1" x14ac:dyDescent="0.25">
      <c r="C208" s="18"/>
      <c r="D208" s="18"/>
      <c r="E208" s="18"/>
      <c r="F208" s="18"/>
      <c r="G208" s="18"/>
    </row>
    <row r="209" spans="3:7" ht="14.25" customHeight="1" x14ac:dyDescent="0.25">
      <c r="C209" s="18"/>
      <c r="D209" s="18"/>
      <c r="E209" s="18"/>
      <c r="F209" s="18"/>
      <c r="G209" s="18"/>
    </row>
    <row r="210" spans="3:7" ht="14.25" customHeight="1" x14ac:dyDescent="0.25">
      <c r="C210" s="18"/>
      <c r="D210" s="18"/>
      <c r="E210" s="18"/>
      <c r="F210" s="18"/>
      <c r="G210" s="18"/>
    </row>
    <row r="211" spans="3:7" ht="14.25" customHeight="1" x14ac:dyDescent="0.25">
      <c r="C211" s="18"/>
      <c r="D211" s="18"/>
      <c r="E211" s="18"/>
      <c r="F211" s="18"/>
      <c r="G211" s="18"/>
    </row>
    <row r="212" spans="3:7" ht="14.25" customHeight="1" x14ac:dyDescent="0.25">
      <c r="C212" s="18"/>
      <c r="D212" s="18"/>
      <c r="E212" s="18"/>
      <c r="F212" s="18"/>
      <c r="G212" s="18"/>
    </row>
    <row r="213" spans="3:7" ht="14.25" customHeight="1" x14ac:dyDescent="0.25">
      <c r="C213" s="18"/>
      <c r="D213" s="18"/>
      <c r="E213" s="18"/>
      <c r="F213" s="18"/>
      <c r="G213" s="18"/>
    </row>
    <row r="214" spans="3:7" ht="14.25" customHeight="1" x14ac:dyDescent="0.25">
      <c r="C214" s="18"/>
      <c r="D214" s="18"/>
      <c r="E214" s="18"/>
      <c r="F214" s="18"/>
      <c r="G214" s="18"/>
    </row>
    <row r="215" spans="3:7" ht="14.25" customHeight="1" x14ac:dyDescent="0.25">
      <c r="C215" s="18"/>
      <c r="D215" s="18"/>
      <c r="E215" s="18"/>
      <c r="F215" s="18"/>
      <c r="G215" s="18"/>
    </row>
    <row r="216" spans="3:7" ht="14.25" customHeight="1" x14ac:dyDescent="0.25">
      <c r="C216" s="18"/>
      <c r="D216" s="18"/>
      <c r="E216" s="18"/>
      <c r="F216" s="18"/>
      <c r="G216" s="18"/>
    </row>
    <row r="217" spans="3:7" ht="14.25" customHeight="1" x14ac:dyDescent="0.25">
      <c r="C217" s="18"/>
      <c r="D217" s="18"/>
      <c r="E217" s="18"/>
      <c r="F217" s="18"/>
      <c r="G217" s="18"/>
    </row>
    <row r="218" spans="3:7" ht="14.25" customHeight="1" x14ac:dyDescent="0.25">
      <c r="C218" s="18"/>
      <c r="D218" s="18"/>
      <c r="E218" s="18"/>
      <c r="F218" s="18"/>
      <c r="G218" s="18"/>
    </row>
    <row r="219" spans="3:7" ht="14.25" customHeight="1" x14ac:dyDescent="0.25">
      <c r="C219" s="18"/>
      <c r="D219" s="18"/>
      <c r="E219" s="18"/>
      <c r="F219" s="18"/>
      <c r="G219" s="18"/>
    </row>
    <row r="220" spans="3:7" ht="14.25" customHeight="1" x14ac:dyDescent="0.25">
      <c r="C220" s="18"/>
      <c r="D220" s="18"/>
      <c r="E220" s="18"/>
      <c r="F220" s="18"/>
      <c r="G220" s="18"/>
    </row>
    <row r="221" spans="3:7" ht="14.25" customHeight="1" x14ac:dyDescent="0.25">
      <c r="C221" s="18"/>
      <c r="D221" s="18"/>
      <c r="E221" s="18"/>
      <c r="F221" s="18"/>
      <c r="G221" s="18"/>
    </row>
    <row r="222" spans="3:7" ht="14.25" customHeight="1" x14ac:dyDescent="0.25">
      <c r="C222" s="18"/>
      <c r="D222" s="18"/>
      <c r="E222" s="18"/>
      <c r="F222" s="18"/>
      <c r="G222" s="18"/>
    </row>
    <row r="223" spans="3:7" ht="14.25" customHeight="1" x14ac:dyDescent="0.25">
      <c r="C223" s="18"/>
      <c r="D223" s="18"/>
      <c r="E223" s="18"/>
      <c r="F223" s="18"/>
      <c r="G223" s="18"/>
    </row>
    <row r="224" spans="3:7" ht="14.25" customHeight="1" x14ac:dyDescent="0.25">
      <c r="C224" s="18"/>
      <c r="D224" s="18"/>
      <c r="E224" s="18"/>
      <c r="F224" s="18"/>
      <c r="G224" s="18"/>
    </row>
    <row r="225" spans="3:7" ht="14.25" customHeight="1" x14ac:dyDescent="0.25">
      <c r="C225" s="18"/>
      <c r="D225" s="18"/>
      <c r="E225" s="18"/>
      <c r="F225" s="18"/>
      <c r="G225" s="18"/>
    </row>
    <row r="226" spans="3:7" ht="14.25" customHeight="1" x14ac:dyDescent="0.25">
      <c r="C226" s="18"/>
      <c r="D226" s="18"/>
      <c r="E226" s="18"/>
      <c r="F226" s="18"/>
      <c r="G226" s="18"/>
    </row>
    <row r="227" spans="3:7" ht="14.25" customHeight="1" x14ac:dyDescent="0.25">
      <c r="C227" s="18"/>
      <c r="D227" s="18"/>
      <c r="E227" s="18"/>
      <c r="F227" s="18"/>
      <c r="G227" s="18"/>
    </row>
    <row r="228" spans="3:7" ht="14.25" customHeight="1" x14ac:dyDescent="0.25">
      <c r="C228" s="18"/>
      <c r="D228" s="18"/>
      <c r="E228" s="18"/>
      <c r="F228" s="18"/>
      <c r="G228" s="18"/>
    </row>
    <row r="229" spans="3:7" ht="14.25" customHeight="1" x14ac:dyDescent="0.25">
      <c r="C229" s="18"/>
      <c r="D229" s="18"/>
      <c r="E229" s="18"/>
      <c r="F229" s="18"/>
      <c r="G229" s="18"/>
    </row>
    <row r="230" spans="3:7" ht="14.25" customHeight="1" x14ac:dyDescent="0.25">
      <c r="C230" s="18"/>
      <c r="D230" s="18"/>
      <c r="E230" s="18"/>
      <c r="F230" s="18"/>
      <c r="G230" s="18"/>
    </row>
    <row r="231" spans="3:7" ht="14.25" customHeight="1" x14ac:dyDescent="0.25">
      <c r="C231" s="18"/>
      <c r="D231" s="18"/>
      <c r="E231" s="18"/>
      <c r="F231" s="18"/>
      <c r="G231" s="18"/>
    </row>
    <row r="232" spans="3:7" ht="14.25" customHeight="1" x14ac:dyDescent="0.25">
      <c r="C232" s="18"/>
      <c r="D232" s="18"/>
      <c r="E232" s="18"/>
      <c r="F232" s="18"/>
      <c r="G232" s="18"/>
    </row>
    <row r="233" spans="3:7" ht="14.25" customHeight="1" x14ac:dyDescent="0.25">
      <c r="C233" s="18"/>
      <c r="D233" s="18"/>
      <c r="E233" s="18"/>
      <c r="F233" s="18"/>
      <c r="G233" s="18"/>
    </row>
    <row r="234" spans="3:7" ht="14.25" customHeight="1" x14ac:dyDescent="0.25">
      <c r="C234" s="18"/>
      <c r="D234" s="18"/>
      <c r="E234" s="18"/>
      <c r="F234" s="18"/>
      <c r="G234" s="18"/>
    </row>
    <row r="235" spans="3:7" ht="14.25" customHeight="1" x14ac:dyDescent="0.25">
      <c r="C235" s="18"/>
      <c r="D235" s="18"/>
      <c r="E235" s="18"/>
      <c r="F235" s="18"/>
      <c r="G235" s="18"/>
    </row>
    <row r="236" spans="3:7" ht="14.25" customHeight="1" x14ac:dyDescent="0.25">
      <c r="C236" s="18"/>
      <c r="D236" s="18"/>
      <c r="E236" s="18"/>
      <c r="F236" s="18"/>
      <c r="G236" s="18"/>
    </row>
    <row r="237" spans="3:7" ht="14.25" customHeight="1" x14ac:dyDescent="0.25">
      <c r="C237" s="18"/>
      <c r="D237" s="18"/>
      <c r="E237" s="18"/>
      <c r="F237" s="18"/>
      <c r="G237" s="18"/>
    </row>
    <row r="238" spans="3:7" ht="14.25" customHeight="1" x14ac:dyDescent="0.25">
      <c r="C238" s="18"/>
      <c r="D238" s="18"/>
      <c r="E238" s="18"/>
      <c r="F238" s="18"/>
      <c r="G238" s="18"/>
    </row>
    <row r="239" spans="3:7" ht="14.25" customHeight="1" x14ac:dyDescent="0.25">
      <c r="C239" s="18"/>
      <c r="D239" s="18"/>
      <c r="E239" s="18"/>
      <c r="F239" s="18"/>
      <c r="G239" s="18"/>
    </row>
    <row r="240" spans="3:7" ht="14.25" customHeight="1" x14ac:dyDescent="0.25">
      <c r="C240" s="18"/>
      <c r="D240" s="18"/>
      <c r="E240" s="18"/>
      <c r="F240" s="18"/>
      <c r="G240" s="18"/>
    </row>
    <row r="241" spans="3:7" ht="14.25" customHeight="1" x14ac:dyDescent="0.25">
      <c r="C241" s="18"/>
      <c r="D241" s="18"/>
      <c r="E241" s="18"/>
      <c r="F241" s="18"/>
      <c r="G241" s="18"/>
    </row>
    <row r="242" spans="3:7" ht="14.25" customHeight="1" x14ac:dyDescent="0.25">
      <c r="C242" s="18"/>
      <c r="D242" s="18"/>
      <c r="E242" s="18"/>
      <c r="F242" s="18"/>
      <c r="G242" s="18"/>
    </row>
    <row r="243" spans="3:7" ht="14.25" customHeight="1" x14ac:dyDescent="0.25">
      <c r="C243" s="18"/>
      <c r="D243" s="18"/>
      <c r="E243" s="18"/>
      <c r="F243" s="18"/>
      <c r="G243" s="18"/>
    </row>
    <row r="244" spans="3:7" ht="14.25" customHeight="1" x14ac:dyDescent="0.25">
      <c r="C244" s="18"/>
      <c r="D244" s="18"/>
      <c r="E244" s="18"/>
      <c r="F244" s="18"/>
      <c r="G244" s="18"/>
    </row>
    <row r="245" spans="3:7" ht="14.25" customHeight="1" x14ac:dyDescent="0.25">
      <c r="C245" s="18"/>
      <c r="D245" s="18"/>
      <c r="E245" s="18"/>
      <c r="F245" s="18"/>
      <c r="G245" s="18"/>
    </row>
    <row r="246" spans="3:7" ht="14.25" customHeight="1" x14ac:dyDescent="0.25">
      <c r="C246" s="18"/>
      <c r="D246" s="18"/>
      <c r="E246" s="18"/>
      <c r="F246" s="18"/>
      <c r="G246" s="18"/>
    </row>
    <row r="247" spans="3:7" ht="14.25" customHeight="1" x14ac:dyDescent="0.25">
      <c r="C247" s="18"/>
      <c r="D247" s="18"/>
      <c r="E247" s="18"/>
      <c r="F247" s="18"/>
      <c r="G247" s="18"/>
    </row>
    <row r="248" spans="3:7" ht="14.25" customHeight="1" x14ac:dyDescent="0.25">
      <c r="C248" s="18"/>
      <c r="D248" s="18"/>
      <c r="E248" s="18"/>
      <c r="F248" s="18"/>
      <c r="G248" s="18"/>
    </row>
    <row r="249" spans="3:7" ht="14.25" customHeight="1" x14ac:dyDescent="0.25">
      <c r="C249" s="18"/>
      <c r="D249" s="18"/>
      <c r="E249" s="18"/>
      <c r="F249" s="18"/>
      <c r="G249" s="18"/>
    </row>
    <row r="250" spans="3:7" ht="14.25" customHeight="1" x14ac:dyDescent="0.25">
      <c r="C250" s="18"/>
      <c r="D250" s="18"/>
      <c r="E250" s="18"/>
      <c r="F250" s="18"/>
      <c r="G250" s="18"/>
    </row>
    <row r="251" spans="3:7" ht="14.25" customHeight="1" x14ac:dyDescent="0.25">
      <c r="C251" s="18"/>
      <c r="D251" s="18"/>
      <c r="E251" s="18"/>
      <c r="F251" s="18"/>
      <c r="G251" s="18"/>
    </row>
    <row r="252" spans="3:7" ht="14.25" customHeight="1" x14ac:dyDescent="0.25">
      <c r="C252" s="18"/>
      <c r="D252" s="18"/>
      <c r="E252" s="18"/>
      <c r="F252" s="18"/>
      <c r="G252" s="18"/>
    </row>
    <row r="253" spans="3:7" ht="14.25" customHeight="1" x14ac:dyDescent="0.25">
      <c r="C253" s="18"/>
      <c r="D253" s="18"/>
      <c r="E253" s="18"/>
      <c r="F253" s="18"/>
      <c r="G253" s="18"/>
    </row>
    <row r="254" spans="3:7" ht="14.25" customHeight="1" x14ac:dyDescent="0.25">
      <c r="C254" s="18"/>
      <c r="D254" s="18"/>
      <c r="E254" s="18"/>
      <c r="F254" s="18"/>
      <c r="G254" s="18"/>
    </row>
    <row r="255" spans="3:7" ht="14.25" customHeight="1" x14ac:dyDescent="0.25">
      <c r="C255" s="18"/>
      <c r="D255" s="18"/>
      <c r="E255" s="18"/>
      <c r="F255" s="18"/>
      <c r="G255" s="18"/>
    </row>
    <row r="256" spans="3:7" ht="14.25" customHeight="1" x14ac:dyDescent="0.25">
      <c r="C256" s="18"/>
      <c r="D256" s="18"/>
      <c r="E256" s="18"/>
      <c r="F256" s="18"/>
      <c r="G256" s="18"/>
    </row>
    <row r="257" spans="3:7" ht="14.25" customHeight="1" x14ac:dyDescent="0.25">
      <c r="C257" s="18"/>
      <c r="D257" s="18"/>
      <c r="E257" s="18"/>
      <c r="F257" s="18"/>
      <c r="G257" s="18"/>
    </row>
    <row r="258" spans="3:7" ht="14.25" customHeight="1" x14ac:dyDescent="0.25">
      <c r="C258" s="18"/>
      <c r="D258" s="18"/>
      <c r="E258" s="18"/>
      <c r="F258" s="18"/>
      <c r="G258" s="18"/>
    </row>
    <row r="259" spans="3:7" ht="14.25" customHeight="1" x14ac:dyDescent="0.25">
      <c r="C259" s="18"/>
      <c r="D259" s="18"/>
      <c r="E259" s="18"/>
      <c r="F259" s="18"/>
      <c r="G259" s="18"/>
    </row>
    <row r="260" spans="3:7" ht="14.25" customHeight="1" x14ac:dyDescent="0.25">
      <c r="C260" s="18"/>
      <c r="D260" s="18"/>
      <c r="E260" s="18"/>
      <c r="F260" s="18"/>
      <c r="G260" s="18"/>
    </row>
    <row r="261" spans="3:7" ht="14.25" customHeight="1" x14ac:dyDescent="0.25">
      <c r="C261" s="18"/>
      <c r="D261" s="18"/>
      <c r="E261" s="18"/>
      <c r="F261" s="18"/>
      <c r="G261" s="18"/>
    </row>
    <row r="262" spans="3:7" ht="14.25" customHeight="1" x14ac:dyDescent="0.25">
      <c r="C262" s="18"/>
      <c r="D262" s="18"/>
      <c r="E262" s="18"/>
      <c r="F262" s="18"/>
      <c r="G262" s="18"/>
    </row>
    <row r="263" spans="3:7" ht="14.25" customHeight="1" x14ac:dyDescent="0.25">
      <c r="C263" s="18"/>
      <c r="D263" s="18"/>
      <c r="E263" s="18"/>
      <c r="F263" s="18"/>
      <c r="G263" s="18"/>
    </row>
    <row r="264" spans="3:7" ht="14.25" customHeight="1" x14ac:dyDescent="0.25">
      <c r="C264" s="18"/>
      <c r="D264" s="18"/>
      <c r="E264" s="18"/>
      <c r="F264" s="18"/>
      <c r="G264" s="18"/>
    </row>
    <row r="265" spans="3:7" ht="14.25" customHeight="1" x14ac:dyDescent="0.25">
      <c r="C265" s="18"/>
      <c r="D265" s="18"/>
      <c r="E265" s="18"/>
      <c r="F265" s="18"/>
      <c r="G265" s="18"/>
    </row>
    <row r="266" spans="3:7" ht="14.25" customHeight="1" x14ac:dyDescent="0.25">
      <c r="C266" s="18"/>
      <c r="D266" s="18"/>
      <c r="E266" s="18"/>
      <c r="F266" s="18"/>
      <c r="G266" s="18"/>
    </row>
    <row r="267" spans="3:7" ht="14.25" customHeight="1" x14ac:dyDescent="0.25">
      <c r="C267" s="18"/>
      <c r="D267" s="18"/>
      <c r="E267" s="18"/>
      <c r="F267" s="18"/>
      <c r="G267" s="18"/>
    </row>
    <row r="268" spans="3:7" ht="14.25" customHeight="1" x14ac:dyDescent="0.25">
      <c r="C268" s="18"/>
      <c r="D268" s="18"/>
      <c r="E268" s="18"/>
      <c r="F268" s="18"/>
      <c r="G268" s="18"/>
    </row>
    <row r="269" spans="3:7" ht="14.25" customHeight="1" x14ac:dyDescent="0.25">
      <c r="C269" s="18"/>
      <c r="D269" s="18"/>
      <c r="E269" s="18"/>
      <c r="F269" s="18"/>
      <c r="G269" s="18"/>
    </row>
    <row r="270" spans="3:7" ht="14.25" customHeight="1" x14ac:dyDescent="0.25">
      <c r="C270" s="18"/>
      <c r="D270" s="18"/>
      <c r="E270" s="18"/>
      <c r="F270" s="18"/>
      <c r="G270" s="18"/>
    </row>
    <row r="271" spans="3:7" ht="14.25" customHeight="1" x14ac:dyDescent="0.25">
      <c r="C271" s="18"/>
      <c r="D271" s="18"/>
      <c r="E271" s="18"/>
      <c r="F271" s="18"/>
      <c r="G271" s="18"/>
    </row>
    <row r="272" spans="3:7" ht="14.25" customHeight="1" x14ac:dyDescent="0.25">
      <c r="C272" s="18"/>
      <c r="D272" s="18"/>
      <c r="E272" s="18"/>
      <c r="F272" s="18"/>
      <c r="G272" s="18"/>
    </row>
    <row r="273" spans="3:7" ht="14.25" customHeight="1" x14ac:dyDescent="0.25">
      <c r="C273" s="18"/>
      <c r="D273" s="18"/>
      <c r="E273" s="18"/>
      <c r="F273" s="18"/>
      <c r="G273" s="18"/>
    </row>
    <row r="274" spans="3:7" ht="14.25" customHeight="1" x14ac:dyDescent="0.25">
      <c r="C274" s="18"/>
      <c r="D274" s="18"/>
      <c r="E274" s="18"/>
      <c r="F274" s="18"/>
      <c r="G274" s="18"/>
    </row>
    <row r="275" spans="3:7" ht="14.25" customHeight="1" x14ac:dyDescent="0.25">
      <c r="C275" s="18"/>
      <c r="D275" s="18"/>
      <c r="E275" s="18"/>
      <c r="F275" s="18"/>
      <c r="G275" s="18"/>
    </row>
    <row r="276" spans="3:7" ht="14.25" customHeight="1" x14ac:dyDescent="0.25">
      <c r="C276" s="18"/>
      <c r="D276" s="18"/>
      <c r="E276" s="18"/>
      <c r="F276" s="18"/>
      <c r="G276" s="18"/>
    </row>
    <row r="277" spans="3:7" ht="14.25" customHeight="1" x14ac:dyDescent="0.25">
      <c r="C277" s="18"/>
      <c r="D277" s="18"/>
      <c r="E277" s="18"/>
      <c r="F277" s="18"/>
      <c r="G277" s="18"/>
    </row>
    <row r="278" spans="3:7" ht="14.25" customHeight="1" x14ac:dyDescent="0.25">
      <c r="C278" s="18"/>
      <c r="D278" s="18"/>
      <c r="E278" s="18"/>
      <c r="F278" s="18"/>
      <c r="G278" s="18"/>
    </row>
    <row r="279" spans="3:7" ht="14.25" customHeight="1" x14ac:dyDescent="0.25">
      <c r="C279" s="18"/>
      <c r="D279" s="18"/>
      <c r="E279" s="18"/>
      <c r="F279" s="18"/>
      <c r="G279" s="18"/>
    </row>
    <row r="280" spans="3:7" ht="14.25" customHeight="1" x14ac:dyDescent="0.25">
      <c r="C280" s="18"/>
      <c r="D280" s="18"/>
      <c r="E280" s="18"/>
      <c r="F280" s="18"/>
      <c r="G280" s="18"/>
    </row>
    <row r="281" spans="3:7" ht="14.25" customHeight="1" x14ac:dyDescent="0.25">
      <c r="C281" s="18"/>
      <c r="D281" s="18"/>
      <c r="E281" s="18"/>
      <c r="F281" s="18"/>
      <c r="G281" s="18"/>
    </row>
    <row r="282" spans="3:7" ht="14.25" customHeight="1" x14ac:dyDescent="0.25">
      <c r="C282" s="18"/>
      <c r="D282" s="18"/>
      <c r="E282" s="18"/>
      <c r="F282" s="18"/>
      <c r="G282" s="18"/>
    </row>
    <row r="283" spans="3:7" ht="14.25" customHeight="1" x14ac:dyDescent="0.25">
      <c r="C283" s="18"/>
      <c r="D283" s="18"/>
      <c r="E283" s="18"/>
      <c r="F283" s="18"/>
      <c r="G283" s="18"/>
    </row>
    <row r="284" spans="3:7" ht="14.25" customHeight="1" x14ac:dyDescent="0.25">
      <c r="C284" s="18"/>
      <c r="D284" s="18"/>
      <c r="E284" s="18"/>
      <c r="F284" s="18"/>
      <c r="G284" s="18"/>
    </row>
    <row r="285" spans="3:7" ht="14.25" customHeight="1" x14ac:dyDescent="0.25">
      <c r="C285" s="18"/>
      <c r="D285" s="18"/>
      <c r="E285" s="18"/>
      <c r="F285" s="18"/>
      <c r="G285" s="18"/>
    </row>
    <row r="286" spans="3:7" ht="14.25" customHeight="1" x14ac:dyDescent="0.25">
      <c r="C286" s="18"/>
      <c r="D286" s="18"/>
      <c r="E286" s="18"/>
      <c r="F286" s="18"/>
      <c r="G286" s="18"/>
    </row>
    <row r="287" spans="3:7" ht="14.25" customHeight="1" x14ac:dyDescent="0.25">
      <c r="C287" s="18"/>
      <c r="D287" s="18"/>
      <c r="E287" s="18"/>
      <c r="F287" s="18"/>
      <c r="G287" s="18"/>
    </row>
    <row r="288" spans="3:7" ht="14.25" customHeight="1" x14ac:dyDescent="0.25">
      <c r="C288" s="18"/>
      <c r="D288" s="18"/>
      <c r="E288" s="18"/>
      <c r="F288" s="18"/>
      <c r="G288" s="18"/>
    </row>
    <row r="289" spans="3:7" ht="14.25" customHeight="1" x14ac:dyDescent="0.25">
      <c r="C289" s="18"/>
      <c r="D289" s="18"/>
      <c r="E289" s="18"/>
      <c r="F289" s="18"/>
      <c r="G289" s="18"/>
    </row>
    <row r="290" spans="3:7" ht="14.25" customHeight="1" x14ac:dyDescent="0.25">
      <c r="C290" s="18"/>
      <c r="D290" s="18"/>
      <c r="E290" s="18"/>
      <c r="F290" s="18"/>
      <c r="G290" s="18"/>
    </row>
    <row r="291" spans="3:7" ht="14.25" customHeight="1" x14ac:dyDescent="0.25">
      <c r="C291" s="18"/>
      <c r="D291" s="18"/>
      <c r="E291" s="18"/>
      <c r="F291" s="18"/>
      <c r="G291" s="18"/>
    </row>
    <row r="292" spans="3:7" ht="14.25" customHeight="1" x14ac:dyDescent="0.25">
      <c r="C292" s="18"/>
      <c r="D292" s="18"/>
      <c r="E292" s="18"/>
      <c r="F292" s="18"/>
      <c r="G292" s="18"/>
    </row>
    <row r="293" spans="3:7" ht="14.25" customHeight="1" x14ac:dyDescent="0.25">
      <c r="C293" s="18"/>
      <c r="D293" s="18"/>
      <c r="E293" s="18"/>
      <c r="F293" s="18"/>
      <c r="G293" s="18"/>
    </row>
    <row r="294" spans="3:7" ht="14.25" customHeight="1" x14ac:dyDescent="0.25">
      <c r="C294" s="18"/>
      <c r="D294" s="18"/>
      <c r="E294" s="18"/>
      <c r="F294" s="18"/>
      <c r="G294" s="18"/>
    </row>
    <row r="295" spans="3:7" ht="14.25" customHeight="1" x14ac:dyDescent="0.25">
      <c r="C295" s="18"/>
      <c r="D295" s="18"/>
      <c r="E295" s="18"/>
      <c r="F295" s="18"/>
      <c r="G295" s="18"/>
    </row>
    <row r="296" spans="3:7" ht="14.25" customHeight="1" x14ac:dyDescent="0.25">
      <c r="C296" s="18"/>
      <c r="D296" s="18"/>
      <c r="E296" s="18"/>
      <c r="F296" s="18"/>
      <c r="G296" s="18"/>
    </row>
    <row r="297" spans="3:7" ht="14.25" customHeight="1" x14ac:dyDescent="0.25">
      <c r="C297" s="18"/>
      <c r="D297" s="18"/>
      <c r="E297" s="18"/>
      <c r="F297" s="18"/>
      <c r="G297" s="18"/>
    </row>
    <row r="298" spans="3:7" ht="14.25" customHeight="1" x14ac:dyDescent="0.25">
      <c r="C298" s="18"/>
      <c r="D298" s="18"/>
      <c r="E298" s="18"/>
      <c r="F298" s="18"/>
      <c r="G298" s="18"/>
    </row>
    <row r="299" spans="3:7" ht="14.25" customHeight="1" x14ac:dyDescent="0.25">
      <c r="C299" s="18"/>
      <c r="D299" s="18"/>
      <c r="E299" s="18"/>
      <c r="F299" s="18"/>
      <c r="G299" s="18"/>
    </row>
    <row r="300" spans="3:7" ht="14.25" customHeight="1" x14ac:dyDescent="0.25">
      <c r="C300" s="18"/>
      <c r="D300" s="18"/>
      <c r="E300" s="18"/>
      <c r="F300" s="18"/>
      <c r="G300" s="18"/>
    </row>
    <row r="301" spans="3:7" ht="14.25" customHeight="1" x14ac:dyDescent="0.25">
      <c r="C301" s="18"/>
      <c r="D301" s="18"/>
      <c r="E301" s="18"/>
      <c r="F301" s="18"/>
      <c r="G301" s="18"/>
    </row>
    <row r="302" spans="3:7" ht="14.25" customHeight="1" x14ac:dyDescent="0.25">
      <c r="C302" s="18"/>
      <c r="D302" s="18"/>
      <c r="E302" s="18"/>
      <c r="F302" s="18"/>
      <c r="G302" s="18"/>
    </row>
    <row r="303" spans="3:7" ht="14.25" customHeight="1" x14ac:dyDescent="0.25">
      <c r="C303" s="18"/>
      <c r="D303" s="18"/>
      <c r="E303" s="18"/>
      <c r="F303" s="18"/>
      <c r="G303" s="18"/>
    </row>
    <row r="304" spans="3:7" ht="14.25" customHeight="1" x14ac:dyDescent="0.25">
      <c r="C304" s="18"/>
      <c r="D304" s="18"/>
      <c r="E304" s="18"/>
      <c r="F304" s="18"/>
      <c r="G304" s="18"/>
    </row>
    <row r="305" spans="3:7" ht="14.25" customHeight="1" x14ac:dyDescent="0.25">
      <c r="C305" s="18"/>
      <c r="D305" s="18"/>
      <c r="E305" s="18"/>
      <c r="F305" s="18"/>
      <c r="G305" s="18"/>
    </row>
    <row r="306" spans="3:7" ht="14.25" customHeight="1" x14ac:dyDescent="0.25">
      <c r="C306" s="18"/>
      <c r="D306" s="18"/>
      <c r="E306" s="18"/>
      <c r="F306" s="18"/>
      <c r="G306" s="18"/>
    </row>
    <row r="307" spans="3:7" ht="14.25" customHeight="1" x14ac:dyDescent="0.25">
      <c r="C307" s="18"/>
      <c r="D307" s="18"/>
      <c r="E307" s="18"/>
      <c r="F307" s="18"/>
      <c r="G307" s="18"/>
    </row>
    <row r="308" spans="3:7" ht="14.25" customHeight="1" x14ac:dyDescent="0.25">
      <c r="C308" s="18"/>
      <c r="D308" s="18"/>
      <c r="E308" s="18"/>
      <c r="F308" s="18"/>
      <c r="G308" s="18"/>
    </row>
    <row r="309" spans="3:7" ht="14.25" customHeight="1" x14ac:dyDescent="0.25">
      <c r="C309" s="18"/>
      <c r="D309" s="18"/>
      <c r="E309" s="18"/>
      <c r="F309" s="18"/>
      <c r="G309" s="18"/>
    </row>
    <row r="310" spans="3:7" ht="14.25" customHeight="1" x14ac:dyDescent="0.25">
      <c r="C310" s="18"/>
      <c r="D310" s="18"/>
      <c r="E310" s="18"/>
      <c r="F310" s="18"/>
      <c r="G310" s="18"/>
    </row>
    <row r="311" spans="3:7" ht="14.25" customHeight="1" x14ac:dyDescent="0.25">
      <c r="C311" s="18"/>
      <c r="D311" s="18"/>
      <c r="E311" s="18"/>
      <c r="F311" s="18"/>
      <c r="G311" s="18"/>
    </row>
    <row r="312" spans="3:7" ht="14.25" customHeight="1" x14ac:dyDescent="0.25">
      <c r="C312" s="18"/>
      <c r="D312" s="18"/>
      <c r="E312" s="18"/>
      <c r="F312" s="18"/>
      <c r="G312" s="18"/>
    </row>
    <row r="313" spans="3:7" ht="14.25" customHeight="1" x14ac:dyDescent="0.25">
      <c r="C313" s="18"/>
      <c r="D313" s="18"/>
      <c r="E313" s="18"/>
      <c r="F313" s="18"/>
      <c r="G313" s="18"/>
    </row>
    <row r="314" spans="3:7" ht="14.25" customHeight="1" x14ac:dyDescent="0.25">
      <c r="C314" s="18"/>
      <c r="D314" s="18"/>
      <c r="E314" s="18"/>
      <c r="F314" s="18"/>
      <c r="G314" s="18"/>
    </row>
    <row r="315" spans="3:7" ht="14.25" customHeight="1" x14ac:dyDescent="0.25">
      <c r="C315" s="18"/>
      <c r="D315" s="18"/>
      <c r="E315" s="18"/>
      <c r="F315" s="18"/>
      <c r="G315" s="18"/>
    </row>
    <row r="316" spans="3:7" ht="14.25" customHeight="1" x14ac:dyDescent="0.25">
      <c r="C316" s="18"/>
      <c r="D316" s="18"/>
      <c r="E316" s="18"/>
      <c r="F316" s="18"/>
      <c r="G316" s="18"/>
    </row>
    <row r="317" spans="3:7" ht="14.25" customHeight="1" x14ac:dyDescent="0.25">
      <c r="C317" s="18"/>
      <c r="D317" s="18"/>
      <c r="E317" s="18"/>
      <c r="F317" s="18"/>
      <c r="G317" s="18"/>
    </row>
    <row r="318" spans="3:7" ht="14.25" customHeight="1" x14ac:dyDescent="0.25">
      <c r="C318" s="18"/>
      <c r="D318" s="18"/>
      <c r="E318" s="18"/>
      <c r="F318" s="18"/>
      <c r="G318" s="18"/>
    </row>
    <row r="319" spans="3:7" ht="14.25" customHeight="1" x14ac:dyDescent="0.25">
      <c r="C319" s="18"/>
      <c r="D319" s="18"/>
      <c r="E319" s="18"/>
      <c r="F319" s="18"/>
      <c r="G319" s="18"/>
    </row>
    <row r="320" spans="3:7" ht="14.25" customHeight="1" x14ac:dyDescent="0.25">
      <c r="C320" s="18"/>
      <c r="D320" s="18"/>
      <c r="E320" s="18"/>
      <c r="F320" s="18"/>
      <c r="G320" s="18"/>
    </row>
    <row r="321" spans="3:7" ht="14.25" customHeight="1" x14ac:dyDescent="0.25">
      <c r="C321" s="18"/>
      <c r="D321" s="18"/>
      <c r="E321" s="18"/>
      <c r="F321" s="18"/>
      <c r="G321" s="18"/>
    </row>
    <row r="322" spans="3:7" ht="14.25" customHeight="1" x14ac:dyDescent="0.25">
      <c r="C322" s="18"/>
      <c r="D322" s="18"/>
      <c r="E322" s="18"/>
      <c r="F322" s="18"/>
      <c r="G322" s="18"/>
    </row>
    <row r="323" spans="3:7" ht="14.25" customHeight="1" x14ac:dyDescent="0.25">
      <c r="C323" s="18"/>
      <c r="D323" s="18"/>
      <c r="E323" s="18"/>
      <c r="F323" s="18"/>
      <c r="G323" s="18"/>
    </row>
    <row r="324" spans="3:7" ht="14.25" customHeight="1" x14ac:dyDescent="0.25">
      <c r="C324" s="18"/>
      <c r="D324" s="18"/>
      <c r="E324" s="18"/>
      <c r="F324" s="18"/>
      <c r="G324" s="18"/>
    </row>
    <row r="325" spans="3:7" ht="14.25" customHeight="1" x14ac:dyDescent="0.25">
      <c r="C325" s="18"/>
      <c r="D325" s="18"/>
      <c r="E325" s="18"/>
      <c r="F325" s="18"/>
      <c r="G325" s="18"/>
    </row>
    <row r="326" spans="3:7" ht="14.25" customHeight="1" x14ac:dyDescent="0.25">
      <c r="C326" s="18"/>
      <c r="D326" s="18"/>
      <c r="E326" s="18"/>
      <c r="F326" s="18"/>
      <c r="G326" s="18"/>
    </row>
    <row r="327" spans="3:7" ht="14.25" customHeight="1" x14ac:dyDescent="0.25">
      <c r="C327" s="18"/>
      <c r="D327" s="18"/>
      <c r="E327" s="18"/>
      <c r="F327" s="18"/>
      <c r="G327" s="18"/>
    </row>
    <row r="328" spans="3:7" ht="14.25" customHeight="1" x14ac:dyDescent="0.25">
      <c r="C328" s="18"/>
      <c r="D328" s="18"/>
      <c r="E328" s="18"/>
      <c r="F328" s="18"/>
      <c r="G328" s="18"/>
    </row>
    <row r="329" spans="3:7" ht="14.25" customHeight="1" x14ac:dyDescent="0.25">
      <c r="C329" s="18"/>
      <c r="D329" s="18"/>
      <c r="E329" s="18"/>
      <c r="F329" s="18"/>
      <c r="G329" s="18"/>
    </row>
    <row r="330" spans="3:7" ht="14.25" customHeight="1" x14ac:dyDescent="0.25">
      <c r="C330" s="18"/>
      <c r="D330" s="18"/>
      <c r="E330" s="18"/>
      <c r="F330" s="18"/>
      <c r="G330" s="18"/>
    </row>
    <row r="331" spans="3:7" ht="14.25" customHeight="1" x14ac:dyDescent="0.25">
      <c r="C331" s="18"/>
      <c r="D331" s="18"/>
      <c r="E331" s="18"/>
      <c r="F331" s="18"/>
      <c r="G331" s="18"/>
    </row>
    <row r="332" spans="3:7" ht="14.25" customHeight="1" x14ac:dyDescent="0.25">
      <c r="C332" s="18"/>
      <c r="D332" s="18"/>
      <c r="E332" s="18"/>
      <c r="F332" s="18"/>
      <c r="G332" s="18"/>
    </row>
    <row r="333" spans="3:7" ht="14.25" customHeight="1" x14ac:dyDescent="0.25">
      <c r="C333" s="18"/>
      <c r="D333" s="18"/>
      <c r="E333" s="18"/>
      <c r="F333" s="18"/>
      <c r="G333" s="18"/>
    </row>
    <row r="334" spans="3:7" ht="14.25" customHeight="1" x14ac:dyDescent="0.25">
      <c r="C334" s="18"/>
      <c r="D334" s="18"/>
      <c r="E334" s="18"/>
      <c r="F334" s="18"/>
      <c r="G334" s="18"/>
    </row>
    <row r="335" spans="3:7" ht="14.25" customHeight="1" x14ac:dyDescent="0.25">
      <c r="C335" s="18"/>
      <c r="D335" s="18"/>
      <c r="E335" s="18"/>
      <c r="F335" s="18"/>
      <c r="G335" s="18"/>
    </row>
    <row r="336" spans="3:7" ht="14.25" customHeight="1" x14ac:dyDescent="0.25">
      <c r="C336" s="18"/>
      <c r="D336" s="18"/>
      <c r="E336" s="18"/>
      <c r="F336" s="18"/>
      <c r="G336" s="18"/>
    </row>
    <row r="337" spans="3:7" ht="14.25" customHeight="1" x14ac:dyDescent="0.25">
      <c r="C337" s="18"/>
      <c r="D337" s="18"/>
      <c r="E337" s="18"/>
      <c r="F337" s="18"/>
      <c r="G337" s="18"/>
    </row>
    <row r="338" spans="3:7" ht="14.25" customHeight="1" x14ac:dyDescent="0.25">
      <c r="C338" s="18"/>
      <c r="D338" s="18"/>
      <c r="E338" s="18"/>
      <c r="F338" s="18"/>
      <c r="G338" s="18"/>
    </row>
    <row r="339" spans="3:7" ht="14.25" customHeight="1" x14ac:dyDescent="0.25">
      <c r="C339" s="18"/>
      <c r="D339" s="18"/>
      <c r="E339" s="18"/>
      <c r="F339" s="18"/>
      <c r="G339" s="18"/>
    </row>
    <row r="340" spans="3:7" ht="14.25" customHeight="1" x14ac:dyDescent="0.25">
      <c r="C340" s="18"/>
      <c r="D340" s="18"/>
      <c r="E340" s="18"/>
      <c r="F340" s="18"/>
      <c r="G340" s="18"/>
    </row>
    <row r="341" spans="3:7" ht="14.25" customHeight="1" x14ac:dyDescent="0.25">
      <c r="C341" s="18"/>
      <c r="D341" s="18"/>
      <c r="E341" s="18"/>
      <c r="F341" s="18"/>
      <c r="G341" s="18"/>
    </row>
    <row r="342" spans="3:7" ht="14.25" customHeight="1" x14ac:dyDescent="0.25">
      <c r="C342" s="18"/>
      <c r="D342" s="18"/>
      <c r="E342" s="18"/>
      <c r="F342" s="18"/>
      <c r="G342" s="18"/>
    </row>
    <row r="343" spans="3:7" ht="14.25" customHeight="1" x14ac:dyDescent="0.25">
      <c r="C343" s="18"/>
      <c r="D343" s="18"/>
      <c r="E343" s="18"/>
      <c r="F343" s="18"/>
      <c r="G343" s="18"/>
    </row>
    <row r="344" spans="3:7" ht="14.25" customHeight="1" x14ac:dyDescent="0.25">
      <c r="C344" s="18"/>
      <c r="D344" s="18"/>
      <c r="E344" s="18"/>
      <c r="F344" s="18"/>
      <c r="G344" s="18"/>
    </row>
    <row r="345" spans="3:7" ht="14.25" customHeight="1" x14ac:dyDescent="0.25">
      <c r="C345" s="18"/>
      <c r="D345" s="18"/>
      <c r="E345" s="18"/>
      <c r="F345" s="18"/>
      <c r="G345" s="18"/>
    </row>
    <row r="346" spans="3:7" ht="14.25" customHeight="1" x14ac:dyDescent="0.25">
      <c r="C346" s="18"/>
      <c r="D346" s="18"/>
      <c r="E346" s="18"/>
      <c r="F346" s="18"/>
      <c r="G346" s="18"/>
    </row>
    <row r="347" spans="3:7" ht="14.25" customHeight="1" x14ac:dyDescent="0.25">
      <c r="C347" s="18"/>
      <c r="D347" s="18"/>
      <c r="E347" s="18"/>
      <c r="F347" s="18"/>
      <c r="G347" s="18"/>
    </row>
    <row r="348" spans="3:7" ht="14.25" customHeight="1" x14ac:dyDescent="0.25">
      <c r="C348" s="18"/>
      <c r="D348" s="18"/>
      <c r="E348" s="18"/>
      <c r="F348" s="18"/>
      <c r="G348" s="18"/>
    </row>
    <row r="349" spans="3:7" ht="14.25" customHeight="1" x14ac:dyDescent="0.25">
      <c r="C349" s="18"/>
      <c r="D349" s="18"/>
      <c r="E349" s="18"/>
      <c r="F349" s="18"/>
      <c r="G349" s="18"/>
    </row>
    <row r="350" spans="3:7" ht="14.25" customHeight="1" x14ac:dyDescent="0.25">
      <c r="C350" s="18"/>
      <c r="D350" s="18"/>
      <c r="E350" s="18"/>
      <c r="F350" s="18"/>
      <c r="G350" s="18"/>
    </row>
    <row r="351" spans="3:7" ht="14.25" customHeight="1" x14ac:dyDescent="0.25">
      <c r="C351" s="18"/>
      <c r="D351" s="18"/>
      <c r="E351" s="18"/>
      <c r="F351" s="18"/>
      <c r="G351" s="18"/>
    </row>
    <row r="352" spans="3:7" ht="14.25" customHeight="1" x14ac:dyDescent="0.25">
      <c r="C352" s="18"/>
      <c r="D352" s="18"/>
      <c r="E352" s="18"/>
      <c r="F352" s="18"/>
      <c r="G352" s="18"/>
    </row>
    <row r="353" spans="3:7" ht="14.25" customHeight="1" x14ac:dyDescent="0.25">
      <c r="C353" s="18"/>
      <c r="D353" s="18"/>
      <c r="E353" s="18"/>
      <c r="F353" s="18"/>
      <c r="G353" s="18"/>
    </row>
    <row r="354" spans="3:7" ht="14.25" customHeight="1" x14ac:dyDescent="0.25">
      <c r="C354" s="18"/>
      <c r="D354" s="18"/>
      <c r="E354" s="18"/>
      <c r="F354" s="18"/>
      <c r="G354" s="18"/>
    </row>
    <row r="355" spans="3:7" ht="14.25" customHeight="1" x14ac:dyDescent="0.25">
      <c r="C355" s="18"/>
      <c r="D355" s="18"/>
      <c r="E355" s="18"/>
      <c r="F355" s="18"/>
      <c r="G355" s="18"/>
    </row>
    <row r="356" spans="3:7" ht="14.25" customHeight="1" x14ac:dyDescent="0.25">
      <c r="C356" s="18"/>
      <c r="D356" s="18"/>
      <c r="E356" s="18"/>
      <c r="F356" s="18"/>
      <c r="G356" s="18"/>
    </row>
    <row r="357" spans="3:7" ht="14.25" customHeight="1" x14ac:dyDescent="0.25">
      <c r="C357" s="18"/>
      <c r="D357" s="18"/>
      <c r="E357" s="18"/>
      <c r="F357" s="18"/>
      <c r="G357" s="18"/>
    </row>
    <row r="358" spans="3:7" ht="14.25" customHeight="1" x14ac:dyDescent="0.25">
      <c r="C358" s="18"/>
      <c r="D358" s="18"/>
      <c r="E358" s="18"/>
      <c r="F358" s="18"/>
      <c r="G358" s="18"/>
    </row>
    <row r="359" spans="3:7" ht="14.25" customHeight="1" x14ac:dyDescent="0.25">
      <c r="C359" s="18"/>
      <c r="D359" s="18"/>
      <c r="E359" s="18"/>
      <c r="F359" s="18"/>
      <c r="G359" s="18"/>
    </row>
    <row r="360" spans="3:7" ht="14.25" customHeight="1" x14ac:dyDescent="0.25">
      <c r="C360" s="18"/>
      <c r="D360" s="18"/>
      <c r="E360" s="18"/>
      <c r="F360" s="18"/>
      <c r="G360" s="18"/>
    </row>
    <row r="361" spans="3:7" ht="14.25" customHeight="1" x14ac:dyDescent="0.25">
      <c r="C361" s="18"/>
      <c r="D361" s="18"/>
      <c r="E361" s="18"/>
      <c r="F361" s="18"/>
      <c r="G361" s="18"/>
    </row>
    <row r="362" spans="3:7" ht="14.25" customHeight="1" x14ac:dyDescent="0.25">
      <c r="C362" s="18"/>
      <c r="D362" s="18"/>
      <c r="E362" s="18"/>
      <c r="F362" s="18"/>
      <c r="G362" s="18"/>
    </row>
    <row r="363" spans="3:7" ht="14.25" customHeight="1" x14ac:dyDescent="0.25">
      <c r="C363" s="18"/>
      <c r="D363" s="18"/>
      <c r="E363" s="18"/>
      <c r="F363" s="18"/>
      <c r="G363" s="18"/>
    </row>
    <row r="364" spans="3:7" ht="14.25" customHeight="1" x14ac:dyDescent="0.25">
      <c r="C364" s="18"/>
      <c r="D364" s="18"/>
      <c r="E364" s="18"/>
      <c r="F364" s="18"/>
      <c r="G364" s="18"/>
    </row>
    <row r="365" spans="3:7" ht="14.25" customHeight="1" x14ac:dyDescent="0.25">
      <c r="C365" s="18"/>
      <c r="D365" s="18"/>
      <c r="E365" s="18"/>
      <c r="F365" s="18"/>
      <c r="G365" s="18"/>
    </row>
    <row r="366" spans="3:7" ht="14.25" customHeight="1" x14ac:dyDescent="0.25">
      <c r="C366" s="18"/>
      <c r="D366" s="18"/>
      <c r="E366" s="18"/>
      <c r="F366" s="18"/>
      <c r="G366" s="18"/>
    </row>
    <row r="367" spans="3:7" ht="14.25" customHeight="1" x14ac:dyDescent="0.25">
      <c r="C367" s="18"/>
      <c r="D367" s="18"/>
      <c r="E367" s="18"/>
      <c r="F367" s="18"/>
      <c r="G367" s="18"/>
    </row>
    <row r="368" spans="3:7" ht="14.25" customHeight="1" x14ac:dyDescent="0.25">
      <c r="C368" s="18"/>
      <c r="D368" s="18"/>
      <c r="E368" s="18"/>
      <c r="F368" s="18"/>
      <c r="G368" s="18"/>
    </row>
    <row r="369" spans="3:7" ht="14.25" customHeight="1" x14ac:dyDescent="0.25">
      <c r="C369" s="18"/>
      <c r="D369" s="18"/>
      <c r="E369" s="18"/>
      <c r="F369" s="18"/>
      <c r="G369" s="18"/>
    </row>
    <row r="370" spans="3:7" ht="14.25" customHeight="1" x14ac:dyDescent="0.25">
      <c r="C370" s="18"/>
      <c r="D370" s="18"/>
      <c r="E370" s="18"/>
      <c r="F370" s="18"/>
      <c r="G370" s="18"/>
    </row>
    <row r="371" spans="3:7" ht="14.25" customHeight="1" x14ac:dyDescent="0.25">
      <c r="C371" s="18"/>
      <c r="D371" s="18"/>
      <c r="E371" s="18"/>
      <c r="F371" s="18"/>
      <c r="G371" s="18"/>
    </row>
    <row r="372" spans="3:7" ht="14.25" customHeight="1" x14ac:dyDescent="0.25">
      <c r="C372" s="18"/>
      <c r="D372" s="18"/>
      <c r="E372" s="18"/>
      <c r="F372" s="18"/>
      <c r="G372" s="18"/>
    </row>
    <row r="373" spans="3:7" ht="14.25" customHeight="1" x14ac:dyDescent="0.25">
      <c r="C373" s="18"/>
      <c r="D373" s="18"/>
      <c r="E373" s="18"/>
      <c r="F373" s="18"/>
      <c r="G373" s="18"/>
    </row>
    <row r="374" spans="3:7" ht="14.25" customHeight="1" x14ac:dyDescent="0.25">
      <c r="C374" s="18"/>
      <c r="D374" s="18"/>
      <c r="E374" s="18"/>
      <c r="F374" s="18"/>
      <c r="G374" s="18"/>
    </row>
    <row r="375" spans="3:7" ht="14.25" customHeight="1" x14ac:dyDescent="0.25">
      <c r="C375" s="18"/>
      <c r="D375" s="18"/>
      <c r="E375" s="18"/>
      <c r="F375" s="18"/>
      <c r="G375" s="18"/>
    </row>
    <row r="376" spans="3:7" ht="14.25" customHeight="1" x14ac:dyDescent="0.25">
      <c r="C376" s="18"/>
      <c r="D376" s="18"/>
      <c r="E376" s="18"/>
      <c r="F376" s="18"/>
      <c r="G376" s="18"/>
    </row>
    <row r="377" spans="3:7" ht="14.25" customHeight="1" x14ac:dyDescent="0.25">
      <c r="C377" s="18"/>
      <c r="D377" s="18"/>
      <c r="E377" s="18"/>
      <c r="F377" s="18"/>
      <c r="G377" s="18"/>
    </row>
    <row r="378" spans="3:7" ht="14.25" customHeight="1" x14ac:dyDescent="0.25">
      <c r="C378" s="18"/>
      <c r="D378" s="18"/>
      <c r="E378" s="18"/>
      <c r="F378" s="18"/>
      <c r="G378" s="18"/>
    </row>
    <row r="379" spans="3:7" ht="14.25" customHeight="1" x14ac:dyDescent="0.25">
      <c r="C379" s="18"/>
      <c r="D379" s="18"/>
      <c r="E379" s="18"/>
      <c r="F379" s="18"/>
      <c r="G379" s="18"/>
    </row>
    <row r="380" spans="3:7" ht="14.25" customHeight="1" x14ac:dyDescent="0.25">
      <c r="C380" s="18"/>
      <c r="D380" s="18"/>
      <c r="E380" s="18"/>
      <c r="F380" s="18"/>
      <c r="G380" s="18"/>
    </row>
    <row r="381" spans="3:7" ht="14.25" customHeight="1" x14ac:dyDescent="0.25">
      <c r="C381" s="18"/>
      <c r="D381" s="18"/>
      <c r="E381" s="18"/>
      <c r="F381" s="18"/>
      <c r="G381" s="18"/>
    </row>
    <row r="382" spans="3:7" ht="14.25" customHeight="1" x14ac:dyDescent="0.25">
      <c r="C382" s="18"/>
      <c r="D382" s="18"/>
      <c r="E382" s="18"/>
      <c r="F382" s="18"/>
      <c r="G382" s="18"/>
    </row>
    <row r="383" spans="3:7" ht="14.25" customHeight="1" x14ac:dyDescent="0.25">
      <c r="C383" s="18"/>
      <c r="D383" s="18"/>
      <c r="E383" s="18"/>
      <c r="F383" s="18"/>
      <c r="G383" s="18"/>
    </row>
    <row r="384" spans="3:7" ht="14.25" customHeight="1" x14ac:dyDescent="0.25">
      <c r="C384" s="18"/>
      <c r="D384" s="18"/>
      <c r="E384" s="18"/>
      <c r="F384" s="18"/>
      <c r="G384" s="18"/>
    </row>
    <row r="385" spans="3:7" ht="14.25" customHeight="1" x14ac:dyDescent="0.25">
      <c r="C385" s="18"/>
      <c r="D385" s="18"/>
      <c r="E385" s="18"/>
      <c r="F385" s="18"/>
      <c r="G385" s="18"/>
    </row>
    <row r="386" spans="3:7" ht="14.25" customHeight="1" x14ac:dyDescent="0.25">
      <c r="C386" s="18"/>
      <c r="D386" s="18"/>
      <c r="E386" s="18"/>
      <c r="F386" s="18"/>
      <c r="G386" s="18"/>
    </row>
    <row r="387" spans="3:7" ht="14.25" customHeight="1" x14ac:dyDescent="0.25">
      <c r="C387" s="18"/>
      <c r="D387" s="18"/>
      <c r="E387" s="18"/>
      <c r="F387" s="18"/>
      <c r="G387" s="18"/>
    </row>
    <row r="388" spans="3:7" ht="14.25" customHeight="1" x14ac:dyDescent="0.25">
      <c r="C388" s="18"/>
      <c r="D388" s="18"/>
      <c r="E388" s="18"/>
      <c r="F388" s="18"/>
      <c r="G388" s="18"/>
    </row>
    <row r="389" spans="3:7" ht="14.25" customHeight="1" x14ac:dyDescent="0.25">
      <c r="C389" s="18"/>
      <c r="D389" s="18"/>
      <c r="E389" s="18"/>
      <c r="F389" s="18"/>
      <c r="G389" s="18"/>
    </row>
    <row r="390" spans="3:7" ht="14.25" customHeight="1" x14ac:dyDescent="0.25">
      <c r="C390" s="18"/>
      <c r="D390" s="18"/>
      <c r="E390" s="18"/>
      <c r="F390" s="18"/>
      <c r="G390" s="18"/>
    </row>
    <row r="391" spans="3:7" ht="14.25" customHeight="1" x14ac:dyDescent="0.25">
      <c r="C391" s="18"/>
      <c r="D391" s="18"/>
      <c r="E391" s="18"/>
      <c r="F391" s="18"/>
      <c r="G391" s="18"/>
    </row>
    <row r="392" spans="3:7" ht="14.25" customHeight="1" x14ac:dyDescent="0.25">
      <c r="C392" s="18"/>
      <c r="D392" s="18"/>
      <c r="E392" s="18"/>
      <c r="F392" s="18"/>
      <c r="G392" s="18"/>
    </row>
    <row r="393" spans="3:7" ht="14.25" customHeight="1" x14ac:dyDescent="0.25">
      <c r="C393" s="18"/>
      <c r="D393" s="18"/>
      <c r="E393" s="18"/>
      <c r="F393" s="18"/>
      <c r="G393" s="18"/>
    </row>
    <row r="394" spans="3:7" ht="14.25" customHeight="1" x14ac:dyDescent="0.25">
      <c r="C394" s="18"/>
      <c r="D394" s="18"/>
      <c r="E394" s="18"/>
      <c r="F394" s="18"/>
      <c r="G394" s="18"/>
    </row>
    <row r="395" spans="3:7" ht="14.25" customHeight="1" x14ac:dyDescent="0.25">
      <c r="C395" s="18"/>
      <c r="D395" s="18"/>
      <c r="E395" s="18"/>
      <c r="F395" s="18"/>
      <c r="G395" s="18"/>
    </row>
    <row r="396" spans="3:7" ht="14.25" customHeight="1" x14ac:dyDescent="0.25">
      <c r="C396" s="18"/>
      <c r="D396" s="18"/>
      <c r="E396" s="18"/>
      <c r="F396" s="18"/>
      <c r="G396" s="18"/>
    </row>
    <row r="397" spans="3:7" ht="14.25" customHeight="1" x14ac:dyDescent="0.25">
      <c r="C397" s="18"/>
      <c r="D397" s="18"/>
      <c r="E397" s="18"/>
      <c r="F397" s="18"/>
      <c r="G397" s="18"/>
    </row>
    <row r="398" spans="3:7" ht="14.25" customHeight="1" x14ac:dyDescent="0.25">
      <c r="C398" s="18"/>
      <c r="D398" s="18"/>
      <c r="E398" s="18"/>
      <c r="F398" s="18"/>
      <c r="G398" s="18"/>
    </row>
    <row r="399" spans="3:7" ht="14.25" customHeight="1" x14ac:dyDescent="0.25">
      <c r="C399" s="18"/>
      <c r="D399" s="18"/>
      <c r="E399" s="18"/>
      <c r="F399" s="18"/>
      <c r="G399" s="18"/>
    </row>
    <row r="400" spans="3:7" ht="14.25" customHeight="1" x14ac:dyDescent="0.25">
      <c r="C400" s="18"/>
      <c r="D400" s="18"/>
      <c r="E400" s="18"/>
      <c r="F400" s="18"/>
      <c r="G400" s="18"/>
    </row>
    <row r="401" spans="3:7" ht="14.25" customHeight="1" x14ac:dyDescent="0.25">
      <c r="C401" s="18"/>
      <c r="D401" s="18"/>
      <c r="E401" s="18"/>
      <c r="F401" s="18"/>
      <c r="G401" s="18"/>
    </row>
    <row r="402" spans="3:7" ht="14.25" customHeight="1" x14ac:dyDescent="0.25">
      <c r="C402" s="18"/>
      <c r="D402" s="18"/>
      <c r="E402" s="18"/>
      <c r="F402" s="18"/>
      <c r="G402" s="18"/>
    </row>
    <row r="403" spans="3:7" ht="14.25" customHeight="1" x14ac:dyDescent="0.25">
      <c r="C403" s="18"/>
      <c r="D403" s="18"/>
      <c r="E403" s="18"/>
      <c r="F403" s="18"/>
      <c r="G403" s="18"/>
    </row>
    <row r="404" spans="3:7" ht="14.25" customHeight="1" x14ac:dyDescent="0.25">
      <c r="C404" s="18"/>
      <c r="D404" s="18"/>
      <c r="E404" s="18"/>
      <c r="F404" s="18"/>
      <c r="G404" s="18"/>
    </row>
    <row r="405" spans="3:7" ht="14.25" customHeight="1" x14ac:dyDescent="0.25">
      <c r="C405" s="18"/>
      <c r="D405" s="18"/>
      <c r="E405" s="18"/>
      <c r="F405" s="18"/>
      <c r="G405" s="18"/>
    </row>
    <row r="406" spans="3:7" ht="14.25" customHeight="1" x14ac:dyDescent="0.25">
      <c r="C406" s="18"/>
      <c r="D406" s="18"/>
      <c r="E406" s="18"/>
      <c r="F406" s="18"/>
      <c r="G406" s="18"/>
    </row>
    <row r="407" spans="3:7" ht="14.25" customHeight="1" x14ac:dyDescent="0.25">
      <c r="C407" s="18"/>
      <c r="D407" s="18"/>
      <c r="E407" s="18"/>
      <c r="F407" s="18"/>
      <c r="G407" s="18"/>
    </row>
    <row r="408" spans="3:7" ht="14.25" customHeight="1" x14ac:dyDescent="0.25">
      <c r="C408" s="18"/>
      <c r="D408" s="18"/>
      <c r="E408" s="18"/>
      <c r="F408" s="18"/>
      <c r="G408" s="18"/>
    </row>
    <row r="409" spans="3:7" ht="14.25" customHeight="1" x14ac:dyDescent="0.25">
      <c r="C409" s="18"/>
      <c r="D409" s="18"/>
      <c r="E409" s="18"/>
      <c r="F409" s="18"/>
      <c r="G409" s="18"/>
    </row>
    <row r="410" spans="3:7" ht="14.25" customHeight="1" x14ac:dyDescent="0.25">
      <c r="C410" s="18"/>
      <c r="D410" s="18"/>
      <c r="E410" s="18"/>
      <c r="F410" s="18"/>
      <c r="G410" s="18"/>
    </row>
    <row r="411" spans="3:7" ht="14.25" customHeight="1" x14ac:dyDescent="0.25">
      <c r="C411" s="18"/>
      <c r="D411" s="18"/>
      <c r="E411" s="18"/>
      <c r="F411" s="18"/>
      <c r="G411" s="18"/>
    </row>
    <row r="412" spans="3:7" ht="14.25" customHeight="1" x14ac:dyDescent="0.25">
      <c r="C412" s="18"/>
      <c r="D412" s="18"/>
      <c r="E412" s="18"/>
      <c r="F412" s="18"/>
      <c r="G412" s="18"/>
    </row>
    <row r="413" spans="3:7" ht="14.25" customHeight="1" x14ac:dyDescent="0.25">
      <c r="C413" s="18"/>
      <c r="D413" s="18"/>
      <c r="E413" s="18"/>
      <c r="F413" s="18"/>
      <c r="G413" s="18"/>
    </row>
    <row r="414" spans="3:7" ht="14.25" customHeight="1" x14ac:dyDescent="0.25">
      <c r="C414" s="18"/>
      <c r="D414" s="18"/>
      <c r="E414" s="18"/>
      <c r="F414" s="18"/>
      <c r="G414" s="18"/>
    </row>
    <row r="415" spans="3:7" ht="14.25" customHeight="1" x14ac:dyDescent="0.25">
      <c r="C415" s="18"/>
      <c r="D415" s="18"/>
      <c r="E415" s="18"/>
      <c r="F415" s="18"/>
      <c r="G415" s="18"/>
    </row>
    <row r="416" spans="3:7" ht="14.25" customHeight="1" x14ac:dyDescent="0.25">
      <c r="C416" s="18"/>
      <c r="D416" s="18"/>
      <c r="E416" s="18"/>
      <c r="F416" s="18"/>
      <c r="G416" s="18"/>
    </row>
    <row r="417" spans="3:7" ht="14.25" customHeight="1" x14ac:dyDescent="0.25">
      <c r="C417" s="18"/>
      <c r="D417" s="18"/>
      <c r="E417" s="18"/>
      <c r="F417" s="18"/>
      <c r="G417" s="18"/>
    </row>
    <row r="418" spans="3:7" ht="14.25" customHeight="1" x14ac:dyDescent="0.25">
      <c r="C418" s="18"/>
      <c r="D418" s="18"/>
      <c r="E418" s="18"/>
      <c r="F418" s="18"/>
      <c r="G418" s="18"/>
    </row>
    <row r="419" spans="3:7" ht="14.25" customHeight="1" x14ac:dyDescent="0.25">
      <c r="C419" s="18"/>
      <c r="D419" s="18"/>
      <c r="E419" s="18"/>
      <c r="F419" s="18"/>
      <c r="G419" s="18"/>
    </row>
    <row r="420" spans="3:7" ht="14.25" customHeight="1" x14ac:dyDescent="0.25">
      <c r="C420" s="18"/>
      <c r="D420" s="18"/>
      <c r="E420" s="18"/>
      <c r="F420" s="18"/>
      <c r="G420" s="18"/>
    </row>
    <row r="421" spans="3:7" ht="14.25" customHeight="1" x14ac:dyDescent="0.25">
      <c r="C421" s="18"/>
      <c r="D421" s="18"/>
      <c r="E421" s="18"/>
      <c r="F421" s="18"/>
      <c r="G421" s="18"/>
    </row>
    <row r="422" spans="3:7" ht="14.25" customHeight="1" x14ac:dyDescent="0.25">
      <c r="C422" s="18"/>
      <c r="D422" s="18"/>
      <c r="E422" s="18"/>
      <c r="F422" s="18"/>
      <c r="G422" s="18"/>
    </row>
    <row r="423" spans="3:7" ht="14.25" customHeight="1" x14ac:dyDescent="0.25">
      <c r="C423" s="18"/>
      <c r="D423" s="18"/>
      <c r="E423" s="18"/>
      <c r="F423" s="18"/>
      <c r="G423" s="18"/>
    </row>
    <row r="424" spans="3:7" ht="14.25" customHeight="1" x14ac:dyDescent="0.25">
      <c r="C424" s="18"/>
      <c r="D424" s="18"/>
      <c r="E424" s="18"/>
      <c r="F424" s="18"/>
      <c r="G424" s="18"/>
    </row>
    <row r="425" spans="3:7" ht="14.25" customHeight="1" x14ac:dyDescent="0.25">
      <c r="C425" s="18"/>
      <c r="D425" s="18"/>
      <c r="E425" s="18"/>
      <c r="F425" s="18"/>
      <c r="G425" s="18"/>
    </row>
    <row r="426" spans="3:7" ht="14.25" customHeight="1" x14ac:dyDescent="0.25">
      <c r="C426" s="18"/>
      <c r="D426" s="18"/>
      <c r="E426" s="18"/>
      <c r="F426" s="18"/>
      <c r="G426" s="18"/>
    </row>
    <row r="427" spans="3:7" ht="14.25" customHeight="1" x14ac:dyDescent="0.25">
      <c r="C427" s="18"/>
      <c r="D427" s="18"/>
      <c r="E427" s="18"/>
      <c r="F427" s="18"/>
      <c r="G427" s="18"/>
    </row>
    <row r="428" spans="3:7" ht="14.25" customHeight="1" x14ac:dyDescent="0.25">
      <c r="C428" s="18"/>
      <c r="D428" s="18"/>
      <c r="E428" s="18"/>
      <c r="F428" s="18"/>
      <c r="G428" s="18"/>
    </row>
    <row r="429" spans="3:7" ht="14.25" customHeight="1" x14ac:dyDescent="0.25">
      <c r="C429" s="18"/>
      <c r="D429" s="18"/>
      <c r="E429" s="18"/>
      <c r="F429" s="18"/>
      <c r="G429" s="18"/>
    </row>
    <row r="430" spans="3:7" ht="14.25" customHeight="1" x14ac:dyDescent="0.25">
      <c r="C430" s="18"/>
      <c r="D430" s="18"/>
      <c r="E430" s="18"/>
      <c r="F430" s="18"/>
      <c r="G430" s="18"/>
    </row>
    <row r="431" spans="3:7" ht="14.25" customHeight="1" x14ac:dyDescent="0.25">
      <c r="C431" s="18"/>
      <c r="D431" s="18"/>
      <c r="E431" s="18"/>
      <c r="F431" s="18"/>
      <c r="G431" s="18"/>
    </row>
    <row r="432" spans="3:7" ht="14.25" customHeight="1" x14ac:dyDescent="0.25">
      <c r="C432" s="18"/>
      <c r="D432" s="18"/>
      <c r="E432" s="18"/>
      <c r="F432" s="18"/>
      <c r="G432" s="18"/>
    </row>
    <row r="433" spans="3:7" ht="14.25" customHeight="1" x14ac:dyDescent="0.25">
      <c r="C433" s="18"/>
      <c r="D433" s="18"/>
      <c r="E433" s="18"/>
      <c r="F433" s="18"/>
      <c r="G433" s="18"/>
    </row>
    <row r="434" spans="3:7" ht="14.25" customHeight="1" x14ac:dyDescent="0.25">
      <c r="C434" s="18"/>
      <c r="D434" s="18"/>
      <c r="E434" s="18"/>
      <c r="F434" s="18"/>
      <c r="G434" s="18"/>
    </row>
    <row r="435" spans="3:7" ht="14.25" customHeight="1" x14ac:dyDescent="0.25">
      <c r="C435" s="18"/>
      <c r="D435" s="18"/>
      <c r="E435" s="18"/>
      <c r="F435" s="18"/>
      <c r="G435" s="18"/>
    </row>
    <row r="436" spans="3:7" ht="14.25" customHeight="1" x14ac:dyDescent="0.25">
      <c r="C436" s="18"/>
      <c r="D436" s="18"/>
      <c r="E436" s="18"/>
      <c r="F436" s="18"/>
      <c r="G436" s="18"/>
    </row>
    <row r="437" spans="3:7" ht="14.25" customHeight="1" x14ac:dyDescent="0.25">
      <c r="C437" s="18"/>
      <c r="D437" s="18"/>
      <c r="E437" s="18"/>
      <c r="F437" s="18"/>
      <c r="G437" s="18"/>
    </row>
    <row r="438" spans="3:7" ht="14.25" customHeight="1" x14ac:dyDescent="0.25">
      <c r="C438" s="18"/>
      <c r="D438" s="18"/>
      <c r="E438" s="18"/>
      <c r="F438" s="18"/>
      <c r="G438" s="18"/>
    </row>
    <row r="439" spans="3:7" ht="14.25" customHeight="1" x14ac:dyDescent="0.25">
      <c r="C439" s="18"/>
      <c r="D439" s="18"/>
      <c r="E439" s="18"/>
      <c r="F439" s="18"/>
      <c r="G439" s="18"/>
    </row>
    <row r="440" spans="3:7" ht="14.25" customHeight="1" x14ac:dyDescent="0.25">
      <c r="C440" s="18"/>
      <c r="D440" s="18"/>
      <c r="E440" s="18"/>
      <c r="F440" s="18"/>
      <c r="G440" s="18"/>
    </row>
    <row r="441" spans="3:7" ht="14.25" customHeight="1" x14ac:dyDescent="0.25">
      <c r="C441" s="18"/>
      <c r="D441" s="18"/>
      <c r="E441" s="18"/>
      <c r="F441" s="18"/>
      <c r="G441" s="18"/>
    </row>
    <row r="442" spans="3:7" ht="14.25" customHeight="1" x14ac:dyDescent="0.25">
      <c r="C442" s="18"/>
      <c r="D442" s="18"/>
      <c r="E442" s="18"/>
      <c r="F442" s="18"/>
      <c r="G442" s="18"/>
    </row>
    <row r="443" spans="3:7" ht="14.25" customHeight="1" x14ac:dyDescent="0.25">
      <c r="C443" s="18"/>
      <c r="D443" s="18"/>
      <c r="E443" s="18"/>
      <c r="F443" s="18"/>
      <c r="G443" s="18"/>
    </row>
    <row r="444" spans="3:7" ht="14.25" customHeight="1" x14ac:dyDescent="0.25">
      <c r="C444" s="18"/>
      <c r="D444" s="18"/>
      <c r="E444" s="18"/>
      <c r="F444" s="18"/>
      <c r="G444" s="18"/>
    </row>
    <row r="445" spans="3:7" ht="14.25" customHeight="1" x14ac:dyDescent="0.25">
      <c r="C445" s="18"/>
      <c r="D445" s="18"/>
      <c r="E445" s="18"/>
      <c r="F445" s="18"/>
      <c r="G445" s="18"/>
    </row>
    <row r="446" spans="3:7" ht="14.25" customHeight="1" x14ac:dyDescent="0.25">
      <c r="C446" s="18"/>
      <c r="D446" s="18"/>
      <c r="E446" s="18"/>
      <c r="F446" s="18"/>
      <c r="G446" s="18"/>
    </row>
    <row r="447" spans="3:7" ht="14.25" customHeight="1" x14ac:dyDescent="0.25">
      <c r="C447" s="18"/>
      <c r="D447" s="18"/>
      <c r="E447" s="18"/>
      <c r="F447" s="18"/>
      <c r="G447" s="18"/>
    </row>
    <row r="448" spans="3:7" ht="14.25" customHeight="1" x14ac:dyDescent="0.25">
      <c r="C448" s="18"/>
      <c r="D448" s="18"/>
      <c r="E448" s="18"/>
      <c r="F448" s="18"/>
      <c r="G448" s="18"/>
    </row>
    <row r="449" spans="3:7" ht="14.25" customHeight="1" x14ac:dyDescent="0.25">
      <c r="C449" s="18"/>
      <c r="D449" s="18"/>
      <c r="E449" s="18"/>
      <c r="F449" s="18"/>
      <c r="G449" s="18"/>
    </row>
    <row r="450" spans="3:7" ht="14.25" customHeight="1" x14ac:dyDescent="0.25">
      <c r="C450" s="18"/>
      <c r="D450" s="18"/>
      <c r="E450" s="18"/>
      <c r="F450" s="18"/>
      <c r="G450" s="18"/>
    </row>
    <row r="451" spans="3:7" ht="14.25" customHeight="1" x14ac:dyDescent="0.25">
      <c r="C451" s="18"/>
      <c r="D451" s="18"/>
      <c r="E451" s="18"/>
      <c r="F451" s="18"/>
      <c r="G451" s="18"/>
    </row>
    <row r="452" spans="3:7" ht="14.25" customHeight="1" x14ac:dyDescent="0.25">
      <c r="C452" s="18"/>
      <c r="D452" s="18"/>
      <c r="E452" s="18"/>
      <c r="F452" s="18"/>
      <c r="G452" s="18"/>
    </row>
    <row r="453" spans="3:7" ht="14.25" customHeight="1" x14ac:dyDescent="0.25">
      <c r="C453" s="18"/>
      <c r="D453" s="18"/>
      <c r="E453" s="18"/>
      <c r="F453" s="18"/>
      <c r="G453" s="18"/>
    </row>
    <row r="454" spans="3:7" ht="14.25" customHeight="1" x14ac:dyDescent="0.25">
      <c r="C454" s="18"/>
      <c r="D454" s="18"/>
      <c r="E454" s="18"/>
      <c r="F454" s="18"/>
      <c r="G454" s="18"/>
    </row>
    <row r="455" spans="3:7" ht="14.25" customHeight="1" x14ac:dyDescent="0.25">
      <c r="C455" s="18"/>
      <c r="D455" s="18"/>
      <c r="E455" s="18"/>
      <c r="F455" s="18"/>
      <c r="G455" s="18"/>
    </row>
    <row r="456" spans="3:7" ht="14.25" customHeight="1" x14ac:dyDescent="0.25">
      <c r="C456" s="18"/>
      <c r="D456" s="18"/>
      <c r="E456" s="18"/>
      <c r="F456" s="18"/>
      <c r="G456" s="18"/>
    </row>
    <row r="457" spans="3:7" ht="14.25" customHeight="1" x14ac:dyDescent="0.25">
      <c r="C457" s="18"/>
      <c r="D457" s="18"/>
      <c r="E457" s="18"/>
      <c r="F457" s="18"/>
      <c r="G457" s="18"/>
    </row>
    <row r="458" spans="3:7" ht="14.25" customHeight="1" x14ac:dyDescent="0.25">
      <c r="C458" s="18"/>
      <c r="D458" s="18"/>
      <c r="E458" s="18"/>
      <c r="F458" s="18"/>
      <c r="G458" s="18"/>
    </row>
    <row r="459" spans="3:7" ht="14.25" customHeight="1" x14ac:dyDescent="0.25">
      <c r="C459" s="18"/>
      <c r="D459" s="18"/>
      <c r="E459" s="18"/>
      <c r="F459" s="18"/>
      <c r="G459" s="18"/>
    </row>
    <row r="460" spans="3:7" ht="14.25" customHeight="1" x14ac:dyDescent="0.25">
      <c r="C460" s="18"/>
      <c r="D460" s="18"/>
      <c r="E460" s="18"/>
      <c r="F460" s="18"/>
      <c r="G460" s="18"/>
    </row>
    <row r="461" spans="3:7" ht="14.25" customHeight="1" x14ac:dyDescent="0.25">
      <c r="C461" s="18"/>
      <c r="D461" s="18"/>
      <c r="E461" s="18"/>
      <c r="F461" s="18"/>
      <c r="G461" s="18"/>
    </row>
    <row r="462" spans="3:7" ht="14.25" customHeight="1" x14ac:dyDescent="0.25">
      <c r="C462" s="18"/>
      <c r="D462" s="18"/>
      <c r="E462" s="18"/>
      <c r="F462" s="18"/>
      <c r="G462" s="18"/>
    </row>
    <row r="463" spans="3:7" ht="14.25" customHeight="1" x14ac:dyDescent="0.25">
      <c r="C463" s="18"/>
      <c r="D463" s="18"/>
      <c r="E463" s="18"/>
      <c r="F463" s="18"/>
      <c r="G463" s="18"/>
    </row>
    <row r="464" spans="3:7" ht="14.25" customHeight="1" x14ac:dyDescent="0.25">
      <c r="C464" s="18"/>
      <c r="D464" s="18"/>
      <c r="E464" s="18"/>
      <c r="F464" s="18"/>
      <c r="G464" s="18"/>
    </row>
    <row r="465" spans="3:7" ht="14.25" customHeight="1" x14ac:dyDescent="0.25">
      <c r="C465" s="18"/>
      <c r="D465" s="18"/>
      <c r="E465" s="18"/>
      <c r="F465" s="18"/>
      <c r="G465" s="18"/>
    </row>
    <row r="466" spans="3:7" ht="14.25" customHeight="1" x14ac:dyDescent="0.25">
      <c r="C466" s="18"/>
      <c r="D466" s="18"/>
      <c r="E466" s="18"/>
      <c r="F466" s="18"/>
      <c r="G466" s="18"/>
    </row>
    <row r="467" spans="3:7" ht="14.25" customHeight="1" x14ac:dyDescent="0.25">
      <c r="C467" s="18"/>
      <c r="D467" s="18"/>
      <c r="E467" s="18"/>
      <c r="F467" s="18"/>
      <c r="G467" s="18"/>
    </row>
    <row r="468" spans="3:7" ht="14.25" customHeight="1" x14ac:dyDescent="0.25">
      <c r="C468" s="18"/>
      <c r="D468" s="18"/>
      <c r="E468" s="18"/>
      <c r="F468" s="18"/>
      <c r="G468" s="18"/>
    </row>
    <row r="469" spans="3:7" ht="14.25" customHeight="1" x14ac:dyDescent="0.25">
      <c r="C469" s="18"/>
      <c r="D469" s="18"/>
      <c r="E469" s="18"/>
      <c r="F469" s="18"/>
      <c r="G469" s="18"/>
    </row>
    <row r="470" spans="3:7" ht="14.25" customHeight="1" x14ac:dyDescent="0.25">
      <c r="C470" s="18"/>
      <c r="D470" s="18"/>
      <c r="E470" s="18"/>
      <c r="F470" s="18"/>
      <c r="G470" s="18"/>
    </row>
    <row r="471" spans="3:7" ht="14.25" customHeight="1" x14ac:dyDescent="0.25">
      <c r="C471" s="18"/>
      <c r="D471" s="18"/>
      <c r="E471" s="18"/>
      <c r="F471" s="18"/>
      <c r="G471" s="18"/>
    </row>
    <row r="472" spans="3:7" ht="14.25" customHeight="1" x14ac:dyDescent="0.25">
      <c r="C472" s="18"/>
      <c r="D472" s="18"/>
      <c r="E472" s="18"/>
      <c r="F472" s="18"/>
      <c r="G472" s="18"/>
    </row>
    <row r="473" spans="3:7" ht="14.25" customHeight="1" x14ac:dyDescent="0.25">
      <c r="C473" s="18"/>
      <c r="D473" s="18"/>
      <c r="E473" s="18"/>
      <c r="F473" s="18"/>
      <c r="G473" s="18"/>
    </row>
    <row r="474" spans="3:7" ht="14.25" customHeight="1" x14ac:dyDescent="0.25">
      <c r="C474" s="18"/>
      <c r="D474" s="18"/>
      <c r="E474" s="18"/>
      <c r="F474" s="18"/>
      <c r="G474" s="18"/>
    </row>
    <row r="475" spans="3:7" ht="14.25" customHeight="1" x14ac:dyDescent="0.25">
      <c r="C475" s="18"/>
      <c r="D475" s="18"/>
      <c r="E475" s="18"/>
      <c r="F475" s="18"/>
      <c r="G475" s="18"/>
    </row>
    <row r="476" spans="3:7" ht="14.25" customHeight="1" x14ac:dyDescent="0.25">
      <c r="C476" s="18"/>
      <c r="D476" s="18"/>
      <c r="E476" s="18"/>
      <c r="F476" s="18"/>
      <c r="G476" s="18"/>
    </row>
    <row r="477" spans="3:7" ht="14.25" customHeight="1" x14ac:dyDescent="0.25">
      <c r="C477" s="18"/>
      <c r="D477" s="18"/>
      <c r="E477" s="18"/>
      <c r="F477" s="18"/>
      <c r="G477" s="18"/>
    </row>
    <row r="478" spans="3:7" ht="14.25" customHeight="1" x14ac:dyDescent="0.25">
      <c r="C478" s="18"/>
      <c r="D478" s="18"/>
      <c r="E478" s="18"/>
      <c r="F478" s="18"/>
      <c r="G478" s="18"/>
    </row>
    <row r="479" spans="3:7" ht="14.25" customHeight="1" x14ac:dyDescent="0.25">
      <c r="C479" s="18"/>
      <c r="D479" s="18"/>
      <c r="E479" s="18"/>
      <c r="F479" s="18"/>
      <c r="G479" s="18"/>
    </row>
    <row r="480" spans="3:7" ht="14.25" customHeight="1" x14ac:dyDescent="0.25">
      <c r="C480" s="18"/>
      <c r="D480" s="18"/>
      <c r="E480" s="18"/>
      <c r="F480" s="18"/>
      <c r="G480" s="18"/>
    </row>
    <row r="481" spans="3:7" ht="14.25" customHeight="1" x14ac:dyDescent="0.25">
      <c r="C481" s="18"/>
      <c r="D481" s="18"/>
      <c r="E481" s="18"/>
      <c r="F481" s="18"/>
      <c r="G481" s="18"/>
    </row>
    <row r="482" spans="3:7" ht="14.25" customHeight="1" x14ac:dyDescent="0.25">
      <c r="C482" s="18"/>
      <c r="D482" s="18"/>
      <c r="E482" s="18"/>
      <c r="F482" s="18"/>
      <c r="G482" s="18"/>
    </row>
    <row r="483" spans="3:7" ht="14.25" customHeight="1" x14ac:dyDescent="0.25">
      <c r="C483" s="18"/>
      <c r="D483" s="18"/>
      <c r="E483" s="18"/>
      <c r="F483" s="18"/>
      <c r="G483" s="18"/>
    </row>
    <row r="484" spans="3:7" ht="14.25" customHeight="1" x14ac:dyDescent="0.25">
      <c r="C484" s="18"/>
      <c r="D484" s="18"/>
      <c r="E484" s="18"/>
      <c r="F484" s="18"/>
      <c r="G484" s="18"/>
    </row>
    <row r="485" spans="3:7" ht="14.25" customHeight="1" x14ac:dyDescent="0.25">
      <c r="C485" s="18"/>
      <c r="D485" s="18"/>
      <c r="E485" s="18"/>
      <c r="F485" s="18"/>
      <c r="G485" s="18"/>
    </row>
    <row r="486" spans="3:7" ht="14.25" customHeight="1" x14ac:dyDescent="0.25">
      <c r="C486" s="18"/>
      <c r="D486" s="18"/>
      <c r="E486" s="18"/>
      <c r="F486" s="18"/>
      <c r="G486" s="18"/>
    </row>
    <row r="487" spans="3:7" ht="14.25" customHeight="1" x14ac:dyDescent="0.25">
      <c r="C487" s="18"/>
      <c r="D487" s="18"/>
      <c r="E487" s="18"/>
      <c r="F487" s="18"/>
      <c r="G487" s="18"/>
    </row>
    <row r="488" spans="3:7" ht="14.25" customHeight="1" x14ac:dyDescent="0.25">
      <c r="C488" s="18"/>
      <c r="D488" s="18"/>
      <c r="E488" s="18"/>
      <c r="F488" s="18"/>
      <c r="G488" s="18"/>
    </row>
    <row r="489" spans="3:7" ht="14.25" customHeight="1" x14ac:dyDescent="0.25">
      <c r="C489" s="18"/>
      <c r="D489" s="18"/>
      <c r="E489" s="18"/>
      <c r="F489" s="18"/>
      <c r="G489" s="18"/>
    </row>
    <row r="490" spans="3:7" ht="14.25" customHeight="1" x14ac:dyDescent="0.25">
      <c r="C490" s="18"/>
      <c r="D490" s="18"/>
      <c r="E490" s="18"/>
      <c r="F490" s="18"/>
      <c r="G490" s="18"/>
    </row>
    <row r="491" spans="3:7" ht="14.25" customHeight="1" x14ac:dyDescent="0.25">
      <c r="C491" s="18"/>
      <c r="D491" s="18"/>
      <c r="E491" s="18"/>
      <c r="F491" s="18"/>
      <c r="G491" s="18"/>
    </row>
    <row r="492" spans="3:7" ht="14.25" customHeight="1" x14ac:dyDescent="0.25">
      <c r="C492" s="18"/>
      <c r="D492" s="18"/>
      <c r="E492" s="18"/>
      <c r="F492" s="18"/>
      <c r="G492" s="18"/>
    </row>
    <row r="493" spans="3:7" ht="14.25" customHeight="1" x14ac:dyDescent="0.25">
      <c r="C493" s="18"/>
      <c r="D493" s="18"/>
      <c r="E493" s="18"/>
      <c r="F493" s="18"/>
      <c r="G493" s="18"/>
    </row>
    <row r="494" spans="3:7" ht="14.25" customHeight="1" x14ac:dyDescent="0.25">
      <c r="C494" s="18"/>
      <c r="D494" s="18"/>
      <c r="E494" s="18"/>
      <c r="F494" s="18"/>
      <c r="G494" s="18"/>
    </row>
    <row r="495" spans="3:7" ht="14.25" customHeight="1" x14ac:dyDescent="0.25">
      <c r="C495" s="18"/>
      <c r="D495" s="18"/>
      <c r="E495" s="18"/>
      <c r="F495" s="18"/>
      <c r="G495" s="18"/>
    </row>
    <row r="496" spans="3:7" ht="14.25" customHeight="1" x14ac:dyDescent="0.25">
      <c r="C496" s="18"/>
      <c r="D496" s="18"/>
      <c r="E496" s="18"/>
      <c r="F496" s="18"/>
      <c r="G496" s="18"/>
    </row>
    <row r="497" spans="3:7" ht="14.25" customHeight="1" x14ac:dyDescent="0.25">
      <c r="C497" s="18"/>
      <c r="D497" s="18"/>
      <c r="E497" s="18"/>
      <c r="F497" s="18"/>
      <c r="G497" s="18"/>
    </row>
    <row r="498" spans="3:7" ht="14.25" customHeight="1" x14ac:dyDescent="0.25">
      <c r="C498" s="18"/>
      <c r="D498" s="18"/>
      <c r="E498" s="18"/>
      <c r="F498" s="18"/>
      <c r="G498" s="18"/>
    </row>
    <row r="499" spans="3:7" ht="14.25" customHeight="1" x14ac:dyDescent="0.25">
      <c r="C499" s="18"/>
      <c r="D499" s="18"/>
      <c r="E499" s="18"/>
      <c r="F499" s="18"/>
      <c r="G499" s="18"/>
    </row>
    <row r="500" spans="3:7" ht="14.25" customHeight="1" x14ac:dyDescent="0.25">
      <c r="C500" s="18"/>
      <c r="D500" s="18"/>
      <c r="E500" s="18"/>
      <c r="F500" s="18"/>
      <c r="G500" s="18"/>
    </row>
    <row r="501" spans="3:7" ht="14.25" customHeight="1" x14ac:dyDescent="0.25">
      <c r="C501" s="18"/>
      <c r="D501" s="18"/>
      <c r="E501" s="18"/>
      <c r="F501" s="18"/>
      <c r="G501" s="18"/>
    </row>
    <row r="502" spans="3:7" ht="14.25" customHeight="1" x14ac:dyDescent="0.25">
      <c r="C502" s="18"/>
      <c r="D502" s="18"/>
      <c r="E502" s="18"/>
      <c r="F502" s="18"/>
      <c r="G502" s="18"/>
    </row>
    <row r="503" spans="3:7" ht="14.25" customHeight="1" x14ac:dyDescent="0.25">
      <c r="C503" s="18"/>
      <c r="D503" s="18"/>
      <c r="E503" s="18"/>
      <c r="F503" s="18"/>
      <c r="G503" s="18"/>
    </row>
    <row r="504" spans="3:7" ht="14.25" customHeight="1" x14ac:dyDescent="0.25">
      <c r="C504" s="18"/>
      <c r="D504" s="18"/>
      <c r="E504" s="18"/>
      <c r="F504" s="18"/>
      <c r="G504" s="18"/>
    </row>
    <row r="505" spans="3:7" ht="14.25" customHeight="1" x14ac:dyDescent="0.25">
      <c r="C505" s="18"/>
      <c r="D505" s="18"/>
      <c r="E505" s="18"/>
      <c r="F505" s="18"/>
      <c r="G505" s="18"/>
    </row>
    <row r="506" spans="3:7" ht="14.25" customHeight="1" x14ac:dyDescent="0.25">
      <c r="C506" s="18"/>
      <c r="D506" s="18"/>
      <c r="E506" s="18"/>
      <c r="F506" s="18"/>
      <c r="G506" s="18"/>
    </row>
    <row r="507" spans="3:7" ht="14.25" customHeight="1" x14ac:dyDescent="0.25">
      <c r="C507" s="18"/>
      <c r="D507" s="18"/>
      <c r="E507" s="18"/>
      <c r="F507" s="18"/>
      <c r="G507" s="18"/>
    </row>
    <row r="508" spans="3:7" ht="14.25" customHeight="1" x14ac:dyDescent="0.25">
      <c r="C508" s="18"/>
      <c r="D508" s="18"/>
      <c r="E508" s="18"/>
      <c r="F508" s="18"/>
      <c r="G508" s="18"/>
    </row>
    <row r="509" spans="3:7" ht="14.25" customHeight="1" x14ac:dyDescent="0.25">
      <c r="C509" s="18"/>
      <c r="D509" s="18"/>
      <c r="E509" s="18"/>
      <c r="F509" s="18"/>
      <c r="G509" s="18"/>
    </row>
    <row r="510" spans="3:7" ht="14.25" customHeight="1" x14ac:dyDescent="0.25">
      <c r="C510" s="18"/>
      <c r="D510" s="18"/>
      <c r="E510" s="18"/>
      <c r="F510" s="18"/>
      <c r="G510" s="18"/>
    </row>
    <row r="511" spans="3:7" ht="14.25" customHeight="1" x14ac:dyDescent="0.25">
      <c r="C511" s="18"/>
      <c r="D511" s="18"/>
      <c r="E511" s="18"/>
      <c r="F511" s="18"/>
      <c r="G511" s="18"/>
    </row>
    <row r="512" spans="3:7" ht="14.25" customHeight="1" x14ac:dyDescent="0.25">
      <c r="C512" s="18"/>
      <c r="D512" s="18"/>
      <c r="E512" s="18"/>
      <c r="F512" s="18"/>
      <c r="G512" s="18"/>
    </row>
    <row r="513" spans="3:7" ht="14.25" customHeight="1" x14ac:dyDescent="0.25">
      <c r="C513" s="18"/>
      <c r="D513" s="18"/>
      <c r="E513" s="18"/>
      <c r="F513" s="18"/>
      <c r="G513" s="18"/>
    </row>
    <row r="514" spans="3:7" ht="14.25" customHeight="1" x14ac:dyDescent="0.25">
      <c r="C514" s="18"/>
      <c r="D514" s="18"/>
      <c r="E514" s="18"/>
      <c r="F514" s="18"/>
      <c r="G514" s="18"/>
    </row>
    <row r="515" spans="3:7" ht="14.25" customHeight="1" x14ac:dyDescent="0.25">
      <c r="C515" s="18"/>
      <c r="D515" s="18"/>
      <c r="E515" s="18"/>
      <c r="F515" s="18"/>
      <c r="G515" s="18"/>
    </row>
    <row r="516" spans="3:7" ht="14.25" customHeight="1" x14ac:dyDescent="0.25">
      <c r="C516" s="18"/>
      <c r="D516" s="18"/>
      <c r="E516" s="18"/>
      <c r="F516" s="18"/>
      <c r="G516" s="18"/>
    </row>
    <row r="517" spans="3:7" ht="14.25" customHeight="1" x14ac:dyDescent="0.25">
      <c r="C517" s="18"/>
      <c r="D517" s="18"/>
      <c r="E517" s="18"/>
      <c r="F517" s="18"/>
      <c r="G517" s="18"/>
    </row>
    <row r="518" spans="3:7" ht="14.25" customHeight="1" x14ac:dyDescent="0.25">
      <c r="C518" s="18"/>
      <c r="D518" s="18"/>
      <c r="E518" s="18"/>
      <c r="F518" s="18"/>
      <c r="G518" s="18"/>
    </row>
    <row r="519" spans="3:7" ht="14.25" customHeight="1" x14ac:dyDescent="0.25">
      <c r="C519" s="18"/>
      <c r="D519" s="18"/>
      <c r="E519" s="18"/>
      <c r="F519" s="18"/>
      <c r="G519" s="18"/>
    </row>
    <row r="520" spans="3:7" ht="14.25" customHeight="1" x14ac:dyDescent="0.25">
      <c r="C520" s="18"/>
      <c r="D520" s="18"/>
      <c r="E520" s="18"/>
      <c r="F520" s="18"/>
      <c r="G520" s="18"/>
    </row>
    <row r="521" spans="3:7" ht="14.25" customHeight="1" x14ac:dyDescent="0.25">
      <c r="C521" s="18"/>
      <c r="D521" s="18"/>
      <c r="E521" s="18"/>
      <c r="F521" s="18"/>
      <c r="G521" s="18"/>
    </row>
    <row r="522" spans="3:7" ht="14.25" customHeight="1" x14ac:dyDescent="0.25">
      <c r="C522" s="18"/>
      <c r="D522" s="18"/>
      <c r="E522" s="18"/>
      <c r="F522" s="18"/>
      <c r="G522" s="18"/>
    </row>
    <row r="523" spans="3:7" ht="14.25" customHeight="1" x14ac:dyDescent="0.25">
      <c r="C523" s="18"/>
      <c r="D523" s="18"/>
      <c r="E523" s="18"/>
      <c r="F523" s="18"/>
      <c r="G523" s="18"/>
    </row>
    <row r="524" spans="3:7" ht="14.25" customHeight="1" x14ac:dyDescent="0.25">
      <c r="C524" s="18"/>
      <c r="D524" s="18"/>
      <c r="E524" s="18"/>
      <c r="F524" s="18"/>
      <c r="G524" s="18"/>
    </row>
    <row r="525" spans="3:7" ht="14.25" customHeight="1" x14ac:dyDescent="0.25">
      <c r="C525" s="18"/>
      <c r="D525" s="18"/>
      <c r="E525" s="18"/>
      <c r="F525" s="18"/>
      <c r="G525" s="18"/>
    </row>
    <row r="526" spans="3:7" ht="14.25" customHeight="1" x14ac:dyDescent="0.25">
      <c r="C526" s="18"/>
      <c r="D526" s="18"/>
      <c r="E526" s="18"/>
      <c r="F526" s="18"/>
      <c r="G526" s="18"/>
    </row>
    <row r="527" spans="3:7" ht="14.25" customHeight="1" x14ac:dyDescent="0.25">
      <c r="C527" s="18"/>
      <c r="D527" s="18"/>
      <c r="E527" s="18"/>
      <c r="F527" s="18"/>
      <c r="G527" s="18"/>
    </row>
    <row r="528" spans="3:7" ht="14.25" customHeight="1" x14ac:dyDescent="0.25">
      <c r="C528" s="18"/>
      <c r="D528" s="18"/>
      <c r="E528" s="18"/>
      <c r="F528" s="18"/>
      <c r="G528" s="18"/>
    </row>
    <row r="529" spans="3:7" ht="14.25" customHeight="1" x14ac:dyDescent="0.25">
      <c r="C529" s="18"/>
      <c r="D529" s="18"/>
      <c r="E529" s="18"/>
      <c r="F529" s="18"/>
      <c r="G529" s="18"/>
    </row>
    <row r="530" spans="3:7" ht="14.25" customHeight="1" x14ac:dyDescent="0.25">
      <c r="C530" s="18"/>
      <c r="D530" s="18"/>
      <c r="E530" s="18"/>
      <c r="F530" s="18"/>
      <c r="G530" s="18"/>
    </row>
    <row r="531" spans="3:7" ht="14.25" customHeight="1" x14ac:dyDescent="0.25">
      <c r="C531" s="18"/>
      <c r="D531" s="18"/>
      <c r="E531" s="18"/>
      <c r="F531" s="18"/>
      <c r="G531" s="18"/>
    </row>
    <row r="532" spans="3:7" ht="14.25" customHeight="1" x14ac:dyDescent="0.25">
      <c r="C532" s="18"/>
      <c r="D532" s="18"/>
      <c r="E532" s="18"/>
      <c r="F532" s="18"/>
      <c r="G532" s="18"/>
    </row>
    <row r="533" spans="3:7" ht="14.25" customHeight="1" x14ac:dyDescent="0.25">
      <c r="C533" s="18"/>
      <c r="D533" s="18"/>
      <c r="E533" s="18"/>
      <c r="F533" s="18"/>
      <c r="G533" s="18"/>
    </row>
    <row r="534" spans="3:7" ht="14.25" customHeight="1" x14ac:dyDescent="0.25">
      <c r="C534" s="18"/>
      <c r="D534" s="18"/>
      <c r="E534" s="18"/>
      <c r="F534" s="18"/>
      <c r="G534" s="18"/>
    </row>
    <row r="535" spans="3:7" ht="14.25" customHeight="1" x14ac:dyDescent="0.25">
      <c r="C535" s="18"/>
      <c r="D535" s="18"/>
      <c r="E535" s="18"/>
      <c r="F535" s="18"/>
      <c r="G535" s="18"/>
    </row>
    <row r="536" spans="3:7" ht="14.25" customHeight="1" x14ac:dyDescent="0.25">
      <c r="C536" s="18"/>
      <c r="D536" s="18"/>
      <c r="E536" s="18"/>
      <c r="F536" s="18"/>
      <c r="G536" s="18"/>
    </row>
    <row r="537" spans="3:7" ht="14.25" customHeight="1" x14ac:dyDescent="0.25">
      <c r="C537" s="18"/>
      <c r="D537" s="18"/>
      <c r="E537" s="18"/>
      <c r="F537" s="18"/>
      <c r="G537" s="18"/>
    </row>
    <row r="538" spans="3:7" ht="14.25" customHeight="1" x14ac:dyDescent="0.25">
      <c r="C538" s="18"/>
      <c r="D538" s="18"/>
      <c r="E538" s="18"/>
      <c r="F538" s="18"/>
      <c r="G538" s="18"/>
    </row>
    <row r="539" spans="3:7" ht="14.25" customHeight="1" x14ac:dyDescent="0.25">
      <c r="C539" s="18"/>
      <c r="D539" s="18"/>
      <c r="E539" s="18"/>
      <c r="F539" s="18"/>
      <c r="G539" s="18"/>
    </row>
    <row r="540" spans="3:7" ht="14.25" customHeight="1" x14ac:dyDescent="0.25">
      <c r="C540" s="18"/>
      <c r="D540" s="18"/>
      <c r="E540" s="18"/>
      <c r="F540" s="18"/>
      <c r="G540" s="18"/>
    </row>
    <row r="541" spans="3:7" ht="14.25" customHeight="1" x14ac:dyDescent="0.25">
      <c r="C541" s="18"/>
      <c r="D541" s="18"/>
      <c r="E541" s="18"/>
      <c r="F541" s="18"/>
      <c r="G541" s="18"/>
    </row>
    <row r="542" spans="3:7" ht="14.25" customHeight="1" x14ac:dyDescent="0.25">
      <c r="C542" s="18"/>
      <c r="D542" s="18"/>
      <c r="E542" s="18"/>
      <c r="F542" s="18"/>
      <c r="G542" s="18"/>
    </row>
    <row r="543" spans="3:7" ht="14.25" customHeight="1" x14ac:dyDescent="0.25">
      <c r="C543" s="18"/>
      <c r="D543" s="18"/>
      <c r="E543" s="18"/>
      <c r="F543" s="18"/>
      <c r="G543" s="18"/>
    </row>
    <row r="544" spans="3:7" ht="14.25" customHeight="1" x14ac:dyDescent="0.25">
      <c r="C544" s="18"/>
      <c r="D544" s="18"/>
      <c r="E544" s="18"/>
      <c r="F544" s="18"/>
      <c r="G544" s="18"/>
    </row>
    <row r="545" spans="3:7" ht="14.25" customHeight="1" x14ac:dyDescent="0.25">
      <c r="C545" s="18"/>
      <c r="D545" s="18"/>
      <c r="E545" s="18"/>
      <c r="F545" s="18"/>
      <c r="G545" s="18"/>
    </row>
    <row r="546" spans="3:7" ht="14.25" customHeight="1" x14ac:dyDescent="0.25">
      <c r="C546" s="18"/>
      <c r="D546" s="18"/>
      <c r="E546" s="18"/>
      <c r="F546" s="18"/>
      <c r="G546" s="18"/>
    </row>
    <row r="547" spans="3:7" ht="14.25" customHeight="1" x14ac:dyDescent="0.25">
      <c r="C547" s="18"/>
      <c r="D547" s="18"/>
      <c r="E547" s="18"/>
      <c r="F547" s="18"/>
      <c r="G547" s="18"/>
    </row>
    <row r="548" spans="3:7" ht="14.25" customHeight="1" x14ac:dyDescent="0.25">
      <c r="C548" s="18"/>
      <c r="D548" s="18"/>
      <c r="E548" s="18"/>
      <c r="F548" s="18"/>
      <c r="G548" s="18"/>
    </row>
    <row r="549" spans="3:7" ht="14.25" customHeight="1" x14ac:dyDescent="0.25">
      <c r="C549" s="18"/>
      <c r="D549" s="18"/>
      <c r="E549" s="18"/>
      <c r="F549" s="18"/>
      <c r="G549" s="18"/>
    </row>
    <row r="550" spans="3:7" ht="14.25" customHeight="1" x14ac:dyDescent="0.25">
      <c r="C550" s="18"/>
      <c r="D550" s="18"/>
      <c r="E550" s="18"/>
      <c r="F550" s="18"/>
      <c r="G550" s="18"/>
    </row>
    <row r="551" spans="3:7" ht="14.25" customHeight="1" x14ac:dyDescent="0.25">
      <c r="C551" s="18"/>
      <c r="D551" s="18"/>
      <c r="E551" s="18"/>
      <c r="F551" s="18"/>
      <c r="G551" s="18"/>
    </row>
    <row r="552" spans="3:7" ht="14.25" customHeight="1" x14ac:dyDescent="0.25">
      <c r="C552" s="18"/>
      <c r="D552" s="18"/>
      <c r="E552" s="18"/>
      <c r="F552" s="18"/>
      <c r="G552" s="18"/>
    </row>
    <row r="553" spans="3:7" ht="14.25" customHeight="1" x14ac:dyDescent="0.25">
      <c r="C553" s="18"/>
      <c r="D553" s="18"/>
      <c r="E553" s="18"/>
      <c r="F553" s="18"/>
      <c r="G553" s="18"/>
    </row>
    <row r="554" spans="3:7" ht="14.25" customHeight="1" x14ac:dyDescent="0.25">
      <c r="C554" s="18"/>
      <c r="D554" s="18"/>
      <c r="E554" s="18"/>
      <c r="F554" s="18"/>
      <c r="G554" s="18"/>
    </row>
    <row r="555" spans="3:7" ht="14.25" customHeight="1" x14ac:dyDescent="0.25">
      <c r="C555" s="18"/>
      <c r="D555" s="18"/>
      <c r="E555" s="18"/>
      <c r="F555" s="18"/>
      <c r="G555" s="18"/>
    </row>
    <row r="556" spans="3:7" ht="14.25" customHeight="1" x14ac:dyDescent="0.25">
      <c r="C556" s="18"/>
      <c r="D556" s="18"/>
      <c r="E556" s="18"/>
      <c r="F556" s="18"/>
      <c r="G556" s="18"/>
    </row>
    <row r="557" spans="3:7" ht="14.25" customHeight="1" x14ac:dyDescent="0.25">
      <c r="C557" s="18"/>
      <c r="D557" s="18"/>
      <c r="E557" s="18"/>
      <c r="F557" s="18"/>
      <c r="G557" s="18"/>
    </row>
    <row r="558" spans="3:7" ht="14.25" customHeight="1" x14ac:dyDescent="0.25">
      <c r="C558" s="18"/>
      <c r="D558" s="18"/>
      <c r="E558" s="18"/>
      <c r="F558" s="18"/>
      <c r="G558" s="18"/>
    </row>
    <row r="559" spans="3:7" ht="14.25" customHeight="1" x14ac:dyDescent="0.25">
      <c r="C559" s="18"/>
      <c r="D559" s="18"/>
      <c r="E559" s="18"/>
      <c r="F559" s="18"/>
      <c r="G559" s="18"/>
    </row>
    <row r="560" spans="3:7" ht="14.25" customHeight="1" x14ac:dyDescent="0.25">
      <c r="C560" s="18"/>
      <c r="D560" s="18"/>
      <c r="E560" s="18"/>
      <c r="F560" s="18"/>
      <c r="G560" s="18"/>
    </row>
    <row r="561" spans="3:7" ht="14.25" customHeight="1" x14ac:dyDescent="0.25">
      <c r="C561" s="18"/>
      <c r="D561" s="18"/>
      <c r="E561" s="18"/>
      <c r="F561" s="18"/>
      <c r="G561" s="18"/>
    </row>
    <row r="562" spans="3:7" ht="14.25" customHeight="1" x14ac:dyDescent="0.25">
      <c r="C562" s="18"/>
      <c r="D562" s="18"/>
      <c r="E562" s="18"/>
      <c r="F562" s="18"/>
      <c r="G562" s="18"/>
    </row>
    <row r="563" spans="3:7" ht="14.25" customHeight="1" x14ac:dyDescent="0.25">
      <c r="C563" s="18"/>
      <c r="D563" s="18"/>
      <c r="E563" s="18"/>
      <c r="F563" s="18"/>
      <c r="G563" s="18"/>
    </row>
    <row r="564" spans="3:7" ht="14.25" customHeight="1" x14ac:dyDescent="0.25">
      <c r="C564" s="18"/>
      <c r="D564" s="18"/>
      <c r="E564" s="18"/>
      <c r="F564" s="18"/>
      <c r="G564" s="18"/>
    </row>
    <row r="565" spans="3:7" ht="14.25" customHeight="1" x14ac:dyDescent="0.25">
      <c r="C565" s="18"/>
      <c r="D565" s="18"/>
      <c r="E565" s="18"/>
      <c r="F565" s="18"/>
      <c r="G565" s="18"/>
    </row>
    <row r="566" spans="3:7" ht="14.25" customHeight="1" x14ac:dyDescent="0.25">
      <c r="C566" s="18"/>
      <c r="D566" s="18"/>
      <c r="E566" s="18"/>
      <c r="F566" s="18"/>
      <c r="G566" s="18"/>
    </row>
    <row r="567" spans="3:7" ht="14.25" customHeight="1" x14ac:dyDescent="0.25">
      <c r="C567" s="18"/>
      <c r="D567" s="18"/>
      <c r="E567" s="18"/>
      <c r="F567" s="18"/>
      <c r="G567" s="18"/>
    </row>
    <row r="568" spans="3:7" ht="14.25" customHeight="1" x14ac:dyDescent="0.25">
      <c r="C568" s="18"/>
      <c r="D568" s="18"/>
      <c r="E568" s="18"/>
      <c r="F568" s="18"/>
      <c r="G568" s="18"/>
    </row>
    <row r="569" spans="3:7" ht="14.25" customHeight="1" x14ac:dyDescent="0.25">
      <c r="C569" s="18"/>
      <c r="D569" s="18"/>
      <c r="E569" s="18"/>
      <c r="F569" s="18"/>
      <c r="G569" s="18"/>
    </row>
    <row r="570" spans="3:7" ht="14.25" customHeight="1" x14ac:dyDescent="0.25">
      <c r="C570" s="18"/>
      <c r="D570" s="18"/>
      <c r="E570" s="18"/>
      <c r="F570" s="18"/>
      <c r="G570" s="18"/>
    </row>
    <row r="571" spans="3:7" ht="14.25" customHeight="1" x14ac:dyDescent="0.25">
      <c r="C571" s="18"/>
      <c r="D571" s="18"/>
      <c r="E571" s="18"/>
      <c r="F571" s="18"/>
      <c r="G571" s="18"/>
    </row>
    <row r="572" spans="3:7" ht="14.25" customHeight="1" x14ac:dyDescent="0.25">
      <c r="C572" s="18"/>
      <c r="D572" s="18"/>
      <c r="E572" s="18"/>
      <c r="F572" s="18"/>
      <c r="G572" s="18"/>
    </row>
    <row r="573" spans="3:7" ht="14.25" customHeight="1" x14ac:dyDescent="0.25">
      <c r="C573" s="18"/>
      <c r="D573" s="18"/>
      <c r="E573" s="18"/>
      <c r="F573" s="18"/>
      <c r="G573" s="18"/>
    </row>
    <row r="574" spans="3:7" ht="14.25" customHeight="1" x14ac:dyDescent="0.25">
      <c r="C574" s="18"/>
      <c r="D574" s="18"/>
      <c r="E574" s="18"/>
      <c r="F574" s="18"/>
      <c r="G574" s="18"/>
    </row>
    <row r="575" spans="3:7" ht="14.25" customHeight="1" x14ac:dyDescent="0.25">
      <c r="C575" s="18"/>
      <c r="D575" s="18"/>
      <c r="E575" s="18"/>
      <c r="F575" s="18"/>
      <c r="G575" s="18"/>
    </row>
    <row r="576" spans="3:7" ht="14.25" customHeight="1" x14ac:dyDescent="0.25">
      <c r="C576" s="18"/>
      <c r="D576" s="18"/>
      <c r="E576" s="18"/>
      <c r="F576" s="18"/>
      <c r="G576" s="18"/>
    </row>
    <row r="577" spans="3:7" ht="14.25" customHeight="1" x14ac:dyDescent="0.25">
      <c r="C577" s="18"/>
      <c r="D577" s="18"/>
      <c r="E577" s="18"/>
      <c r="F577" s="18"/>
      <c r="G577" s="18"/>
    </row>
    <row r="578" spans="3:7" ht="14.25" customHeight="1" x14ac:dyDescent="0.25">
      <c r="C578" s="18"/>
      <c r="D578" s="18"/>
      <c r="E578" s="18"/>
      <c r="F578" s="18"/>
      <c r="G578" s="18"/>
    </row>
    <row r="579" spans="3:7" ht="14.25" customHeight="1" x14ac:dyDescent="0.25">
      <c r="C579" s="18"/>
      <c r="D579" s="18"/>
      <c r="E579" s="18"/>
      <c r="F579" s="18"/>
      <c r="G579" s="18"/>
    </row>
    <row r="580" spans="3:7" ht="14.25" customHeight="1" x14ac:dyDescent="0.25">
      <c r="C580" s="18"/>
      <c r="D580" s="18"/>
      <c r="E580" s="18"/>
      <c r="F580" s="18"/>
      <c r="G580" s="18"/>
    </row>
    <row r="581" spans="3:7" ht="14.25" customHeight="1" x14ac:dyDescent="0.25">
      <c r="C581" s="18"/>
      <c r="D581" s="18"/>
      <c r="E581" s="18"/>
      <c r="F581" s="18"/>
      <c r="G581" s="18"/>
    </row>
    <row r="582" spans="3:7" ht="14.25" customHeight="1" x14ac:dyDescent="0.25">
      <c r="C582" s="18"/>
      <c r="D582" s="18"/>
      <c r="E582" s="18"/>
      <c r="F582" s="18"/>
      <c r="G582" s="18"/>
    </row>
    <row r="583" spans="3:7" ht="14.25" customHeight="1" x14ac:dyDescent="0.25">
      <c r="C583" s="18"/>
      <c r="D583" s="18"/>
      <c r="E583" s="18"/>
      <c r="F583" s="18"/>
      <c r="G583" s="18"/>
    </row>
    <row r="584" spans="3:7" ht="14.25" customHeight="1" x14ac:dyDescent="0.25">
      <c r="C584" s="18"/>
      <c r="D584" s="18"/>
      <c r="E584" s="18"/>
      <c r="F584" s="18"/>
      <c r="G584" s="18"/>
    </row>
    <row r="585" spans="3:7" ht="14.25" customHeight="1" x14ac:dyDescent="0.25">
      <c r="C585" s="18"/>
      <c r="D585" s="18"/>
      <c r="E585" s="18"/>
      <c r="F585" s="18"/>
      <c r="G585" s="18"/>
    </row>
    <row r="586" spans="3:7" ht="14.25" customHeight="1" x14ac:dyDescent="0.25">
      <c r="C586" s="18"/>
      <c r="D586" s="18"/>
      <c r="E586" s="18"/>
      <c r="F586" s="18"/>
      <c r="G586" s="18"/>
    </row>
    <row r="587" spans="3:7" ht="14.25" customHeight="1" x14ac:dyDescent="0.25">
      <c r="C587" s="18"/>
      <c r="D587" s="18"/>
      <c r="E587" s="18"/>
      <c r="F587" s="18"/>
      <c r="G587" s="18"/>
    </row>
    <row r="588" spans="3:7" ht="14.25" customHeight="1" x14ac:dyDescent="0.25">
      <c r="C588" s="18"/>
      <c r="D588" s="18"/>
      <c r="E588" s="18"/>
      <c r="F588" s="18"/>
      <c r="G588" s="18"/>
    </row>
    <row r="589" spans="3:7" ht="14.25" customHeight="1" x14ac:dyDescent="0.25">
      <c r="C589" s="18"/>
      <c r="D589" s="18"/>
      <c r="E589" s="18"/>
      <c r="F589" s="18"/>
      <c r="G589" s="18"/>
    </row>
    <row r="590" spans="3:7" ht="14.25" customHeight="1" x14ac:dyDescent="0.25">
      <c r="C590" s="18"/>
      <c r="D590" s="18"/>
      <c r="E590" s="18"/>
      <c r="F590" s="18"/>
      <c r="G590" s="18"/>
    </row>
    <row r="591" spans="3:7" ht="14.25" customHeight="1" x14ac:dyDescent="0.25">
      <c r="C591" s="18"/>
      <c r="D591" s="18"/>
      <c r="E591" s="18"/>
      <c r="F591" s="18"/>
      <c r="G591" s="18"/>
    </row>
    <row r="592" spans="3:7" ht="14.25" customHeight="1" x14ac:dyDescent="0.25">
      <c r="C592" s="18"/>
      <c r="D592" s="18"/>
      <c r="E592" s="18"/>
      <c r="F592" s="18"/>
      <c r="G592" s="18"/>
    </row>
    <row r="593" spans="3:7" ht="14.25" customHeight="1" x14ac:dyDescent="0.25">
      <c r="C593" s="18"/>
      <c r="D593" s="18"/>
      <c r="E593" s="18"/>
      <c r="F593" s="18"/>
      <c r="G593" s="18"/>
    </row>
    <row r="594" spans="3:7" ht="14.25" customHeight="1" x14ac:dyDescent="0.25">
      <c r="C594" s="18"/>
      <c r="D594" s="18"/>
      <c r="E594" s="18"/>
      <c r="F594" s="18"/>
      <c r="G594" s="18"/>
    </row>
    <row r="595" spans="3:7" ht="14.25" customHeight="1" x14ac:dyDescent="0.25">
      <c r="C595" s="18"/>
      <c r="D595" s="18"/>
      <c r="E595" s="18"/>
      <c r="F595" s="18"/>
      <c r="G595" s="18"/>
    </row>
    <row r="596" spans="3:7" ht="14.25" customHeight="1" x14ac:dyDescent="0.25">
      <c r="C596" s="18"/>
      <c r="D596" s="18"/>
      <c r="E596" s="18"/>
      <c r="F596" s="18"/>
      <c r="G596" s="18"/>
    </row>
    <row r="597" spans="3:7" ht="14.25" customHeight="1" x14ac:dyDescent="0.25">
      <c r="C597" s="18"/>
      <c r="D597" s="18"/>
      <c r="E597" s="18"/>
      <c r="F597" s="18"/>
      <c r="G597" s="18"/>
    </row>
    <row r="598" spans="3:7" ht="14.25" customHeight="1" x14ac:dyDescent="0.25">
      <c r="C598" s="18"/>
      <c r="D598" s="18"/>
      <c r="E598" s="18"/>
      <c r="F598" s="18"/>
      <c r="G598" s="18"/>
    </row>
    <row r="599" spans="3:7" ht="14.25" customHeight="1" x14ac:dyDescent="0.25">
      <c r="C599" s="18"/>
      <c r="D599" s="18"/>
      <c r="E599" s="18"/>
      <c r="F599" s="18"/>
      <c r="G599" s="18"/>
    </row>
    <row r="600" spans="3:7" ht="14.25" customHeight="1" x14ac:dyDescent="0.25">
      <c r="C600" s="18"/>
      <c r="D600" s="18"/>
      <c r="E600" s="18"/>
      <c r="F600" s="18"/>
      <c r="G600" s="18"/>
    </row>
    <row r="601" spans="3:7" ht="14.25" customHeight="1" x14ac:dyDescent="0.25">
      <c r="C601" s="18"/>
      <c r="D601" s="18"/>
      <c r="E601" s="18"/>
      <c r="F601" s="18"/>
      <c r="G601" s="18"/>
    </row>
    <row r="602" spans="3:7" ht="14.25" customHeight="1" x14ac:dyDescent="0.25">
      <c r="C602" s="18"/>
      <c r="D602" s="18"/>
      <c r="E602" s="18"/>
      <c r="F602" s="18"/>
      <c r="G602" s="18"/>
    </row>
    <row r="603" spans="3:7" ht="14.25" customHeight="1" x14ac:dyDescent="0.25">
      <c r="C603" s="18"/>
      <c r="D603" s="18"/>
      <c r="E603" s="18"/>
      <c r="F603" s="18"/>
      <c r="G603" s="18"/>
    </row>
    <row r="604" spans="3:7" ht="14.25" customHeight="1" x14ac:dyDescent="0.25">
      <c r="C604" s="18"/>
      <c r="D604" s="18"/>
      <c r="E604" s="18"/>
      <c r="F604" s="18"/>
      <c r="G604" s="18"/>
    </row>
    <row r="605" spans="3:7" ht="14.25" customHeight="1" x14ac:dyDescent="0.25">
      <c r="C605" s="18"/>
      <c r="D605" s="18"/>
      <c r="E605" s="18"/>
      <c r="F605" s="18"/>
      <c r="G605" s="18"/>
    </row>
    <row r="606" spans="3:7" ht="14.25" customHeight="1" x14ac:dyDescent="0.25">
      <c r="C606" s="18"/>
      <c r="D606" s="18"/>
      <c r="E606" s="18"/>
      <c r="F606" s="18"/>
      <c r="G606" s="18"/>
    </row>
    <row r="607" spans="3:7" ht="14.25" customHeight="1" x14ac:dyDescent="0.25">
      <c r="C607" s="18"/>
      <c r="D607" s="18"/>
      <c r="E607" s="18"/>
      <c r="F607" s="18"/>
      <c r="G607" s="18"/>
    </row>
    <row r="608" spans="3:7" ht="14.25" customHeight="1" x14ac:dyDescent="0.25">
      <c r="C608" s="18"/>
      <c r="D608" s="18"/>
      <c r="E608" s="18"/>
      <c r="F608" s="18"/>
      <c r="G608" s="18"/>
    </row>
    <row r="609" spans="3:7" ht="14.25" customHeight="1" x14ac:dyDescent="0.25">
      <c r="C609" s="18"/>
      <c r="D609" s="18"/>
      <c r="E609" s="18"/>
      <c r="F609" s="18"/>
      <c r="G609" s="18"/>
    </row>
    <row r="610" spans="3:7" ht="14.25" customHeight="1" x14ac:dyDescent="0.25">
      <c r="C610" s="18"/>
      <c r="D610" s="18"/>
      <c r="E610" s="18"/>
      <c r="F610" s="18"/>
      <c r="G610" s="18"/>
    </row>
    <row r="611" spans="3:7" ht="14.25" customHeight="1" x14ac:dyDescent="0.25">
      <c r="C611" s="18"/>
      <c r="D611" s="18"/>
      <c r="E611" s="18"/>
      <c r="F611" s="18"/>
      <c r="G611" s="18"/>
    </row>
    <row r="612" spans="3:7" ht="14.25" customHeight="1" x14ac:dyDescent="0.25">
      <c r="C612" s="18"/>
      <c r="D612" s="18"/>
      <c r="E612" s="18"/>
      <c r="F612" s="18"/>
      <c r="G612" s="18"/>
    </row>
    <row r="613" spans="3:7" ht="14.25" customHeight="1" x14ac:dyDescent="0.25">
      <c r="C613" s="18"/>
      <c r="D613" s="18"/>
      <c r="E613" s="18"/>
      <c r="F613" s="18"/>
      <c r="G613" s="18"/>
    </row>
    <row r="614" spans="3:7" ht="14.25" customHeight="1" x14ac:dyDescent="0.25">
      <c r="C614" s="18"/>
      <c r="D614" s="18"/>
      <c r="E614" s="18"/>
      <c r="F614" s="18"/>
      <c r="G614" s="18"/>
    </row>
    <row r="615" spans="3:7" ht="14.25" customHeight="1" x14ac:dyDescent="0.25">
      <c r="C615" s="18"/>
      <c r="D615" s="18"/>
      <c r="E615" s="18"/>
      <c r="F615" s="18"/>
      <c r="G615" s="18"/>
    </row>
    <row r="616" spans="3:7" ht="14.25" customHeight="1" x14ac:dyDescent="0.25">
      <c r="C616" s="18"/>
      <c r="D616" s="18"/>
      <c r="E616" s="18"/>
      <c r="F616" s="18"/>
      <c r="G616" s="18"/>
    </row>
    <row r="617" spans="3:7" ht="14.25" customHeight="1" x14ac:dyDescent="0.25">
      <c r="C617" s="18"/>
      <c r="D617" s="18"/>
      <c r="E617" s="18"/>
      <c r="F617" s="18"/>
      <c r="G617" s="18"/>
    </row>
    <row r="618" spans="3:7" ht="14.25" customHeight="1" x14ac:dyDescent="0.25">
      <c r="C618" s="18"/>
      <c r="D618" s="18"/>
      <c r="E618" s="18"/>
      <c r="F618" s="18"/>
      <c r="G618" s="18"/>
    </row>
    <row r="619" spans="3:7" ht="14.25" customHeight="1" x14ac:dyDescent="0.25">
      <c r="C619" s="18"/>
      <c r="D619" s="18"/>
      <c r="E619" s="18"/>
      <c r="F619" s="18"/>
      <c r="G619" s="18"/>
    </row>
    <row r="620" spans="3:7" ht="14.25" customHeight="1" x14ac:dyDescent="0.25">
      <c r="C620" s="18"/>
      <c r="D620" s="18"/>
      <c r="E620" s="18"/>
      <c r="F620" s="18"/>
      <c r="G620" s="18"/>
    </row>
    <row r="621" spans="3:7" ht="14.25" customHeight="1" x14ac:dyDescent="0.25">
      <c r="C621" s="18"/>
      <c r="D621" s="18"/>
      <c r="E621" s="18"/>
      <c r="F621" s="18"/>
      <c r="G621" s="18"/>
    </row>
    <row r="622" spans="3:7" ht="14.25" customHeight="1" x14ac:dyDescent="0.25">
      <c r="C622" s="18"/>
      <c r="D622" s="18"/>
      <c r="E622" s="18"/>
      <c r="F622" s="18"/>
      <c r="G622" s="18"/>
    </row>
    <row r="623" spans="3:7" ht="14.25" customHeight="1" x14ac:dyDescent="0.25">
      <c r="C623" s="18"/>
      <c r="D623" s="18"/>
      <c r="E623" s="18"/>
      <c r="F623" s="18"/>
      <c r="G623" s="18"/>
    </row>
    <row r="624" spans="3:7" ht="14.25" customHeight="1" x14ac:dyDescent="0.25">
      <c r="C624" s="18"/>
      <c r="D624" s="18"/>
      <c r="E624" s="18"/>
      <c r="F624" s="18"/>
      <c r="G624" s="18"/>
    </row>
    <row r="625" spans="3:7" ht="14.25" customHeight="1" x14ac:dyDescent="0.25">
      <c r="C625" s="18"/>
      <c r="D625" s="18"/>
      <c r="E625" s="18"/>
      <c r="F625" s="18"/>
      <c r="G625" s="18"/>
    </row>
    <row r="626" spans="3:7" ht="14.25" customHeight="1" x14ac:dyDescent="0.25">
      <c r="C626" s="18"/>
      <c r="D626" s="18"/>
      <c r="E626" s="18"/>
      <c r="F626" s="18"/>
      <c r="G626" s="18"/>
    </row>
    <row r="627" spans="3:7" ht="14.25" customHeight="1" x14ac:dyDescent="0.25">
      <c r="C627" s="18"/>
      <c r="D627" s="18"/>
      <c r="E627" s="18"/>
      <c r="F627" s="18"/>
      <c r="G627" s="18"/>
    </row>
    <row r="628" spans="3:7" ht="14.25" customHeight="1" x14ac:dyDescent="0.25">
      <c r="C628" s="18"/>
      <c r="D628" s="18"/>
      <c r="E628" s="18"/>
      <c r="F628" s="18"/>
      <c r="G628" s="18"/>
    </row>
    <row r="629" spans="3:7" ht="14.25" customHeight="1" x14ac:dyDescent="0.25">
      <c r="C629" s="18"/>
      <c r="D629" s="18"/>
      <c r="E629" s="18"/>
      <c r="F629" s="18"/>
      <c r="G629" s="18"/>
    </row>
    <row r="630" spans="3:7" ht="14.25" customHeight="1" x14ac:dyDescent="0.25">
      <c r="C630" s="18"/>
      <c r="D630" s="18"/>
      <c r="E630" s="18"/>
      <c r="F630" s="18"/>
      <c r="G630" s="18"/>
    </row>
    <row r="631" spans="3:7" ht="14.25" customHeight="1" x14ac:dyDescent="0.25">
      <c r="C631" s="18"/>
      <c r="D631" s="18"/>
      <c r="E631" s="18"/>
      <c r="F631" s="18"/>
      <c r="G631" s="18"/>
    </row>
    <row r="632" spans="3:7" ht="14.25" customHeight="1" x14ac:dyDescent="0.25">
      <c r="C632" s="18"/>
      <c r="D632" s="18"/>
      <c r="E632" s="18"/>
      <c r="F632" s="18"/>
      <c r="G632" s="18"/>
    </row>
    <row r="633" spans="3:7" ht="14.25" customHeight="1" x14ac:dyDescent="0.25">
      <c r="C633" s="18"/>
      <c r="D633" s="18"/>
      <c r="E633" s="18"/>
      <c r="F633" s="18"/>
      <c r="G633" s="18"/>
    </row>
    <row r="634" spans="3:7" ht="14.25" customHeight="1" x14ac:dyDescent="0.25">
      <c r="C634" s="18"/>
      <c r="D634" s="18"/>
      <c r="E634" s="18"/>
      <c r="F634" s="18"/>
      <c r="G634" s="18"/>
    </row>
    <row r="635" spans="3:7" ht="14.25" customHeight="1" x14ac:dyDescent="0.25">
      <c r="C635" s="18"/>
      <c r="D635" s="18"/>
      <c r="E635" s="18"/>
      <c r="F635" s="18"/>
      <c r="G635" s="18"/>
    </row>
    <row r="636" spans="3:7" ht="14.25" customHeight="1" x14ac:dyDescent="0.25">
      <c r="C636" s="18"/>
      <c r="D636" s="18"/>
      <c r="E636" s="18"/>
      <c r="F636" s="18"/>
      <c r="G636" s="18"/>
    </row>
    <row r="637" spans="3:7" ht="14.25" customHeight="1" x14ac:dyDescent="0.25">
      <c r="C637" s="18"/>
      <c r="D637" s="18"/>
      <c r="E637" s="18"/>
      <c r="F637" s="18"/>
      <c r="G637" s="18"/>
    </row>
    <row r="638" spans="3:7" ht="14.25" customHeight="1" x14ac:dyDescent="0.25">
      <c r="C638" s="18"/>
      <c r="D638" s="18"/>
      <c r="E638" s="18"/>
      <c r="F638" s="18"/>
      <c r="G638" s="18"/>
    </row>
    <row r="639" spans="3:7" ht="14.25" customHeight="1" x14ac:dyDescent="0.25">
      <c r="C639" s="18"/>
      <c r="D639" s="18"/>
      <c r="E639" s="18"/>
      <c r="F639" s="18"/>
      <c r="G639" s="18"/>
    </row>
    <row r="640" spans="3:7" ht="14.25" customHeight="1" x14ac:dyDescent="0.25">
      <c r="C640" s="18"/>
      <c r="D640" s="18"/>
      <c r="E640" s="18"/>
      <c r="F640" s="18"/>
      <c r="G640" s="18"/>
    </row>
    <row r="641" spans="3:7" ht="14.25" customHeight="1" x14ac:dyDescent="0.25">
      <c r="C641" s="18"/>
      <c r="D641" s="18"/>
      <c r="E641" s="18"/>
      <c r="F641" s="18"/>
      <c r="G641" s="18"/>
    </row>
    <row r="642" spans="3:7" ht="14.25" customHeight="1" x14ac:dyDescent="0.25">
      <c r="C642" s="18"/>
      <c r="D642" s="18"/>
      <c r="E642" s="18"/>
      <c r="F642" s="18"/>
      <c r="G642" s="18"/>
    </row>
    <row r="643" spans="3:7" ht="14.25" customHeight="1" x14ac:dyDescent="0.25">
      <c r="C643" s="18"/>
      <c r="D643" s="18"/>
      <c r="E643" s="18"/>
      <c r="F643" s="18"/>
      <c r="G643" s="18"/>
    </row>
    <row r="644" spans="3:7" ht="14.25" customHeight="1" x14ac:dyDescent="0.25">
      <c r="C644" s="18"/>
      <c r="D644" s="18"/>
      <c r="E644" s="18"/>
      <c r="F644" s="18"/>
      <c r="G644" s="18"/>
    </row>
    <row r="645" spans="3:7" ht="14.25" customHeight="1" x14ac:dyDescent="0.25">
      <c r="C645" s="18"/>
      <c r="D645" s="18"/>
      <c r="E645" s="18"/>
      <c r="F645" s="18"/>
      <c r="G645" s="18"/>
    </row>
    <row r="646" spans="3:7" ht="14.25" customHeight="1" x14ac:dyDescent="0.25">
      <c r="C646" s="18"/>
      <c r="D646" s="18"/>
      <c r="E646" s="18"/>
      <c r="F646" s="18"/>
      <c r="G646" s="18"/>
    </row>
    <row r="647" spans="3:7" ht="14.25" customHeight="1" x14ac:dyDescent="0.25">
      <c r="C647" s="18"/>
      <c r="D647" s="18"/>
      <c r="E647" s="18"/>
      <c r="F647" s="18"/>
      <c r="G647" s="18"/>
    </row>
    <row r="648" spans="3:7" ht="14.25" customHeight="1" x14ac:dyDescent="0.25">
      <c r="C648" s="18"/>
      <c r="D648" s="18"/>
      <c r="E648" s="18"/>
      <c r="F648" s="18"/>
      <c r="G648" s="18"/>
    </row>
    <row r="649" spans="3:7" ht="14.25" customHeight="1" x14ac:dyDescent="0.25">
      <c r="C649" s="18"/>
      <c r="D649" s="18"/>
      <c r="E649" s="18"/>
      <c r="F649" s="18"/>
      <c r="G649" s="18"/>
    </row>
    <row r="650" spans="3:7" ht="14.25" customHeight="1" x14ac:dyDescent="0.25">
      <c r="C650" s="18"/>
      <c r="D650" s="18"/>
      <c r="E650" s="18"/>
      <c r="F650" s="18"/>
      <c r="G650" s="18"/>
    </row>
    <row r="651" spans="3:7" ht="14.25" customHeight="1" x14ac:dyDescent="0.25">
      <c r="C651" s="18"/>
      <c r="D651" s="18"/>
      <c r="E651" s="18"/>
      <c r="F651" s="18"/>
      <c r="G651" s="18"/>
    </row>
    <row r="652" spans="3:7" ht="14.25" customHeight="1" x14ac:dyDescent="0.25">
      <c r="C652" s="18"/>
      <c r="D652" s="18"/>
      <c r="E652" s="18"/>
      <c r="F652" s="18"/>
      <c r="G652" s="18"/>
    </row>
    <row r="653" spans="3:7" ht="14.25" customHeight="1" x14ac:dyDescent="0.25">
      <c r="C653" s="18"/>
      <c r="D653" s="18"/>
      <c r="E653" s="18"/>
      <c r="F653" s="18"/>
      <c r="G653" s="18"/>
    </row>
    <row r="654" spans="3:7" ht="14.25" customHeight="1" x14ac:dyDescent="0.25">
      <c r="C654" s="18"/>
      <c r="D654" s="18"/>
      <c r="E654" s="18"/>
      <c r="F654" s="18"/>
      <c r="G654" s="18"/>
    </row>
    <row r="655" spans="3:7" ht="14.25" customHeight="1" x14ac:dyDescent="0.25">
      <c r="C655" s="18"/>
      <c r="D655" s="18"/>
      <c r="E655" s="18"/>
      <c r="F655" s="18"/>
      <c r="G655" s="18"/>
    </row>
    <row r="656" spans="3:7" ht="14.25" customHeight="1" x14ac:dyDescent="0.25">
      <c r="C656" s="18"/>
      <c r="D656" s="18"/>
      <c r="E656" s="18"/>
      <c r="F656" s="18"/>
      <c r="G656" s="18"/>
    </row>
    <row r="657" spans="3:7" ht="14.25" customHeight="1" x14ac:dyDescent="0.25">
      <c r="C657" s="18"/>
      <c r="D657" s="18"/>
      <c r="E657" s="18"/>
      <c r="F657" s="18"/>
      <c r="G657" s="18"/>
    </row>
    <row r="658" spans="3:7" ht="14.25" customHeight="1" x14ac:dyDescent="0.25">
      <c r="C658" s="18"/>
      <c r="D658" s="18"/>
      <c r="E658" s="18"/>
      <c r="F658" s="18"/>
      <c r="G658" s="18"/>
    </row>
    <row r="659" spans="3:7" ht="14.25" customHeight="1" x14ac:dyDescent="0.25">
      <c r="C659" s="18"/>
      <c r="D659" s="18"/>
      <c r="E659" s="18"/>
      <c r="F659" s="18"/>
      <c r="G659" s="18"/>
    </row>
    <row r="660" spans="3:7" ht="14.25" customHeight="1" x14ac:dyDescent="0.25">
      <c r="C660" s="18"/>
      <c r="D660" s="18"/>
      <c r="E660" s="18"/>
      <c r="F660" s="18"/>
      <c r="G660" s="18"/>
    </row>
    <row r="661" spans="3:7" ht="14.25" customHeight="1" x14ac:dyDescent="0.25">
      <c r="C661" s="18"/>
      <c r="D661" s="18"/>
      <c r="E661" s="18"/>
      <c r="F661" s="18"/>
      <c r="G661" s="18"/>
    </row>
    <row r="662" spans="3:7" ht="14.25" customHeight="1" x14ac:dyDescent="0.25">
      <c r="C662" s="18"/>
      <c r="D662" s="18"/>
      <c r="E662" s="18"/>
      <c r="F662" s="18"/>
      <c r="G662" s="18"/>
    </row>
    <row r="663" spans="3:7" ht="14.25" customHeight="1" x14ac:dyDescent="0.25">
      <c r="C663" s="18"/>
      <c r="D663" s="18"/>
      <c r="E663" s="18"/>
      <c r="F663" s="18"/>
      <c r="G663" s="18"/>
    </row>
    <row r="664" spans="3:7" ht="14.25" customHeight="1" x14ac:dyDescent="0.25">
      <c r="C664" s="18"/>
      <c r="D664" s="18"/>
      <c r="E664" s="18"/>
      <c r="F664" s="18"/>
      <c r="G664" s="18"/>
    </row>
    <row r="665" spans="3:7" ht="14.25" customHeight="1" x14ac:dyDescent="0.25">
      <c r="C665" s="18"/>
      <c r="D665" s="18"/>
      <c r="E665" s="18"/>
      <c r="F665" s="18"/>
      <c r="G665" s="18"/>
    </row>
    <row r="666" spans="3:7" ht="14.25" customHeight="1" x14ac:dyDescent="0.25">
      <c r="C666" s="18"/>
      <c r="D666" s="18"/>
      <c r="E666" s="18"/>
      <c r="F666" s="18"/>
      <c r="G666" s="18"/>
    </row>
    <row r="667" spans="3:7" ht="14.25" customHeight="1" x14ac:dyDescent="0.25">
      <c r="C667" s="18"/>
      <c r="D667" s="18"/>
      <c r="E667" s="18"/>
      <c r="F667" s="18"/>
      <c r="G667" s="18"/>
    </row>
    <row r="668" spans="3:7" ht="14.25" customHeight="1" x14ac:dyDescent="0.25">
      <c r="C668" s="18"/>
      <c r="D668" s="18"/>
      <c r="E668" s="18"/>
      <c r="F668" s="18"/>
      <c r="G668" s="18"/>
    </row>
    <row r="669" spans="3:7" ht="14.25" customHeight="1" x14ac:dyDescent="0.25">
      <c r="C669" s="18"/>
      <c r="D669" s="18"/>
      <c r="E669" s="18"/>
      <c r="F669" s="18"/>
      <c r="G669" s="18"/>
    </row>
    <row r="670" spans="3:7" ht="14.25" customHeight="1" x14ac:dyDescent="0.25">
      <c r="C670" s="18"/>
      <c r="D670" s="18"/>
      <c r="E670" s="18"/>
      <c r="F670" s="18"/>
      <c r="G670" s="18"/>
    </row>
    <row r="671" spans="3:7" ht="14.25" customHeight="1" x14ac:dyDescent="0.25">
      <c r="C671" s="18"/>
      <c r="D671" s="18"/>
      <c r="E671" s="18"/>
      <c r="F671" s="18"/>
      <c r="G671" s="18"/>
    </row>
    <row r="672" spans="3:7" ht="14.25" customHeight="1" x14ac:dyDescent="0.25">
      <c r="C672" s="18"/>
      <c r="D672" s="18"/>
      <c r="E672" s="18"/>
      <c r="F672" s="18"/>
      <c r="G672" s="18"/>
    </row>
    <row r="673" spans="3:7" ht="14.25" customHeight="1" x14ac:dyDescent="0.25">
      <c r="C673" s="18"/>
      <c r="D673" s="18"/>
      <c r="E673" s="18"/>
      <c r="F673" s="18"/>
      <c r="G673" s="18"/>
    </row>
    <row r="674" spans="3:7" ht="14.25" customHeight="1" x14ac:dyDescent="0.25">
      <c r="C674" s="18"/>
      <c r="D674" s="18"/>
      <c r="E674" s="18"/>
      <c r="F674" s="18"/>
      <c r="G674" s="18"/>
    </row>
    <row r="675" spans="3:7" ht="14.25" customHeight="1" x14ac:dyDescent="0.25">
      <c r="C675" s="18"/>
      <c r="D675" s="18"/>
      <c r="E675" s="18"/>
      <c r="F675" s="18"/>
      <c r="G675" s="18"/>
    </row>
    <row r="676" spans="3:7" ht="14.25" customHeight="1" x14ac:dyDescent="0.25">
      <c r="C676" s="18"/>
      <c r="D676" s="18"/>
      <c r="E676" s="18"/>
      <c r="F676" s="18"/>
      <c r="G676" s="18"/>
    </row>
    <row r="677" spans="3:7" ht="14.25" customHeight="1" x14ac:dyDescent="0.25">
      <c r="C677" s="18"/>
      <c r="D677" s="18"/>
      <c r="E677" s="18"/>
      <c r="F677" s="18"/>
      <c r="G677" s="18"/>
    </row>
    <row r="678" spans="3:7" ht="14.25" customHeight="1" x14ac:dyDescent="0.25">
      <c r="C678" s="18"/>
      <c r="D678" s="18"/>
      <c r="E678" s="18"/>
      <c r="F678" s="18"/>
      <c r="G678" s="18"/>
    </row>
    <row r="679" spans="3:7" ht="14.25" customHeight="1" x14ac:dyDescent="0.25">
      <c r="C679" s="18"/>
      <c r="D679" s="18"/>
      <c r="E679" s="18"/>
      <c r="F679" s="18"/>
      <c r="G679" s="18"/>
    </row>
    <row r="680" spans="3:7" ht="14.25" customHeight="1" x14ac:dyDescent="0.25">
      <c r="C680" s="18"/>
      <c r="D680" s="18"/>
      <c r="E680" s="18"/>
      <c r="F680" s="18"/>
      <c r="G680" s="18"/>
    </row>
    <row r="681" spans="3:7" ht="14.25" customHeight="1" x14ac:dyDescent="0.25">
      <c r="C681" s="18"/>
      <c r="D681" s="18"/>
      <c r="E681" s="18"/>
      <c r="F681" s="18"/>
      <c r="G681" s="18"/>
    </row>
    <row r="682" spans="3:7" ht="14.25" customHeight="1" x14ac:dyDescent="0.25">
      <c r="C682" s="18"/>
      <c r="D682" s="18"/>
      <c r="E682" s="18"/>
      <c r="F682" s="18"/>
      <c r="G682" s="18"/>
    </row>
    <row r="683" spans="3:7" ht="14.25" customHeight="1" x14ac:dyDescent="0.25">
      <c r="C683" s="18"/>
      <c r="D683" s="18"/>
      <c r="E683" s="18"/>
      <c r="F683" s="18"/>
      <c r="G683" s="18"/>
    </row>
    <row r="684" spans="3:7" ht="14.25" customHeight="1" x14ac:dyDescent="0.25">
      <c r="C684" s="18"/>
      <c r="D684" s="18"/>
      <c r="E684" s="18"/>
      <c r="F684" s="18"/>
      <c r="G684" s="18"/>
    </row>
    <row r="685" spans="3:7" ht="14.25" customHeight="1" x14ac:dyDescent="0.25">
      <c r="C685" s="18"/>
      <c r="D685" s="18"/>
      <c r="E685" s="18"/>
      <c r="F685" s="18"/>
      <c r="G685" s="18"/>
    </row>
    <row r="686" spans="3:7" ht="14.25" customHeight="1" x14ac:dyDescent="0.25">
      <c r="C686" s="18"/>
      <c r="D686" s="18"/>
      <c r="E686" s="18"/>
      <c r="F686" s="18"/>
      <c r="G686" s="18"/>
    </row>
    <row r="687" spans="3:7" ht="14.25" customHeight="1" x14ac:dyDescent="0.25">
      <c r="C687" s="18"/>
      <c r="D687" s="18"/>
      <c r="E687" s="18"/>
      <c r="F687" s="18"/>
      <c r="G687" s="18"/>
    </row>
    <row r="688" spans="3:7" ht="14.25" customHeight="1" x14ac:dyDescent="0.25">
      <c r="C688" s="18"/>
      <c r="D688" s="18"/>
      <c r="E688" s="18"/>
      <c r="F688" s="18"/>
      <c r="G688" s="18"/>
    </row>
    <row r="689" spans="3:7" ht="14.25" customHeight="1" x14ac:dyDescent="0.25">
      <c r="C689" s="18"/>
      <c r="D689" s="18"/>
      <c r="E689" s="18"/>
      <c r="F689" s="18"/>
      <c r="G689" s="18"/>
    </row>
    <row r="690" spans="3:7" ht="14.25" customHeight="1" x14ac:dyDescent="0.25">
      <c r="C690" s="18"/>
      <c r="D690" s="18"/>
      <c r="E690" s="18"/>
      <c r="F690" s="18"/>
      <c r="G690" s="18"/>
    </row>
    <row r="691" spans="3:7" ht="14.25" customHeight="1" x14ac:dyDescent="0.25">
      <c r="C691" s="18"/>
      <c r="D691" s="18"/>
      <c r="E691" s="18"/>
      <c r="F691" s="18"/>
      <c r="G691" s="18"/>
    </row>
    <row r="692" spans="3:7" ht="14.25" customHeight="1" x14ac:dyDescent="0.25">
      <c r="C692" s="18"/>
      <c r="D692" s="18"/>
      <c r="E692" s="18"/>
      <c r="F692" s="18"/>
      <c r="G692" s="18"/>
    </row>
    <row r="693" spans="3:7" ht="14.25" customHeight="1" x14ac:dyDescent="0.25">
      <c r="C693" s="18"/>
      <c r="D693" s="18"/>
      <c r="E693" s="18"/>
      <c r="F693" s="18"/>
      <c r="G693" s="18"/>
    </row>
    <row r="694" spans="3:7" ht="14.25" customHeight="1" x14ac:dyDescent="0.25">
      <c r="C694" s="18"/>
      <c r="D694" s="18"/>
      <c r="E694" s="18"/>
      <c r="F694" s="18"/>
      <c r="G694" s="18"/>
    </row>
    <row r="695" spans="3:7" ht="14.25" customHeight="1" x14ac:dyDescent="0.25">
      <c r="C695" s="18"/>
      <c r="D695" s="18"/>
      <c r="E695" s="18"/>
      <c r="F695" s="18"/>
      <c r="G695" s="18"/>
    </row>
    <row r="696" spans="3:7" ht="14.25" customHeight="1" x14ac:dyDescent="0.25">
      <c r="C696" s="18"/>
      <c r="D696" s="18"/>
      <c r="E696" s="18"/>
      <c r="F696" s="18"/>
      <c r="G696" s="18"/>
    </row>
    <row r="697" spans="3:7" ht="14.25" customHeight="1" x14ac:dyDescent="0.25">
      <c r="C697" s="18"/>
      <c r="D697" s="18"/>
      <c r="E697" s="18"/>
      <c r="F697" s="18"/>
      <c r="G697" s="18"/>
    </row>
    <row r="698" spans="3:7" ht="14.25" customHeight="1" x14ac:dyDescent="0.25">
      <c r="C698" s="18"/>
      <c r="D698" s="18"/>
      <c r="E698" s="18"/>
      <c r="F698" s="18"/>
      <c r="G698" s="18"/>
    </row>
    <row r="699" spans="3:7" ht="14.25" customHeight="1" x14ac:dyDescent="0.25">
      <c r="C699" s="18"/>
      <c r="D699" s="18"/>
      <c r="E699" s="18"/>
      <c r="F699" s="18"/>
      <c r="G699" s="18"/>
    </row>
    <row r="700" spans="3:7" ht="14.25" customHeight="1" x14ac:dyDescent="0.25">
      <c r="C700" s="18"/>
      <c r="D700" s="18"/>
      <c r="E700" s="18"/>
      <c r="F700" s="18"/>
      <c r="G700" s="18"/>
    </row>
    <row r="701" spans="3:7" ht="14.25" customHeight="1" x14ac:dyDescent="0.25">
      <c r="C701" s="18"/>
      <c r="D701" s="18"/>
      <c r="E701" s="18"/>
      <c r="F701" s="18"/>
      <c r="G701" s="18"/>
    </row>
    <row r="702" spans="3:7" ht="14.25" customHeight="1" x14ac:dyDescent="0.25">
      <c r="C702" s="18"/>
      <c r="D702" s="18"/>
      <c r="E702" s="18"/>
      <c r="F702" s="18"/>
      <c r="G702" s="18"/>
    </row>
    <row r="703" spans="3:7" ht="14.25" customHeight="1" x14ac:dyDescent="0.25">
      <c r="C703" s="18"/>
      <c r="D703" s="18"/>
      <c r="E703" s="18"/>
      <c r="F703" s="18"/>
      <c r="G703" s="18"/>
    </row>
    <row r="704" spans="3:7" ht="14.25" customHeight="1" x14ac:dyDescent="0.25">
      <c r="C704" s="18"/>
      <c r="D704" s="18"/>
      <c r="E704" s="18"/>
      <c r="F704" s="18"/>
      <c r="G704" s="18"/>
    </row>
    <row r="705" spans="3:7" ht="14.25" customHeight="1" x14ac:dyDescent="0.25">
      <c r="C705" s="18"/>
      <c r="D705" s="18"/>
      <c r="E705" s="18"/>
      <c r="F705" s="18"/>
      <c r="G705" s="18"/>
    </row>
    <row r="706" spans="3:7" ht="14.25" customHeight="1" x14ac:dyDescent="0.25">
      <c r="C706" s="18"/>
      <c r="D706" s="18"/>
      <c r="E706" s="18"/>
      <c r="F706" s="18"/>
      <c r="G706" s="18"/>
    </row>
    <row r="707" spans="3:7" ht="14.25" customHeight="1" x14ac:dyDescent="0.25">
      <c r="C707" s="18"/>
      <c r="D707" s="18"/>
      <c r="E707" s="18"/>
      <c r="F707" s="18"/>
      <c r="G707" s="18"/>
    </row>
    <row r="708" spans="3:7" ht="14.25" customHeight="1" x14ac:dyDescent="0.25">
      <c r="C708" s="18"/>
      <c r="D708" s="18"/>
      <c r="E708" s="18"/>
      <c r="F708" s="18"/>
      <c r="G708" s="18"/>
    </row>
    <row r="709" spans="3:7" ht="14.25" customHeight="1" x14ac:dyDescent="0.25">
      <c r="C709" s="18"/>
      <c r="D709" s="18"/>
      <c r="E709" s="18"/>
      <c r="F709" s="18"/>
      <c r="G709" s="18"/>
    </row>
    <row r="710" spans="3:7" ht="14.25" customHeight="1" x14ac:dyDescent="0.25">
      <c r="C710" s="18"/>
      <c r="D710" s="18"/>
      <c r="E710" s="18"/>
      <c r="F710" s="18"/>
      <c r="G710" s="18"/>
    </row>
    <row r="711" spans="3:7" ht="14.25" customHeight="1" x14ac:dyDescent="0.25">
      <c r="C711" s="18"/>
      <c r="D711" s="18"/>
      <c r="E711" s="18"/>
      <c r="F711" s="18"/>
      <c r="G711" s="18"/>
    </row>
    <row r="712" spans="3:7" ht="14.25" customHeight="1" x14ac:dyDescent="0.25">
      <c r="C712" s="18"/>
      <c r="D712" s="18"/>
      <c r="E712" s="18"/>
      <c r="F712" s="18"/>
      <c r="G712" s="18"/>
    </row>
    <row r="713" spans="3:7" ht="14.25" customHeight="1" x14ac:dyDescent="0.25">
      <c r="C713" s="18"/>
      <c r="D713" s="18"/>
      <c r="E713" s="18"/>
      <c r="F713" s="18"/>
      <c r="G713" s="18"/>
    </row>
    <row r="714" spans="3:7" ht="14.25" customHeight="1" x14ac:dyDescent="0.25">
      <c r="C714" s="18"/>
      <c r="D714" s="18"/>
      <c r="E714" s="18"/>
      <c r="F714" s="18"/>
      <c r="G714" s="18"/>
    </row>
    <row r="715" spans="3:7" ht="14.25" customHeight="1" x14ac:dyDescent="0.25">
      <c r="C715" s="18"/>
      <c r="D715" s="18"/>
      <c r="E715" s="18"/>
      <c r="F715" s="18"/>
      <c r="G715" s="18"/>
    </row>
    <row r="716" spans="3:7" ht="14.25" customHeight="1" x14ac:dyDescent="0.25">
      <c r="C716" s="18"/>
      <c r="D716" s="18"/>
      <c r="E716" s="18"/>
      <c r="F716" s="18"/>
      <c r="G716" s="18"/>
    </row>
    <row r="717" spans="3:7" ht="14.25" customHeight="1" x14ac:dyDescent="0.25">
      <c r="C717" s="18"/>
      <c r="D717" s="18"/>
      <c r="E717" s="18"/>
      <c r="F717" s="18"/>
      <c r="G717" s="18"/>
    </row>
    <row r="718" spans="3:7" ht="14.25" customHeight="1" x14ac:dyDescent="0.25">
      <c r="C718" s="18"/>
      <c r="D718" s="18"/>
      <c r="E718" s="18"/>
      <c r="F718" s="18"/>
      <c r="G718" s="18"/>
    </row>
    <row r="719" spans="3:7" ht="14.25" customHeight="1" x14ac:dyDescent="0.25">
      <c r="C719" s="18"/>
      <c r="D719" s="18"/>
      <c r="E719" s="18"/>
      <c r="F719" s="18"/>
      <c r="G719" s="18"/>
    </row>
    <row r="720" spans="3:7" ht="14.25" customHeight="1" x14ac:dyDescent="0.25">
      <c r="C720" s="18"/>
      <c r="D720" s="18"/>
      <c r="E720" s="18"/>
      <c r="F720" s="18"/>
      <c r="G720" s="18"/>
    </row>
    <row r="721" spans="3:7" ht="14.25" customHeight="1" x14ac:dyDescent="0.25">
      <c r="C721" s="18"/>
      <c r="D721" s="18"/>
      <c r="E721" s="18"/>
      <c r="F721" s="18"/>
      <c r="G721" s="18"/>
    </row>
    <row r="722" spans="3:7" ht="14.25" customHeight="1" x14ac:dyDescent="0.25">
      <c r="C722" s="18"/>
      <c r="D722" s="18"/>
      <c r="E722" s="18"/>
      <c r="F722" s="18"/>
      <c r="G722" s="18"/>
    </row>
    <row r="723" spans="3:7" ht="14.25" customHeight="1" x14ac:dyDescent="0.25">
      <c r="C723" s="18"/>
      <c r="D723" s="18"/>
      <c r="E723" s="18"/>
      <c r="F723" s="18"/>
      <c r="G723" s="18"/>
    </row>
    <row r="724" spans="3:7" ht="14.25" customHeight="1" x14ac:dyDescent="0.25">
      <c r="C724" s="18"/>
      <c r="D724" s="18"/>
      <c r="E724" s="18"/>
      <c r="F724" s="18"/>
      <c r="G724" s="18"/>
    </row>
    <row r="725" spans="3:7" ht="14.25" customHeight="1" x14ac:dyDescent="0.25">
      <c r="C725" s="18"/>
      <c r="D725" s="18"/>
      <c r="E725" s="18"/>
      <c r="F725" s="18"/>
      <c r="G725" s="18"/>
    </row>
    <row r="726" spans="3:7" ht="14.25" customHeight="1" x14ac:dyDescent="0.25">
      <c r="C726" s="18"/>
      <c r="D726" s="18"/>
      <c r="E726" s="18"/>
      <c r="F726" s="18"/>
      <c r="G726" s="18"/>
    </row>
    <row r="727" spans="3:7" ht="14.25" customHeight="1" x14ac:dyDescent="0.25">
      <c r="C727" s="18"/>
      <c r="D727" s="18"/>
      <c r="E727" s="18"/>
      <c r="F727" s="18"/>
      <c r="G727" s="18"/>
    </row>
    <row r="728" spans="3:7" ht="14.25" customHeight="1" x14ac:dyDescent="0.25">
      <c r="C728" s="18"/>
      <c r="D728" s="18"/>
      <c r="E728" s="18"/>
      <c r="F728" s="18"/>
      <c r="G728" s="18"/>
    </row>
    <row r="729" spans="3:7" ht="14.25" customHeight="1" x14ac:dyDescent="0.25">
      <c r="C729" s="18"/>
      <c r="D729" s="18"/>
      <c r="E729" s="18"/>
      <c r="F729" s="18"/>
      <c r="G729" s="18"/>
    </row>
    <row r="730" spans="3:7" ht="14.25" customHeight="1" x14ac:dyDescent="0.25">
      <c r="C730" s="18"/>
      <c r="D730" s="18"/>
      <c r="E730" s="18"/>
      <c r="F730" s="18"/>
      <c r="G730" s="18"/>
    </row>
    <row r="731" spans="3:7" ht="14.25" customHeight="1" x14ac:dyDescent="0.25">
      <c r="C731" s="18"/>
      <c r="D731" s="18"/>
      <c r="E731" s="18"/>
      <c r="F731" s="18"/>
      <c r="G731" s="18"/>
    </row>
    <row r="732" spans="3:7" ht="14.25" customHeight="1" x14ac:dyDescent="0.25">
      <c r="C732" s="18"/>
      <c r="D732" s="18"/>
      <c r="E732" s="18"/>
      <c r="F732" s="18"/>
      <c r="G732" s="18"/>
    </row>
    <row r="733" spans="3:7" ht="14.25" customHeight="1" x14ac:dyDescent="0.25">
      <c r="C733" s="18"/>
      <c r="D733" s="18"/>
      <c r="E733" s="18"/>
      <c r="F733" s="18"/>
      <c r="G733" s="18"/>
    </row>
    <row r="734" spans="3:7" ht="14.25" customHeight="1" x14ac:dyDescent="0.25">
      <c r="C734" s="18"/>
      <c r="D734" s="18"/>
      <c r="E734" s="18"/>
      <c r="F734" s="18"/>
      <c r="G734" s="18"/>
    </row>
    <row r="735" spans="3:7" ht="14.25" customHeight="1" x14ac:dyDescent="0.25">
      <c r="C735" s="18"/>
      <c r="D735" s="18"/>
      <c r="E735" s="18"/>
      <c r="F735" s="18"/>
      <c r="G735" s="18"/>
    </row>
    <row r="736" spans="3:7" ht="14.25" customHeight="1" x14ac:dyDescent="0.25">
      <c r="C736" s="18"/>
      <c r="D736" s="18"/>
      <c r="E736" s="18"/>
      <c r="F736" s="18"/>
      <c r="G736" s="18"/>
    </row>
    <row r="737" spans="3:7" ht="14.25" customHeight="1" x14ac:dyDescent="0.25">
      <c r="C737" s="18"/>
      <c r="D737" s="18"/>
      <c r="E737" s="18"/>
      <c r="F737" s="18"/>
      <c r="G737" s="18"/>
    </row>
    <row r="738" spans="3:7" ht="14.25" customHeight="1" x14ac:dyDescent="0.25">
      <c r="C738" s="18"/>
      <c r="D738" s="18"/>
      <c r="E738" s="18"/>
      <c r="F738" s="18"/>
      <c r="G738" s="18"/>
    </row>
    <row r="739" spans="3:7" ht="14.25" customHeight="1" x14ac:dyDescent="0.25">
      <c r="C739" s="18"/>
      <c r="D739" s="18"/>
      <c r="E739" s="18"/>
      <c r="F739" s="18"/>
      <c r="G739" s="18"/>
    </row>
    <row r="740" spans="3:7" ht="14.25" customHeight="1" x14ac:dyDescent="0.25">
      <c r="C740" s="18"/>
      <c r="D740" s="18"/>
      <c r="E740" s="18"/>
      <c r="F740" s="18"/>
      <c r="G740" s="18"/>
    </row>
    <row r="741" spans="3:7" ht="14.25" customHeight="1" x14ac:dyDescent="0.25">
      <c r="C741" s="18"/>
      <c r="D741" s="18"/>
      <c r="E741" s="18"/>
      <c r="F741" s="18"/>
      <c r="G741" s="18"/>
    </row>
    <row r="742" spans="3:7" ht="14.25" customHeight="1" x14ac:dyDescent="0.25">
      <c r="C742" s="18"/>
      <c r="D742" s="18"/>
      <c r="E742" s="18"/>
      <c r="F742" s="18"/>
      <c r="G742" s="18"/>
    </row>
    <row r="743" spans="3:7" ht="14.25" customHeight="1" x14ac:dyDescent="0.25">
      <c r="C743" s="18"/>
      <c r="D743" s="18"/>
      <c r="E743" s="18"/>
      <c r="F743" s="18"/>
      <c r="G743" s="18"/>
    </row>
    <row r="744" spans="3:7" ht="14.25" customHeight="1" x14ac:dyDescent="0.25">
      <c r="C744" s="18"/>
      <c r="D744" s="18"/>
      <c r="E744" s="18"/>
      <c r="F744" s="18"/>
      <c r="G744" s="18"/>
    </row>
    <row r="745" spans="3:7" ht="14.25" customHeight="1" x14ac:dyDescent="0.25">
      <c r="C745" s="18"/>
      <c r="D745" s="18"/>
      <c r="E745" s="18"/>
      <c r="F745" s="18"/>
      <c r="G745" s="18"/>
    </row>
    <row r="746" spans="3:7" ht="14.25" customHeight="1" x14ac:dyDescent="0.25">
      <c r="C746" s="18"/>
      <c r="D746" s="18"/>
      <c r="E746" s="18"/>
      <c r="F746" s="18"/>
      <c r="G746" s="18"/>
    </row>
    <row r="747" spans="3:7" ht="14.25" customHeight="1" x14ac:dyDescent="0.25">
      <c r="C747" s="18"/>
      <c r="D747" s="18"/>
      <c r="E747" s="18"/>
      <c r="F747" s="18"/>
      <c r="G747" s="18"/>
    </row>
    <row r="748" spans="3:7" ht="14.25" customHeight="1" x14ac:dyDescent="0.25">
      <c r="C748" s="18"/>
      <c r="D748" s="18"/>
      <c r="E748" s="18"/>
      <c r="F748" s="18"/>
      <c r="G748" s="18"/>
    </row>
    <row r="749" spans="3:7" ht="14.25" customHeight="1" x14ac:dyDescent="0.25">
      <c r="C749" s="18"/>
      <c r="D749" s="18"/>
      <c r="E749" s="18"/>
      <c r="F749" s="18"/>
      <c r="G749" s="18"/>
    </row>
    <row r="750" spans="3:7" ht="14.25" customHeight="1" x14ac:dyDescent="0.25">
      <c r="C750" s="18"/>
      <c r="D750" s="18"/>
      <c r="E750" s="18"/>
      <c r="F750" s="18"/>
      <c r="G750" s="18"/>
    </row>
    <row r="751" spans="3:7" ht="14.25" customHeight="1" x14ac:dyDescent="0.25">
      <c r="C751" s="18"/>
      <c r="D751" s="18"/>
      <c r="E751" s="18"/>
      <c r="F751" s="18"/>
      <c r="G751" s="18"/>
    </row>
    <row r="752" spans="3:7" ht="14.25" customHeight="1" x14ac:dyDescent="0.25">
      <c r="C752" s="18"/>
      <c r="D752" s="18"/>
      <c r="E752" s="18"/>
      <c r="F752" s="18"/>
      <c r="G752" s="18"/>
    </row>
    <row r="753" spans="3:7" ht="14.25" customHeight="1" x14ac:dyDescent="0.25">
      <c r="C753" s="18"/>
      <c r="D753" s="18"/>
      <c r="E753" s="18"/>
      <c r="F753" s="18"/>
      <c r="G753" s="18"/>
    </row>
    <row r="754" spans="3:7" ht="14.25" customHeight="1" x14ac:dyDescent="0.25">
      <c r="C754" s="18"/>
      <c r="D754" s="18"/>
      <c r="E754" s="18"/>
      <c r="F754" s="18"/>
      <c r="G754" s="18"/>
    </row>
    <row r="755" spans="3:7" ht="14.25" customHeight="1" x14ac:dyDescent="0.25">
      <c r="C755" s="18"/>
      <c r="D755" s="18"/>
      <c r="E755" s="18"/>
      <c r="F755" s="18"/>
      <c r="G755" s="18"/>
    </row>
    <row r="756" spans="3:7" ht="14.25" customHeight="1" x14ac:dyDescent="0.25">
      <c r="C756" s="18"/>
      <c r="D756" s="18"/>
      <c r="E756" s="18"/>
      <c r="F756" s="18"/>
      <c r="G756" s="18"/>
    </row>
    <row r="757" spans="3:7" ht="14.25" customHeight="1" x14ac:dyDescent="0.25">
      <c r="C757" s="18"/>
      <c r="D757" s="18"/>
      <c r="E757" s="18"/>
      <c r="F757" s="18"/>
      <c r="G757" s="18"/>
    </row>
    <row r="758" spans="3:7" ht="14.25" customHeight="1" x14ac:dyDescent="0.25">
      <c r="C758" s="18"/>
      <c r="D758" s="18"/>
      <c r="E758" s="18"/>
      <c r="F758" s="18"/>
      <c r="G758" s="18"/>
    </row>
    <row r="759" spans="3:7" ht="14.25" customHeight="1" x14ac:dyDescent="0.25">
      <c r="C759" s="18"/>
      <c r="D759" s="18"/>
      <c r="E759" s="18"/>
      <c r="F759" s="18"/>
      <c r="G759" s="18"/>
    </row>
    <row r="760" spans="3:7" ht="14.25" customHeight="1" x14ac:dyDescent="0.25">
      <c r="C760" s="18"/>
      <c r="D760" s="18"/>
      <c r="E760" s="18"/>
      <c r="F760" s="18"/>
      <c r="G760" s="18"/>
    </row>
    <row r="761" spans="3:7" ht="14.25" customHeight="1" x14ac:dyDescent="0.25">
      <c r="C761" s="18"/>
      <c r="D761" s="18"/>
      <c r="E761" s="18"/>
      <c r="F761" s="18"/>
      <c r="G761" s="18"/>
    </row>
    <row r="762" spans="3:7" ht="14.25" customHeight="1" x14ac:dyDescent="0.25">
      <c r="C762" s="18"/>
      <c r="D762" s="18"/>
      <c r="E762" s="18"/>
      <c r="F762" s="18"/>
      <c r="G762" s="18"/>
    </row>
    <row r="763" spans="3:7" ht="14.25" customHeight="1" x14ac:dyDescent="0.25">
      <c r="C763" s="18"/>
      <c r="D763" s="18"/>
      <c r="E763" s="18"/>
      <c r="F763" s="18"/>
      <c r="G763" s="18"/>
    </row>
    <row r="764" spans="3:7" ht="14.25" customHeight="1" x14ac:dyDescent="0.25">
      <c r="C764" s="18"/>
      <c r="D764" s="18"/>
      <c r="E764" s="18"/>
      <c r="F764" s="18"/>
      <c r="G764" s="18"/>
    </row>
    <row r="765" spans="3:7" ht="14.25" customHeight="1" x14ac:dyDescent="0.25">
      <c r="C765" s="18"/>
      <c r="D765" s="18"/>
      <c r="E765" s="18"/>
      <c r="F765" s="18"/>
      <c r="G765" s="18"/>
    </row>
    <row r="766" spans="3:7" ht="14.25" customHeight="1" x14ac:dyDescent="0.25">
      <c r="C766" s="18"/>
      <c r="D766" s="18"/>
      <c r="E766" s="18"/>
      <c r="F766" s="18"/>
      <c r="G766" s="18"/>
    </row>
    <row r="767" spans="3:7" ht="14.25" customHeight="1" x14ac:dyDescent="0.25">
      <c r="C767" s="18"/>
      <c r="D767" s="18"/>
      <c r="E767" s="18"/>
      <c r="F767" s="18"/>
      <c r="G767" s="18"/>
    </row>
    <row r="768" spans="3:7" ht="14.25" customHeight="1" x14ac:dyDescent="0.25">
      <c r="C768" s="18"/>
      <c r="D768" s="18"/>
      <c r="E768" s="18"/>
      <c r="F768" s="18"/>
      <c r="G768" s="18"/>
    </row>
    <row r="769" spans="3:7" ht="14.25" customHeight="1" x14ac:dyDescent="0.25">
      <c r="C769" s="18"/>
      <c r="D769" s="18"/>
      <c r="E769" s="18"/>
      <c r="F769" s="18"/>
      <c r="G769" s="18"/>
    </row>
    <row r="770" spans="3:7" ht="14.25" customHeight="1" x14ac:dyDescent="0.25">
      <c r="C770" s="18"/>
      <c r="D770" s="18"/>
      <c r="E770" s="18"/>
      <c r="F770" s="18"/>
      <c r="G770" s="18"/>
    </row>
    <row r="771" spans="3:7" ht="14.25" customHeight="1" x14ac:dyDescent="0.25">
      <c r="C771" s="18"/>
      <c r="D771" s="18"/>
      <c r="E771" s="18"/>
      <c r="F771" s="18"/>
      <c r="G771" s="18"/>
    </row>
    <row r="772" spans="3:7" ht="14.25" customHeight="1" x14ac:dyDescent="0.25">
      <c r="C772" s="18"/>
      <c r="D772" s="18"/>
      <c r="E772" s="18"/>
      <c r="F772" s="18"/>
      <c r="G772" s="18"/>
    </row>
    <row r="773" spans="3:7" ht="14.25" customHeight="1" x14ac:dyDescent="0.25">
      <c r="C773" s="18"/>
      <c r="D773" s="18"/>
      <c r="E773" s="18"/>
      <c r="F773" s="18"/>
      <c r="G773" s="18"/>
    </row>
    <row r="774" spans="3:7" ht="14.25" customHeight="1" x14ac:dyDescent="0.25">
      <c r="C774" s="18"/>
      <c r="D774" s="18"/>
      <c r="E774" s="18"/>
      <c r="F774" s="18"/>
      <c r="G774" s="18"/>
    </row>
    <row r="775" spans="3:7" ht="14.25" customHeight="1" x14ac:dyDescent="0.25">
      <c r="C775" s="18"/>
      <c r="D775" s="18"/>
      <c r="E775" s="18"/>
      <c r="F775" s="18"/>
      <c r="G775" s="18"/>
    </row>
    <row r="776" spans="3:7" ht="14.25" customHeight="1" x14ac:dyDescent="0.25">
      <c r="C776" s="18"/>
      <c r="D776" s="18"/>
      <c r="E776" s="18"/>
      <c r="F776" s="18"/>
      <c r="G776" s="18"/>
    </row>
    <row r="777" spans="3:7" ht="14.25" customHeight="1" x14ac:dyDescent="0.25">
      <c r="C777" s="18"/>
      <c r="D777" s="18"/>
      <c r="E777" s="18"/>
      <c r="F777" s="18"/>
      <c r="G777" s="18"/>
    </row>
    <row r="778" spans="3:7" ht="14.25" customHeight="1" x14ac:dyDescent="0.25">
      <c r="C778" s="18"/>
      <c r="D778" s="18"/>
      <c r="E778" s="18"/>
      <c r="F778" s="18"/>
      <c r="G778" s="18"/>
    </row>
    <row r="779" spans="3:7" ht="14.25" customHeight="1" x14ac:dyDescent="0.25">
      <c r="C779" s="18"/>
      <c r="D779" s="18"/>
      <c r="E779" s="18"/>
      <c r="F779" s="18"/>
      <c r="G779" s="18"/>
    </row>
    <row r="780" spans="3:7" ht="14.25" customHeight="1" x14ac:dyDescent="0.25">
      <c r="C780" s="18"/>
      <c r="D780" s="18"/>
      <c r="E780" s="18"/>
      <c r="F780" s="18"/>
      <c r="G780" s="18"/>
    </row>
    <row r="781" spans="3:7" ht="14.25" customHeight="1" x14ac:dyDescent="0.25">
      <c r="C781" s="18"/>
      <c r="D781" s="18"/>
      <c r="E781" s="18"/>
      <c r="F781" s="18"/>
      <c r="G781" s="18"/>
    </row>
    <row r="782" spans="3:7" ht="14.25" customHeight="1" x14ac:dyDescent="0.25">
      <c r="C782" s="18"/>
      <c r="D782" s="18"/>
      <c r="E782" s="18"/>
      <c r="F782" s="18"/>
      <c r="G782" s="18"/>
    </row>
    <row r="783" spans="3:7" ht="14.25" customHeight="1" x14ac:dyDescent="0.25">
      <c r="C783" s="18"/>
      <c r="D783" s="18"/>
      <c r="E783" s="18"/>
      <c r="F783" s="18"/>
      <c r="G783" s="18"/>
    </row>
    <row r="784" spans="3:7" ht="14.25" customHeight="1" x14ac:dyDescent="0.25">
      <c r="C784" s="18"/>
      <c r="D784" s="18"/>
      <c r="E784" s="18"/>
      <c r="F784" s="18"/>
      <c r="G784" s="18"/>
    </row>
    <row r="785" spans="3:7" ht="14.25" customHeight="1" x14ac:dyDescent="0.25">
      <c r="C785" s="18"/>
      <c r="D785" s="18"/>
      <c r="E785" s="18"/>
      <c r="F785" s="18"/>
      <c r="G785" s="18"/>
    </row>
    <row r="786" spans="3:7" ht="14.25" customHeight="1" x14ac:dyDescent="0.25">
      <c r="C786" s="18"/>
      <c r="D786" s="18"/>
      <c r="E786" s="18"/>
      <c r="F786" s="18"/>
      <c r="G786" s="18"/>
    </row>
    <row r="787" spans="3:7" ht="14.25" customHeight="1" x14ac:dyDescent="0.25">
      <c r="C787" s="18"/>
      <c r="D787" s="18"/>
      <c r="E787" s="18"/>
      <c r="F787" s="18"/>
      <c r="G787" s="18"/>
    </row>
    <row r="788" spans="3:7" ht="14.25" customHeight="1" x14ac:dyDescent="0.25">
      <c r="C788" s="18"/>
      <c r="D788" s="18"/>
      <c r="E788" s="18"/>
      <c r="F788" s="18"/>
      <c r="G788" s="18"/>
    </row>
    <row r="789" spans="3:7" ht="14.25" customHeight="1" x14ac:dyDescent="0.25">
      <c r="C789" s="18"/>
      <c r="D789" s="18"/>
      <c r="E789" s="18"/>
      <c r="F789" s="18"/>
      <c r="G789" s="18"/>
    </row>
    <row r="790" spans="3:7" ht="14.25" customHeight="1" x14ac:dyDescent="0.25">
      <c r="C790" s="18"/>
      <c r="D790" s="18"/>
      <c r="E790" s="18"/>
      <c r="F790" s="18"/>
      <c r="G790" s="18"/>
    </row>
    <row r="791" spans="3:7" ht="14.25" customHeight="1" x14ac:dyDescent="0.25">
      <c r="C791" s="18"/>
      <c r="D791" s="18"/>
      <c r="E791" s="18"/>
      <c r="F791" s="18"/>
      <c r="G791" s="18"/>
    </row>
    <row r="792" spans="3:7" ht="14.25" customHeight="1" x14ac:dyDescent="0.25">
      <c r="C792" s="18"/>
      <c r="D792" s="18"/>
      <c r="E792" s="18"/>
      <c r="F792" s="18"/>
      <c r="G792" s="18"/>
    </row>
    <row r="793" spans="3:7" ht="14.25" customHeight="1" x14ac:dyDescent="0.25">
      <c r="C793" s="18"/>
      <c r="D793" s="18"/>
      <c r="E793" s="18"/>
      <c r="F793" s="18"/>
      <c r="G793" s="18"/>
    </row>
    <row r="794" spans="3:7" ht="14.25" customHeight="1" x14ac:dyDescent="0.25">
      <c r="C794" s="18"/>
      <c r="D794" s="18"/>
      <c r="E794" s="18"/>
      <c r="F794" s="18"/>
      <c r="G794" s="18"/>
    </row>
    <row r="795" spans="3:7" ht="14.25" customHeight="1" x14ac:dyDescent="0.25">
      <c r="C795" s="18"/>
      <c r="D795" s="18"/>
      <c r="E795" s="18"/>
      <c r="F795" s="18"/>
      <c r="G795" s="18"/>
    </row>
    <row r="796" spans="3:7" ht="14.25" customHeight="1" x14ac:dyDescent="0.25">
      <c r="C796" s="18"/>
      <c r="D796" s="18"/>
      <c r="E796" s="18"/>
      <c r="F796" s="18"/>
      <c r="G796" s="18"/>
    </row>
    <row r="797" spans="3:7" ht="14.25" customHeight="1" x14ac:dyDescent="0.25">
      <c r="C797" s="18"/>
      <c r="D797" s="18"/>
      <c r="E797" s="18"/>
      <c r="F797" s="18"/>
      <c r="G797" s="18"/>
    </row>
    <row r="798" spans="3:7" ht="14.25" customHeight="1" x14ac:dyDescent="0.25">
      <c r="C798" s="18"/>
      <c r="D798" s="18"/>
      <c r="E798" s="18"/>
      <c r="F798" s="18"/>
      <c r="G798" s="18"/>
    </row>
    <row r="799" spans="3:7" ht="14.25" customHeight="1" x14ac:dyDescent="0.25">
      <c r="C799" s="18"/>
      <c r="D799" s="18"/>
      <c r="E799" s="18"/>
      <c r="F799" s="18"/>
      <c r="G799" s="18"/>
    </row>
    <row r="800" spans="3:7" ht="14.25" customHeight="1" x14ac:dyDescent="0.25">
      <c r="C800" s="18"/>
      <c r="D800" s="18"/>
      <c r="E800" s="18"/>
      <c r="F800" s="18"/>
      <c r="G800" s="18"/>
    </row>
    <row r="801" spans="3:7" ht="14.25" customHeight="1" x14ac:dyDescent="0.25">
      <c r="C801" s="18"/>
      <c r="D801" s="18"/>
      <c r="E801" s="18"/>
      <c r="F801" s="18"/>
      <c r="G801" s="18"/>
    </row>
    <row r="802" spans="3:7" ht="14.25" customHeight="1" x14ac:dyDescent="0.25">
      <c r="C802" s="18"/>
      <c r="D802" s="18"/>
      <c r="E802" s="18"/>
      <c r="F802" s="18"/>
      <c r="G802" s="18"/>
    </row>
    <row r="803" spans="3:7" ht="14.25" customHeight="1" x14ac:dyDescent="0.25">
      <c r="C803" s="18"/>
      <c r="D803" s="18"/>
      <c r="E803" s="18"/>
      <c r="F803" s="18"/>
      <c r="G803" s="18"/>
    </row>
    <row r="804" spans="3:7" ht="14.25" customHeight="1" x14ac:dyDescent="0.25">
      <c r="C804" s="18"/>
      <c r="D804" s="18"/>
      <c r="E804" s="18"/>
      <c r="F804" s="18"/>
      <c r="G804" s="18"/>
    </row>
    <row r="805" spans="3:7" ht="14.25" customHeight="1" x14ac:dyDescent="0.25">
      <c r="C805" s="18"/>
      <c r="D805" s="18"/>
      <c r="E805" s="18"/>
      <c r="F805" s="18"/>
      <c r="G805" s="18"/>
    </row>
    <row r="806" spans="3:7" ht="14.25" customHeight="1" x14ac:dyDescent="0.25">
      <c r="C806" s="18"/>
      <c r="D806" s="18"/>
      <c r="E806" s="18"/>
      <c r="F806" s="18"/>
      <c r="G806" s="18"/>
    </row>
    <row r="807" spans="3:7" ht="14.25" customHeight="1" x14ac:dyDescent="0.25">
      <c r="C807" s="18"/>
      <c r="D807" s="18"/>
      <c r="E807" s="18"/>
      <c r="F807" s="18"/>
      <c r="G807" s="18"/>
    </row>
    <row r="808" spans="3:7" ht="14.25" customHeight="1" x14ac:dyDescent="0.25">
      <c r="C808" s="18"/>
      <c r="D808" s="18"/>
      <c r="E808" s="18"/>
      <c r="F808" s="18"/>
      <c r="G808" s="18"/>
    </row>
    <row r="809" spans="3:7" ht="14.25" customHeight="1" x14ac:dyDescent="0.25">
      <c r="C809" s="18"/>
      <c r="D809" s="18"/>
      <c r="E809" s="18"/>
      <c r="F809" s="18"/>
      <c r="G809" s="18"/>
    </row>
    <row r="810" spans="3:7" ht="14.25" customHeight="1" x14ac:dyDescent="0.25">
      <c r="C810" s="18"/>
      <c r="D810" s="18"/>
      <c r="E810" s="18"/>
      <c r="F810" s="18"/>
      <c r="G810" s="18"/>
    </row>
    <row r="811" spans="3:7" ht="14.25" customHeight="1" x14ac:dyDescent="0.25">
      <c r="C811" s="18"/>
      <c r="D811" s="18"/>
      <c r="E811" s="18"/>
      <c r="F811" s="18"/>
      <c r="G811" s="18"/>
    </row>
    <row r="812" spans="3:7" ht="14.25" customHeight="1" x14ac:dyDescent="0.25">
      <c r="C812" s="18"/>
      <c r="D812" s="18"/>
      <c r="E812" s="18"/>
      <c r="F812" s="18"/>
      <c r="G812" s="18"/>
    </row>
    <row r="813" spans="3:7" ht="14.25" customHeight="1" x14ac:dyDescent="0.25">
      <c r="C813" s="18"/>
      <c r="D813" s="18"/>
      <c r="E813" s="18"/>
      <c r="F813" s="18"/>
      <c r="G813" s="18"/>
    </row>
    <row r="814" spans="3:7" ht="14.25" customHeight="1" x14ac:dyDescent="0.25">
      <c r="C814" s="18"/>
      <c r="D814" s="18"/>
      <c r="E814" s="18"/>
      <c r="F814" s="18"/>
      <c r="G814" s="18"/>
    </row>
    <row r="815" spans="3:7" ht="14.25" customHeight="1" x14ac:dyDescent="0.25">
      <c r="C815" s="18"/>
      <c r="D815" s="18"/>
      <c r="E815" s="18"/>
      <c r="F815" s="18"/>
      <c r="G815" s="18"/>
    </row>
    <row r="816" spans="3:7" ht="14.25" customHeight="1" x14ac:dyDescent="0.25">
      <c r="C816" s="18"/>
      <c r="D816" s="18"/>
      <c r="E816" s="18"/>
      <c r="F816" s="18"/>
      <c r="G816" s="18"/>
    </row>
    <row r="817" spans="3:7" ht="14.25" customHeight="1" x14ac:dyDescent="0.25">
      <c r="C817" s="18"/>
      <c r="D817" s="18"/>
      <c r="E817" s="18"/>
      <c r="F817" s="18"/>
      <c r="G817" s="18"/>
    </row>
    <row r="818" spans="3:7" ht="14.25" customHeight="1" x14ac:dyDescent="0.25">
      <c r="C818" s="18"/>
      <c r="D818" s="18"/>
      <c r="E818" s="18"/>
      <c r="F818" s="18"/>
      <c r="G818" s="18"/>
    </row>
    <row r="819" spans="3:7" ht="14.25" customHeight="1" x14ac:dyDescent="0.25">
      <c r="C819" s="18"/>
      <c r="D819" s="18"/>
      <c r="E819" s="18"/>
      <c r="F819" s="18"/>
      <c r="G819" s="18"/>
    </row>
    <row r="820" spans="3:7" ht="14.25" customHeight="1" x14ac:dyDescent="0.25">
      <c r="C820" s="18"/>
      <c r="D820" s="18"/>
      <c r="E820" s="18"/>
      <c r="F820" s="18"/>
      <c r="G820" s="18"/>
    </row>
    <row r="821" spans="3:7" ht="14.25" customHeight="1" x14ac:dyDescent="0.25">
      <c r="C821" s="18"/>
      <c r="D821" s="18"/>
      <c r="E821" s="18"/>
      <c r="F821" s="18"/>
      <c r="G821" s="18"/>
    </row>
    <row r="822" spans="3:7" ht="14.25" customHeight="1" x14ac:dyDescent="0.25">
      <c r="C822" s="18"/>
      <c r="D822" s="18"/>
      <c r="E822" s="18"/>
      <c r="F822" s="18"/>
      <c r="G822" s="18"/>
    </row>
    <row r="823" spans="3:7" ht="14.25" customHeight="1" x14ac:dyDescent="0.25">
      <c r="C823" s="18"/>
      <c r="D823" s="18"/>
      <c r="E823" s="18"/>
      <c r="F823" s="18"/>
      <c r="G823" s="18"/>
    </row>
    <row r="824" spans="3:7" ht="14.25" customHeight="1" x14ac:dyDescent="0.25">
      <c r="C824" s="18"/>
      <c r="D824" s="18"/>
      <c r="E824" s="18"/>
      <c r="F824" s="18"/>
      <c r="G824" s="18"/>
    </row>
    <row r="825" spans="3:7" ht="14.25" customHeight="1" x14ac:dyDescent="0.25">
      <c r="C825" s="18"/>
      <c r="D825" s="18"/>
      <c r="E825" s="18"/>
      <c r="F825" s="18"/>
      <c r="G825" s="18"/>
    </row>
    <row r="826" spans="3:7" ht="14.25" customHeight="1" x14ac:dyDescent="0.25">
      <c r="C826" s="18"/>
      <c r="D826" s="18"/>
      <c r="E826" s="18"/>
      <c r="F826" s="18"/>
      <c r="G826" s="18"/>
    </row>
    <row r="827" spans="3:7" ht="14.25" customHeight="1" x14ac:dyDescent="0.25">
      <c r="C827" s="18"/>
      <c r="D827" s="18"/>
      <c r="E827" s="18"/>
      <c r="F827" s="18"/>
      <c r="G827" s="18"/>
    </row>
    <row r="828" spans="3:7" ht="14.25" customHeight="1" x14ac:dyDescent="0.25">
      <c r="C828" s="18"/>
      <c r="D828" s="18"/>
      <c r="E828" s="18"/>
      <c r="F828" s="18"/>
      <c r="G828" s="18"/>
    </row>
    <row r="829" spans="3:7" ht="14.25" customHeight="1" x14ac:dyDescent="0.25">
      <c r="C829" s="18"/>
      <c r="D829" s="18"/>
      <c r="E829" s="18"/>
      <c r="F829" s="18"/>
      <c r="G829" s="18"/>
    </row>
    <row r="830" spans="3:7" ht="14.25" customHeight="1" x14ac:dyDescent="0.25">
      <c r="C830" s="18"/>
      <c r="D830" s="18"/>
      <c r="E830" s="18"/>
      <c r="F830" s="18"/>
      <c r="G830" s="18"/>
    </row>
    <row r="831" spans="3:7" ht="14.25" customHeight="1" x14ac:dyDescent="0.25">
      <c r="C831" s="18"/>
      <c r="D831" s="18"/>
      <c r="E831" s="18"/>
      <c r="F831" s="18"/>
      <c r="G831" s="18"/>
    </row>
    <row r="832" spans="3:7" ht="14.25" customHeight="1" x14ac:dyDescent="0.25">
      <c r="C832" s="18"/>
      <c r="D832" s="18"/>
      <c r="E832" s="18"/>
      <c r="F832" s="18"/>
      <c r="G832" s="18"/>
    </row>
    <row r="833" spans="3:7" ht="14.25" customHeight="1" x14ac:dyDescent="0.25">
      <c r="C833" s="18"/>
      <c r="D833" s="18"/>
      <c r="E833" s="18"/>
      <c r="F833" s="18"/>
      <c r="G833" s="18"/>
    </row>
    <row r="834" spans="3:7" ht="14.25" customHeight="1" x14ac:dyDescent="0.25">
      <c r="C834" s="18"/>
      <c r="D834" s="18"/>
      <c r="E834" s="18"/>
      <c r="F834" s="18"/>
      <c r="G834" s="18"/>
    </row>
    <row r="835" spans="3:7" ht="14.25" customHeight="1" x14ac:dyDescent="0.25">
      <c r="C835" s="18"/>
      <c r="D835" s="18"/>
      <c r="E835" s="18"/>
      <c r="F835" s="18"/>
      <c r="G835" s="18"/>
    </row>
    <row r="836" spans="3:7" ht="14.25" customHeight="1" x14ac:dyDescent="0.25">
      <c r="C836" s="18"/>
      <c r="D836" s="18"/>
      <c r="E836" s="18"/>
      <c r="F836" s="18"/>
      <c r="G836" s="18"/>
    </row>
    <row r="837" spans="3:7" ht="14.25" customHeight="1" x14ac:dyDescent="0.25">
      <c r="C837" s="18"/>
      <c r="D837" s="18"/>
      <c r="E837" s="18"/>
      <c r="F837" s="18"/>
      <c r="G837" s="18"/>
    </row>
    <row r="838" spans="3:7" ht="14.25" customHeight="1" x14ac:dyDescent="0.25">
      <c r="C838" s="18"/>
      <c r="D838" s="18"/>
      <c r="E838" s="18"/>
      <c r="F838" s="18"/>
      <c r="G838" s="18"/>
    </row>
    <row r="839" spans="3:7" ht="14.25" customHeight="1" x14ac:dyDescent="0.25">
      <c r="C839" s="18"/>
      <c r="D839" s="18"/>
      <c r="E839" s="18"/>
      <c r="F839" s="18"/>
      <c r="G839" s="18"/>
    </row>
    <row r="840" spans="3:7" ht="14.25" customHeight="1" x14ac:dyDescent="0.25">
      <c r="C840" s="18"/>
      <c r="D840" s="18"/>
      <c r="E840" s="18"/>
      <c r="F840" s="18"/>
      <c r="G840" s="18"/>
    </row>
    <row r="841" spans="3:7" ht="14.25" customHeight="1" x14ac:dyDescent="0.25">
      <c r="C841" s="18"/>
      <c r="D841" s="18"/>
      <c r="E841" s="18"/>
      <c r="F841" s="18"/>
      <c r="G841" s="18"/>
    </row>
    <row r="842" spans="3:7" ht="14.25" customHeight="1" x14ac:dyDescent="0.25">
      <c r="C842" s="18"/>
      <c r="D842" s="18"/>
      <c r="E842" s="18"/>
      <c r="F842" s="18"/>
      <c r="G842" s="18"/>
    </row>
    <row r="843" spans="3:7" ht="14.25" customHeight="1" x14ac:dyDescent="0.25">
      <c r="C843" s="18"/>
      <c r="D843" s="18"/>
      <c r="E843" s="18"/>
      <c r="F843" s="18"/>
      <c r="G843" s="18"/>
    </row>
    <row r="844" spans="3:7" ht="14.25" customHeight="1" x14ac:dyDescent="0.25">
      <c r="C844" s="18"/>
      <c r="D844" s="18"/>
      <c r="E844" s="18"/>
      <c r="F844" s="18"/>
      <c r="G844" s="18"/>
    </row>
    <row r="845" spans="3:7" ht="14.25" customHeight="1" x14ac:dyDescent="0.25">
      <c r="C845" s="18"/>
      <c r="D845" s="18"/>
      <c r="E845" s="18"/>
      <c r="F845" s="18"/>
      <c r="G845" s="18"/>
    </row>
    <row r="846" spans="3:7" ht="14.25" customHeight="1" x14ac:dyDescent="0.25">
      <c r="C846" s="18"/>
      <c r="D846" s="18"/>
      <c r="E846" s="18"/>
      <c r="F846" s="18"/>
      <c r="G846" s="18"/>
    </row>
    <row r="847" spans="3:7" ht="14.25" customHeight="1" x14ac:dyDescent="0.25">
      <c r="C847" s="18"/>
      <c r="D847" s="18"/>
      <c r="E847" s="18"/>
      <c r="F847" s="18"/>
      <c r="G847" s="18"/>
    </row>
    <row r="848" spans="3:7" ht="14.25" customHeight="1" x14ac:dyDescent="0.25">
      <c r="C848" s="18"/>
      <c r="D848" s="18"/>
      <c r="E848" s="18"/>
      <c r="F848" s="18"/>
      <c r="G848" s="18"/>
    </row>
    <row r="849" spans="3:7" ht="14.25" customHeight="1" x14ac:dyDescent="0.25">
      <c r="C849" s="18"/>
      <c r="D849" s="18"/>
      <c r="E849" s="18"/>
      <c r="F849" s="18"/>
      <c r="G849" s="18"/>
    </row>
    <row r="850" spans="3:7" ht="14.25" customHeight="1" x14ac:dyDescent="0.25">
      <c r="C850" s="18"/>
      <c r="D850" s="18"/>
      <c r="E850" s="18"/>
      <c r="F850" s="18"/>
      <c r="G850" s="18"/>
    </row>
    <row r="851" spans="3:7" ht="14.25" customHeight="1" x14ac:dyDescent="0.25">
      <c r="C851" s="18"/>
      <c r="D851" s="18"/>
      <c r="E851" s="18"/>
      <c r="F851" s="18"/>
      <c r="G851" s="18"/>
    </row>
    <row r="852" spans="3:7" ht="14.25" customHeight="1" x14ac:dyDescent="0.25">
      <c r="C852" s="18"/>
      <c r="D852" s="18"/>
      <c r="E852" s="18"/>
      <c r="F852" s="18"/>
      <c r="G852" s="18"/>
    </row>
    <row r="853" spans="3:7" ht="14.25" customHeight="1" x14ac:dyDescent="0.25">
      <c r="C853" s="18"/>
      <c r="D853" s="18"/>
      <c r="E853" s="18"/>
      <c r="F853" s="18"/>
      <c r="G853" s="18"/>
    </row>
    <row r="854" spans="3:7" ht="14.25" customHeight="1" x14ac:dyDescent="0.25">
      <c r="C854" s="18"/>
      <c r="D854" s="18"/>
      <c r="E854" s="18"/>
      <c r="F854" s="18"/>
      <c r="G854" s="18"/>
    </row>
    <row r="855" spans="3:7" ht="14.25" customHeight="1" x14ac:dyDescent="0.25">
      <c r="C855" s="18"/>
      <c r="D855" s="18"/>
      <c r="E855" s="18"/>
      <c r="F855" s="18"/>
      <c r="G855" s="18"/>
    </row>
    <row r="856" spans="3:7" ht="14.25" customHeight="1" x14ac:dyDescent="0.25">
      <c r="C856" s="18"/>
      <c r="D856" s="18"/>
      <c r="E856" s="18"/>
      <c r="F856" s="18"/>
      <c r="G856" s="18"/>
    </row>
    <row r="857" spans="3:7" ht="14.25" customHeight="1" x14ac:dyDescent="0.25">
      <c r="C857" s="18"/>
      <c r="D857" s="18"/>
      <c r="E857" s="18"/>
      <c r="F857" s="18"/>
      <c r="G857" s="18"/>
    </row>
    <row r="858" spans="3:7" ht="14.25" customHeight="1" x14ac:dyDescent="0.25">
      <c r="C858" s="18"/>
      <c r="D858" s="18"/>
      <c r="E858" s="18"/>
      <c r="F858" s="18"/>
      <c r="G858" s="18"/>
    </row>
    <row r="859" spans="3:7" ht="14.25" customHeight="1" x14ac:dyDescent="0.25">
      <c r="C859" s="18"/>
      <c r="D859" s="18"/>
      <c r="E859" s="18"/>
      <c r="F859" s="18"/>
      <c r="G859" s="18"/>
    </row>
    <row r="860" spans="3:7" ht="14.25" customHeight="1" x14ac:dyDescent="0.25">
      <c r="C860" s="18"/>
      <c r="D860" s="18"/>
      <c r="E860" s="18"/>
      <c r="F860" s="18"/>
      <c r="G860" s="18"/>
    </row>
    <row r="861" spans="3:7" ht="14.25" customHeight="1" x14ac:dyDescent="0.25">
      <c r="C861" s="18"/>
      <c r="D861" s="18"/>
      <c r="E861" s="18"/>
      <c r="F861" s="18"/>
      <c r="G861" s="18"/>
    </row>
    <row r="862" spans="3:7" ht="14.25" customHeight="1" x14ac:dyDescent="0.25">
      <c r="C862" s="18"/>
      <c r="D862" s="18"/>
      <c r="E862" s="18"/>
      <c r="F862" s="18"/>
      <c r="G862" s="18"/>
    </row>
    <row r="863" spans="3:7" ht="14.25" customHeight="1" x14ac:dyDescent="0.25">
      <c r="C863" s="18"/>
      <c r="D863" s="18"/>
      <c r="E863" s="18"/>
      <c r="F863" s="18"/>
      <c r="G863" s="18"/>
    </row>
    <row r="864" spans="3:7" ht="14.25" customHeight="1" x14ac:dyDescent="0.25">
      <c r="C864" s="18"/>
      <c r="D864" s="18"/>
      <c r="E864" s="18"/>
      <c r="F864" s="18"/>
      <c r="G864" s="18"/>
    </row>
    <row r="865" spans="3:7" ht="14.25" customHeight="1" x14ac:dyDescent="0.25">
      <c r="C865" s="18"/>
      <c r="D865" s="18"/>
      <c r="E865" s="18"/>
      <c r="F865" s="18"/>
      <c r="G865" s="18"/>
    </row>
    <row r="866" spans="3:7" ht="14.25" customHeight="1" x14ac:dyDescent="0.25">
      <c r="C866" s="18"/>
      <c r="D866" s="18"/>
      <c r="E866" s="18"/>
      <c r="F866" s="18"/>
      <c r="G866" s="18"/>
    </row>
    <row r="867" spans="3:7" ht="14.25" customHeight="1" x14ac:dyDescent="0.25">
      <c r="C867" s="18"/>
      <c r="D867" s="18"/>
      <c r="E867" s="18"/>
      <c r="F867" s="18"/>
      <c r="G867" s="18"/>
    </row>
    <row r="868" spans="3:7" ht="14.25" customHeight="1" x14ac:dyDescent="0.25">
      <c r="C868" s="18"/>
      <c r="D868" s="18"/>
      <c r="E868" s="18"/>
      <c r="F868" s="18"/>
      <c r="G868" s="18"/>
    </row>
    <row r="869" spans="3:7" ht="14.25" customHeight="1" x14ac:dyDescent="0.25">
      <c r="C869" s="18"/>
      <c r="D869" s="18"/>
      <c r="E869" s="18"/>
      <c r="F869" s="18"/>
      <c r="G869" s="18"/>
    </row>
    <row r="870" spans="3:7" ht="14.25" customHeight="1" x14ac:dyDescent="0.25">
      <c r="C870" s="18"/>
      <c r="D870" s="18"/>
      <c r="E870" s="18"/>
      <c r="F870" s="18"/>
      <c r="G870" s="18"/>
    </row>
    <row r="871" spans="3:7" ht="14.25" customHeight="1" x14ac:dyDescent="0.25">
      <c r="C871" s="18"/>
      <c r="D871" s="18"/>
      <c r="E871" s="18"/>
      <c r="F871" s="18"/>
      <c r="G871" s="18"/>
    </row>
    <row r="872" spans="3:7" ht="14.25" customHeight="1" x14ac:dyDescent="0.25">
      <c r="C872" s="18"/>
      <c r="D872" s="18"/>
      <c r="E872" s="18"/>
      <c r="F872" s="18"/>
      <c r="G872" s="18"/>
    </row>
    <row r="873" spans="3:7" ht="14.25" customHeight="1" x14ac:dyDescent="0.25">
      <c r="C873" s="18"/>
      <c r="D873" s="18"/>
      <c r="E873" s="18"/>
      <c r="F873" s="18"/>
      <c r="G873" s="18"/>
    </row>
    <row r="874" spans="3:7" ht="14.25" customHeight="1" x14ac:dyDescent="0.25">
      <c r="C874" s="18"/>
      <c r="D874" s="18"/>
      <c r="E874" s="18"/>
      <c r="F874" s="18"/>
      <c r="G874" s="18"/>
    </row>
    <row r="875" spans="3:7" ht="14.25" customHeight="1" x14ac:dyDescent="0.25">
      <c r="C875" s="18"/>
      <c r="D875" s="18"/>
      <c r="E875" s="18"/>
      <c r="F875" s="18"/>
      <c r="G875" s="18"/>
    </row>
    <row r="876" spans="3:7" ht="14.25" customHeight="1" x14ac:dyDescent="0.25">
      <c r="C876" s="18"/>
      <c r="D876" s="18"/>
      <c r="E876" s="18"/>
      <c r="F876" s="18"/>
      <c r="G876" s="18"/>
    </row>
    <row r="877" spans="3:7" ht="14.25" customHeight="1" x14ac:dyDescent="0.25">
      <c r="C877" s="18"/>
      <c r="D877" s="18"/>
      <c r="E877" s="18"/>
      <c r="F877" s="18"/>
      <c r="G877" s="18"/>
    </row>
    <row r="878" spans="3:7" ht="14.25" customHeight="1" x14ac:dyDescent="0.25">
      <c r="C878" s="18"/>
      <c r="D878" s="18"/>
      <c r="E878" s="18"/>
      <c r="F878" s="18"/>
      <c r="G878" s="18"/>
    </row>
    <row r="879" spans="3:7" ht="14.25" customHeight="1" x14ac:dyDescent="0.25">
      <c r="C879" s="18"/>
      <c r="D879" s="18"/>
      <c r="E879" s="18"/>
      <c r="F879" s="18"/>
      <c r="G879" s="18"/>
    </row>
    <row r="880" spans="3:7" ht="14.25" customHeight="1" x14ac:dyDescent="0.25">
      <c r="C880" s="18"/>
      <c r="D880" s="18"/>
      <c r="E880" s="18"/>
      <c r="F880" s="18"/>
      <c r="G880" s="18"/>
    </row>
    <row r="881" spans="3:7" ht="14.25" customHeight="1" x14ac:dyDescent="0.25">
      <c r="C881" s="18"/>
      <c r="D881" s="18"/>
      <c r="E881" s="18"/>
      <c r="F881" s="18"/>
      <c r="G881" s="18"/>
    </row>
    <row r="882" spans="3:7" ht="14.25" customHeight="1" x14ac:dyDescent="0.25">
      <c r="C882" s="18"/>
      <c r="D882" s="18"/>
      <c r="E882" s="18"/>
      <c r="F882" s="18"/>
      <c r="G882" s="18"/>
    </row>
    <row r="883" spans="3:7" ht="14.25" customHeight="1" x14ac:dyDescent="0.25">
      <c r="C883" s="18"/>
      <c r="D883" s="18"/>
      <c r="E883" s="18"/>
      <c r="F883" s="18"/>
      <c r="G883" s="18"/>
    </row>
    <row r="884" spans="3:7" ht="14.25" customHeight="1" x14ac:dyDescent="0.25">
      <c r="C884" s="18"/>
      <c r="D884" s="18"/>
      <c r="E884" s="18"/>
      <c r="F884" s="18"/>
      <c r="G884" s="18"/>
    </row>
    <row r="885" spans="3:7" ht="14.25" customHeight="1" x14ac:dyDescent="0.25">
      <c r="C885" s="18"/>
      <c r="D885" s="18"/>
      <c r="E885" s="18"/>
      <c r="F885" s="18"/>
      <c r="G885" s="18"/>
    </row>
    <row r="886" spans="3:7" ht="14.25" customHeight="1" x14ac:dyDescent="0.25">
      <c r="C886" s="18"/>
      <c r="D886" s="18"/>
      <c r="E886" s="18"/>
      <c r="F886" s="18"/>
      <c r="G886" s="18"/>
    </row>
    <row r="887" spans="3:7" ht="14.25" customHeight="1" x14ac:dyDescent="0.25">
      <c r="C887" s="18"/>
      <c r="D887" s="18"/>
      <c r="E887" s="18"/>
      <c r="F887" s="18"/>
      <c r="G887" s="18"/>
    </row>
    <row r="888" spans="3:7" ht="14.25" customHeight="1" x14ac:dyDescent="0.25">
      <c r="C888" s="18"/>
      <c r="D888" s="18"/>
      <c r="E888" s="18"/>
      <c r="F888" s="18"/>
      <c r="G888" s="18"/>
    </row>
    <row r="889" spans="3:7" ht="14.25" customHeight="1" x14ac:dyDescent="0.25">
      <c r="C889" s="18"/>
      <c r="D889" s="18"/>
      <c r="E889" s="18"/>
      <c r="F889" s="18"/>
      <c r="G889" s="18"/>
    </row>
    <row r="890" spans="3:7" ht="14.25" customHeight="1" x14ac:dyDescent="0.25">
      <c r="C890" s="18"/>
      <c r="D890" s="18"/>
      <c r="E890" s="18"/>
      <c r="F890" s="18"/>
      <c r="G890" s="18"/>
    </row>
    <row r="891" spans="3:7" ht="14.25" customHeight="1" x14ac:dyDescent="0.25">
      <c r="C891" s="18"/>
      <c r="D891" s="18"/>
      <c r="E891" s="18"/>
      <c r="F891" s="18"/>
      <c r="G891" s="18"/>
    </row>
    <row r="892" spans="3:7" ht="14.25" customHeight="1" x14ac:dyDescent="0.25">
      <c r="C892" s="18"/>
      <c r="D892" s="18"/>
      <c r="E892" s="18"/>
      <c r="F892" s="18"/>
      <c r="G892" s="18"/>
    </row>
    <row r="893" spans="3:7" ht="14.25" customHeight="1" x14ac:dyDescent="0.25">
      <c r="C893" s="18"/>
      <c r="D893" s="18"/>
      <c r="E893" s="18"/>
      <c r="F893" s="18"/>
      <c r="G893" s="18"/>
    </row>
    <row r="894" spans="3:7" ht="14.25" customHeight="1" x14ac:dyDescent="0.25">
      <c r="C894" s="18"/>
      <c r="D894" s="18"/>
      <c r="E894" s="18"/>
      <c r="F894" s="18"/>
      <c r="G894" s="18"/>
    </row>
    <row r="895" spans="3:7" ht="14.25" customHeight="1" x14ac:dyDescent="0.25">
      <c r="C895" s="18"/>
      <c r="D895" s="18"/>
      <c r="E895" s="18"/>
      <c r="F895" s="18"/>
      <c r="G895" s="18"/>
    </row>
    <row r="896" spans="3:7" ht="14.25" customHeight="1" x14ac:dyDescent="0.25">
      <c r="C896" s="18"/>
      <c r="D896" s="18"/>
      <c r="E896" s="18"/>
      <c r="F896" s="18"/>
      <c r="G896" s="18"/>
    </row>
    <row r="897" spans="3:7" ht="14.25" customHeight="1" x14ac:dyDescent="0.25">
      <c r="C897" s="18"/>
      <c r="D897" s="18"/>
      <c r="E897" s="18"/>
      <c r="F897" s="18"/>
      <c r="G897" s="18"/>
    </row>
    <row r="898" spans="3:7" ht="14.25" customHeight="1" x14ac:dyDescent="0.25">
      <c r="C898" s="18"/>
      <c r="D898" s="18"/>
      <c r="E898" s="18"/>
      <c r="F898" s="18"/>
      <c r="G898" s="18"/>
    </row>
    <row r="899" spans="3:7" ht="14.25" customHeight="1" x14ac:dyDescent="0.25">
      <c r="C899" s="18"/>
      <c r="D899" s="18"/>
      <c r="E899" s="18"/>
      <c r="F899" s="18"/>
      <c r="G899" s="18"/>
    </row>
    <row r="900" spans="3:7" ht="14.25" customHeight="1" x14ac:dyDescent="0.25">
      <c r="C900" s="18"/>
      <c r="D900" s="18"/>
      <c r="E900" s="18"/>
      <c r="F900" s="18"/>
      <c r="G900" s="18"/>
    </row>
    <row r="901" spans="3:7" ht="14.25" customHeight="1" x14ac:dyDescent="0.25">
      <c r="C901" s="18"/>
      <c r="D901" s="18"/>
      <c r="E901" s="18"/>
      <c r="F901" s="18"/>
      <c r="G901" s="18"/>
    </row>
    <row r="902" spans="3:7" ht="14.25" customHeight="1" x14ac:dyDescent="0.25">
      <c r="C902" s="18"/>
      <c r="D902" s="18"/>
      <c r="E902" s="18"/>
      <c r="F902" s="18"/>
      <c r="G902" s="18"/>
    </row>
    <row r="903" spans="3:7" ht="14.25" customHeight="1" x14ac:dyDescent="0.25">
      <c r="C903" s="18"/>
      <c r="D903" s="18"/>
      <c r="E903" s="18"/>
      <c r="F903" s="18"/>
      <c r="G903" s="18"/>
    </row>
    <row r="904" spans="3:7" ht="14.25" customHeight="1" x14ac:dyDescent="0.25">
      <c r="C904" s="18"/>
      <c r="D904" s="18"/>
      <c r="E904" s="18"/>
      <c r="F904" s="18"/>
      <c r="G904" s="18"/>
    </row>
    <row r="905" spans="3:7" ht="14.25" customHeight="1" x14ac:dyDescent="0.25">
      <c r="C905" s="18"/>
      <c r="D905" s="18"/>
      <c r="E905" s="18"/>
      <c r="F905" s="18"/>
      <c r="G905" s="18"/>
    </row>
    <row r="906" spans="3:7" ht="14.25" customHeight="1" x14ac:dyDescent="0.25">
      <c r="C906" s="18"/>
      <c r="D906" s="18"/>
      <c r="E906" s="18"/>
      <c r="F906" s="18"/>
      <c r="G906" s="18"/>
    </row>
    <row r="907" spans="3:7" ht="14.25" customHeight="1" x14ac:dyDescent="0.25">
      <c r="C907" s="18"/>
      <c r="D907" s="18"/>
      <c r="E907" s="18"/>
      <c r="F907" s="18"/>
      <c r="G907" s="18"/>
    </row>
    <row r="908" spans="3:7" ht="14.25" customHeight="1" x14ac:dyDescent="0.25">
      <c r="C908" s="18"/>
      <c r="D908" s="18"/>
      <c r="E908" s="18"/>
      <c r="F908" s="18"/>
      <c r="G908" s="18"/>
    </row>
    <row r="909" spans="3:7" ht="14.25" customHeight="1" x14ac:dyDescent="0.25">
      <c r="C909" s="18"/>
      <c r="D909" s="18"/>
      <c r="E909" s="18"/>
      <c r="F909" s="18"/>
      <c r="G909" s="18"/>
    </row>
    <row r="910" spans="3:7" ht="14.25" customHeight="1" x14ac:dyDescent="0.25">
      <c r="C910" s="18"/>
      <c r="D910" s="18"/>
      <c r="E910" s="18"/>
      <c r="F910" s="18"/>
      <c r="G910" s="18"/>
    </row>
    <row r="911" spans="3:7" ht="14.25" customHeight="1" x14ac:dyDescent="0.25">
      <c r="C911" s="18"/>
      <c r="D911" s="18"/>
      <c r="E911" s="18"/>
      <c r="F911" s="18"/>
      <c r="G911" s="18"/>
    </row>
    <row r="912" spans="3:7" ht="14.25" customHeight="1" x14ac:dyDescent="0.25">
      <c r="C912" s="18"/>
      <c r="D912" s="18"/>
      <c r="E912" s="18"/>
      <c r="F912" s="18"/>
      <c r="G912" s="18"/>
    </row>
    <row r="913" spans="3:7" ht="14.25" customHeight="1" x14ac:dyDescent="0.25">
      <c r="C913" s="18"/>
      <c r="D913" s="18"/>
      <c r="E913" s="18"/>
      <c r="F913" s="18"/>
      <c r="G913" s="18"/>
    </row>
    <row r="914" spans="3:7" ht="14.25" customHeight="1" x14ac:dyDescent="0.25">
      <c r="C914" s="18"/>
      <c r="D914" s="18"/>
      <c r="E914" s="18"/>
      <c r="F914" s="18"/>
      <c r="G914" s="18"/>
    </row>
    <row r="915" spans="3:7" ht="14.25" customHeight="1" x14ac:dyDescent="0.25">
      <c r="C915" s="18"/>
      <c r="D915" s="18"/>
      <c r="E915" s="18"/>
      <c r="F915" s="18"/>
      <c r="G915" s="18"/>
    </row>
    <row r="916" spans="3:7" ht="14.25" customHeight="1" x14ac:dyDescent="0.25">
      <c r="C916" s="18"/>
      <c r="D916" s="18"/>
      <c r="E916" s="18"/>
      <c r="F916" s="18"/>
      <c r="G916" s="18"/>
    </row>
    <row r="917" spans="3:7" ht="14.25" customHeight="1" x14ac:dyDescent="0.25">
      <c r="C917" s="18"/>
      <c r="D917" s="18"/>
      <c r="E917" s="18"/>
      <c r="F917" s="18"/>
      <c r="G917" s="18"/>
    </row>
    <row r="918" spans="3:7" ht="14.25" customHeight="1" x14ac:dyDescent="0.25">
      <c r="C918" s="18"/>
      <c r="D918" s="18"/>
      <c r="E918" s="18"/>
      <c r="F918" s="18"/>
      <c r="G918" s="18"/>
    </row>
    <row r="919" spans="3:7" ht="14.25" customHeight="1" x14ac:dyDescent="0.25">
      <c r="C919" s="18"/>
      <c r="D919" s="18"/>
      <c r="E919" s="18"/>
      <c r="F919" s="18"/>
      <c r="G919" s="18"/>
    </row>
    <row r="920" spans="3:7" ht="14.25" customHeight="1" x14ac:dyDescent="0.25">
      <c r="C920" s="18"/>
      <c r="D920" s="18"/>
      <c r="E920" s="18"/>
      <c r="F920" s="18"/>
      <c r="G920" s="18"/>
    </row>
    <row r="921" spans="3:7" ht="14.25" customHeight="1" x14ac:dyDescent="0.25">
      <c r="C921" s="18"/>
      <c r="D921" s="18"/>
      <c r="E921" s="18"/>
      <c r="F921" s="18"/>
      <c r="G921" s="18"/>
    </row>
    <row r="922" spans="3:7" ht="14.25" customHeight="1" x14ac:dyDescent="0.25">
      <c r="C922" s="18"/>
      <c r="D922" s="18"/>
      <c r="E922" s="18"/>
      <c r="F922" s="18"/>
      <c r="G922" s="18"/>
    </row>
    <row r="923" spans="3:7" ht="14.25" customHeight="1" x14ac:dyDescent="0.25">
      <c r="C923" s="18"/>
      <c r="D923" s="18"/>
      <c r="E923" s="18"/>
      <c r="F923" s="18"/>
      <c r="G923" s="18"/>
    </row>
    <row r="924" spans="3:7" ht="14.25" customHeight="1" x14ac:dyDescent="0.25">
      <c r="C924" s="18"/>
      <c r="D924" s="18"/>
      <c r="E924" s="18"/>
      <c r="F924" s="18"/>
      <c r="G924" s="18"/>
    </row>
    <row r="925" spans="3:7" ht="14.25" customHeight="1" x14ac:dyDescent="0.25">
      <c r="C925" s="18"/>
      <c r="D925" s="18"/>
      <c r="E925" s="18"/>
      <c r="F925" s="18"/>
      <c r="G925" s="18"/>
    </row>
    <row r="926" spans="3:7" ht="14.25" customHeight="1" x14ac:dyDescent="0.25">
      <c r="C926" s="18"/>
      <c r="D926" s="18"/>
      <c r="E926" s="18"/>
      <c r="F926" s="18"/>
      <c r="G926" s="18"/>
    </row>
    <row r="927" spans="3:7" ht="14.25" customHeight="1" x14ac:dyDescent="0.25">
      <c r="C927" s="18"/>
      <c r="D927" s="18"/>
      <c r="E927" s="18"/>
      <c r="F927" s="18"/>
      <c r="G927" s="18"/>
    </row>
    <row r="928" spans="3:7" ht="14.25" customHeight="1" x14ac:dyDescent="0.25">
      <c r="C928" s="18"/>
      <c r="D928" s="18"/>
      <c r="E928" s="18"/>
      <c r="F928" s="18"/>
      <c r="G928" s="18"/>
    </row>
    <row r="929" spans="3:7" ht="14.25" customHeight="1" x14ac:dyDescent="0.25">
      <c r="C929" s="18"/>
      <c r="D929" s="18"/>
      <c r="E929" s="18"/>
      <c r="F929" s="18"/>
      <c r="G929" s="18"/>
    </row>
    <row r="930" spans="3:7" ht="14.25" customHeight="1" x14ac:dyDescent="0.25">
      <c r="C930" s="18"/>
      <c r="D930" s="18"/>
      <c r="E930" s="18"/>
      <c r="F930" s="18"/>
      <c r="G930" s="18"/>
    </row>
    <row r="931" spans="3:7" ht="14.25" customHeight="1" x14ac:dyDescent="0.25">
      <c r="C931" s="18"/>
      <c r="D931" s="18"/>
      <c r="E931" s="18"/>
      <c r="F931" s="18"/>
      <c r="G931" s="18"/>
    </row>
    <row r="932" spans="3:7" ht="14.25" customHeight="1" x14ac:dyDescent="0.25">
      <c r="C932" s="18"/>
      <c r="D932" s="18"/>
      <c r="E932" s="18"/>
      <c r="F932" s="18"/>
      <c r="G932" s="18"/>
    </row>
    <row r="933" spans="3:7" ht="14.25" customHeight="1" x14ac:dyDescent="0.25">
      <c r="C933" s="18"/>
      <c r="D933" s="18"/>
      <c r="E933" s="18"/>
      <c r="F933" s="18"/>
      <c r="G933" s="18"/>
    </row>
    <row r="934" spans="3:7" ht="14.25" customHeight="1" x14ac:dyDescent="0.25">
      <c r="C934" s="18"/>
      <c r="D934" s="18"/>
      <c r="E934" s="18"/>
      <c r="F934" s="18"/>
      <c r="G934" s="18"/>
    </row>
    <row r="935" spans="3:7" ht="14.25" customHeight="1" x14ac:dyDescent="0.25">
      <c r="C935" s="18"/>
      <c r="D935" s="18"/>
      <c r="E935" s="18"/>
      <c r="F935" s="18"/>
      <c r="G935" s="18"/>
    </row>
    <row r="936" spans="3:7" ht="14.25" customHeight="1" x14ac:dyDescent="0.25">
      <c r="C936" s="18"/>
      <c r="D936" s="18"/>
      <c r="E936" s="18"/>
      <c r="F936" s="18"/>
      <c r="G936" s="18"/>
    </row>
    <row r="937" spans="3:7" ht="14.25" customHeight="1" x14ac:dyDescent="0.25">
      <c r="C937" s="18"/>
      <c r="D937" s="18"/>
      <c r="E937" s="18"/>
      <c r="F937" s="18"/>
      <c r="G937" s="18"/>
    </row>
    <row r="938" spans="3:7" ht="14.25" customHeight="1" x14ac:dyDescent="0.25">
      <c r="C938" s="18"/>
      <c r="D938" s="18"/>
      <c r="E938" s="18"/>
      <c r="F938" s="18"/>
      <c r="G938" s="18"/>
    </row>
    <row r="939" spans="3:7" ht="14.25" customHeight="1" x14ac:dyDescent="0.25">
      <c r="C939" s="18"/>
      <c r="D939" s="18"/>
      <c r="E939" s="18"/>
      <c r="F939" s="18"/>
      <c r="G939" s="18"/>
    </row>
    <row r="940" spans="3:7" ht="14.25" customHeight="1" x14ac:dyDescent="0.25">
      <c r="C940" s="18"/>
      <c r="D940" s="18"/>
      <c r="E940" s="18"/>
      <c r="F940" s="18"/>
      <c r="G940" s="18"/>
    </row>
    <row r="941" spans="3:7" ht="14.25" customHeight="1" x14ac:dyDescent="0.25">
      <c r="C941" s="18"/>
      <c r="D941" s="18"/>
      <c r="E941" s="18"/>
      <c r="F941" s="18"/>
      <c r="G941" s="18"/>
    </row>
    <row r="942" spans="3:7" ht="14.25" customHeight="1" x14ac:dyDescent="0.25">
      <c r="C942" s="18"/>
      <c r="D942" s="18"/>
      <c r="E942" s="18"/>
      <c r="F942" s="18"/>
      <c r="G942" s="18"/>
    </row>
    <row r="943" spans="3:7" ht="14.25" customHeight="1" x14ac:dyDescent="0.25">
      <c r="C943" s="18"/>
      <c r="D943" s="18"/>
      <c r="E943" s="18"/>
      <c r="F943" s="18"/>
      <c r="G943" s="18"/>
    </row>
    <row r="944" spans="3:7" ht="14.25" customHeight="1" x14ac:dyDescent="0.25">
      <c r="C944" s="18"/>
      <c r="D944" s="18"/>
      <c r="E944" s="18"/>
      <c r="F944" s="18"/>
      <c r="G944" s="18"/>
    </row>
    <row r="945" spans="3:7" ht="14.25" customHeight="1" x14ac:dyDescent="0.25">
      <c r="C945" s="18"/>
      <c r="D945" s="18"/>
      <c r="E945" s="18"/>
      <c r="F945" s="18"/>
      <c r="G945" s="18"/>
    </row>
    <row r="946" spans="3:7" ht="14.25" customHeight="1" x14ac:dyDescent="0.25">
      <c r="C946" s="18"/>
      <c r="D946" s="18"/>
      <c r="E946" s="18"/>
      <c r="F946" s="18"/>
      <c r="G946" s="18"/>
    </row>
    <row r="947" spans="3:7" ht="14.25" customHeight="1" x14ac:dyDescent="0.25">
      <c r="C947" s="18"/>
      <c r="D947" s="18"/>
      <c r="E947" s="18"/>
      <c r="F947" s="18"/>
      <c r="G947" s="18"/>
    </row>
    <row r="948" spans="3:7" ht="14.25" customHeight="1" x14ac:dyDescent="0.25">
      <c r="C948" s="18"/>
      <c r="D948" s="18"/>
      <c r="E948" s="18"/>
      <c r="F948" s="18"/>
      <c r="G948" s="18"/>
    </row>
    <row r="949" spans="3:7" ht="14.25" customHeight="1" x14ac:dyDescent="0.25">
      <c r="C949" s="18"/>
      <c r="D949" s="18"/>
      <c r="E949" s="18"/>
      <c r="F949" s="18"/>
      <c r="G949" s="18"/>
    </row>
    <row r="950" spans="3:7" ht="14.25" customHeight="1" x14ac:dyDescent="0.25">
      <c r="C950" s="18"/>
      <c r="D950" s="18"/>
      <c r="E950" s="18"/>
      <c r="F950" s="18"/>
      <c r="G950" s="18"/>
    </row>
    <row r="951" spans="3:7" ht="14.25" customHeight="1" x14ac:dyDescent="0.25">
      <c r="C951" s="18"/>
      <c r="D951" s="18"/>
      <c r="E951" s="18"/>
      <c r="F951" s="18"/>
      <c r="G951" s="18"/>
    </row>
    <row r="952" spans="3:7" ht="14.25" customHeight="1" x14ac:dyDescent="0.25">
      <c r="C952" s="18"/>
      <c r="D952" s="18"/>
      <c r="E952" s="18"/>
      <c r="F952" s="18"/>
      <c r="G952" s="18"/>
    </row>
    <row r="953" spans="3:7" ht="14.25" customHeight="1" x14ac:dyDescent="0.25">
      <c r="C953" s="18"/>
      <c r="D953" s="18"/>
      <c r="E953" s="18"/>
      <c r="F953" s="18"/>
      <c r="G953" s="18"/>
    </row>
    <row r="954" spans="3:7" ht="14.25" customHeight="1" x14ac:dyDescent="0.25">
      <c r="C954" s="18"/>
      <c r="D954" s="18"/>
      <c r="E954" s="18"/>
      <c r="F954" s="18"/>
      <c r="G954" s="18"/>
    </row>
    <row r="955" spans="3:7" ht="14.25" customHeight="1" x14ac:dyDescent="0.25">
      <c r="C955" s="18"/>
      <c r="D955" s="18"/>
      <c r="E955" s="18"/>
      <c r="F955" s="18"/>
      <c r="G955" s="18"/>
    </row>
    <row r="956" spans="3:7" ht="14.25" customHeight="1" x14ac:dyDescent="0.25">
      <c r="C956" s="18"/>
      <c r="D956" s="18"/>
      <c r="E956" s="18"/>
      <c r="F956" s="18"/>
      <c r="G956" s="18"/>
    </row>
    <row r="957" spans="3:7" ht="14.25" customHeight="1" x14ac:dyDescent="0.25">
      <c r="C957" s="18"/>
      <c r="D957" s="18"/>
      <c r="E957" s="18"/>
      <c r="F957" s="18"/>
      <c r="G957" s="18"/>
    </row>
    <row r="958" spans="3:7" ht="14.25" customHeight="1" x14ac:dyDescent="0.25">
      <c r="C958" s="18"/>
      <c r="D958" s="18"/>
      <c r="E958" s="18"/>
      <c r="F958" s="18"/>
      <c r="G958" s="18"/>
    </row>
    <row r="959" spans="3:7" ht="14.25" customHeight="1" x14ac:dyDescent="0.25">
      <c r="C959" s="18"/>
      <c r="D959" s="18"/>
      <c r="E959" s="18"/>
      <c r="F959" s="18"/>
      <c r="G959" s="18"/>
    </row>
    <row r="960" spans="3:7" ht="14.25" customHeight="1" x14ac:dyDescent="0.25">
      <c r="C960" s="18"/>
      <c r="D960" s="18"/>
      <c r="E960" s="18"/>
      <c r="F960" s="18"/>
      <c r="G960" s="18"/>
    </row>
    <row r="961" spans="3:7" ht="14.25" customHeight="1" x14ac:dyDescent="0.25">
      <c r="C961" s="18"/>
      <c r="D961" s="18"/>
      <c r="E961" s="18"/>
      <c r="F961" s="18"/>
      <c r="G961" s="18"/>
    </row>
    <row r="962" spans="3:7" ht="14.25" customHeight="1" x14ac:dyDescent="0.25">
      <c r="C962" s="18"/>
      <c r="D962" s="18"/>
      <c r="E962" s="18"/>
      <c r="F962" s="18"/>
      <c r="G962" s="18"/>
    </row>
    <row r="963" spans="3:7" ht="14.25" customHeight="1" x14ac:dyDescent="0.25">
      <c r="C963" s="18"/>
      <c r="D963" s="18"/>
      <c r="E963" s="18"/>
      <c r="F963" s="18"/>
      <c r="G963" s="18"/>
    </row>
    <row r="964" spans="3:7" ht="14.25" customHeight="1" x14ac:dyDescent="0.25">
      <c r="C964" s="18"/>
      <c r="D964" s="18"/>
      <c r="E964" s="18"/>
      <c r="F964" s="18"/>
      <c r="G964" s="18"/>
    </row>
    <row r="965" spans="3:7" ht="14.25" customHeight="1" x14ac:dyDescent="0.25">
      <c r="C965" s="18"/>
      <c r="D965" s="18"/>
      <c r="E965" s="18"/>
      <c r="F965" s="18"/>
      <c r="G965" s="18"/>
    </row>
    <row r="966" spans="3:7" ht="14.25" customHeight="1" x14ac:dyDescent="0.25">
      <c r="C966" s="18"/>
      <c r="D966" s="18"/>
      <c r="E966" s="18"/>
      <c r="F966" s="18"/>
      <c r="G966" s="18"/>
    </row>
    <row r="967" spans="3:7" ht="14.25" customHeight="1" x14ac:dyDescent="0.25">
      <c r="C967" s="18"/>
      <c r="D967" s="18"/>
      <c r="E967" s="18"/>
      <c r="F967" s="18"/>
      <c r="G967" s="18"/>
    </row>
    <row r="968" spans="3:7" ht="14.25" customHeight="1" x14ac:dyDescent="0.25">
      <c r="C968" s="18"/>
      <c r="D968" s="18"/>
      <c r="E968" s="18"/>
      <c r="F968" s="18"/>
      <c r="G968" s="18"/>
    </row>
    <row r="969" spans="3:7" ht="14.25" customHeight="1" x14ac:dyDescent="0.25">
      <c r="C969" s="18"/>
      <c r="D969" s="18"/>
      <c r="E969" s="18"/>
      <c r="F969" s="18"/>
      <c r="G969" s="18"/>
    </row>
    <row r="970" spans="3:7" ht="14.25" customHeight="1" x14ac:dyDescent="0.25">
      <c r="C970" s="18"/>
      <c r="D970" s="18"/>
      <c r="E970" s="18"/>
      <c r="F970" s="18"/>
      <c r="G970" s="18"/>
    </row>
    <row r="971" spans="3:7" ht="14.25" customHeight="1" x14ac:dyDescent="0.25">
      <c r="C971" s="18"/>
      <c r="D971" s="18"/>
      <c r="E971" s="18"/>
      <c r="F971" s="18"/>
      <c r="G971" s="18"/>
    </row>
    <row r="972" spans="3:7" ht="14.25" customHeight="1" x14ac:dyDescent="0.25">
      <c r="C972" s="18"/>
      <c r="D972" s="18"/>
      <c r="E972" s="18"/>
      <c r="F972" s="18"/>
      <c r="G972" s="18"/>
    </row>
    <row r="973" spans="3:7" ht="14.25" customHeight="1" x14ac:dyDescent="0.25">
      <c r="C973" s="18"/>
      <c r="D973" s="18"/>
      <c r="E973" s="18"/>
      <c r="F973" s="18"/>
      <c r="G973" s="18"/>
    </row>
    <row r="974" spans="3:7" ht="14.25" customHeight="1" x14ac:dyDescent="0.25">
      <c r="C974" s="18"/>
      <c r="D974" s="18"/>
      <c r="E974" s="18"/>
      <c r="F974" s="18"/>
      <c r="G974" s="18"/>
    </row>
    <row r="975" spans="3:7" ht="14.25" customHeight="1" x14ac:dyDescent="0.25">
      <c r="C975" s="18"/>
      <c r="D975" s="18"/>
      <c r="E975" s="18"/>
      <c r="F975" s="18"/>
      <c r="G975" s="18"/>
    </row>
    <row r="976" spans="3:7" ht="14.25" customHeight="1" x14ac:dyDescent="0.25">
      <c r="C976" s="18"/>
      <c r="D976" s="18"/>
      <c r="E976" s="18"/>
      <c r="F976" s="18"/>
      <c r="G976" s="18"/>
    </row>
    <row r="977" spans="3:7" ht="14.25" customHeight="1" x14ac:dyDescent="0.25">
      <c r="C977" s="18"/>
      <c r="D977" s="18"/>
      <c r="E977" s="18"/>
      <c r="F977" s="18"/>
      <c r="G977" s="18"/>
    </row>
    <row r="978" spans="3:7" ht="14.25" customHeight="1" x14ac:dyDescent="0.25">
      <c r="C978" s="18"/>
      <c r="D978" s="18"/>
      <c r="E978" s="18"/>
      <c r="F978" s="18"/>
      <c r="G978" s="18"/>
    </row>
    <row r="979" spans="3:7" ht="14.25" customHeight="1" x14ac:dyDescent="0.25">
      <c r="C979" s="18"/>
      <c r="D979" s="18"/>
      <c r="E979" s="18"/>
      <c r="F979" s="18"/>
      <c r="G979" s="18"/>
    </row>
    <row r="980" spans="3:7" ht="14.25" customHeight="1" x14ac:dyDescent="0.25">
      <c r="C980" s="18"/>
      <c r="D980" s="18"/>
      <c r="E980" s="18"/>
      <c r="F980" s="18"/>
      <c r="G980" s="18"/>
    </row>
    <row r="981" spans="3:7" ht="14.25" customHeight="1" x14ac:dyDescent="0.25">
      <c r="C981" s="18"/>
      <c r="D981" s="18"/>
      <c r="E981" s="18"/>
      <c r="F981" s="18"/>
      <c r="G981" s="18"/>
    </row>
    <row r="982" spans="3:7" ht="14.25" customHeight="1" x14ac:dyDescent="0.25">
      <c r="C982" s="18"/>
      <c r="D982" s="18"/>
      <c r="E982" s="18"/>
      <c r="F982" s="18"/>
      <c r="G982" s="18"/>
    </row>
    <row r="983" spans="3:7" ht="14.25" customHeight="1" x14ac:dyDescent="0.25">
      <c r="C983" s="18"/>
      <c r="D983" s="18"/>
      <c r="E983" s="18"/>
      <c r="F983" s="18"/>
      <c r="G983" s="18"/>
    </row>
    <row r="984" spans="3:7" ht="14.25" customHeight="1" x14ac:dyDescent="0.25">
      <c r="C984" s="18"/>
      <c r="D984" s="18"/>
      <c r="E984" s="18"/>
      <c r="F984" s="18"/>
      <c r="G984" s="18"/>
    </row>
    <row r="985" spans="3:7" ht="14.25" customHeight="1" x14ac:dyDescent="0.25">
      <c r="C985" s="18"/>
      <c r="D985" s="18"/>
      <c r="E985" s="18"/>
      <c r="F985" s="18"/>
      <c r="G985" s="18"/>
    </row>
    <row r="986" spans="3:7" ht="14.25" customHeight="1" x14ac:dyDescent="0.25">
      <c r="C986" s="18"/>
      <c r="D986" s="18"/>
      <c r="E986" s="18"/>
      <c r="F986" s="18"/>
      <c r="G986" s="18"/>
    </row>
    <row r="987" spans="3:7" ht="14.25" customHeight="1" x14ac:dyDescent="0.25">
      <c r="C987" s="18"/>
      <c r="D987" s="18"/>
      <c r="E987" s="18"/>
      <c r="F987" s="18"/>
      <c r="G987" s="18"/>
    </row>
    <row r="988" spans="3:7" ht="14.25" customHeight="1" x14ac:dyDescent="0.25">
      <c r="C988" s="18"/>
      <c r="D988" s="18"/>
      <c r="E988" s="18"/>
      <c r="F988" s="18"/>
      <c r="G988" s="18"/>
    </row>
    <row r="989" spans="3:7" ht="14.25" customHeight="1" x14ac:dyDescent="0.25">
      <c r="C989" s="18"/>
      <c r="D989" s="18"/>
      <c r="E989" s="18"/>
      <c r="F989" s="18"/>
      <c r="G989" s="18"/>
    </row>
    <row r="990" spans="3:7" ht="14.25" customHeight="1" x14ac:dyDescent="0.25">
      <c r="C990" s="18"/>
      <c r="D990" s="18"/>
      <c r="E990" s="18"/>
      <c r="F990" s="18"/>
      <c r="G990" s="18"/>
    </row>
    <row r="991" spans="3:7" ht="14.25" customHeight="1" x14ac:dyDescent="0.25">
      <c r="C991" s="18"/>
      <c r="D991" s="18"/>
      <c r="E991" s="18"/>
      <c r="F991" s="18"/>
      <c r="G991" s="18"/>
    </row>
    <row r="992" spans="3:7" ht="14.25" customHeight="1" x14ac:dyDescent="0.25">
      <c r="C992" s="18"/>
      <c r="D992" s="18"/>
      <c r="E992" s="18"/>
      <c r="F992" s="18"/>
      <c r="G992" s="18"/>
    </row>
    <row r="993" spans="3:7" ht="14.25" customHeight="1" x14ac:dyDescent="0.25">
      <c r="C993" s="18"/>
      <c r="D993" s="18"/>
      <c r="E993" s="18"/>
      <c r="F993" s="18"/>
      <c r="G993" s="18"/>
    </row>
    <row r="994" spans="3:7" ht="14.25" customHeight="1" x14ac:dyDescent="0.25">
      <c r="C994" s="18"/>
      <c r="D994" s="18"/>
      <c r="E994" s="18"/>
      <c r="F994" s="18"/>
      <c r="G994" s="18"/>
    </row>
    <row r="995" spans="3:7" ht="14.25" customHeight="1" x14ac:dyDescent="0.25">
      <c r="C995" s="18"/>
      <c r="D995" s="18"/>
      <c r="E995" s="18"/>
      <c r="F995" s="18"/>
      <c r="G995" s="18"/>
    </row>
    <row r="996" spans="3:7" ht="14.25" customHeight="1" x14ac:dyDescent="0.25">
      <c r="C996" s="18"/>
      <c r="D996" s="18"/>
      <c r="E996" s="18"/>
      <c r="F996" s="18"/>
      <c r="G996" s="18"/>
    </row>
    <row r="997" spans="3:7" ht="14.25" customHeight="1" x14ac:dyDescent="0.25">
      <c r="C997" s="18"/>
      <c r="D997" s="18"/>
      <c r="E997" s="18"/>
      <c r="F997" s="18"/>
      <c r="G997" s="18"/>
    </row>
    <row r="998" spans="3:7" ht="14.25" customHeight="1" x14ac:dyDescent="0.25">
      <c r="C998" s="18"/>
      <c r="D998" s="18"/>
      <c r="E998" s="18"/>
      <c r="F998" s="18"/>
      <c r="G998" s="18"/>
    </row>
    <row r="999" spans="3:7" ht="14.25" customHeight="1" x14ac:dyDescent="0.25">
      <c r="C999" s="18"/>
      <c r="D999" s="18"/>
      <c r="E999" s="18"/>
      <c r="F999" s="18"/>
      <c r="G999" s="18"/>
    </row>
    <row r="1000" spans="3:7" ht="14.25" customHeight="1" x14ac:dyDescent="0.25">
      <c r="C1000" s="18"/>
      <c r="D1000" s="18"/>
      <c r="E1000" s="18"/>
      <c r="F1000" s="18"/>
      <c r="G1000" s="18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A265"/>
  <sheetViews>
    <sheetView workbookViewId="0">
      <selection activeCell="A35" sqref="A35"/>
    </sheetView>
  </sheetViews>
  <sheetFormatPr defaultRowHeight="15" x14ac:dyDescent="0.25"/>
  <cols>
    <col min="1" max="1" width="10.85546875" bestFit="1" customWidth="1"/>
    <col min="2" max="4" width="9.42578125" bestFit="1" customWidth="1"/>
    <col min="5" max="5" width="13.85546875" bestFit="1" customWidth="1"/>
    <col min="6" max="6" width="11.7109375" bestFit="1" customWidth="1"/>
    <col min="7" max="7" width="5.42578125" bestFit="1" customWidth="1"/>
    <col min="8" max="8" width="20.140625" bestFit="1" customWidth="1"/>
    <col min="9" max="9" width="9.140625" bestFit="1" customWidth="1"/>
    <col min="10" max="10" width="29.85546875" bestFit="1" customWidth="1"/>
    <col min="11" max="11" width="17.140625" bestFit="1" customWidth="1"/>
    <col min="13" max="13" width="43.85546875" bestFit="1" customWidth="1"/>
    <col min="14" max="14" width="42.85546875" bestFit="1" customWidth="1"/>
    <col min="15" max="15" width="14.42578125" bestFit="1" customWidth="1"/>
    <col min="16" max="16" width="18.140625" bestFit="1" customWidth="1"/>
    <col min="17" max="17" width="10.85546875" bestFit="1" customWidth="1"/>
    <col min="18" max="18" width="6.42578125" bestFit="1" customWidth="1"/>
    <col min="19" max="19" width="6.7109375" bestFit="1" customWidth="1"/>
    <col min="20" max="20" width="13.85546875" bestFit="1" customWidth="1"/>
    <col min="21" max="21" width="15.28515625" bestFit="1" customWidth="1"/>
    <col min="22" max="22" width="17.7109375" bestFit="1" customWidth="1"/>
    <col min="23" max="23" width="6.85546875" bestFit="1" customWidth="1"/>
    <col min="24" max="24" width="16.42578125" bestFit="1" customWidth="1"/>
    <col min="25" max="25" width="18.140625" bestFit="1" customWidth="1"/>
    <col min="26" max="26" width="10.85546875" bestFit="1" customWidth="1"/>
    <col min="27" max="27" width="15" bestFit="1" customWidth="1"/>
  </cols>
  <sheetData>
    <row r="1" spans="1:27" ht="45" x14ac:dyDescent="0.25">
      <c r="A1" s="79" t="s">
        <v>0</v>
      </c>
      <c r="B1" s="79" t="s">
        <v>19</v>
      </c>
      <c r="C1" s="79" t="s">
        <v>20</v>
      </c>
      <c r="D1" s="79" t="s">
        <v>21</v>
      </c>
      <c r="E1" s="79" t="s">
        <v>27</v>
      </c>
      <c r="F1" s="79" t="s">
        <v>29</v>
      </c>
      <c r="G1" s="79" t="s">
        <v>1</v>
      </c>
      <c r="H1" s="79" t="s">
        <v>2</v>
      </c>
      <c r="I1" s="79" t="s">
        <v>3</v>
      </c>
      <c r="J1" s="79" t="s">
        <v>4</v>
      </c>
      <c r="K1" s="79" t="s">
        <v>5</v>
      </c>
      <c r="L1" s="85" t="s">
        <v>6</v>
      </c>
      <c r="M1" s="79" t="s">
        <v>7</v>
      </c>
      <c r="N1" s="79" t="s">
        <v>8</v>
      </c>
      <c r="O1" s="79" t="s">
        <v>9</v>
      </c>
      <c r="P1" s="79" t="s">
        <v>10</v>
      </c>
      <c r="Q1" s="85" t="s">
        <v>11</v>
      </c>
      <c r="R1" s="79" t="s">
        <v>12</v>
      </c>
      <c r="S1" s="79" t="s">
        <v>13</v>
      </c>
      <c r="T1" s="79" t="s">
        <v>14</v>
      </c>
      <c r="U1" s="79" t="s">
        <v>15</v>
      </c>
      <c r="V1" s="79" t="s">
        <v>16</v>
      </c>
      <c r="W1" s="79" t="s">
        <v>17</v>
      </c>
      <c r="X1" s="79" t="s">
        <v>18</v>
      </c>
      <c r="Y1" s="79" t="s">
        <v>28</v>
      </c>
      <c r="Z1" s="79" t="s">
        <v>30</v>
      </c>
      <c r="AA1" s="79" t="s">
        <v>31</v>
      </c>
    </row>
    <row r="2" spans="1:27" x14ac:dyDescent="0.25">
      <c r="A2" s="79" t="s">
        <v>1122</v>
      </c>
      <c r="B2" s="86">
        <v>45383</v>
      </c>
      <c r="C2" s="86">
        <v>45383</v>
      </c>
      <c r="D2" s="86">
        <v>45383</v>
      </c>
      <c r="E2" s="79" t="s">
        <v>1169</v>
      </c>
      <c r="F2" s="79" t="s">
        <v>1528</v>
      </c>
      <c r="G2" s="79">
        <v>1</v>
      </c>
      <c r="H2" s="79" t="s">
        <v>1200</v>
      </c>
      <c r="I2" s="79" t="s">
        <v>33</v>
      </c>
      <c r="J2" s="79" t="s">
        <v>806</v>
      </c>
      <c r="K2" s="79" t="s">
        <v>846</v>
      </c>
      <c r="L2" s="79">
        <v>0</v>
      </c>
      <c r="M2" s="79" t="s">
        <v>806</v>
      </c>
      <c r="N2" s="79" t="s">
        <v>1056</v>
      </c>
      <c r="O2" s="79" t="s">
        <v>1188</v>
      </c>
      <c r="P2" s="79" t="s">
        <v>1187</v>
      </c>
      <c r="Q2" s="79" t="s">
        <v>38</v>
      </c>
      <c r="R2" s="79">
        <v>1000</v>
      </c>
      <c r="S2" s="79" t="s">
        <v>39</v>
      </c>
      <c r="T2" s="79">
        <v>5000</v>
      </c>
      <c r="U2" s="79">
        <v>1</v>
      </c>
      <c r="V2" s="79">
        <v>5000000</v>
      </c>
      <c r="W2" s="79">
        <v>0</v>
      </c>
      <c r="X2" s="79">
        <v>5000000</v>
      </c>
      <c r="Y2" s="79" t="s">
        <v>1529</v>
      </c>
      <c r="Z2" s="79" t="s">
        <v>1122</v>
      </c>
      <c r="AA2" s="79" t="s">
        <v>1530</v>
      </c>
    </row>
    <row r="3" spans="1:27" x14ac:dyDescent="0.25">
      <c r="A3" s="79" t="s">
        <v>1122</v>
      </c>
      <c r="B3" s="86">
        <v>45413</v>
      </c>
      <c r="C3" s="86">
        <v>45413</v>
      </c>
      <c r="D3" s="86">
        <v>45413</v>
      </c>
      <c r="E3" s="79" t="s">
        <v>1172</v>
      </c>
      <c r="F3" s="79" t="s">
        <v>1528</v>
      </c>
      <c r="G3" s="79">
        <v>2</v>
      </c>
      <c r="H3" s="79" t="s">
        <v>1201</v>
      </c>
      <c r="I3" s="79" t="s">
        <v>33</v>
      </c>
      <c r="J3" s="79" t="s">
        <v>806</v>
      </c>
      <c r="K3" s="79" t="s">
        <v>846</v>
      </c>
      <c r="L3" s="79">
        <v>0</v>
      </c>
      <c r="M3" s="79" t="s">
        <v>806</v>
      </c>
      <c r="N3" s="79" t="s">
        <v>1059</v>
      </c>
      <c r="O3" s="79" t="s">
        <v>1189</v>
      </c>
      <c r="P3" s="79" t="s">
        <v>1190</v>
      </c>
      <c r="Q3" s="79" t="s">
        <v>38</v>
      </c>
      <c r="R3" s="79">
        <v>2</v>
      </c>
      <c r="S3" s="79" t="s">
        <v>39</v>
      </c>
      <c r="T3" s="79">
        <v>1000000</v>
      </c>
      <c r="U3" s="79">
        <v>1</v>
      </c>
      <c r="V3" s="79">
        <v>2000000</v>
      </c>
      <c r="W3" s="79">
        <v>0</v>
      </c>
      <c r="X3" s="79">
        <v>2000000</v>
      </c>
      <c r="Y3" s="79" t="s">
        <v>1531</v>
      </c>
      <c r="Z3" s="79" t="s">
        <v>1122</v>
      </c>
      <c r="AA3" s="79" t="s">
        <v>1530</v>
      </c>
    </row>
    <row r="4" spans="1:27" x14ac:dyDescent="0.25">
      <c r="A4" s="79" t="s">
        <v>1122</v>
      </c>
      <c r="B4" s="86">
        <v>45444</v>
      </c>
      <c r="C4" s="86">
        <v>45444</v>
      </c>
      <c r="D4" s="86">
        <v>45444</v>
      </c>
      <c r="E4" s="79" t="s">
        <v>1171</v>
      </c>
      <c r="F4" s="79" t="s">
        <v>1528</v>
      </c>
      <c r="G4" s="79">
        <v>3</v>
      </c>
      <c r="H4" s="79" t="s">
        <v>1202</v>
      </c>
      <c r="I4" s="79" t="s">
        <v>40</v>
      </c>
      <c r="J4" s="79" t="s">
        <v>806</v>
      </c>
      <c r="K4" s="79" t="s">
        <v>846</v>
      </c>
      <c r="L4" s="79">
        <v>0</v>
      </c>
      <c r="M4" s="79" t="s">
        <v>806</v>
      </c>
      <c r="N4" s="79" t="s">
        <v>1058</v>
      </c>
      <c r="O4" s="79" t="s">
        <v>1191</v>
      </c>
      <c r="P4" s="79" t="s">
        <v>1192</v>
      </c>
      <c r="Q4" s="79" t="s">
        <v>38</v>
      </c>
      <c r="R4" s="79">
        <v>100</v>
      </c>
      <c r="S4" s="79" t="s">
        <v>39</v>
      </c>
      <c r="T4" s="79">
        <v>100000</v>
      </c>
      <c r="U4" s="79">
        <v>1</v>
      </c>
      <c r="V4" s="79">
        <v>10300000</v>
      </c>
      <c r="W4" s="79">
        <v>300000</v>
      </c>
      <c r="X4" s="79">
        <v>10000000</v>
      </c>
      <c r="Y4" s="79" t="s">
        <v>1532</v>
      </c>
      <c r="Z4" s="79" t="s">
        <v>1122</v>
      </c>
      <c r="AA4" s="79" t="s">
        <v>1530</v>
      </c>
    </row>
    <row r="5" spans="1:27" x14ac:dyDescent="0.25">
      <c r="A5" s="79" t="s">
        <v>1122</v>
      </c>
      <c r="B5" s="86">
        <v>45474</v>
      </c>
      <c r="C5" s="86">
        <v>45474</v>
      </c>
      <c r="D5" s="86">
        <v>45474</v>
      </c>
      <c r="E5" s="79" t="s">
        <v>1174</v>
      </c>
      <c r="F5" s="79" t="s">
        <v>1533</v>
      </c>
      <c r="G5" s="79">
        <v>4</v>
      </c>
      <c r="H5" s="79" t="s">
        <v>1203</v>
      </c>
      <c r="I5" s="79" t="s">
        <v>33</v>
      </c>
      <c r="J5" s="79" t="s">
        <v>806</v>
      </c>
      <c r="K5" s="79" t="s">
        <v>846</v>
      </c>
      <c r="L5" s="79">
        <v>0</v>
      </c>
      <c r="M5" s="79" t="s">
        <v>806</v>
      </c>
      <c r="N5" s="79" t="s">
        <v>935</v>
      </c>
      <c r="O5" s="79" t="s">
        <v>1193</v>
      </c>
      <c r="P5" s="79" t="s">
        <v>1194</v>
      </c>
      <c r="Q5" s="79" t="s">
        <v>38</v>
      </c>
      <c r="R5" s="79">
        <v>2</v>
      </c>
      <c r="S5" s="79" t="s">
        <v>39</v>
      </c>
      <c r="T5" s="79">
        <v>5000000</v>
      </c>
      <c r="U5" s="79">
        <v>1</v>
      </c>
      <c r="V5" s="79">
        <v>10500000</v>
      </c>
      <c r="W5" s="79">
        <v>500000</v>
      </c>
      <c r="X5" s="79">
        <v>10000000</v>
      </c>
      <c r="Y5" s="79" t="s">
        <v>1534</v>
      </c>
      <c r="Z5" s="79" t="s">
        <v>1122</v>
      </c>
      <c r="AA5" s="79" t="s">
        <v>1535</v>
      </c>
    </row>
    <row r="6" spans="1:27" x14ac:dyDescent="0.25">
      <c r="A6" s="79" t="s">
        <v>1122</v>
      </c>
      <c r="B6" s="86">
        <v>45505</v>
      </c>
      <c r="C6" s="86">
        <v>45505</v>
      </c>
      <c r="D6" s="86">
        <v>45505</v>
      </c>
      <c r="E6" s="79" t="s">
        <v>1173</v>
      </c>
      <c r="F6" s="79" t="s">
        <v>1533</v>
      </c>
      <c r="G6" s="79">
        <v>5</v>
      </c>
      <c r="H6" s="79" t="s">
        <v>1204</v>
      </c>
      <c r="I6" s="79" t="s">
        <v>819</v>
      </c>
      <c r="J6" s="79" t="s">
        <v>806</v>
      </c>
      <c r="K6" s="79" t="s">
        <v>846</v>
      </c>
      <c r="L6" s="79">
        <v>0</v>
      </c>
      <c r="M6" s="79" t="s">
        <v>806</v>
      </c>
      <c r="N6" s="79" t="s">
        <v>911</v>
      </c>
      <c r="O6" s="79" t="s">
        <v>1195</v>
      </c>
      <c r="P6" s="79" t="s">
        <v>1192</v>
      </c>
      <c r="Q6" s="79" t="s">
        <v>38</v>
      </c>
      <c r="R6" s="79">
        <v>1</v>
      </c>
      <c r="S6" s="79" t="s">
        <v>39</v>
      </c>
      <c r="T6" s="79">
        <v>10000000</v>
      </c>
      <c r="U6" s="79">
        <v>1</v>
      </c>
      <c r="V6" s="79">
        <v>10000000</v>
      </c>
      <c r="W6" s="79">
        <v>0</v>
      </c>
      <c r="X6" s="79">
        <v>10000000</v>
      </c>
      <c r="Y6" s="79" t="s">
        <v>1536</v>
      </c>
      <c r="Z6" s="79" t="s">
        <v>1122</v>
      </c>
      <c r="AA6" s="79" t="s">
        <v>1535</v>
      </c>
    </row>
    <row r="7" spans="1:27" x14ac:dyDescent="0.25">
      <c r="A7" s="79" t="s">
        <v>1122</v>
      </c>
      <c r="B7" s="86">
        <v>45536</v>
      </c>
      <c r="C7" s="86">
        <v>45536</v>
      </c>
      <c r="D7" s="86">
        <v>45536</v>
      </c>
      <c r="E7" s="79" t="s">
        <v>1173</v>
      </c>
      <c r="F7" s="79" t="s">
        <v>1533</v>
      </c>
      <c r="G7" s="79">
        <v>6</v>
      </c>
      <c r="H7" s="79" t="s">
        <v>1205</v>
      </c>
      <c r="I7" s="79" t="s">
        <v>819</v>
      </c>
      <c r="J7" s="79" t="s">
        <v>806</v>
      </c>
      <c r="K7" s="79" t="s">
        <v>846</v>
      </c>
      <c r="L7" s="79">
        <v>0</v>
      </c>
      <c r="M7" s="79" t="s">
        <v>806</v>
      </c>
      <c r="N7" s="79" t="s">
        <v>911</v>
      </c>
      <c r="O7" s="79" t="s">
        <v>1191</v>
      </c>
      <c r="P7" s="79" t="s">
        <v>1192</v>
      </c>
      <c r="Q7" s="79" t="s">
        <v>38</v>
      </c>
      <c r="R7" s="79">
        <v>2</v>
      </c>
      <c r="S7" s="79" t="s">
        <v>39</v>
      </c>
      <c r="T7" s="79">
        <v>10000000</v>
      </c>
      <c r="U7" s="79">
        <v>1</v>
      </c>
      <c r="V7" s="79">
        <v>20005000</v>
      </c>
      <c r="W7" s="79">
        <v>5000</v>
      </c>
      <c r="X7" s="79">
        <v>20000000</v>
      </c>
      <c r="Y7" s="79" t="s">
        <v>1536</v>
      </c>
      <c r="Z7" s="79" t="s">
        <v>1122</v>
      </c>
      <c r="AA7" s="79" t="s">
        <v>1535</v>
      </c>
    </row>
    <row r="8" spans="1:27" x14ac:dyDescent="0.25">
      <c r="A8" s="79" t="s">
        <v>1122</v>
      </c>
      <c r="B8" s="86">
        <v>45566</v>
      </c>
      <c r="C8" s="86">
        <v>45566</v>
      </c>
      <c r="D8" s="86">
        <v>45566</v>
      </c>
      <c r="E8" s="79" t="s">
        <v>1175</v>
      </c>
      <c r="F8" s="79" t="s">
        <v>1537</v>
      </c>
      <c r="G8" s="79">
        <v>7</v>
      </c>
      <c r="H8" s="79" t="s">
        <v>1206</v>
      </c>
      <c r="I8" s="79" t="s">
        <v>33</v>
      </c>
      <c r="J8" s="79" t="s">
        <v>806</v>
      </c>
      <c r="K8" s="79" t="s">
        <v>846</v>
      </c>
      <c r="L8" s="79">
        <v>0</v>
      </c>
      <c r="M8" s="79" t="s">
        <v>806</v>
      </c>
      <c r="N8" s="79" t="s">
        <v>1061</v>
      </c>
      <c r="O8" s="79" t="s">
        <v>1196</v>
      </c>
      <c r="P8" s="79" t="s">
        <v>1197</v>
      </c>
      <c r="Q8" s="79" t="s">
        <v>38</v>
      </c>
      <c r="R8" s="79">
        <v>10</v>
      </c>
      <c r="S8" s="79" t="s">
        <v>39</v>
      </c>
      <c r="T8" s="79">
        <v>50000000</v>
      </c>
      <c r="U8" s="79">
        <v>1</v>
      </c>
      <c r="V8" s="79">
        <v>500000000</v>
      </c>
      <c r="W8" s="79">
        <v>0</v>
      </c>
      <c r="X8" s="79">
        <v>500000000</v>
      </c>
      <c r="Y8" s="79" t="s">
        <v>1538</v>
      </c>
      <c r="Z8" s="79" t="s">
        <v>1122</v>
      </c>
      <c r="AA8" s="79" t="s">
        <v>1539</v>
      </c>
    </row>
    <row r="9" spans="1:27" x14ac:dyDescent="0.25">
      <c r="A9" s="79" t="s">
        <v>1122</v>
      </c>
      <c r="B9" s="86">
        <v>45597</v>
      </c>
      <c r="C9" s="86">
        <v>45597</v>
      </c>
      <c r="D9" s="86">
        <v>45597</v>
      </c>
      <c r="E9" s="79" t="s">
        <v>1177</v>
      </c>
      <c r="F9" s="79" t="s">
        <v>1540</v>
      </c>
      <c r="G9" s="79">
        <v>8</v>
      </c>
      <c r="H9" s="79" t="s">
        <v>1207</v>
      </c>
      <c r="I9" s="79" t="s">
        <v>40</v>
      </c>
      <c r="J9" s="79" t="s">
        <v>806</v>
      </c>
      <c r="K9" s="79" t="s">
        <v>846</v>
      </c>
      <c r="L9" s="79">
        <v>0</v>
      </c>
      <c r="M9" s="79" t="s">
        <v>806</v>
      </c>
      <c r="N9" s="79" t="s">
        <v>1165</v>
      </c>
      <c r="O9" s="79" t="s">
        <v>1195</v>
      </c>
      <c r="P9" s="79" t="s">
        <v>1198</v>
      </c>
      <c r="Q9" s="79" t="s">
        <v>38</v>
      </c>
      <c r="R9" s="79">
        <v>2</v>
      </c>
      <c r="S9" s="79" t="s">
        <v>39</v>
      </c>
      <c r="T9" s="79">
        <v>100000</v>
      </c>
      <c r="U9" s="79">
        <v>1</v>
      </c>
      <c r="V9" s="79">
        <v>200000</v>
      </c>
      <c r="W9" s="79">
        <v>0</v>
      </c>
      <c r="X9" s="79">
        <v>200000</v>
      </c>
      <c r="Y9" s="79" t="s">
        <v>1541</v>
      </c>
      <c r="Z9" s="79" t="s">
        <v>1122</v>
      </c>
      <c r="AA9" s="79" t="s">
        <v>1542</v>
      </c>
    </row>
    <row r="10" spans="1:27" x14ac:dyDescent="0.25">
      <c r="A10" s="79" t="s">
        <v>1122</v>
      </c>
      <c r="B10" s="86">
        <v>45627</v>
      </c>
      <c r="C10" s="86">
        <v>45627</v>
      </c>
      <c r="D10" s="86">
        <v>45627</v>
      </c>
      <c r="E10" s="79" t="s">
        <v>1179</v>
      </c>
      <c r="F10" s="79" t="s">
        <v>1543</v>
      </c>
      <c r="G10" s="79">
        <v>9</v>
      </c>
      <c r="H10" s="79" t="s">
        <v>1208</v>
      </c>
      <c r="I10" s="79" t="s">
        <v>40</v>
      </c>
      <c r="J10" s="79" t="s">
        <v>806</v>
      </c>
      <c r="K10" s="79" t="s">
        <v>846</v>
      </c>
      <c r="L10" s="79">
        <v>0</v>
      </c>
      <c r="M10" s="79" t="s">
        <v>806</v>
      </c>
      <c r="N10" s="79" t="s">
        <v>1162</v>
      </c>
      <c r="O10" s="79" t="s">
        <v>1191</v>
      </c>
      <c r="P10" s="79" t="s">
        <v>1199</v>
      </c>
      <c r="Q10" s="79" t="s">
        <v>38</v>
      </c>
      <c r="R10" s="79">
        <v>1</v>
      </c>
      <c r="S10" s="79" t="s">
        <v>39</v>
      </c>
      <c r="T10" s="79">
        <v>1000000</v>
      </c>
      <c r="U10" s="79">
        <v>1</v>
      </c>
      <c r="V10" s="79">
        <v>1000000</v>
      </c>
      <c r="W10" s="79">
        <v>0</v>
      </c>
      <c r="X10" s="79">
        <v>1000000</v>
      </c>
      <c r="Y10" s="79" t="s">
        <v>1544</v>
      </c>
      <c r="Z10" s="79" t="s">
        <v>1122</v>
      </c>
      <c r="AA10" s="79" t="s">
        <v>1545</v>
      </c>
    </row>
    <row r="11" spans="1:27" x14ac:dyDescent="0.25">
      <c r="A11" s="79" t="s">
        <v>1122</v>
      </c>
      <c r="B11" s="86">
        <v>45658</v>
      </c>
      <c r="C11" s="86">
        <v>45658</v>
      </c>
      <c r="D11" s="86">
        <v>45658</v>
      </c>
      <c r="E11" s="79" t="s">
        <v>1176</v>
      </c>
      <c r="F11" s="79" t="s">
        <v>1546</v>
      </c>
      <c r="G11" s="79">
        <v>10</v>
      </c>
      <c r="H11" s="79" t="s">
        <v>1209</v>
      </c>
      <c r="I11" s="79" t="s">
        <v>40</v>
      </c>
      <c r="J11" s="79" t="s">
        <v>806</v>
      </c>
      <c r="K11" s="79" t="s">
        <v>846</v>
      </c>
      <c r="L11" s="79">
        <v>0</v>
      </c>
      <c r="M11" s="79" t="s">
        <v>806</v>
      </c>
      <c r="N11" s="79" t="s">
        <v>1068</v>
      </c>
      <c r="O11" s="79" t="s">
        <v>1191</v>
      </c>
      <c r="P11" s="79" t="s">
        <v>1192</v>
      </c>
      <c r="Q11" s="79" t="s">
        <v>38</v>
      </c>
      <c r="R11" s="79">
        <v>3</v>
      </c>
      <c r="S11" s="79" t="s">
        <v>39</v>
      </c>
      <c r="T11" s="79">
        <v>1000000</v>
      </c>
      <c r="U11" s="79">
        <v>1</v>
      </c>
      <c r="V11" s="79">
        <v>3000000</v>
      </c>
      <c r="W11" s="79">
        <v>0</v>
      </c>
      <c r="X11" s="79">
        <v>3000000</v>
      </c>
      <c r="Y11" s="79" t="s">
        <v>1547</v>
      </c>
      <c r="Z11" s="79" t="s">
        <v>1122</v>
      </c>
      <c r="AA11" s="79" t="s">
        <v>1548</v>
      </c>
    </row>
    <row r="12" spans="1:27" x14ac:dyDescent="0.25">
      <c r="A12" s="79" t="s">
        <v>1122</v>
      </c>
      <c r="B12" s="86">
        <v>45689</v>
      </c>
      <c r="C12" s="86">
        <v>45689</v>
      </c>
      <c r="D12" s="86">
        <v>45689</v>
      </c>
      <c r="E12" s="79" t="s">
        <v>1178</v>
      </c>
      <c r="F12" s="79" t="s">
        <v>1540</v>
      </c>
      <c r="G12" s="79">
        <v>11</v>
      </c>
      <c r="H12" s="79" t="s">
        <v>1210</v>
      </c>
      <c r="I12" s="79" t="s">
        <v>819</v>
      </c>
      <c r="J12" s="79" t="s">
        <v>806</v>
      </c>
      <c r="K12" s="79" t="s">
        <v>846</v>
      </c>
      <c r="L12" s="79">
        <v>0</v>
      </c>
      <c r="M12" s="79" t="s">
        <v>822</v>
      </c>
      <c r="N12" s="79" t="s">
        <v>919</v>
      </c>
      <c r="O12" s="79" t="s">
        <v>1193</v>
      </c>
      <c r="P12" s="79" t="s">
        <v>1199</v>
      </c>
      <c r="Q12" s="79" t="s">
        <v>38</v>
      </c>
      <c r="R12" s="79">
        <v>5</v>
      </c>
      <c r="S12" s="79" t="s">
        <v>39</v>
      </c>
      <c r="T12" s="79">
        <v>100000</v>
      </c>
      <c r="U12" s="79">
        <v>1</v>
      </c>
      <c r="V12" s="79">
        <v>500000</v>
      </c>
      <c r="W12" s="79">
        <v>0</v>
      </c>
      <c r="X12" s="79">
        <v>500000</v>
      </c>
      <c r="Y12" s="79" t="s">
        <v>1549</v>
      </c>
      <c r="Z12" s="79" t="s">
        <v>1122</v>
      </c>
      <c r="AA12" s="79" t="s">
        <v>1542</v>
      </c>
    </row>
    <row r="13" spans="1:27" x14ac:dyDescent="0.25">
      <c r="A13" s="79" t="s">
        <v>1122</v>
      </c>
      <c r="B13" s="86">
        <v>45717</v>
      </c>
      <c r="C13" s="86">
        <v>45717</v>
      </c>
      <c r="D13" s="86">
        <v>45717</v>
      </c>
      <c r="E13" s="79" t="s">
        <v>1170</v>
      </c>
      <c r="F13" s="79" t="s">
        <v>1528</v>
      </c>
      <c r="G13" s="79">
        <v>12</v>
      </c>
      <c r="H13" s="79" t="s">
        <v>1211</v>
      </c>
      <c r="I13" s="79" t="s">
        <v>33</v>
      </c>
      <c r="J13" s="79" t="s">
        <v>806</v>
      </c>
      <c r="K13" s="79" t="s">
        <v>846</v>
      </c>
      <c r="L13" s="79">
        <v>0</v>
      </c>
      <c r="M13" s="79" t="s">
        <v>822</v>
      </c>
      <c r="N13" s="79" t="s">
        <v>1057</v>
      </c>
      <c r="O13" s="79" t="s">
        <v>1191</v>
      </c>
      <c r="P13" s="79" t="s">
        <v>1192</v>
      </c>
      <c r="Q13" s="79" t="s">
        <v>38</v>
      </c>
      <c r="R13" s="79">
        <v>5</v>
      </c>
      <c r="S13" s="79" t="s">
        <v>39</v>
      </c>
      <c r="T13" s="79">
        <v>1000000</v>
      </c>
      <c r="U13" s="79">
        <v>1</v>
      </c>
      <c r="V13" s="79">
        <v>5000000</v>
      </c>
      <c r="W13" s="79">
        <v>0</v>
      </c>
      <c r="X13" s="79">
        <v>5000000</v>
      </c>
      <c r="Y13" s="79" t="s">
        <v>1550</v>
      </c>
      <c r="Z13" s="79" t="s">
        <v>1122</v>
      </c>
      <c r="AA13" s="79" t="s">
        <v>1530</v>
      </c>
    </row>
    <row r="14" spans="1:27" x14ac:dyDescent="0.25">
      <c r="A14" s="79" t="s">
        <v>54</v>
      </c>
      <c r="B14" s="86">
        <v>45383</v>
      </c>
      <c r="C14" s="86">
        <v>45383</v>
      </c>
      <c r="D14" s="86">
        <v>45383</v>
      </c>
      <c r="E14" s="79" t="s">
        <v>1213</v>
      </c>
      <c r="F14" s="79" t="s">
        <v>1551</v>
      </c>
      <c r="G14" s="79">
        <v>13</v>
      </c>
      <c r="H14" s="79" t="s">
        <v>1212</v>
      </c>
      <c r="I14" s="79" t="s">
        <v>33</v>
      </c>
      <c r="J14" s="79" t="s">
        <v>775</v>
      </c>
      <c r="K14" s="79" t="s">
        <v>197</v>
      </c>
      <c r="L14" s="79">
        <v>810000</v>
      </c>
      <c r="M14" s="79" t="s">
        <v>119</v>
      </c>
      <c r="N14" s="79" t="s">
        <v>891</v>
      </c>
      <c r="O14" s="79" t="s">
        <v>1188</v>
      </c>
      <c r="P14" s="79" t="s">
        <v>1187</v>
      </c>
      <c r="Q14" s="79" t="s">
        <v>38</v>
      </c>
      <c r="R14" s="79">
        <v>1000</v>
      </c>
      <c r="S14" s="79" t="s">
        <v>39</v>
      </c>
      <c r="T14" s="79">
        <v>5000</v>
      </c>
      <c r="U14" s="79">
        <v>1</v>
      </c>
      <c r="V14" s="79">
        <v>5000000</v>
      </c>
      <c r="W14" s="79">
        <v>0</v>
      </c>
      <c r="X14" s="79">
        <v>5000000</v>
      </c>
      <c r="Y14" s="79" t="s">
        <v>1552</v>
      </c>
      <c r="Z14" s="79" t="s">
        <v>54</v>
      </c>
      <c r="AA14" s="79" t="s">
        <v>1553</v>
      </c>
    </row>
    <row r="15" spans="1:27" x14ac:dyDescent="0.25">
      <c r="A15" s="79" t="s">
        <v>54</v>
      </c>
      <c r="B15" s="86">
        <v>45413</v>
      </c>
      <c r="C15" s="86">
        <v>45413</v>
      </c>
      <c r="D15" s="86">
        <v>45413</v>
      </c>
      <c r="E15" s="79" t="s">
        <v>1215</v>
      </c>
      <c r="F15" s="79" t="s">
        <v>1554</v>
      </c>
      <c r="G15" s="79">
        <v>14</v>
      </c>
      <c r="H15" s="79" t="s">
        <v>1214</v>
      </c>
      <c r="I15" s="79" t="s">
        <v>33</v>
      </c>
      <c r="J15" s="79" t="s">
        <v>775</v>
      </c>
      <c r="K15" s="79" t="s">
        <v>201</v>
      </c>
      <c r="L15" s="79">
        <v>820000</v>
      </c>
      <c r="M15" s="79" t="s">
        <v>783</v>
      </c>
      <c r="N15" s="79" t="s">
        <v>883</v>
      </c>
      <c r="O15" s="79" t="s">
        <v>1189</v>
      </c>
      <c r="P15" s="79" t="s">
        <v>1190</v>
      </c>
      <c r="Q15" s="79" t="s">
        <v>38</v>
      </c>
      <c r="R15" s="79">
        <v>2</v>
      </c>
      <c r="S15" s="79" t="s">
        <v>39</v>
      </c>
      <c r="T15" s="79">
        <v>1000000</v>
      </c>
      <c r="U15" s="79">
        <v>1</v>
      </c>
      <c r="V15" s="79">
        <v>2000000</v>
      </c>
      <c r="W15" s="79">
        <v>0</v>
      </c>
      <c r="X15" s="79">
        <v>2000000</v>
      </c>
      <c r="Y15" s="79" t="s">
        <v>1555</v>
      </c>
      <c r="Z15" s="79" t="s">
        <v>54</v>
      </c>
      <c r="AA15" s="79" t="s">
        <v>1556</v>
      </c>
    </row>
    <row r="16" spans="1:27" x14ac:dyDescent="0.25">
      <c r="A16" s="79" t="s">
        <v>54</v>
      </c>
      <c r="B16" s="86">
        <v>45444</v>
      </c>
      <c r="C16" s="86">
        <v>45444</v>
      </c>
      <c r="D16" s="86">
        <v>45444</v>
      </c>
      <c r="E16" s="79" t="s">
        <v>1217</v>
      </c>
      <c r="F16" s="79" t="s">
        <v>1557</v>
      </c>
      <c r="G16" s="79">
        <v>15</v>
      </c>
      <c r="H16" s="79" t="s">
        <v>1216</v>
      </c>
      <c r="I16" s="79" t="s">
        <v>40</v>
      </c>
      <c r="J16" s="79" t="s">
        <v>775</v>
      </c>
      <c r="K16" s="79" t="s">
        <v>35</v>
      </c>
      <c r="L16" s="79">
        <v>830000</v>
      </c>
      <c r="M16" s="79" t="s">
        <v>829</v>
      </c>
      <c r="N16" s="79" t="s">
        <v>900</v>
      </c>
      <c r="O16" s="79" t="s">
        <v>1191</v>
      </c>
      <c r="P16" s="79" t="s">
        <v>1192</v>
      </c>
      <c r="Q16" s="79" t="s">
        <v>38</v>
      </c>
      <c r="R16" s="79">
        <v>100</v>
      </c>
      <c r="S16" s="79" t="s">
        <v>39</v>
      </c>
      <c r="T16" s="79">
        <v>100000</v>
      </c>
      <c r="U16" s="79">
        <v>1</v>
      </c>
      <c r="V16" s="79">
        <v>10000000</v>
      </c>
      <c r="W16" s="79">
        <v>0</v>
      </c>
      <c r="X16" s="79">
        <v>10000000</v>
      </c>
      <c r="Y16" s="79" t="s">
        <v>1558</v>
      </c>
      <c r="Z16" s="79" t="s">
        <v>54</v>
      </c>
      <c r="AA16" s="79" t="s">
        <v>1559</v>
      </c>
    </row>
    <row r="17" spans="1:27" x14ac:dyDescent="0.25">
      <c r="A17" s="79" t="s">
        <v>54</v>
      </c>
      <c r="B17" s="86">
        <v>45474</v>
      </c>
      <c r="C17" s="86">
        <v>45474</v>
      </c>
      <c r="D17" s="86">
        <v>45474</v>
      </c>
      <c r="E17" s="79" t="s">
        <v>1213</v>
      </c>
      <c r="F17" s="79" t="s">
        <v>1551</v>
      </c>
      <c r="G17" s="79">
        <v>16</v>
      </c>
      <c r="H17" s="79" t="s">
        <v>1218</v>
      </c>
      <c r="I17" s="79" t="s">
        <v>33</v>
      </c>
      <c r="J17" s="79" t="s">
        <v>775</v>
      </c>
      <c r="K17" s="79" t="s">
        <v>204</v>
      </c>
      <c r="L17" s="79">
        <v>840000</v>
      </c>
      <c r="M17" s="79" t="s">
        <v>106</v>
      </c>
      <c r="N17" s="79" t="s">
        <v>891</v>
      </c>
      <c r="O17" s="79" t="s">
        <v>1193</v>
      </c>
      <c r="P17" s="79" t="s">
        <v>1194</v>
      </c>
      <c r="Q17" s="79" t="s">
        <v>38</v>
      </c>
      <c r="R17" s="79">
        <v>2</v>
      </c>
      <c r="S17" s="79" t="s">
        <v>39</v>
      </c>
      <c r="T17" s="79">
        <v>5000000</v>
      </c>
      <c r="U17" s="79">
        <v>1</v>
      </c>
      <c r="V17" s="79">
        <v>10000000</v>
      </c>
      <c r="W17" s="79">
        <v>0</v>
      </c>
      <c r="X17" s="79">
        <v>10000000</v>
      </c>
      <c r="Y17" s="79" t="s">
        <v>1552</v>
      </c>
      <c r="Z17" s="79" t="s">
        <v>54</v>
      </c>
      <c r="AA17" s="79" t="s">
        <v>1553</v>
      </c>
    </row>
    <row r="18" spans="1:27" x14ac:dyDescent="0.25">
      <c r="A18" s="79" t="s">
        <v>54</v>
      </c>
      <c r="B18" s="86">
        <v>45505</v>
      </c>
      <c r="C18" s="86">
        <v>45505</v>
      </c>
      <c r="D18" s="86">
        <v>45505</v>
      </c>
      <c r="E18" s="79" t="s">
        <v>1213</v>
      </c>
      <c r="F18" s="79" t="s">
        <v>1551</v>
      </c>
      <c r="G18" s="79">
        <v>17</v>
      </c>
      <c r="H18" s="79" t="s">
        <v>1219</v>
      </c>
      <c r="I18" s="79" t="s">
        <v>819</v>
      </c>
      <c r="J18" s="79" t="s">
        <v>775</v>
      </c>
      <c r="K18" s="79" t="s">
        <v>215</v>
      </c>
      <c r="L18" s="79">
        <v>910000</v>
      </c>
      <c r="M18" s="79" t="s">
        <v>765</v>
      </c>
      <c r="N18" s="79" t="s">
        <v>891</v>
      </c>
      <c r="O18" s="79" t="s">
        <v>1195</v>
      </c>
      <c r="P18" s="79" t="s">
        <v>1192</v>
      </c>
      <c r="Q18" s="79" t="s">
        <v>38</v>
      </c>
      <c r="R18" s="79">
        <v>1</v>
      </c>
      <c r="S18" s="79" t="s">
        <v>39</v>
      </c>
      <c r="T18" s="79">
        <v>10000000</v>
      </c>
      <c r="U18" s="79">
        <v>1</v>
      </c>
      <c r="V18" s="79">
        <v>10000000</v>
      </c>
      <c r="W18" s="79">
        <v>0</v>
      </c>
      <c r="X18" s="79">
        <v>10000000</v>
      </c>
      <c r="Y18" s="79" t="s">
        <v>1560</v>
      </c>
      <c r="Z18" s="79" t="s">
        <v>54</v>
      </c>
      <c r="AA18" s="79" t="s">
        <v>1553</v>
      </c>
    </row>
    <row r="19" spans="1:27" x14ac:dyDescent="0.25">
      <c r="A19" s="79" t="s">
        <v>54</v>
      </c>
      <c r="B19" s="86">
        <v>45536</v>
      </c>
      <c r="C19" s="86">
        <v>45536</v>
      </c>
      <c r="D19" s="86">
        <v>45536</v>
      </c>
      <c r="E19" s="79" t="s">
        <v>1221</v>
      </c>
      <c r="F19" s="79" t="s">
        <v>1561</v>
      </c>
      <c r="G19" s="79">
        <v>18</v>
      </c>
      <c r="H19" s="79" t="s">
        <v>1220</v>
      </c>
      <c r="I19" s="79" t="s">
        <v>819</v>
      </c>
      <c r="J19" s="79" t="s">
        <v>775</v>
      </c>
      <c r="K19" s="79" t="s">
        <v>220</v>
      </c>
      <c r="L19" s="79">
        <v>920000</v>
      </c>
      <c r="M19" s="79" t="s">
        <v>836</v>
      </c>
      <c r="N19" s="79" t="s">
        <v>1156</v>
      </c>
      <c r="O19" s="79" t="s">
        <v>1191</v>
      </c>
      <c r="P19" s="79" t="s">
        <v>1192</v>
      </c>
      <c r="Q19" s="79" t="s">
        <v>38</v>
      </c>
      <c r="R19" s="79">
        <v>2</v>
      </c>
      <c r="S19" s="79" t="s">
        <v>39</v>
      </c>
      <c r="T19" s="79">
        <v>10000000</v>
      </c>
      <c r="U19" s="79">
        <v>1</v>
      </c>
      <c r="V19" s="79">
        <v>20000000</v>
      </c>
      <c r="W19" s="79">
        <v>0</v>
      </c>
      <c r="X19" s="79">
        <v>20000000</v>
      </c>
      <c r="Y19" s="79" t="s">
        <v>1562</v>
      </c>
      <c r="Z19" s="79" t="s">
        <v>54</v>
      </c>
      <c r="AA19" s="79" t="s">
        <v>1563</v>
      </c>
    </row>
    <row r="20" spans="1:27" x14ac:dyDescent="0.25">
      <c r="A20" s="79" t="s">
        <v>54</v>
      </c>
      <c r="B20" s="86">
        <v>45566</v>
      </c>
      <c r="C20" s="86">
        <v>45566</v>
      </c>
      <c r="D20" s="86">
        <v>45566</v>
      </c>
      <c r="E20" s="79" t="s">
        <v>1213</v>
      </c>
      <c r="F20" s="79" t="s">
        <v>1551</v>
      </c>
      <c r="G20" s="79">
        <v>19</v>
      </c>
      <c r="H20" s="79" t="s">
        <v>1222</v>
      </c>
      <c r="I20" s="79" t="s">
        <v>33</v>
      </c>
      <c r="J20" s="79" t="s">
        <v>775</v>
      </c>
      <c r="K20" s="79" t="s">
        <v>227</v>
      </c>
      <c r="L20" s="79">
        <v>930000</v>
      </c>
      <c r="M20" s="79" t="s">
        <v>764</v>
      </c>
      <c r="N20" s="79" t="s">
        <v>891</v>
      </c>
      <c r="O20" s="79" t="s">
        <v>1196</v>
      </c>
      <c r="P20" s="79" t="s">
        <v>1197</v>
      </c>
      <c r="Q20" s="79" t="s">
        <v>38</v>
      </c>
      <c r="R20" s="79">
        <v>10</v>
      </c>
      <c r="S20" s="79" t="s">
        <v>39</v>
      </c>
      <c r="T20" s="79">
        <v>50000000</v>
      </c>
      <c r="U20" s="79">
        <v>1</v>
      </c>
      <c r="V20" s="79">
        <v>500000000</v>
      </c>
      <c r="W20" s="79">
        <v>0</v>
      </c>
      <c r="X20" s="79">
        <v>500000000</v>
      </c>
      <c r="Y20" s="79" t="s">
        <v>1552</v>
      </c>
      <c r="Z20" s="79" t="s">
        <v>54</v>
      </c>
      <c r="AA20" s="79" t="s">
        <v>1553</v>
      </c>
    </row>
    <row r="21" spans="1:27" x14ac:dyDescent="0.25">
      <c r="A21" s="79" t="s">
        <v>54</v>
      </c>
      <c r="B21" s="86">
        <v>45597</v>
      </c>
      <c r="C21" s="86">
        <v>45597</v>
      </c>
      <c r="D21" s="86">
        <v>45597</v>
      </c>
      <c r="E21" s="79" t="s">
        <v>1213</v>
      </c>
      <c r="F21" s="79" t="s">
        <v>1551</v>
      </c>
      <c r="G21" s="79">
        <v>20</v>
      </c>
      <c r="H21" s="79" t="s">
        <v>1223</v>
      </c>
      <c r="I21" s="79" t="s">
        <v>40</v>
      </c>
      <c r="J21" s="79" t="s">
        <v>775</v>
      </c>
      <c r="K21" s="79" t="s">
        <v>42</v>
      </c>
      <c r="L21" s="79">
        <v>940000</v>
      </c>
      <c r="M21" s="79" t="s">
        <v>43</v>
      </c>
      <c r="N21" s="79" t="s">
        <v>891</v>
      </c>
      <c r="O21" s="79" t="s">
        <v>1195</v>
      </c>
      <c r="P21" s="79" t="s">
        <v>1198</v>
      </c>
      <c r="Q21" s="79" t="s">
        <v>38</v>
      </c>
      <c r="R21" s="79">
        <v>2</v>
      </c>
      <c r="S21" s="79" t="s">
        <v>39</v>
      </c>
      <c r="T21" s="79">
        <v>100000</v>
      </c>
      <c r="U21" s="79">
        <v>1</v>
      </c>
      <c r="V21" s="79">
        <v>200000</v>
      </c>
      <c r="W21" s="79">
        <v>0</v>
      </c>
      <c r="X21" s="79">
        <v>200000</v>
      </c>
      <c r="Y21" s="79" t="s">
        <v>1564</v>
      </c>
      <c r="Z21" s="79" t="s">
        <v>54</v>
      </c>
      <c r="AA21" s="79" t="s">
        <v>1553</v>
      </c>
    </row>
    <row r="22" spans="1:27" x14ac:dyDescent="0.25">
      <c r="A22" s="79" t="s">
        <v>54</v>
      </c>
      <c r="B22" s="86">
        <v>45627</v>
      </c>
      <c r="C22" s="86">
        <v>45627</v>
      </c>
      <c r="D22" s="86">
        <v>45627</v>
      </c>
      <c r="E22" s="79" t="s">
        <v>1179</v>
      </c>
      <c r="F22" s="79" t="s">
        <v>1543</v>
      </c>
      <c r="G22" s="79">
        <v>21</v>
      </c>
      <c r="H22" s="79" t="s">
        <v>1224</v>
      </c>
      <c r="I22" s="79" t="s">
        <v>40</v>
      </c>
      <c r="J22" s="79" t="s">
        <v>775</v>
      </c>
      <c r="K22" s="79" t="s">
        <v>197</v>
      </c>
      <c r="L22" s="79">
        <v>810000</v>
      </c>
      <c r="M22" s="79" t="s">
        <v>79</v>
      </c>
      <c r="N22" s="79" t="s">
        <v>1162</v>
      </c>
      <c r="O22" s="79" t="s">
        <v>1191</v>
      </c>
      <c r="P22" s="79" t="s">
        <v>1199</v>
      </c>
      <c r="Q22" s="79" t="s">
        <v>38</v>
      </c>
      <c r="R22" s="79">
        <v>1</v>
      </c>
      <c r="S22" s="79" t="s">
        <v>39</v>
      </c>
      <c r="T22" s="79">
        <v>1000000</v>
      </c>
      <c r="U22" s="79">
        <v>1</v>
      </c>
      <c r="V22" s="79">
        <v>1000000</v>
      </c>
      <c r="W22" s="79">
        <v>0</v>
      </c>
      <c r="X22" s="79">
        <v>1000000</v>
      </c>
      <c r="Y22" s="79" t="s">
        <v>1544</v>
      </c>
      <c r="Z22" s="79" t="s">
        <v>54</v>
      </c>
      <c r="AA22" s="79" t="s">
        <v>1565</v>
      </c>
    </row>
    <row r="23" spans="1:27" x14ac:dyDescent="0.25">
      <c r="A23" s="79" t="s">
        <v>54</v>
      </c>
      <c r="B23" s="86">
        <v>45658</v>
      </c>
      <c r="C23" s="86">
        <v>45658</v>
      </c>
      <c r="D23" s="86">
        <v>45658</v>
      </c>
      <c r="E23" s="79" t="s">
        <v>1215</v>
      </c>
      <c r="F23" s="79" t="s">
        <v>1554</v>
      </c>
      <c r="G23" s="79">
        <v>22</v>
      </c>
      <c r="H23" s="79" t="s">
        <v>1225</v>
      </c>
      <c r="I23" s="79" t="s">
        <v>40</v>
      </c>
      <c r="J23" s="79" t="s">
        <v>775</v>
      </c>
      <c r="K23" s="79" t="s">
        <v>201</v>
      </c>
      <c r="L23" s="79">
        <v>820000</v>
      </c>
      <c r="M23" s="79" t="s">
        <v>766</v>
      </c>
      <c r="N23" s="79" t="s">
        <v>883</v>
      </c>
      <c r="O23" s="79" t="s">
        <v>1191</v>
      </c>
      <c r="P23" s="79" t="s">
        <v>1192</v>
      </c>
      <c r="Q23" s="79" t="s">
        <v>38</v>
      </c>
      <c r="R23" s="79">
        <v>3</v>
      </c>
      <c r="S23" s="79" t="s">
        <v>39</v>
      </c>
      <c r="T23" s="79">
        <v>1000000</v>
      </c>
      <c r="U23" s="79">
        <v>1</v>
      </c>
      <c r="V23" s="79">
        <v>3000000</v>
      </c>
      <c r="W23" s="79">
        <v>0</v>
      </c>
      <c r="X23" s="79">
        <v>3000000</v>
      </c>
      <c r="Y23" s="79" t="s">
        <v>1566</v>
      </c>
      <c r="Z23" s="79" t="s">
        <v>54</v>
      </c>
      <c r="AA23" s="79" t="s">
        <v>1556</v>
      </c>
    </row>
    <row r="24" spans="1:27" x14ac:dyDescent="0.25">
      <c r="A24" s="79" t="s">
        <v>54</v>
      </c>
      <c r="B24" s="86">
        <v>45689</v>
      </c>
      <c r="C24" s="86">
        <v>45689</v>
      </c>
      <c r="D24" s="86">
        <v>45689</v>
      </c>
      <c r="E24" s="79" t="s">
        <v>1213</v>
      </c>
      <c r="F24" s="79" t="s">
        <v>1551</v>
      </c>
      <c r="G24" s="79">
        <v>23</v>
      </c>
      <c r="H24" s="79" t="s">
        <v>1226</v>
      </c>
      <c r="I24" s="79" t="s">
        <v>819</v>
      </c>
      <c r="J24" s="79" t="s">
        <v>775</v>
      </c>
      <c r="K24" s="79" t="s">
        <v>35</v>
      </c>
      <c r="L24" s="79">
        <v>830000</v>
      </c>
      <c r="M24" s="79" t="s">
        <v>36</v>
      </c>
      <c r="N24" s="79" t="s">
        <v>891</v>
      </c>
      <c r="O24" s="79" t="s">
        <v>1193</v>
      </c>
      <c r="P24" s="79" t="s">
        <v>1199</v>
      </c>
      <c r="Q24" s="79" t="s">
        <v>38</v>
      </c>
      <c r="R24" s="79">
        <v>5</v>
      </c>
      <c r="S24" s="79" t="s">
        <v>39</v>
      </c>
      <c r="T24" s="79">
        <v>100000</v>
      </c>
      <c r="U24" s="79">
        <v>1</v>
      </c>
      <c r="V24" s="79">
        <v>500000</v>
      </c>
      <c r="W24" s="79">
        <v>0</v>
      </c>
      <c r="X24" s="79">
        <v>500000</v>
      </c>
      <c r="Y24" s="79" t="s">
        <v>1560</v>
      </c>
      <c r="Z24" s="79" t="s">
        <v>54</v>
      </c>
      <c r="AA24" s="79" t="s">
        <v>1553</v>
      </c>
    </row>
    <row r="25" spans="1:27" x14ac:dyDescent="0.25">
      <c r="A25" s="79" t="s">
        <v>54</v>
      </c>
      <c r="B25" s="86">
        <v>45717</v>
      </c>
      <c r="C25" s="86">
        <v>45717</v>
      </c>
      <c r="D25" s="86">
        <v>45717</v>
      </c>
      <c r="E25" s="79" t="s">
        <v>1228</v>
      </c>
      <c r="F25" s="79" t="s">
        <v>1533</v>
      </c>
      <c r="G25" s="79">
        <v>24</v>
      </c>
      <c r="H25" s="79" t="s">
        <v>1227</v>
      </c>
      <c r="I25" s="79" t="s">
        <v>33</v>
      </c>
      <c r="J25" s="79" t="s">
        <v>775</v>
      </c>
      <c r="K25" s="79" t="s">
        <v>204</v>
      </c>
      <c r="L25" s="79">
        <v>840000</v>
      </c>
      <c r="M25" s="79" t="s">
        <v>802</v>
      </c>
      <c r="N25" s="79" t="s">
        <v>918</v>
      </c>
      <c r="O25" s="79" t="s">
        <v>1191</v>
      </c>
      <c r="P25" s="79" t="s">
        <v>1192</v>
      </c>
      <c r="Q25" s="79" t="s">
        <v>38</v>
      </c>
      <c r="R25" s="79">
        <v>5</v>
      </c>
      <c r="S25" s="79" t="s">
        <v>39</v>
      </c>
      <c r="T25" s="79">
        <v>1000000</v>
      </c>
      <c r="U25" s="79">
        <v>1</v>
      </c>
      <c r="V25" s="79">
        <v>5000000</v>
      </c>
      <c r="W25" s="79">
        <v>0</v>
      </c>
      <c r="X25" s="79">
        <v>5000000</v>
      </c>
      <c r="Y25" s="79" t="s">
        <v>1567</v>
      </c>
      <c r="Z25" s="79" t="s">
        <v>54</v>
      </c>
      <c r="AA25" s="79" t="s">
        <v>1568</v>
      </c>
    </row>
    <row r="26" spans="1:27" x14ac:dyDescent="0.25">
      <c r="A26" s="79" t="s">
        <v>787</v>
      </c>
      <c r="B26" s="86">
        <v>45383</v>
      </c>
      <c r="C26" s="86">
        <v>45383</v>
      </c>
      <c r="D26" s="86">
        <v>45383</v>
      </c>
      <c r="E26" s="79" t="s">
        <v>1230</v>
      </c>
      <c r="F26" s="79" t="s">
        <v>1569</v>
      </c>
      <c r="G26" s="79">
        <v>25</v>
      </c>
      <c r="H26" s="79" t="s">
        <v>1229</v>
      </c>
      <c r="I26" s="79" t="s">
        <v>33</v>
      </c>
      <c r="J26" s="79" t="s">
        <v>821</v>
      </c>
      <c r="K26" s="79" t="s">
        <v>846</v>
      </c>
      <c r="L26" s="79">
        <v>0</v>
      </c>
      <c r="M26" s="79" t="s">
        <v>821</v>
      </c>
      <c r="N26" s="79" t="s">
        <v>888</v>
      </c>
      <c r="O26" s="79" t="s">
        <v>1188</v>
      </c>
      <c r="P26" s="79" t="s">
        <v>1187</v>
      </c>
      <c r="Q26" s="79" t="s">
        <v>38</v>
      </c>
      <c r="R26" s="79">
        <v>1000</v>
      </c>
      <c r="S26" s="79" t="s">
        <v>39</v>
      </c>
      <c r="T26" s="79">
        <v>5000</v>
      </c>
      <c r="U26" s="79">
        <v>1</v>
      </c>
      <c r="V26" s="79">
        <v>5000000</v>
      </c>
      <c r="W26" s="79">
        <v>0</v>
      </c>
      <c r="X26" s="79">
        <v>5000000</v>
      </c>
      <c r="Y26" s="79" t="s">
        <v>1570</v>
      </c>
      <c r="Z26" s="79" t="s">
        <v>787</v>
      </c>
      <c r="AA26" s="79" t="s">
        <v>1571</v>
      </c>
    </row>
    <row r="27" spans="1:27" x14ac:dyDescent="0.25">
      <c r="A27" s="79" t="s">
        <v>787</v>
      </c>
      <c r="B27" s="86">
        <v>45413</v>
      </c>
      <c r="C27" s="86">
        <v>45413</v>
      </c>
      <c r="D27" s="86">
        <v>45413</v>
      </c>
      <c r="E27" s="79" t="s">
        <v>1232</v>
      </c>
      <c r="F27" s="79" t="s">
        <v>1569</v>
      </c>
      <c r="G27" s="79">
        <v>26</v>
      </c>
      <c r="H27" s="79" t="s">
        <v>1231</v>
      </c>
      <c r="I27" s="79" t="s">
        <v>33</v>
      </c>
      <c r="J27" s="79" t="s">
        <v>821</v>
      </c>
      <c r="K27" s="79" t="s">
        <v>846</v>
      </c>
      <c r="L27" s="79">
        <v>0</v>
      </c>
      <c r="M27" s="79" t="s">
        <v>821</v>
      </c>
      <c r="N27" s="79" t="s">
        <v>897</v>
      </c>
      <c r="O27" s="79" t="s">
        <v>1189</v>
      </c>
      <c r="P27" s="79" t="s">
        <v>1190</v>
      </c>
      <c r="Q27" s="79" t="s">
        <v>38</v>
      </c>
      <c r="R27" s="79">
        <v>2</v>
      </c>
      <c r="S27" s="79" t="s">
        <v>39</v>
      </c>
      <c r="T27" s="79">
        <v>1000000</v>
      </c>
      <c r="U27" s="79">
        <v>1</v>
      </c>
      <c r="V27" s="79">
        <v>2000000</v>
      </c>
      <c r="W27" s="79">
        <v>0</v>
      </c>
      <c r="X27" s="79">
        <v>2000000</v>
      </c>
      <c r="Y27" s="79" t="s">
        <v>1572</v>
      </c>
      <c r="Z27" s="79" t="s">
        <v>787</v>
      </c>
      <c r="AA27" s="79" t="s">
        <v>1571</v>
      </c>
    </row>
    <row r="28" spans="1:27" x14ac:dyDescent="0.25">
      <c r="A28" s="79" t="s">
        <v>787</v>
      </c>
      <c r="B28" s="86">
        <v>45444</v>
      </c>
      <c r="C28" s="86">
        <v>45444</v>
      </c>
      <c r="D28" s="86">
        <v>45444</v>
      </c>
      <c r="E28" s="79" t="s">
        <v>1234</v>
      </c>
      <c r="F28" s="79" t="s">
        <v>1573</v>
      </c>
      <c r="G28" s="79">
        <v>27</v>
      </c>
      <c r="H28" s="79" t="s">
        <v>1233</v>
      </c>
      <c r="I28" s="79" t="s">
        <v>40</v>
      </c>
      <c r="J28" s="79" t="s">
        <v>821</v>
      </c>
      <c r="K28" s="79" t="s">
        <v>846</v>
      </c>
      <c r="L28" s="79">
        <v>0</v>
      </c>
      <c r="M28" s="79" t="s">
        <v>821</v>
      </c>
      <c r="N28" s="79" t="s">
        <v>878</v>
      </c>
      <c r="O28" s="79" t="s">
        <v>1191</v>
      </c>
      <c r="P28" s="79" t="s">
        <v>1192</v>
      </c>
      <c r="Q28" s="79" t="s">
        <v>38</v>
      </c>
      <c r="R28" s="79">
        <v>100</v>
      </c>
      <c r="S28" s="79" t="s">
        <v>39</v>
      </c>
      <c r="T28" s="79">
        <v>100000</v>
      </c>
      <c r="U28" s="79">
        <v>1</v>
      </c>
      <c r="V28" s="79">
        <v>10300000</v>
      </c>
      <c r="W28" s="79">
        <v>300000</v>
      </c>
      <c r="X28" s="79">
        <v>10000000</v>
      </c>
      <c r="Y28" s="79" t="s">
        <v>1574</v>
      </c>
      <c r="Z28" s="79" t="s">
        <v>787</v>
      </c>
      <c r="AA28" s="79" t="s">
        <v>1575</v>
      </c>
    </row>
    <row r="29" spans="1:27" x14ac:dyDescent="0.25">
      <c r="A29" s="79" t="s">
        <v>787</v>
      </c>
      <c r="B29" s="86">
        <v>45474</v>
      </c>
      <c r="C29" s="86">
        <v>45474</v>
      </c>
      <c r="D29" s="86">
        <v>45474</v>
      </c>
      <c r="E29" s="79" t="s">
        <v>1221</v>
      </c>
      <c r="F29" s="79" t="s">
        <v>1561</v>
      </c>
      <c r="G29" s="79">
        <v>28</v>
      </c>
      <c r="H29" s="79" t="s">
        <v>1235</v>
      </c>
      <c r="I29" s="79" t="s">
        <v>33</v>
      </c>
      <c r="J29" s="79" t="s">
        <v>821</v>
      </c>
      <c r="K29" s="79" t="s">
        <v>846</v>
      </c>
      <c r="L29" s="79">
        <v>0</v>
      </c>
      <c r="M29" s="79" t="s">
        <v>821</v>
      </c>
      <c r="N29" s="79" t="s">
        <v>1156</v>
      </c>
      <c r="O29" s="79" t="s">
        <v>1193</v>
      </c>
      <c r="P29" s="79" t="s">
        <v>1194</v>
      </c>
      <c r="Q29" s="79" t="s">
        <v>38</v>
      </c>
      <c r="R29" s="79">
        <v>2</v>
      </c>
      <c r="S29" s="79" t="s">
        <v>39</v>
      </c>
      <c r="T29" s="79">
        <v>5000000</v>
      </c>
      <c r="U29" s="79">
        <v>1</v>
      </c>
      <c r="V29" s="79">
        <v>10500000</v>
      </c>
      <c r="W29" s="79">
        <v>500000</v>
      </c>
      <c r="X29" s="79">
        <v>10000000</v>
      </c>
      <c r="Y29" s="79" t="s">
        <v>1576</v>
      </c>
      <c r="Z29" s="79" t="s">
        <v>787</v>
      </c>
      <c r="AA29" s="79" t="s">
        <v>1577</v>
      </c>
    </row>
    <row r="30" spans="1:27" x14ac:dyDescent="0.25">
      <c r="A30" s="79" t="s">
        <v>787</v>
      </c>
      <c r="B30" s="86">
        <v>45505</v>
      </c>
      <c r="C30" s="86">
        <v>45505</v>
      </c>
      <c r="D30" s="86">
        <v>45505</v>
      </c>
      <c r="E30" s="79" t="s">
        <v>1237</v>
      </c>
      <c r="F30" s="79" t="s">
        <v>1569</v>
      </c>
      <c r="G30" s="79">
        <v>29</v>
      </c>
      <c r="H30" s="79" t="s">
        <v>1236</v>
      </c>
      <c r="I30" s="79" t="s">
        <v>819</v>
      </c>
      <c r="J30" s="79" t="s">
        <v>821</v>
      </c>
      <c r="K30" s="79" t="s">
        <v>846</v>
      </c>
      <c r="L30" s="79">
        <v>0</v>
      </c>
      <c r="M30" s="79" t="s">
        <v>821</v>
      </c>
      <c r="N30" s="79" t="s">
        <v>907</v>
      </c>
      <c r="O30" s="79" t="s">
        <v>1195</v>
      </c>
      <c r="P30" s="79" t="s">
        <v>1192</v>
      </c>
      <c r="Q30" s="79" t="s">
        <v>38</v>
      </c>
      <c r="R30" s="79">
        <v>1</v>
      </c>
      <c r="S30" s="79" t="s">
        <v>39</v>
      </c>
      <c r="T30" s="79">
        <v>10000000</v>
      </c>
      <c r="U30" s="79">
        <v>1</v>
      </c>
      <c r="V30" s="79">
        <v>10000000</v>
      </c>
      <c r="W30" s="79">
        <v>0</v>
      </c>
      <c r="X30" s="79">
        <v>10000000</v>
      </c>
      <c r="Y30" s="79" t="s">
        <v>1578</v>
      </c>
      <c r="Z30" s="79" t="s">
        <v>787</v>
      </c>
      <c r="AA30" s="79" t="s">
        <v>1571</v>
      </c>
    </row>
    <row r="31" spans="1:27" x14ac:dyDescent="0.25">
      <c r="A31" s="79" t="s">
        <v>787</v>
      </c>
      <c r="B31" s="86">
        <v>45536</v>
      </c>
      <c r="C31" s="86">
        <v>45536</v>
      </c>
      <c r="D31" s="86">
        <v>45536</v>
      </c>
      <c r="E31" s="79" t="s">
        <v>1239</v>
      </c>
      <c r="F31" s="79" t="s">
        <v>1579</v>
      </c>
      <c r="G31" s="79">
        <v>30</v>
      </c>
      <c r="H31" s="79" t="s">
        <v>1238</v>
      </c>
      <c r="I31" s="79" t="s">
        <v>819</v>
      </c>
      <c r="J31" s="79" t="s">
        <v>821</v>
      </c>
      <c r="K31" s="79" t="s">
        <v>846</v>
      </c>
      <c r="L31" s="79">
        <v>0</v>
      </c>
      <c r="M31" s="79" t="s">
        <v>821</v>
      </c>
      <c r="N31" s="79" t="s">
        <v>966</v>
      </c>
      <c r="O31" s="79" t="s">
        <v>1191</v>
      </c>
      <c r="P31" s="79" t="s">
        <v>1192</v>
      </c>
      <c r="Q31" s="79" t="s">
        <v>38</v>
      </c>
      <c r="R31" s="79">
        <v>2</v>
      </c>
      <c r="S31" s="79" t="s">
        <v>39</v>
      </c>
      <c r="T31" s="79">
        <v>10000000</v>
      </c>
      <c r="U31" s="79">
        <v>1</v>
      </c>
      <c r="V31" s="79">
        <v>20005000</v>
      </c>
      <c r="W31" s="79">
        <v>5000</v>
      </c>
      <c r="X31" s="79">
        <v>20000000</v>
      </c>
      <c r="Y31" s="79" t="s">
        <v>1580</v>
      </c>
      <c r="Z31" s="79" t="s">
        <v>787</v>
      </c>
      <c r="AA31" s="79" t="s">
        <v>1581</v>
      </c>
    </row>
    <row r="32" spans="1:27" x14ac:dyDescent="0.25">
      <c r="A32" s="79" t="s">
        <v>787</v>
      </c>
      <c r="B32" s="86">
        <v>45566</v>
      </c>
      <c r="C32" s="86">
        <v>45566</v>
      </c>
      <c r="D32" s="86">
        <v>45566</v>
      </c>
      <c r="E32" s="79" t="s">
        <v>1237</v>
      </c>
      <c r="F32" s="79" t="s">
        <v>1569</v>
      </c>
      <c r="G32" s="79">
        <v>31</v>
      </c>
      <c r="H32" s="79" t="s">
        <v>1240</v>
      </c>
      <c r="I32" s="79" t="s">
        <v>33</v>
      </c>
      <c r="J32" s="79" t="s">
        <v>821</v>
      </c>
      <c r="K32" s="79" t="s">
        <v>846</v>
      </c>
      <c r="L32" s="79">
        <v>0</v>
      </c>
      <c r="M32" s="79" t="s">
        <v>821</v>
      </c>
      <c r="N32" s="79" t="s">
        <v>907</v>
      </c>
      <c r="O32" s="79" t="s">
        <v>1196</v>
      </c>
      <c r="P32" s="79" t="s">
        <v>1197</v>
      </c>
      <c r="Q32" s="79" t="s">
        <v>38</v>
      </c>
      <c r="R32" s="79">
        <v>10</v>
      </c>
      <c r="S32" s="79" t="s">
        <v>39</v>
      </c>
      <c r="T32" s="79">
        <v>50000000</v>
      </c>
      <c r="U32" s="79">
        <v>1</v>
      </c>
      <c r="V32" s="79">
        <v>500000000</v>
      </c>
      <c r="W32" s="79">
        <v>0</v>
      </c>
      <c r="X32" s="79">
        <v>500000000</v>
      </c>
      <c r="Y32" s="79" t="s">
        <v>1582</v>
      </c>
      <c r="Z32" s="79" t="s">
        <v>787</v>
      </c>
      <c r="AA32" s="79" t="s">
        <v>1571</v>
      </c>
    </row>
    <row r="33" spans="1:27" x14ac:dyDescent="0.25">
      <c r="A33" s="79" t="s">
        <v>787</v>
      </c>
      <c r="B33" s="86">
        <v>45597</v>
      </c>
      <c r="C33" s="86">
        <v>45597</v>
      </c>
      <c r="D33" s="86">
        <v>45597</v>
      </c>
      <c r="E33" s="79" t="s">
        <v>1242</v>
      </c>
      <c r="F33" s="79" t="s">
        <v>1579</v>
      </c>
      <c r="G33" s="79">
        <v>32</v>
      </c>
      <c r="H33" s="79" t="s">
        <v>1241</v>
      </c>
      <c r="I33" s="79" t="s">
        <v>40</v>
      </c>
      <c r="J33" s="79" t="s">
        <v>821</v>
      </c>
      <c r="K33" s="79" t="s">
        <v>846</v>
      </c>
      <c r="L33" s="79">
        <v>0</v>
      </c>
      <c r="M33" s="79" t="s">
        <v>821</v>
      </c>
      <c r="N33" s="79" t="s">
        <v>949</v>
      </c>
      <c r="O33" s="79" t="s">
        <v>1195</v>
      </c>
      <c r="P33" s="79" t="s">
        <v>1198</v>
      </c>
      <c r="Q33" s="79" t="s">
        <v>38</v>
      </c>
      <c r="R33" s="79">
        <v>2</v>
      </c>
      <c r="S33" s="79" t="s">
        <v>39</v>
      </c>
      <c r="T33" s="79">
        <v>100000</v>
      </c>
      <c r="U33" s="79">
        <v>1</v>
      </c>
      <c r="V33" s="79">
        <v>200000</v>
      </c>
      <c r="W33" s="79">
        <v>0</v>
      </c>
      <c r="X33" s="79">
        <v>200000</v>
      </c>
      <c r="Y33" s="79" t="s">
        <v>1583</v>
      </c>
      <c r="Z33" s="79" t="s">
        <v>787</v>
      </c>
      <c r="AA33" s="79" t="s">
        <v>1581</v>
      </c>
    </row>
    <row r="34" spans="1:27" x14ac:dyDescent="0.25">
      <c r="A34" s="79" t="s">
        <v>787</v>
      </c>
      <c r="B34" s="86">
        <v>45627</v>
      </c>
      <c r="C34" s="86">
        <v>45627</v>
      </c>
      <c r="D34" s="86">
        <v>45627</v>
      </c>
      <c r="E34" s="79" t="s">
        <v>1244</v>
      </c>
      <c r="F34" s="79" t="s">
        <v>1584</v>
      </c>
      <c r="G34" s="79">
        <v>33</v>
      </c>
      <c r="H34" s="79" t="s">
        <v>1243</v>
      </c>
      <c r="I34" s="79" t="s">
        <v>40</v>
      </c>
      <c r="J34" s="79" t="s">
        <v>821</v>
      </c>
      <c r="K34" s="79" t="s">
        <v>846</v>
      </c>
      <c r="L34" s="79">
        <v>0</v>
      </c>
      <c r="M34" s="79" t="s">
        <v>821</v>
      </c>
      <c r="N34" s="79" t="s">
        <v>974</v>
      </c>
      <c r="O34" s="79" t="s">
        <v>1191</v>
      </c>
      <c r="P34" s="79" t="s">
        <v>1199</v>
      </c>
      <c r="Q34" s="79" t="s">
        <v>38</v>
      </c>
      <c r="R34" s="79">
        <v>1</v>
      </c>
      <c r="S34" s="79" t="s">
        <v>39</v>
      </c>
      <c r="T34" s="79">
        <v>1000000</v>
      </c>
      <c r="U34" s="79">
        <v>1</v>
      </c>
      <c r="V34" s="79">
        <v>1000000</v>
      </c>
      <c r="W34" s="79">
        <v>0</v>
      </c>
      <c r="X34" s="79">
        <v>1000000</v>
      </c>
      <c r="Y34" s="79" t="s">
        <v>1585</v>
      </c>
      <c r="Z34" s="79" t="s">
        <v>787</v>
      </c>
      <c r="AA34" s="79" t="s">
        <v>1586</v>
      </c>
    </row>
    <row r="35" spans="1:27" x14ac:dyDescent="0.25">
      <c r="A35" s="79" t="s">
        <v>787</v>
      </c>
      <c r="B35" s="86">
        <v>45658</v>
      </c>
      <c r="C35" s="86">
        <v>45658</v>
      </c>
      <c r="D35" s="86">
        <v>45658</v>
      </c>
      <c r="E35" s="79" t="s">
        <v>1246</v>
      </c>
      <c r="F35" s="79" t="s">
        <v>1543</v>
      </c>
      <c r="G35" s="79">
        <v>34</v>
      </c>
      <c r="H35" s="79" t="s">
        <v>1245</v>
      </c>
      <c r="I35" s="79" t="s">
        <v>40</v>
      </c>
      <c r="J35" s="79" t="s">
        <v>821</v>
      </c>
      <c r="K35" s="79" t="s">
        <v>846</v>
      </c>
      <c r="L35" s="79">
        <v>0</v>
      </c>
      <c r="M35" s="79" t="s">
        <v>821</v>
      </c>
      <c r="N35" s="79" t="s">
        <v>997</v>
      </c>
      <c r="O35" s="79" t="s">
        <v>1191</v>
      </c>
      <c r="P35" s="79" t="s">
        <v>1192</v>
      </c>
      <c r="Q35" s="79" t="s">
        <v>38</v>
      </c>
      <c r="R35" s="79">
        <v>3</v>
      </c>
      <c r="S35" s="79" t="s">
        <v>39</v>
      </c>
      <c r="T35" s="79">
        <v>1000000</v>
      </c>
      <c r="U35" s="79">
        <v>1</v>
      </c>
      <c r="V35" s="79">
        <v>3000000</v>
      </c>
      <c r="W35" s="79">
        <v>0</v>
      </c>
      <c r="X35" s="79">
        <v>3000000</v>
      </c>
      <c r="Y35" s="79" t="s">
        <v>1587</v>
      </c>
      <c r="Z35" s="79" t="s">
        <v>787</v>
      </c>
      <c r="AA35" s="79" t="s">
        <v>1588</v>
      </c>
    </row>
    <row r="36" spans="1:27" x14ac:dyDescent="0.25">
      <c r="A36" s="79" t="s">
        <v>787</v>
      </c>
      <c r="B36" s="86">
        <v>45689</v>
      </c>
      <c r="C36" s="86">
        <v>45689</v>
      </c>
      <c r="D36" s="86">
        <v>45689</v>
      </c>
      <c r="E36" s="79" t="s">
        <v>1248</v>
      </c>
      <c r="F36" s="79" t="s">
        <v>1589</v>
      </c>
      <c r="G36" s="79">
        <v>35</v>
      </c>
      <c r="H36" s="79" t="s">
        <v>1247</v>
      </c>
      <c r="I36" s="79" t="s">
        <v>819</v>
      </c>
      <c r="J36" s="79" t="s">
        <v>821</v>
      </c>
      <c r="K36" s="79" t="s">
        <v>846</v>
      </c>
      <c r="L36" s="79">
        <v>0</v>
      </c>
      <c r="M36" s="79" t="s">
        <v>821</v>
      </c>
      <c r="N36" s="79" t="s">
        <v>1003</v>
      </c>
      <c r="O36" s="79" t="s">
        <v>1193</v>
      </c>
      <c r="P36" s="79" t="s">
        <v>1199</v>
      </c>
      <c r="Q36" s="79" t="s">
        <v>38</v>
      </c>
      <c r="R36" s="79">
        <v>5</v>
      </c>
      <c r="S36" s="79" t="s">
        <v>39</v>
      </c>
      <c r="T36" s="79">
        <v>100000</v>
      </c>
      <c r="U36" s="79">
        <v>1</v>
      </c>
      <c r="V36" s="79">
        <v>500000</v>
      </c>
      <c r="W36" s="79">
        <v>0</v>
      </c>
      <c r="X36" s="79">
        <v>500000</v>
      </c>
      <c r="Y36" s="79" t="s">
        <v>1590</v>
      </c>
      <c r="Z36" s="79" t="s">
        <v>787</v>
      </c>
      <c r="AA36" s="79" t="s">
        <v>1591</v>
      </c>
    </row>
    <row r="37" spans="1:27" x14ac:dyDescent="0.25">
      <c r="A37" s="79" t="s">
        <v>787</v>
      </c>
      <c r="B37" s="86">
        <v>45717</v>
      </c>
      <c r="C37" s="86">
        <v>45717</v>
      </c>
      <c r="D37" s="86">
        <v>45717</v>
      </c>
      <c r="E37" s="79" t="s">
        <v>1250</v>
      </c>
      <c r="F37" s="79" t="s">
        <v>1569</v>
      </c>
      <c r="G37" s="79">
        <v>36</v>
      </c>
      <c r="H37" s="79" t="s">
        <v>1249</v>
      </c>
      <c r="I37" s="79" t="s">
        <v>33</v>
      </c>
      <c r="J37" s="79" t="s">
        <v>821</v>
      </c>
      <c r="K37" s="79" t="s">
        <v>846</v>
      </c>
      <c r="L37" s="79">
        <v>0</v>
      </c>
      <c r="M37" s="79" t="s">
        <v>821</v>
      </c>
      <c r="N37" s="79" t="s">
        <v>1157</v>
      </c>
      <c r="O37" s="79" t="s">
        <v>1191</v>
      </c>
      <c r="P37" s="79" t="s">
        <v>1192</v>
      </c>
      <c r="Q37" s="79" t="s">
        <v>38</v>
      </c>
      <c r="R37" s="79">
        <v>5</v>
      </c>
      <c r="S37" s="79" t="s">
        <v>39</v>
      </c>
      <c r="T37" s="79">
        <v>1000000</v>
      </c>
      <c r="U37" s="79">
        <v>1</v>
      </c>
      <c r="V37" s="79">
        <v>5000000</v>
      </c>
      <c r="W37" s="79">
        <v>0</v>
      </c>
      <c r="X37" s="79">
        <v>5000000</v>
      </c>
      <c r="Y37" s="79" t="s">
        <v>1592</v>
      </c>
      <c r="Z37" s="79" t="s">
        <v>787</v>
      </c>
      <c r="AA37" s="79" t="s">
        <v>1571</v>
      </c>
    </row>
    <row r="38" spans="1:27" x14ac:dyDescent="0.25">
      <c r="A38" s="79" t="s">
        <v>53</v>
      </c>
      <c r="B38" s="86">
        <v>45383</v>
      </c>
      <c r="C38" s="86">
        <v>45383</v>
      </c>
      <c r="D38" s="86">
        <v>45383</v>
      </c>
      <c r="E38" s="79" t="s">
        <v>1221</v>
      </c>
      <c r="F38" s="79" t="s">
        <v>1561</v>
      </c>
      <c r="G38" s="79">
        <v>37</v>
      </c>
      <c r="H38" s="79" t="s">
        <v>1251</v>
      </c>
      <c r="I38" s="79" t="s">
        <v>33</v>
      </c>
      <c r="J38" s="79" t="s">
        <v>768</v>
      </c>
      <c r="K38" s="79" t="s">
        <v>846</v>
      </c>
      <c r="L38" s="79">
        <v>0</v>
      </c>
      <c r="M38" s="79" t="s">
        <v>768</v>
      </c>
      <c r="N38" s="79" t="s">
        <v>1156</v>
      </c>
      <c r="O38" s="79" t="s">
        <v>1188</v>
      </c>
      <c r="P38" s="79" t="s">
        <v>1187</v>
      </c>
      <c r="Q38" s="79" t="s">
        <v>38</v>
      </c>
      <c r="R38" s="79">
        <v>1000</v>
      </c>
      <c r="S38" s="79" t="s">
        <v>39</v>
      </c>
      <c r="T38" s="79">
        <v>5000</v>
      </c>
      <c r="U38" s="79">
        <v>1</v>
      </c>
      <c r="V38" s="79">
        <v>5000000</v>
      </c>
      <c r="W38" s="79">
        <v>0</v>
      </c>
      <c r="X38" s="79">
        <v>5000000</v>
      </c>
      <c r="Y38" s="79" t="s">
        <v>1576</v>
      </c>
      <c r="Z38" s="79" t="s">
        <v>53</v>
      </c>
      <c r="AA38" s="79" t="s">
        <v>1593</v>
      </c>
    </row>
    <row r="39" spans="1:27" x14ac:dyDescent="0.25">
      <c r="A39" s="79" t="s">
        <v>53</v>
      </c>
      <c r="B39" s="86">
        <v>45413</v>
      </c>
      <c r="C39" s="86">
        <v>45413</v>
      </c>
      <c r="D39" s="86">
        <v>45413</v>
      </c>
      <c r="E39" s="79" t="s">
        <v>1253</v>
      </c>
      <c r="F39" s="79" t="s">
        <v>1594</v>
      </c>
      <c r="G39" s="79">
        <v>38</v>
      </c>
      <c r="H39" s="79" t="s">
        <v>1252</v>
      </c>
      <c r="I39" s="79" t="s">
        <v>33</v>
      </c>
      <c r="J39" s="79" t="s">
        <v>768</v>
      </c>
      <c r="K39" s="79" t="s">
        <v>846</v>
      </c>
      <c r="L39" s="79">
        <v>0</v>
      </c>
      <c r="M39" s="79" t="s">
        <v>768</v>
      </c>
      <c r="N39" s="79" t="s">
        <v>1073</v>
      </c>
      <c r="O39" s="79" t="s">
        <v>1189</v>
      </c>
      <c r="P39" s="79" t="s">
        <v>1190</v>
      </c>
      <c r="Q39" s="79" t="s">
        <v>38</v>
      </c>
      <c r="R39" s="79">
        <v>2</v>
      </c>
      <c r="S39" s="79" t="s">
        <v>39</v>
      </c>
      <c r="T39" s="79">
        <v>1000000</v>
      </c>
      <c r="U39" s="79">
        <v>1</v>
      </c>
      <c r="V39" s="79">
        <v>2000000</v>
      </c>
      <c r="W39" s="79">
        <v>0</v>
      </c>
      <c r="X39" s="79">
        <v>2000000</v>
      </c>
      <c r="Y39" s="79" t="s">
        <v>1595</v>
      </c>
      <c r="Z39" s="79" t="s">
        <v>53</v>
      </c>
      <c r="AA39" s="79" t="s">
        <v>1596</v>
      </c>
    </row>
    <row r="40" spans="1:27" x14ac:dyDescent="0.25">
      <c r="A40" s="79" t="s">
        <v>53</v>
      </c>
      <c r="B40" s="86">
        <v>45444</v>
      </c>
      <c r="C40" s="86">
        <v>45444</v>
      </c>
      <c r="D40" s="86">
        <v>45444</v>
      </c>
      <c r="E40" s="79" t="s">
        <v>1255</v>
      </c>
      <c r="F40" s="79" t="s">
        <v>1597</v>
      </c>
      <c r="G40" s="79">
        <v>39</v>
      </c>
      <c r="H40" s="79" t="s">
        <v>1254</v>
      </c>
      <c r="I40" s="79" t="s">
        <v>40</v>
      </c>
      <c r="J40" s="79" t="s">
        <v>768</v>
      </c>
      <c r="K40" s="79" t="s">
        <v>846</v>
      </c>
      <c r="L40" s="79">
        <v>0</v>
      </c>
      <c r="M40" s="79" t="s">
        <v>768</v>
      </c>
      <c r="N40" s="79" t="s">
        <v>1168</v>
      </c>
      <c r="O40" s="79" t="s">
        <v>1191</v>
      </c>
      <c r="P40" s="79" t="s">
        <v>1192</v>
      </c>
      <c r="Q40" s="79" t="s">
        <v>38</v>
      </c>
      <c r="R40" s="79">
        <v>100</v>
      </c>
      <c r="S40" s="79" t="s">
        <v>39</v>
      </c>
      <c r="T40" s="79">
        <v>100000</v>
      </c>
      <c r="U40" s="79">
        <v>1</v>
      </c>
      <c r="V40" s="79">
        <v>10000000</v>
      </c>
      <c r="W40" s="79">
        <v>0</v>
      </c>
      <c r="X40" s="79">
        <v>10000000</v>
      </c>
      <c r="Y40" s="79" t="s">
        <v>1598</v>
      </c>
      <c r="Z40" s="79" t="s">
        <v>53</v>
      </c>
      <c r="AA40" s="79" t="s">
        <v>1599</v>
      </c>
    </row>
    <row r="41" spans="1:27" x14ac:dyDescent="0.25">
      <c r="A41" s="79" t="s">
        <v>53</v>
      </c>
      <c r="B41" s="86">
        <v>45474</v>
      </c>
      <c r="C41" s="86">
        <v>45474</v>
      </c>
      <c r="D41" s="86">
        <v>45474</v>
      </c>
      <c r="E41" s="79" t="s">
        <v>1221</v>
      </c>
      <c r="F41" s="79" t="s">
        <v>1561</v>
      </c>
      <c r="G41" s="79">
        <v>40</v>
      </c>
      <c r="H41" s="79" t="s">
        <v>1256</v>
      </c>
      <c r="I41" s="79" t="s">
        <v>33</v>
      </c>
      <c r="J41" s="79" t="s">
        <v>768</v>
      </c>
      <c r="K41" s="79" t="s">
        <v>846</v>
      </c>
      <c r="L41" s="79">
        <v>0</v>
      </c>
      <c r="M41" s="79" t="s">
        <v>768</v>
      </c>
      <c r="N41" s="79" t="s">
        <v>1156</v>
      </c>
      <c r="O41" s="79" t="s">
        <v>1193</v>
      </c>
      <c r="P41" s="79" t="s">
        <v>1194</v>
      </c>
      <c r="Q41" s="79" t="s">
        <v>38</v>
      </c>
      <c r="R41" s="79">
        <v>2</v>
      </c>
      <c r="S41" s="79" t="s">
        <v>39</v>
      </c>
      <c r="T41" s="79">
        <v>5000000</v>
      </c>
      <c r="U41" s="79">
        <v>1</v>
      </c>
      <c r="V41" s="79">
        <v>10000000</v>
      </c>
      <c r="W41" s="79">
        <v>0</v>
      </c>
      <c r="X41" s="79">
        <v>10000000</v>
      </c>
      <c r="Y41" s="79" t="s">
        <v>1576</v>
      </c>
      <c r="Z41" s="79" t="s">
        <v>53</v>
      </c>
      <c r="AA41" s="79" t="s">
        <v>1593</v>
      </c>
    </row>
    <row r="42" spans="1:27" x14ac:dyDescent="0.25">
      <c r="A42" s="79" t="s">
        <v>53</v>
      </c>
      <c r="B42" s="86">
        <v>45505</v>
      </c>
      <c r="C42" s="86">
        <v>45505</v>
      </c>
      <c r="D42" s="86">
        <v>45505</v>
      </c>
      <c r="E42" s="79" t="s">
        <v>1221</v>
      </c>
      <c r="F42" s="79" t="s">
        <v>1561</v>
      </c>
      <c r="G42" s="79">
        <v>41</v>
      </c>
      <c r="H42" s="79" t="s">
        <v>1257</v>
      </c>
      <c r="I42" s="79" t="s">
        <v>819</v>
      </c>
      <c r="J42" s="79" t="s">
        <v>768</v>
      </c>
      <c r="K42" s="79" t="s">
        <v>846</v>
      </c>
      <c r="L42" s="79">
        <v>0</v>
      </c>
      <c r="M42" s="79" t="s">
        <v>768</v>
      </c>
      <c r="N42" s="79" t="s">
        <v>1156</v>
      </c>
      <c r="O42" s="79" t="s">
        <v>1195</v>
      </c>
      <c r="P42" s="79" t="s">
        <v>1192</v>
      </c>
      <c r="Q42" s="79" t="s">
        <v>38</v>
      </c>
      <c r="R42" s="79">
        <v>1</v>
      </c>
      <c r="S42" s="79" t="s">
        <v>39</v>
      </c>
      <c r="T42" s="79">
        <v>10000000</v>
      </c>
      <c r="U42" s="79">
        <v>1</v>
      </c>
      <c r="V42" s="79">
        <v>10000000</v>
      </c>
      <c r="W42" s="79">
        <v>0</v>
      </c>
      <c r="X42" s="79">
        <v>10000000</v>
      </c>
      <c r="Y42" s="79" t="s">
        <v>1562</v>
      </c>
      <c r="Z42" s="79" t="s">
        <v>53</v>
      </c>
      <c r="AA42" s="79" t="s">
        <v>1593</v>
      </c>
    </row>
    <row r="43" spans="1:27" x14ac:dyDescent="0.25">
      <c r="A43" s="79" t="s">
        <v>53</v>
      </c>
      <c r="B43" s="86">
        <v>45536</v>
      </c>
      <c r="C43" s="86">
        <v>45536</v>
      </c>
      <c r="D43" s="86">
        <v>45536</v>
      </c>
      <c r="E43" s="79" t="s">
        <v>1221</v>
      </c>
      <c r="F43" s="79" t="s">
        <v>1561</v>
      </c>
      <c r="G43" s="79">
        <v>42</v>
      </c>
      <c r="H43" s="79" t="s">
        <v>1258</v>
      </c>
      <c r="I43" s="79" t="s">
        <v>819</v>
      </c>
      <c r="J43" s="79" t="s">
        <v>768</v>
      </c>
      <c r="K43" s="79" t="s">
        <v>846</v>
      </c>
      <c r="L43" s="79">
        <v>0</v>
      </c>
      <c r="M43" s="79" t="s">
        <v>768</v>
      </c>
      <c r="N43" s="79" t="s">
        <v>1156</v>
      </c>
      <c r="O43" s="79" t="s">
        <v>1191</v>
      </c>
      <c r="P43" s="79" t="s">
        <v>1192</v>
      </c>
      <c r="Q43" s="79" t="s">
        <v>38</v>
      </c>
      <c r="R43" s="79">
        <v>2</v>
      </c>
      <c r="S43" s="79" t="s">
        <v>39</v>
      </c>
      <c r="T43" s="79">
        <v>10000000</v>
      </c>
      <c r="U43" s="79">
        <v>1</v>
      </c>
      <c r="V43" s="79">
        <v>20000000</v>
      </c>
      <c r="W43" s="79">
        <v>0</v>
      </c>
      <c r="X43" s="79">
        <v>20000000</v>
      </c>
      <c r="Y43" s="79" t="s">
        <v>1562</v>
      </c>
      <c r="Z43" s="79" t="s">
        <v>53</v>
      </c>
      <c r="AA43" s="79" t="s">
        <v>1593</v>
      </c>
    </row>
    <row r="44" spans="1:27" x14ac:dyDescent="0.25">
      <c r="A44" s="79" t="s">
        <v>53</v>
      </c>
      <c r="B44" s="86">
        <v>45566</v>
      </c>
      <c r="C44" s="86">
        <v>45566</v>
      </c>
      <c r="D44" s="86">
        <v>45566</v>
      </c>
      <c r="E44" s="79" t="s">
        <v>1221</v>
      </c>
      <c r="F44" s="79" t="s">
        <v>1561</v>
      </c>
      <c r="G44" s="79">
        <v>43</v>
      </c>
      <c r="H44" s="79" t="s">
        <v>1259</v>
      </c>
      <c r="I44" s="79" t="s">
        <v>33</v>
      </c>
      <c r="J44" s="79" t="s">
        <v>768</v>
      </c>
      <c r="K44" s="79" t="s">
        <v>846</v>
      </c>
      <c r="L44" s="79">
        <v>0</v>
      </c>
      <c r="M44" s="79" t="s">
        <v>768</v>
      </c>
      <c r="N44" s="79" t="s">
        <v>1156</v>
      </c>
      <c r="O44" s="79" t="s">
        <v>1196</v>
      </c>
      <c r="P44" s="79" t="s">
        <v>1197</v>
      </c>
      <c r="Q44" s="79" t="s">
        <v>38</v>
      </c>
      <c r="R44" s="79">
        <v>10</v>
      </c>
      <c r="S44" s="79" t="s">
        <v>39</v>
      </c>
      <c r="T44" s="79">
        <v>50000000</v>
      </c>
      <c r="U44" s="79">
        <v>1</v>
      </c>
      <c r="V44" s="79">
        <v>500000000</v>
      </c>
      <c r="W44" s="79">
        <v>0</v>
      </c>
      <c r="X44" s="79">
        <v>500000000</v>
      </c>
      <c r="Y44" s="79" t="s">
        <v>1576</v>
      </c>
      <c r="Z44" s="79" t="s">
        <v>53</v>
      </c>
      <c r="AA44" s="79" t="s">
        <v>1593</v>
      </c>
    </row>
    <row r="45" spans="1:27" x14ac:dyDescent="0.25">
      <c r="A45" s="79" t="s">
        <v>53</v>
      </c>
      <c r="B45" s="86">
        <v>45597</v>
      </c>
      <c r="C45" s="86">
        <v>45597</v>
      </c>
      <c r="D45" s="86">
        <v>45597</v>
      </c>
      <c r="E45" s="79" t="s">
        <v>1221</v>
      </c>
      <c r="F45" s="79" t="s">
        <v>1561</v>
      </c>
      <c r="G45" s="79">
        <v>44</v>
      </c>
      <c r="H45" s="79" t="s">
        <v>1260</v>
      </c>
      <c r="I45" s="79" t="s">
        <v>40</v>
      </c>
      <c r="J45" s="79" t="s">
        <v>768</v>
      </c>
      <c r="K45" s="79" t="s">
        <v>846</v>
      </c>
      <c r="L45" s="79">
        <v>0</v>
      </c>
      <c r="M45" s="79" t="s">
        <v>768</v>
      </c>
      <c r="N45" s="79" t="s">
        <v>1156</v>
      </c>
      <c r="O45" s="79" t="s">
        <v>1195</v>
      </c>
      <c r="P45" s="79" t="s">
        <v>1198</v>
      </c>
      <c r="Q45" s="79" t="s">
        <v>38</v>
      </c>
      <c r="R45" s="79">
        <v>2</v>
      </c>
      <c r="S45" s="79" t="s">
        <v>39</v>
      </c>
      <c r="T45" s="79">
        <v>100000</v>
      </c>
      <c r="U45" s="79">
        <v>1</v>
      </c>
      <c r="V45" s="79">
        <v>200000</v>
      </c>
      <c r="W45" s="79">
        <v>0</v>
      </c>
      <c r="X45" s="79">
        <v>200000</v>
      </c>
      <c r="Y45" s="79" t="s">
        <v>1600</v>
      </c>
      <c r="Z45" s="79" t="s">
        <v>53</v>
      </c>
      <c r="AA45" s="79" t="s">
        <v>1593</v>
      </c>
    </row>
    <row r="46" spans="1:27" x14ac:dyDescent="0.25">
      <c r="A46" s="79" t="s">
        <v>53</v>
      </c>
      <c r="B46" s="86">
        <v>45627</v>
      </c>
      <c r="C46" s="86">
        <v>45627</v>
      </c>
      <c r="D46" s="86">
        <v>45627</v>
      </c>
      <c r="E46" s="79" t="s">
        <v>1221</v>
      </c>
      <c r="F46" s="79" t="s">
        <v>1561</v>
      </c>
      <c r="G46" s="79">
        <v>45</v>
      </c>
      <c r="H46" s="79" t="s">
        <v>1261</v>
      </c>
      <c r="I46" s="79" t="s">
        <v>40</v>
      </c>
      <c r="J46" s="79" t="s">
        <v>768</v>
      </c>
      <c r="K46" s="79" t="s">
        <v>846</v>
      </c>
      <c r="L46" s="79">
        <v>0</v>
      </c>
      <c r="M46" s="79" t="s">
        <v>768</v>
      </c>
      <c r="N46" s="79" t="s">
        <v>1156</v>
      </c>
      <c r="O46" s="79" t="s">
        <v>1191</v>
      </c>
      <c r="P46" s="79" t="s">
        <v>1199</v>
      </c>
      <c r="Q46" s="79" t="s">
        <v>38</v>
      </c>
      <c r="R46" s="79">
        <v>1</v>
      </c>
      <c r="S46" s="79" t="s">
        <v>39</v>
      </c>
      <c r="T46" s="79">
        <v>1000000</v>
      </c>
      <c r="U46" s="79">
        <v>1</v>
      </c>
      <c r="V46" s="79">
        <v>1000000</v>
      </c>
      <c r="W46" s="79">
        <v>0</v>
      </c>
      <c r="X46" s="79">
        <v>1000000</v>
      </c>
      <c r="Y46" s="79" t="s">
        <v>1600</v>
      </c>
      <c r="Z46" s="79" t="s">
        <v>53</v>
      </c>
      <c r="AA46" s="79" t="s">
        <v>1593</v>
      </c>
    </row>
    <row r="47" spans="1:27" x14ac:dyDescent="0.25">
      <c r="A47" s="79" t="s">
        <v>53</v>
      </c>
      <c r="B47" s="86">
        <v>45658</v>
      </c>
      <c r="C47" s="86">
        <v>45658</v>
      </c>
      <c r="D47" s="86">
        <v>45658</v>
      </c>
      <c r="E47" s="79" t="s">
        <v>1221</v>
      </c>
      <c r="F47" s="79" t="s">
        <v>1561</v>
      </c>
      <c r="G47" s="79">
        <v>46</v>
      </c>
      <c r="H47" s="79" t="s">
        <v>1262</v>
      </c>
      <c r="I47" s="79" t="s">
        <v>40</v>
      </c>
      <c r="J47" s="79" t="s">
        <v>768</v>
      </c>
      <c r="K47" s="79" t="s">
        <v>846</v>
      </c>
      <c r="L47" s="79">
        <v>0</v>
      </c>
      <c r="M47" s="79" t="s">
        <v>768</v>
      </c>
      <c r="N47" s="79" t="s">
        <v>1156</v>
      </c>
      <c r="O47" s="79" t="s">
        <v>1191</v>
      </c>
      <c r="P47" s="79" t="s">
        <v>1192</v>
      </c>
      <c r="Q47" s="79" t="s">
        <v>38</v>
      </c>
      <c r="R47" s="79">
        <v>3</v>
      </c>
      <c r="S47" s="79" t="s">
        <v>39</v>
      </c>
      <c r="T47" s="79">
        <v>1000000</v>
      </c>
      <c r="U47" s="79">
        <v>1</v>
      </c>
      <c r="V47" s="79">
        <v>3000000</v>
      </c>
      <c r="W47" s="79">
        <v>0</v>
      </c>
      <c r="X47" s="79">
        <v>3000000</v>
      </c>
      <c r="Y47" s="79" t="s">
        <v>1600</v>
      </c>
      <c r="Z47" s="79" t="s">
        <v>53</v>
      </c>
      <c r="AA47" s="79" t="s">
        <v>1593</v>
      </c>
    </row>
    <row r="48" spans="1:27" x14ac:dyDescent="0.25">
      <c r="A48" s="79" t="s">
        <v>53</v>
      </c>
      <c r="B48" s="86">
        <v>45689</v>
      </c>
      <c r="C48" s="86">
        <v>45689</v>
      </c>
      <c r="D48" s="86">
        <v>45689</v>
      </c>
      <c r="E48" s="79" t="s">
        <v>1221</v>
      </c>
      <c r="F48" s="79" t="s">
        <v>1561</v>
      </c>
      <c r="G48" s="79">
        <v>47</v>
      </c>
      <c r="H48" s="79" t="s">
        <v>1263</v>
      </c>
      <c r="I48" s="79" t="s">
        <v>819</v>
      </c>
      <c r="J48" s="79" t="s">
        <v>768</v>
      </c>
      <c r="K48" s="79" t="s">
        <v>846</v>
      </c>
      <c r="L48" s="79">
        <v>0</v>
      </c>
      <c r="M48" s="79" t="s">
        <v>768</v>
      </c>
      <c r="N48" s="79" t="s">
        <v>1156</v>
      </c>
      <c r="O48" s="79" t="s">
        <v>1193</v>
      </c>
      <c r="P48" s="79" t="s">
        <v>1199</v>
      </c>
      <c r="Q48" s="79" t="s">
        <v>38</v>
      </c>
      <c r="R48" s="79">
        <v>5</v>
      </c>
      <c r="S48" s="79" t="s">
        <v>39</v>
      </c>
      <c r="T48" s="79">
        <v>100000</v>
      </c>
      <c r="U48" s="79">
        <v>1</v>
      </c>
      <c r="V48" s="79">
        <v>500000</v>
      </c>
      <c r="W48" s="79">
        <v>0</v>
      </c>
      <c r="X48" s="79">
        <v>500000</v>
      </c>
      <c r="Y48" s="79" t="s">
        <v>1562</v>
      </c>
      <c r="Z48" s="79" t="s">
        <v>53</v>
      </c>
      <c r="AA48" s="79" t="s">
        <v>1593</v>
      </c>
    </row>
    <row r="49" spans="1:27" x14ac:dyDescent="0.25">
      <c r="A49" s="79" t="s">
        <v>53</v>
      </c>
      <c r="B49" s="86">
        <v>45717</v>
      </c>
      <c r="C49" s="86">
        <v>45717</v>
      </c>
      <c r="D49" s="86">
        <v>45717</v>
      </c>
      <c r="E49" s="79" t="s">
        <v>1221</v>
      </c>
      <c r="F49" s="79" t="s">
        <v>1561</v>
      </c>
      <c r="G49" s="79">
        <v>48</v>
      </c>
      <c r="H49" s="79" t="s">
        <v>1264</v>
      </c>
      <c r="I49" s="79" t="s">
        <v>33</v>
      </c>
      <c r="J49" s="79" t="s">
        <v>768</v>
      </c>
      <c r="K49" s="79" t="s">
        <v>846</v>
      </c>
      <c r="L49" s="79">
        <v>0</v>
      </c>
      <c r="M49" s="79" t="s">
        <v>768</v>
      </c>
      <c r="N49" s="79" t="s">
        <v>1156</v>
      </c>
      <c r="O49" s="79" t="s">
        <v>1191</v>
      </c>
      <c r="P49" s="79" t="s">
        <v>1192</v>
      </c>
      <c r="Q49" s="79" t="s">
        <v>38</v>
      </c>
      <c r="R49" s="79">
        <v>5</v>
      </c>
      <c r="S49" s="79" t="s">
        <v>39</v>
      </c>
      <c r="T49" s="79">
        <v>1000000</v>
      </c>
      <c r="U49" s="79">
        <v>1</v>
      </c>
      <c r="V49" s="79">
        <v>5000000</v>
      </c>
      <c r="W49" s="79">
        <v>0</v>
      </c>
      <c r="X49" s="79">
        <v>5000000</v>
      </c>
      <c r="Y49" s="79" t="s">
        <v>1576</v>
      </c>
      <c r="Z49" s="79" t="s">
        <v>53</v>
      </c>
      <c r="AA49" s="79" t="s">
        <v>1593</v>
      </c>
    </row>
    <row r="50" spans="1:27" x14ac:dyDescent="0.25">
      <c r="A50" s="79" t="s">
        <v>1121</v>
      </c>
      <c r="B50" s="86">
        <v>45383</v>
      </c>
      <c r="C50" s="86">
        <v>45383</v>
      </c>
      <c r="D50" s="86">
        <v>45383</v>
      </c>
      <c r="E50" s="79" t="s">
        <v>1519</v>
      </c>
      <c r="F50" s="79" t="s">
        <v>1601</v>
      </c>
      <c r="G50" s="79">
        <v>49</v>
      </c>
      <c r="H50" s="79" t="s">
        <v>1265</v>
      </c>
      <c r="I50" s="79" t="s">
        <v>33</v>
      </c>
      <c r="J50" s="79" t="s">
        <v>789</v>
      </c>
      <c r="K50" s="79" t="s">
        <v>846</v>
      </c>
      <c r="L50" s="79">
        <v>0</v>
      </c>
      <c r="M50" s="79" t="s">
        <v>789</v>
      </c>
      <c r="N50" s="79" t="s">
        <v>1049</v>
      </c>
      <c r="O50" s="79" t="s">
        <v>1188</v>
      </c>
      <c r="P50" s="79" t="s">
        <v>1187</v>
      </c>
      <c r="Q50" s="79" t="s">
        <v>38</v>
      </c>
      <c r="R50" s="79">
        <v>1000</v>
      </c>
      <c r="S50" s="79" t="s">
        <v>39</v>
      </c>
      <c r="T50" s="79">
        <v>5000</v>
      </c>
      <c r="U50" s="79">
        <v>1</v>
      </c>
      <c r="V50" s="79">
        <v>5000000</v>
      </c>
      <c r="W50" s="79">
        <v>0</v>
      </c>
      <c r="X50" s="79">
        <v>5000000</v>
      </c>
      <c r="Y50" s="79" t="s">
        <v>1602</v>
      </c>
      <c r="Z50" s="79" t="s">
        <v>1121</v>
      </c>
      <c r="AA50" s="79" t="s">
        <v>1603</v>
      </c>
    </row>
    <row r="51" spans="1:27" x14ac:dyDescent="0.25">
      <c r="A51" s="79" t="s">
        <v>1121</v>
      </c>
      <c r="B51" s="86">
        <v>45413</v>
      </c>
      <c r="C51" s="86">
        <v>45413</v>
      </c>
      <c r="D51" s="86">
        <v>45413</v>
      </c>
      <c r="E51" s="79" t="s">
        <v>1520</v>
      </c>
      <c r="F51" s="79" t="s">
        <v>1604</v>
      </c>
      <c r="G51" s="79">
        <v>50</v>
      </c>
      <c r="H51" s="79" t="s">
        <v>1266</v>
      </c>
      <c r="I51" s="79" t="s">
        <v>33</v>
      </c>
      <c r="J51" s="79" t="s">
        <v>789</v>
      </c>
      <c r="K51" s="79" t="s">
        <v>846</v>
      </c>
      <c r="L51" s="79">
        <v>0</v>
      </c>
      <c r="M51" s="79" t="s">
        <v>789</v>
      </c>
      <c r="N51" s="79" t="s">
        <v>993</v>
      </c>
      <c r="O51" s="79" t="s">
        <v>1189</v>
      </c>
      <c r="P51" s="79" t="s">
        <v>1190</v>
      </c>
      <c r="Q51" s="79" t="s">
        <v>38</v>
      </c>
      <c r="R51" s="79">
        <v>2</v>
      </c>
      <c r="S51" s="79" t="s">
        <v>39</v>
      </c>
      <c r="T51" s="79">
        <v>1000000</v>
      </c>
      <c r="U51" s="79">
        <v>1</v>
      </c>
      <c r="V51" s="79">
        <v>2000000</v>
      </c>
      <c r="W51" s="79">
        <v>0</v>
      </c>
      <c r="X51" s="79">
        <v>2000000</v>
      </c>
      <c r="Y51" s="79" t="s">
        <v>1605</v>
      </c>
      <c r="Z51" s="79" t="s">
        <v>1121</v>
      </c>
      <c r="AA51" s="79" t="s">
        <v>1606</v>
      </c>
    </row>
    <row r="52" spans="1:27" x14ac:dyDescent="0.25">
      <c r="A52" s="79" t="s">
        <v>1121</v>
      </c>
      <c r="B52" s="86">
        <v>45444</v>
      </c>
      <c r="C52" s="86">
        <v>45444</v>
      </c>
      <c r="D52" s="86">
        <v>45444</v>
      </c>
      <c r="E52" s="79" t="s">
        <v>1522</v>
      </c>
      <c r="F52" s="79" t="s">
        <v>1607</v>
      </c>
      <c r="G52" s="79">
        <v>51</v>
      </c>
      <c r="H52" s="79" t="s">
        <v>1267</v>
      </c>
      <c r="I52" s="79" t="s">
        <v>40</v>
      </c>
      <c r="J52" s="79" t="s">
        <v>789</v>
      </c>
      <c r="K52" s="79" t="s">
        <v>846</v>
      </c>
      <c r="L52" s="79">
        <v>0</v>
      </c>
      <c r="M52" s="79" t="s">
        <v>789</v>
      </c>
      <c r="N52" s="79" t="s">
        <v>982</v>
      </c>
      <c r="O52" s="79" t="s">
        <v>1191</v>
      </c>
      <c r="P52" s="79" t="s">
        <v>1192</v>
      </c>
      <c r="Q52" s="79" t="s">
        <v>38</v>
      </c>
      <c r="R52" s="79">
        <v>100</v>
      </c>
      <c r="S52" s="79" t="s">
        <v>39</v>
      </c>
      <c r="T52" s="79">
        <v>100000</v>
      </c>
      <c r="U52" s="79">
        <v>1</v>
      </c>
      <c r="V52" s="79">
        <v>10000000</v>
      </c>
      <c r="W52" s="79">
        <v>0</v>
      </c>
      <c r="X52" s="79">
        <v>10000000</v>
      </c>
      <c r="Y52" s="79" t="s">
        <v>1608</v>
      </c>
      <c r="Z52" s="79" t="s">
        <v>1121</v>
      </c>
      <c r="AA52" s="79" t="s">
        <v>1609</v>
      </c>
    </row>
    <row r="53" spans="1:27" x14ac:dyDescent="0.25">
      <c r="A53" s="79" t="s">
        <v>1121</v>
      </c>
      <c r="B53" s="86">
        <v>45474</v>
      </c>
      <c r="C53" s="86">
        <v>45474</v>
      </c>
      <c r="D53" s="86">
        <v>45474</v>
      </c>
      <c r="E53" s="79" t="s">
        <v>1523</v>
      </c>
      <c r="F53" s="79" t="s">
        <v>1610</v>
      </c>
      <c r="G53" s="79">
        <v>52</v>
      </c>
      <c r="H53" s="79" t="s">
        <v>1268</v>
      </c>
      <c r="I53" s="79" t="s">
        <v>33</v>
      </c>
      <c r="J53" s="79" t="s">
        <v>789</v>
      </c>
      <c r="K53" s="79" t="s">
        <v>846</v>
      </c>
      <c r="L53" s="79">
        <v>0</v>
      </c>
      <c r="M53" s="79" t="s">
        <v>789</v>
      </c>
      <c r="N53" s="79" t="s">
        <v>1021</v>
      </c>
      <c r="O53" s="79" t="s">
        <v>1193</v>
      </c>
      <c r="P53" s="79" t="s">
        <v>1194</v>
      </c>
      <c r="Q53" s="79" t="s">
        <v>38</v>
      </c>
      <c r="R53" s="79">
        <v>2</v>
      </c>
      <c r="S53" s="79" t="s">
        <v>39</v>
      </c>
      <c r="T53" s="79">
        <v>5000000</v>
      </c>
      <c r="U53" s="79">
        <v>1</v>
      </c>
      <c r="V53" s="79">
        <v>10000000</v>
      </c>
      <c r="W53" s="79">
        <v>0</v>
      </c>
      <c r="X53" s="79">
        <v>10000000</v>
      </c>
      <c r="Y53" s="79" t="s">
        <v>1611</v>
      </c>
      <c r="Z53" s="79" t="s">
        <v>1121</v>
      </c>
      <c r="AA53" s="79" t="s">
        <v>1612</v>
      </c>
    </row>
    <row r="54" spans="1:27" x14ac:dyDescent="0.25">
      <c r="A54" s="79" t="s">
        <v>1121</v>
      </c>
      <c r="B54" s="86">
        <v>45505</v>
      </c>
      <c r="C54" s="86">
        <v>45505</v>
      </c>
      <c r="D54" s="86">
        <v>45505</v>
      </c>
      <c r="E54" s="79" t="s">
        <v>1525</v>
      </c>
      <c r="F54" s="79" t="s">
        <v>1604</v>
      </c>
      <c r="G54" s="79">
        <v>53</v>
      </c>
      <c r="H54" s="79" t="s">
        <v>1269</v>
      </c>
      <c r="I54" s="79" t="s">
        <v>819</v>
      </c>
      <c r="J54" s="79" t="s">
        <v>789</v>
      </c>
      <c r="K54" s="79" t="s">
        <v>846</v>
      </c>
      <c r="L54" s="79">
        <v>0</v>
      </c>
      <c r="M54" s="79" t="s">
        <v>789</v>
      </c>
      <c r="N54" s="79" t="s">
        <v>989</v>
      </c>
      <c r="O54" s="79" t="s">
        <v>1195</v>
      </c>
      <c r="P54" s="79" t="s">
        <v>1192</v>
      </c>
      <c r="Q54" s="79" t="s">
        <v>38</v>
      </c>
      <c r="R54" s="79">
        <v>1</v>
      </c>
      <c r="S54" s="79" t="s">
        <v>39</v>
      </c>
      <c r="T54" s="79">
        <v>10000000</v>
      </c>
      <c r="U54" s="79">
        <v>1</v>
      </c>
      <c r="V54" s="79">
        <v>10000000</v>
      </c>
      <c r="W54" s="79">
        <v>0</v>
      </c>
      <c r="X54" s="79">
        <v>10000000</v>
      </c>
      <c r="Y54" s="79" t="s">
        <v>1613</v>
      </c>
      <c r="Z54" s="79" t="s">
        <v>1121</v>
      </c>
      <c r="AA54" s="79" t="s">
        <v>1606</v>
      </c>
    </row>
    <row r="55" spans="1:27" x14ac:dyDescent="0.25">
      <c r="A55" s="79" t="s">
        <v>1121</v>
      </c>
      <c r="B55" s="86">
        <v>45536</v>
      </c>
      <c r="C55" s="86">
        <v>45536</v>
      </c>
      <c r="D55" s="86">
        <v>45536</v>
      </c>
      <c r="E55" s="79" t="s">
        <v>1526</v>
      </c>
      <c r="F55" s="79" t="s">
        <v>1610</v>
      </c>
      <c r="G55" s="79">
        <v>54</v>
      </c>
      <c r="H55" s="79" t="s">
        <v>1270</v>
      </c>
      <c r="I55" s="79" t="s">
        <v>819</v>
      </c>
      <c r="J55" s="79" t="s">
        <v>789</v>
      </c>
      <c r="K55" s="79" t="s">
        <v>846</v>
      </c>
      <c r="L55" s="79">
        <v>0</v>
      </c>
      <c r="M55" s="79" t="s">
        <v>789</v>
      </c>
      <c r="N55" s="79" t="s">
        <v>1004</v>
      </c>
      <c r="O55" s="79" t="s">
        <v>1191</v>
      </c>
      <c r="P55" s="79" t="s">
        <v>1192</v>
      </c>
      <c r="Q55" s="79" t="s">
        <v>38</v>
      </c>
      <c r="R55" s="79">
        <v>2</v>
      </c>
      <c r="S55" s="79" t="s">
        <v>39</v>
      </c>
      <c r="T55" s="79">
        <v>10000000</v>
      </c>
      <c r="U55" s="79">
        <v>1</v>
      </c>
      <c r="V55" s="79">
        <v>20000000</v>
      </c>
      <c r="W55" s="79">
        <v>0</v>
      </c>
      <c r="X55" s="79">
        <v>20000000</v>
      </c>
      <c r="Y55" s="79" t="s">
        <v>1614</v>
      </c>
      <c r="Z55" s="79" t="s">
        <v>1121</v>
      </c>
      <c r="AA55" s="79" t="s">
        <v>1612</v>
      </c>
    </row>
    <row r="56" spans="1:27" x14ac:dyDescent="0.25">
      <c r="A56" s="79" t="s">
        <v>1121</v>
      </c>
      <c r="B56" s="86">
        <v>45566</v>
      </c>
      <c r="C56" s="86">
        <v>45566</v>
      </c>
      <c r="D56" s="86">
        <v>45566</v>
      </c>
      <c r="E56" s="79" t="s">
        <v>1524</v>
      </c>
      <c r="F56" s="79" t="s">
        <v>1601</v>
      </c>
      <c r="G56" s="79">
        <v>55</v>
      </c>
      <c r="H56" s="79" t="s">
        <v>1271</v>
      </c>
      <c r="I56" s="79" t="s">
        <v>33</v>
      </c>
      <c r="J56" s="79" t="s">
        <v>789</v>
      </c>
      <c r="K56" s="79" t="s">
        <v>846</v>
      </c>
      <c r="L56" s="79">
        <v>0</v>
      </c>
      <c r="M56" s="79" t="s">
        <v>789</v>
      </c>
      <c r="N56" s="79" t="s">
        <v>1048</v>
      </c>
      <c r="O56" s="79" t="s">
        <v>1196</v>
      </c>
      <c r="P56" s="79" t="s">
        <v>1197</v>
      </c>
      <c r="Q56" s="79" t="s">
        <v>38</v>
      </c>
      <c r="R56" s="79">
        <v>10</v>
      </c>
      <c r="S56" s="79" t="s">
        <v>39</v>
      </c>
      <c r="T56" s="79">
        <v>50000000</v>
      </c>
      <c r="U56" s="79">
        <v>1</v>
      </c>
      <c r="V56" s="79">
        <v>500000000</v>
      </c>
      <c r="W56" s="79">
        <v>0</v>
      </c>
      <c r="X56" s="79">
        <v>500000000</v>
      </c>
      <c r="Y56" s="79" t="s">
        <v>1615</v>
      </c>
      <c r="Z56" s="79" t="s">
        <v>1121</v>
      </c>
      <c r="AA56" s="79" t="s">
        <v>1603</v>
      </c>
    </row>
    <row r="57" spans="1:27" x14ac:dyDescent="0.25">
      <c r="A57" s="79" t="s">
        <v>1121</v>
      </c>
      <c r="B57" s="86">
        <v>45597</v>
      </c>
      <c r="C57" s="86">
        <v>45597</v>
      </c>
      <c r="D57" s="86">
        <v>45597</v>
      </c>
      <c r="E57" s="79" t="s">
        <v>1521</v>
      </c>
      <c r="F57" s="79" t="s">
        <v>1601</v>
      </c>
      <c r="G57" s="79">
        <v>56</v>
      </c>
      <c r="H57" s="79" t="s">
        <v>1272</v>
      </c>
      <c r="I57" s="79" t="s">
        <v>40</v>
      </c>
      <c r="J57" s="79" t="s">
        <v>789</v>
      </c>
      <c r="K57" s="79" t="s">
        <v>846</v>
      </c>
      <c r="L57" s="79">
        <v>0</v>
      </c>
      <c r="M57" s="79" t="s">
        <v>789</v>
      </c>
      <c r="N57" s="79" t="s">
        <v>1027</v>
      </c>
      <c r="O57" s="79" t="s">
        <v>1195</v>
      </c>
      <c r="P57" s="79" t="s">
        <v>1198</v>
      </c>
      <c r="Q57" s="79" t="s">
        <v>38</v>
      </c>
      <c r="R57" s="79">
        <v>2</v>
      </c>
      <c r="S57" s="79" t="s">
        <v>39</v>
      </c>
      <c r="T57" s="79">
        <v>100000</v>
      </c>
      <c r="U57" s="79">
        <v>1</v>
      </c>
      <c r="V57" s="79">
        <v>200000</v>
      </c>
      <c r="W57" s="79">
        <v>0</v>
      </c>
      <c r="X57" s="79">
        <v>200000</v>
      </c>
      <c r="Y57" s="79" t="s">
        <v>1616</v>
      </c>
      <c r="Z57" s="79" t="s">
        <v>1121</v>
      </c>
      <c r="AA57" s="79" t="s">
        <v>1603</v>
      </c>
    </row>
    <row r="58" spans="1:27" x14ac:dyDescent="0.25">
      <c r="A58" s="79" t="s">
        <v>1121</v>
      </c>
      <c r="B58" s="86">
        <v>45627</v>
      </c>
      <c r="C58" s="86">
        <v>45627</v>
      </c>
      <c r="D58" s="86">
        <v>45627</v>
      </c>
      <c r="E58" s="79" t="s">
        <v>1527</v>
      </c>
      <c r="F58" s="79" t="s">
        <v>1604</v>
      </c>
      <c r="G58" s="79">
        <v>57</v>
      </c>
      <c r="H58" s="79" t="s">
        <v>1273</v>
      </c>
      <c r="I58" s="79" t="s">
        <v>40</v>
      </c>
      <c r="J58" s="79" t="s">
        <v>789</v>
      </c>
      <c r="K58" s="79" t="s">
        <v>846</v>
      </c>
      <c r="L58" s="79">
        <v>0</v>
      </c>
      <c r="M58" s="79" t="s">
        <v>789</v>
      </c>
      <c r="N58" s="79" t="s">
        <v>986</v>
      </c>
      <c r="O58" s="79" t="s">
        <v>1191</v>
      </c>
      <c r="P58" s="79" t="s">
        <v>1199</v>
      </c>
      <c r="Q58" s="79" t="s">
        <v>38</v>
      </c>
      <c r="R58" s="79">
        <v>1</v>
      </c>
      <c r="S58" s="79" t="s">
        <v>39</v>
      </c>
      <c r="T58" s="79">
        <v>1000000</v>
      </c>
      <c r="U58" s="79">
        <v>1</v>
      </c>
      <c r="V58" s="79">
        <v>1000000</v>
      </c>
      <c r="W58" s="79">
        <v>0</v>
      </c>
      <c r="X58" s="79">
        <v>1000000</v>
      </c>
      <c r="Y58" s="79" t="s">
        <v>1617</v>
      </c>
      <c r="Z58" s="79" t="s">
        <v>1121</v>
      </c>
      <c r="AA58" s="79" t="s">
        <v>1606</v>
      </c>
    </row>
    <row r="59" spans="1:27" x14ac:dyDescent="0.25">
      <c r="A59" s="79" t="s">
        <v>1121</v>
      </c>
      <c r="B59" s="86">
        <v>45658</v>
      </c>
      <c r="C59" s="86">
        <v>45658</v>
      </c>
      <c r="D59" s="86">
        <v>45658</v>
      </c>
      <c r="E59" s="79" t="s">
        <v>1275</v>
      </c>
      <c r="F59" s="79" t="s">
        <v>1610</v>
      </c>
      <c r="G59" s="79">
        <v>58</v>
      </c>
      <c r="H59" s="79" t="s">
        <v>1274</v>
      </c>
      <c r="I59" s="79" t="s">
        <v>40</v>
      </c>
      <c r="J59" s="79" t="s">
        <v>789</v>
      </c>
      <c r="K59" s="79" t="s">
        <v>846</v>
      </c>
      <c r="L59" s="79">
        <v>0</v>
      </c>
      <c r="M59" s="79" t="s">
        <v>789</v>
      </c>
      <c r="N59" s="79" t="s">
        <v>1006</v>
      </c>
      <c r="O59" s="79" t="s">
        <v>1191</v>
      </c>
      <c r="P59" s="79" t="s">
        <v>1192</v>
      </c>
      <c r="Q59" s="79" t="s">
        <v>38</v>
      </c>
      <c r="R59" s="79">
        <v>3</v>
      </c>
      <c r="S59" s="79" t="s">
        <v>39</v>
      </c>
      <c r="T59" s="79">
        <v>1000000</v>
      </c>
      <c r="U59" s="79">
        <v>1</v>
      </c>
      <c r="V59" s="79">
        <v>3000000</v>
      </c>
      <c r="W59" s="79">
        <v>0</v>
      </c>
      <c r="X59" s="79">
        <v>3000000</v>
      </c>
      <c r="Y59" s="79" t="s">
        <v>1618</v>
      </c>
      <c r="Z59" s="79" t="s">
        <v>1121</v>
      </c>
      <c r="AA59" s="79" t="s">
        <v>1612</v>
      </c>
    </row>
    <row r="60" spans="1:27" x14ac:dyDescent="0.25">
      <c r="A60" s="79" t="s">
        <v>1121</v>
      </c>
      <c r="B60" s="86">
        <v>45689</v>
      </c>
      <c r="C60" s="86">
        <v>45689</v>
      </c>
      <c r="D60" s="86">
        <v>45689</v>
      </c>
      <c r="E60" s="79" t="s">
        <v>1275</v>
      </c>
      <c r="F60" s="79" t="s">
        <v>1610</v>
      </c>
      <c r="G60" s="79">
        <v>59</v>
      </c>
      <c r="H60" s="79" t="s">
        <v>1276</v>
      </c>
      <c r="I60" s="79" t="s">
        <v>819</v>
      </c>
      <c r="J60" s="79" t="s">
        <v>789</v>
      </c>
      <c r="K60" s="79" t="s">
        <v>846</v>
      </c>
      <c r="L60" s="79">
        <v>0</v>
      </c>
      <c r="M60" s="79" t="s">
        <v>789</v>
      </c>
      <c r="N60" s="79" t="s">
        <v>1006</v>
      </c>
      <c r="O60" s="79" t="s">
        <v>1193</v>
      </c>
      <c r="P60" s="79" t="s">
        <v>1199</v>
      </c>
      <c r="Q60" s="79" t="s">
        <v>38</v>
      </c>
      <c r="R60" s="79">
        <v>5</v>
      </c>
      <c r="S60" s="79" t="s">
        <v>39</v>
      </c>
      <c r="T60" s="79">
        <v>100000</v>
      </c>
      <c r="U60" s="79">
        <v>1</v>
      </c>
      <c r="V60" s="79">
        <v>500000</v>
      </c>
      <c r="W60" s="79">
        <v>0</v>
      </c>
      <c r="X60" s="79">
        <v>500000</v>
      </c>
      <c r="Y60" s="79" t="s">
        <v>1619</v>
      </c>
      <c r="Z60" s="79" t="s">
        <v>1121</v>
      </c>
      <c r="AA60" s="79" t="s">
        <v>1612</v>
      </c>
    </row>
    <row r="61" spans="1:27" x14ac:dyDescent="0.25">
      <c r="A61" s="79" t="s">
        <v>1121</v>
      </c>
      <c r="B61" s="86">
        <v>45717</v>
      </c>
      <c r="C61" s="86">
        <v>45717</v>
      </c>
      <c r="D61" s="86">
        <v>45717</v>
      </c>
      <c r="E61" s="79" t="s">
        <v>1278</v>
      </c>
      <c r="F61" s="79" t="s">
        <v>1620</v>
      </c>
      <c r="G61" s="79">
        <v>60</v>
      </c>
      <c r="H61" s="79" t="s">
        <v>1277</v>
      </c>
      <c r="I61" s="79" t="s">
        <v>33</v>
      </c>
      <c r="J61" s="79" t="s">
        <v>789</v>
      </c>
      <c r="K61" s="79" t="s">
        <v>846</v>
      </c>
      <c r="L61" s="79">
        <v>0</v>
      </c>
      <c r="M61" s="79" t="s">
        <v>789</v>
      </c>
      <c r="N61" s="79" t="s">
        <v>978</v>
      </c>
      <c r="O61" s="79" t="s">
        <v>1191</v>
      </c>
      <c r="P61" s="79" t="s">
        <v>1192</v>
      </c>
      <c r="Q61" s="79" t="s">
        <v>38</v>
      </c>
      <c r="R61" s="79">
        <v>5</v>
      </c>
      <c r="S61" s="79" t="s">
        <v>39</v>
      </c>
      <c r="T61" s="79">
        <v>1000000</v>
      </c>
      <c r="U61" s="79">
        <v>1</v>
      </c>
      <c r="V61" s="79">
        <v>5000000</v>
      </c>
      <c r="W61" s="79">
        <v>0</v>
      </c>
      <c r="X61" s="79">
        <v>5000000</v>
      </c>
      <c r="Y61" s="79" t="s">
        <v>1621</v>
      </c>
      <c r="Z61" s="79" t="s">
        <v>1121</v>
      </c>
      <c r="AA61" s="79" t="s">
        <v>1622</v>
      </c>
    </row>
    <row r="62" spans="1:27" x14ac:dyDescent="0.25">
      <c r="A62" s="79" t="s">
        <v>753</v>
      </c>
      <c r="B62" s="86">
        <v>45383</v>
      </c>
      <c r="C62" s="86">
        <v>45383</v>
      </c>
      <c r="D62" s="86">
        <v>45383</v>
      </c>
      <c r="E62" s="79" t="s">
        <v>1280</v>
      </c>
      <c r="F62" s="79" t="s">
        <v>1540</v>
      </c>
      <c r="G62" s="79">
        <v>61</v>
      </c>
      <c r="H62" s="79" t="s">
        <v>1279</v>
      </c>
      <c r="I62" s="79" t="s">
        <v>33</v>
      </c>
      <c r="J62" s="79" t="s">
        <v>771</v>
      </c>
      <c r="K62" s="79" t="s">
        <v>846</v>
      </c>
      <c r="L62" s="79">
        <v>0</v>
      </c>
      <c r="M62" s="79" t="s">
        <v>771</v>
      </c>
      <c r="N62" s="79" t="s">
        <v>931</v>
      </c>
      <c r="O62" s="79" t="s">
        <v>1188</v>
      </c>
      <c r="P62" s="79" t="s">
        <v>1187</v>
      </c>
      <c r="Q62" s="79" t="s">
        <v>38</v>
      </c>
      <c r="R62" s="79">
        <v>1000</v>
      </c>
      <c r="S62" s="79" t="s">
        <v>39</v>
      </c>
      <c r="T62" s="79">
        <v>5000</v>
      </c>
      <c r="U62" s="79">
        <v>1</v>
      </c>
      <c r="V62" s="79">
        <v>5000000</v>
      </c>
      <c r="W62" s="79">
        <v>0</v>
      </c>
      <c r="X62" s="79">
        <v>5000000</v>
      </c>
      <c r="Y62" s="79" t="s">
        <v>1623</v>
      </c>
      <c r="Z62" s="79" t="s">
        <v>753</v>
      </c>
      <c r="AA62" s="79" t="s">
        <v>1624</v>
      </c>
    </row>
    <row r="63" spans="1:27" x14ac:dyDescent="0.25">
      <c r="A63" s="79" t="s">
        <v>753</v>
      </c>
      <c r="B63" s="86">
        <v>45413</v>
      </c>
      <c r="C63" s="86">
        <v>45413</v>
      </c>
      <c r="D63" s="86">
        <v>45413</v>
      </c>
      <c r="E63" s="79" t="s">
        <v>1282</v>
      </c>
      <c r="F63" s="79" t="s">
        <v>1528</v>
      </c>
      <c r="G63" s="79">
        <v>62</v>
      </c>
      <c r="H63" s="79" t="s">
        <v>1281</v>
      </c>
      <c r="I63" s="79" t="s">
        <v>33</v>
      </c>
      <c r="J63" s="79" t="s">
        <v>771</v>
      </c>
      <c r="K63" s="79" t="s">
        <v>846</v>
      </c>
      <c r="L63" s="79">
        <v>0</v>
      </c>
      <c r="M63" s="79" t="s">
        <v>771</v>
      </c>
      <c r="N63" s="79" t="s">
        <v>880</v>
      </c>
      <c r="O63" s="79" t="s">
        <v>1189</v>
      </c>
      <c r="P63" s="79" t="s">
        <v>1190</v>
      </c>
      <c r="Q63" s="79" t="s">
        <v>38</v>
      </c>
      <c r="R63" s="79">
        <v>2</v>
      </c>
      <c r="S63" s="79" t="s">
        <v>39</v>
      </c>
      <c r="T63" s="79">
        <v>1000000</v>
      </c>
      <c r="U63" s="79">
        <v>1</v>
      </c>
      <c r="V63" s="79">
        <v>2000000</v>
      </c>
      <c r="W63" s="79">
        <v>0</v>
      </c>
      <c r="X63" s="79">
        <v>2000000</v>
      </c>
      <c r="Y63" s="79" t="s">
        <v>1625</v>
      </c>
      <c r="Z63" s="79" t="s">
        <v>753</v>
      </c>
      <c r="AA63" s="79" t="s">
        <v>1626</v>
      </c>
    </row>
    <row r="64" spans="1:27" x14ac:dyDescent="0.25">
      <c r="A64" s="79" t="s">
        <v>753</v>
      </c>
      <c r="B64" s="86">
        <v>45444</v>
      </c>
      <c r="C64" s="86">
        <v>45444</v>
      </c>
      <c r="D64" s="86">
        <v>45444</v>
      </c>
      <c r="E64" s="79" t="s">
        <v>1284</v>
      </c>
      <c r="F64" s="79" t="s">
        <v>1537</v>
      </c>
      <c r="G64" s="79">
        <v>63</v>
      </c>
      <c r="H64" s="79" t="s">
        <v>1283</v>
      </c>
      <c r="I64" s="79" t="s">
        <v>40</v>
      </c>
      <c r="J64" s="79" t="s">
        <v>771</v>
      </c>
      <c r="K64" s="79" t="s">
        <v>846</v>
      </c>
      <c r="L64" s="79">
        <v>0</v>
      </c>
      <c r="M64" s="79" t="s">
        <v>771</v>
      </c>
      <c r="N64" s="79" t="s">
        <v>899</v>
      </c>
      <c r="O64" s="79" t="s">
        <v>1191</v>
      </c>
      <c r="P64" s="79" t="s">
        <v>1192</v>
      </c>
      <c r="Q64" s="79" t="s">
        <v>38</v>
      </c>
      <c r="R64" s="79">
        <v>100</v>
      </c>
      <c r="S64" s="79" t="s">
        <v>39</v>
      </c>
      <c r="T64" s="79">
        <v>100000</v>
      </c>
      <c r="U64" s="79">
        <v>1</v>
      </c>
      <c r="V64" s="79">
        <v>10000000</v>
      </c>
      <c r="W64" s="79">
        <v>0</v>
      </c>
      <c r="X64" s="79">
        <v>10000000</v>
      </c>
      <c r="Y64" s="79" t="s">
        <v>1627</v>
      </c>
      <c r="Z64" s="79" t="s">
        <v>753</v>
      </c>
      <c r="AA64" s="79" t="s">
        <v>1628</v>
      </c>
    </row>
    <row r="65" spans="1:27" x14ac:dyDescent="0.25">
      <c r="A65" s="79" t="s">
        <v>753</v>
      </c>
      <c r="B65" s="86">
        <v>45474</v>
      </c>
      <c r="C65" s="86">
        <v>45474</v>
      </c>
      <c r="D65" s="86">
        <v>45474</v>
      </c>
      <c r="E65" s="79" t="s">
        <v>1286</v>
      </c>
      <c r="F65" s="79" t="s">
        <v>1561</v>
      </c>
      <c r="G65" s="79">
        <v>64</v>
      </c>
      <c r="H65" s="79" t="s">
        <v>1285</v>
      </c>
      <c r="I65" s="79" t="s">
        <v>33</v>
      </c>
      <c r="J65" s="79" t="s">
        <v>771</v>
      </c>
      <c r="K65" s="79" t="s">
        <v>846</v>
      </c>
      <c r="L65" s="79">
        <v>0</v>
      </c>
      <c r="M65" s="79" t="s">
        <v>771</v>
      </c>
      <c r="N65" s="79" t="s">
        <v>924</v>
      </c>
      <c r="O65" s="79" t="s">
        <v>1193</v>
      </c>
      <c r="P65" s="79" t="s">
        <v>1194</v>
      </c>
      <c r="Q65" s="79" t="s">
        <v>38</v>
      </c>
      <c r="R65" s="79">
        <v>2</v>
      </c>
      <c r="S65" s="79" t="s">
        <v>39</v>
      </c>
      <c r="T65" s="79">
        <v>5000000</v>
      </c>
      <c r="U65" s="79">
        <v>1</v>
      </c>
      <c r="V65" s="79">
        <v>10000000</v>
      </c>
      <c r="W65" s="79">
        <v>0</v>
      </c>
      <c r="X65" s="79">
        <v>10000000</v>
      </c>
      <c r="Y65" s="79" t="s">
        <v>1629</v>
      </c>
      <c r="Z65" s="79" t="s">
        <v>753</v>
      </c>
      <c r="AA65" s="79" t="s">
        <v>1630</v>
      </c>
    </row>
    <row r="66" spans="1:27" x14ac:dyDescent="0.25">
      <c r="A66" s="79" t="s">
        <v>753</v>
      </c>
      <c r="B66" s="86">
        <v>45505</v>
      </c>
      <c r="C66" s="86">
        <v>45505</v>
      </c>
      <c r="D66" s="86">
        <v>45505</v>
      </c>
      <c r="E66" s="79" t="s">
        <v>1288</v>
      </c>
      <c r="F66" s="79" t="s">
        <v>1540</v>
      </c>
      <c r="G66" s="79">
        <v>65</v>
      </c>
      <c r="H66" s="79" t="s">
        <v>1287</v>
      </c>
      <c r="I66" s="79" t="s">
        <v>819</v>
      </c>
      <c r="J66" s="79" t="s">
        <v>771</v>
      </c>
      <c r="K66" s="79" t="s">
        <v>846</v>
      </c>
      <c r="L66" s="79">
        <v>0</v>
      </c>
      <c r="M66" s="79" t="s">
        <v>771</v>
      </c>
      <c r="N66" s="79" t="s">
        <v>940</v>
      </c>
      <c r="O66" s="79" t="s">
        <v>1195</v>
      </c>
      <c r="P66" s="79" t="s">
        <v>1192</v>
      </c>
      <c r="Q66" s="79" t="s">
        <v>38</v>
      </c>
      <c r="R66" s="79">
        <v>1</v>
      </c>
      <c r="S66" s="79" t="s">
        <v>39</v>
      </c>
      <c r="T66" s="79">
        <v>10000000</v>
      </c>
      <c r="U66" s="79">
        <v>1</v>
      </c>
      <c r="V66" s="79">
        <v>10000000</v>
      </c>
      <c r="W66" s="79">
        <v>0</v>
      </c>
      <c r="X66" s="79">
        <v>10000000</v>
      </c>
      <c r="Y66" s="79" t="s">
        <v>1631</v>
      </c>
      <c r="Z66" s="79" t="s">
        <v>753</v>
      </c>
      <c r="AA66" s="79" t="s">
        <v>1624</v>
      </c>
    </row>
    <row r="67" spans="1:27" x14ac:dyDescent="0.25">
      <c r="A67" s="79" t="s">
        <v>753</v>
      </c>
      <c r="B67" s="86">
        <v>45536</v>
      </c>
      <c r="C67" s="86">
        <v>45536</v>
      </c>
      <c r="D67" s="86">
        <v>45536</v>
      </c>
      <c r="E67" s="79" t="s">
        <v>1286</v>
      </c>
      <c r="F67" s="79" t="s">
        <v>1561</v>
      </c>
      <c r="G67" s="79">
        <v>66</v>
      </c>
      <c r="H67" s="79" t="s">
        <v>1289</v>
      </c>
      <c r="I67" s="79" t="s">
        <v>819</v>
      </c>
      <c r="J67" s="79" t="s">
        <v>771</v>
      </c>
      <c r="K67" s="79" t="s">
        <v>846</v>
      </c>
      <c r="L67" s="79">
        <v>0</v>
      </c>
      <c r="M67" s="79" t="s">
        <v>771</v>
      </c>
      <c r="N67" s="79" t="s">
        <v>924</v>
      </c>
      <c r="O67" s="79" t="s">
        <v>1191</v>
      </c>
      <c r="P67" s="79" t="s">
        <v>1192</v>
      </c>
      <c r="Q67" s="79" t="s">
        <v>38</v>
      </c>
      <c r="R67" s="79">
        <v>2</v>
      </c>
      <c r="S67" s="79" t="s">
        <v>39</v>
      </c>
      <c r="T67" s="79">
        <v>10000000</v>
      </c>
      <c r="U67" s="79">
        <v>1</v>
      </c>
      <c r="V67" s="79">
        <v>20000000</v>
      </c>
      <c r="W67" s="79">
        <v>0</v>
      </c>
      <c r="X67" s="79">
        <v>20000000</v>
      </c>
      <c r="Y67" s="79" t="s">
        <v>1632</v>
      </c>
      <c r="Z67" s="79" t="s">
        <v>753</v>
      </c>
      <c r="AA67" s="79" t="s">
        <v>1630</v>
      </c>
    </row>
    <row r="68" spans="1:27" x14ac:dyDescent="0.25">
      <c r="A68" s="79" t="s">
        <v>753</v>
      </c>
      <c r="B68" s="86">
        <v>45566</v>
      </c>
      <c r="C68" s="86">
        <v>45566</v>
      </c>
      <c r="D68" s="86">
        <v>45566</v>
      </c>
      <c r="E68" s="79" t="s">
        <v>1179</v>
      </c>
      <c r="F68" s="79" t="s">
        <v>1543</v>
      </c>
      <c r="G68" s="79">
        <v>67</v>
      </c>
      <c r="H68" s="79" t="s">
        <v>1290</v>
      </c>
      <c r="I68" s="79" t="s">
        <v>33</v>
      </c>
      <c r="J68" s="79" t="s">
        <v>771</v>
      </c>
      <c r="K68" s="79" t="s">
        <v>846</v>
      </c>
      <c r="L68" s="79">
        <v>0</v>
      </c>
      <c r="M68" s="79" t="s">
        <v>771</v>
      </c>
      <c r="N68" s="79" t="s">
        <v>1162</v>
      </c>
      <c r="O68" s="79" t="s">
        <v>1196</v>
      </c>
      <c r="P68" s="79" t="s">
        <v>1197</v>
      </c>
      <c r="Q68" s="79" t="s">
        <v>38</v>
      </c>
      <c r="R68" s="79">
        <v>10</v>
      </c>
      <c r="S68" s="79" t="s">
        <v>39</v>
      </c>
      <c r="T68" s="79">
        <v>50000000</v>
      </c>
      <c r="U68" s="79">
        <v>1</v>
      </c>
      <c r="V68" s="79">
        <v>500000000</v>
      </c>
      <c r="W68" s="79">
        <v>0</v>
      </c>
      <c r="X68" s="79">
        <v>500000000</v>
      </c>
      <c r="Y68" s="79" t="s">
        <v>1633</v>
      </c>
      <c r="Z68" s="79" t="s">
        <v>753</v>
      </c>
      <c r="AA68" s="79" t="s">
        <v>1634</v>
      </c>
    </row>
    <row r="69" spans="1:27" x14ac:dyDescent="0.25">
      <c r="A69" s="79" t="s">
        <v>753</v>
      </c>
      <c r="B69" s="86">
        <v>45597</v>
      </c>
      <c r="C69" s="86">
        <v>45597</v>
      </c>
      <c r="D69" s="86">
        <v>45597</v>
      </c>
      <c r="E69" s="79" t="s">
        <v>1292</v>
      </c>
      <c r="F69" s="79" t="s">
        <v>1635</v>
      </c>
      <c r="G69" s="79">
        <v>68</v>
      </c>
      <c r="H69" s="79" t="s">
        <v>1291</v>
      </c>
      <c r="I69" s="79" t="s">
        <v>40</v>
      </c>
      <c r="J69" s="79" t="s">
        <v>771</v>
      </c>
      <c r="K69" s="79" t="s">
        <v>846</v>
      </c>
      <c r="L69" s="79">
        <v>0</v>
      </c>
      <c r="M69" s="79" t="s">
        <v>771</v>
      </c>
      <c r="N69" s="79" t="s">
        <v>956</v>
      </c>
      <c r="O69" s="79" t="s">
        <v>1195</v>
      </c>
      <c r="P69" s="79" t="s">
        <v>1198</v>
      </c>
      <c r="Q69" s="79" t="s">
        <v>38</v>
      </c>
      <c r="R69" s="79">
        <v>2</v>
      </c>
      <c r="S69" s="79" t="s">
        <v>39</v>
      </c>
      <c r="T69" s="79">
        <v>100000</v>
      </c>
      <c r="U69" s="79">
        <v>1</v>
      </c>
      <c r="V69" s="79">
        <v>200000</v>
      </c>
      <c r="W69" s="79">
        <v>0</v>
      </c>
      <c r="X69" s="79">
        <v>200000</v>
      </c>
      <c r="Y69" s="79" t="s">
        <v>1636</v>
      </c>
      <c r="Z69" s="79" t="s">
        <v>753</v>
      </c>
      <c r="AA69" s="79" t="s">
        <v>1637</v>
      </c>
    </row>
    <row r="70" spans="1:27" x14ac:dyDescent="0.25">
      <c r="A70" s="79" t="s">
        <v>753</v>
      </c>
      <c r="B70" s="86">
        <v>45627</v>
      </c>
      <c r="C70" s="86">
        <v>45627</v>
      </c>
      <c r="D70" s="86">
        <v>45627</v>
      </c>
      <c r="E70" s="79" t="s">
        <v>1217</v>
      </c>
      <c r="F70" s="79" t="s">
        <v>1557</v>
      </c>
      <c r="G70" s="79">
        <v>69</v>
      </c>
      <c r="H70" s="79" t="s">
        <v>1293</v>
      </c>
      <c r="I70" s="79" t="s">
        <v>40</v>
      </c>
      <c r="J70" s="79" t="s">
        <v>771</v>
      </c>
      <c r="K70" s="79" t="s">
        <v>846</v>
      </c>
      <c r="L70" s="79">
        <v>0</v>
      </c>
      <c r="M70" s="79" t="s">
        <v>771</v>
      </c>
      <c r="N70" s="79" t="s">
        <v>900</v>
      </c>
      <c r="O70" s="79" t="s">
        <v>1191</v>
      </c>
      <c r="P70" s="79" t="s">
        <v>1199</v>
      </c>
      <c r="Q70" s="79" t="s">
        <v>38</v>
      </c>
      <c r="R70" s="79">
        <v>1</v>
      </c>
      <c r="S70" s="79" t="s">
        <v>39</v>
      </c>
      <c r="T70" s="79">
        <v>1000000</v>
      </c>
      <c r="U70" s="79">
        <v>1</v>
      </c>
      <c r="V70" s="79">
        <v>1000000</v>
      </c>
      <c r="W70" s="79">
        <v>0</v>
      </c>
      <c r="X70" s="79">
        <v>1000000</v>
      </c>
      <c r="Y70" s="79" t="s">
        <v>1558</v>
      </c>
      <c r="Z70" s="79" t="s">
        <v>753</v>
      </c>
      <c r="AA70" s="79" t="s">
        <v>1638</v>
      </c>
    </row>
    <row r="71" spans="1:27" x14ac:dyDescent="0.25">
      <c r="A71" s="79" t="s">
        <v>753</v>
      </c>
      <c r="B71" s="86">
        <v>45658</v>
      </c>
      <c r="C71" s="86">
        <v>45658</v>
      </c>
      <c r="D71" s="86">
        <v>45658</v>
      </c>
      <c r="E71" s="79" t="s">
        <v>1292</v>
      </c>
      <c r="F71" s="79" t="s">
        <v>1635</v>
      </c>
      <c r="G71" s="79">
        <v>70</v>
      </c>
      <c r="H71" s="79" t="s">
        <v>1294</v>
      </c>
      <c r="I71" s="79" t="s">
        <v>40</v>
      </c>
      <c r="J71" s="79" t="s">
        <v>771</v>
      </c>
      <c r="K71" s="79" t="s">
        <v>846</v>
      </c>
      <c r="L71" s="79">
        <v>0</v>
      </c>
      <c r="M71" s="79" t="s">
        <v>771</v>
      </c>
      <c r="N71" s="79" t="s">
        <v>956</v>
      </c>
      <c r="O71" s="79" t="s">
        <v>1191</v>
      </c>
      <c r="P71" s="79" t="s">
        <v>1192</v>
      </c>
      <c r="Q71" s="79" t="s">
        <v>38</v>
      </c>
      <c r="R71" s="79">
        <v>3</v>
      </c>
      <c r="S71" s="79" t="s">
        <v>39</v>
      </c>
      <c r="T71" s="79">
        <v>1000000</v>
      </c>
      <c r="U71" s="79">
        <v>1</v>
      </c>
      <c r="V71" s="79">
        <v>3000000</v>
      </c>
      <c r="W71" s="79">
        <v>0</v>
      </c>
      <c r="X71" s="79">
        <v>3000000</v>
      </c>
      <c r="Y71" s="79" t="s">
        <v>1636</v>
      </c>
      <c r="Z71" s="79" t="s">
        <v>753</v>
      </c>
      <c r="AA71" s="79" t="s">
        <v>1637</v>
      </c>
    </row>
    <row r="72" spans="1:27" x14ac:dyDescent="0.25">
      <c r="A72" s="79" t="s">
        <v>753</v>
      </c>
      <c r="B72" s="86">
        <v>45689</v>
      </c>
      <c r="C72" s="86">
        <v>45689</v>
      </c>
      <c r="D72" s="86">
        <v>45689</v>
      </c>
      <c r="E72" s="79" t="s">
        <v>1179</v>
      </c>
      <c r="F72" s="79" t="s">
        <v>1543</v>
      </c>
      <c r="G72" s="79">
        <v>71</v>
      </c>
      <c r="H72" s="79" t="s">
        <v>1295</v>
      </c>
      <c r="I72" s="79" t="s">
        <v>819</v>
      </c>
      <c r="J72" s="79" t="s">
        <v>771</v>
      </c>
      <c r="K72" s="79" t="s">
        <v>846</v>
      </c>
      <c r="L72" s="79">
        <v>0</v>
      </c>
      <c r="M72" s="79" t="s">
        <v>771</v>
      </c>
      <c r="N72" s="79" t="s">
        <v>1162</v>
      </c>
      <c r="O72" s="79" t="s">
        <v>1193</v>
      </c>
      <c r="P72" s="79" t="s">
        <v>1199</v>
      </c>
      <c r="Q72" s="79" t="s">
        <v>38</v>
      </c>
      <c r="R72" s="79">
        <v>5</v>
      </c>
      <c r="S72" s="79" t="s">
        <v>39</v>
      </c>
      <c r="T72" s="79">
        <v>100000</v>
      </c>
      <c r="U72" s="79">
        <v>1</v>
      </c>
      <c r="V72" s="79">
        <v>500000</v>
      </c>
      <c r="W72" s="79">
        <v>0</v>
      </c>
      <c r="X72" s="79">
        <v>500000</v>
      </c>
      <c r="Y72" s="79" t="s">
        <v>1639</v>
      </c>
      <c r="Z72" s="79" t="s">
        <v>753</v>
      </c>
      <c r="AA72" s="79" t="s">
        <v>1634</v>
      </c>
    </row>
    <row r="73" spans="1:27" x14ac:dyDescent="0.25">
      <c r="A73" s="79" t="s">
        <v>753</v>
      </c>
      <c r="B73" s="86">
        <v>45717</v>
      </c>
      <c r="C73" s="86">
        <v>45717</v>
      </c>
      <c r="D73" s="86">
        <v>45717</v>
      </c>
      <c r="E73" s="79" t="s">
        <v>1280</v>
      </c>
      <c r="F73" s="79" t="s">
        <v>1540</v>
      </c>
      <c r="G73" s="79">
        <v>72</v>
      </c>
      <c r="H73" s="79" t="s">
        <v>1296</v>
      </c>
      <c r="I73" s="79" t="s">
        <v>33</v>
      </c>
      <c r="J73" s="79" t="s">
        <v>771</v>
      </c>
      <c r="K73" s="79" t="s">
        <v>846</v>
      </c>
      <c r="L73" s="79">
        <v>0</v>
      </c>
      <c r="M73" s="79" t="s">
        <v>771</v>
      </c>
      <c r="N73" s="79" t="s">
        <v>931</v>
      </c>
      <c r="O73" s="79" t="s">
        <v>1191</v>
      </c>
      <c r="P73" s="79" t="s">
        <v>1192</v>
      </c>
      <c r="Q73" s="79" t="s">
        <v>38</v>
      </c>
      <c r="R73" s="79">
        <v>5</v>
      </c>
      <c r="S73" s="79" t="s">
        <v>39</v>
      </c>
      <c r="T73" s="79">
        <v>1000000</v>
      </c>
      <c r="U73" s="79">
        <v>1</v>
      </c>
      <c r="V73" s="79">
        <v>5000000</v>
      </c>
      <c r="W73" s="79">
        <v>0</v>
      </c>
      <c r="X73" s="79">
        <v>5000000</v>
      </c>
      <c r="Y73" s="79" t="s">
        <v>1623</v>
      </c>
      <c r="Z73" s="79" t="s">
        <v>753</v>
      </c>
      <c r="AA73" s="79" t="s">
        <v>1624</v>
      </c>
    </row>
    <row r="74" spans="1:27" x14ac:dyDescent="0.25">
      <c r="A74" s="79" t="s">
        <v>271</v>
      </c>
      <c r="B74" s="86">
        <v>45383</v>
      </c>
      <c r="C74" s="86">
        <v>45383</v>
      </c>
      <c r="D74" s="86">
        <v>45383</v>
      </c>
      <c r="E74" s="79" t="s">
        <v>1298</v>
      </c>
      <c r="F74" s="79" t="s">
        <v>1640</v>
      </c>
      <c r="G74" s="79">
        <v>73</v>
      </c>
      <c r="H74" s="79" t="s">
        <v>1297</v>
      </c>
      <c r="I74" s="79" t="s">
        <v>33</v>
      </c>
      <c r="J74" s="79" t="s">
        <v>772</v>
      </c>
      <c r="K74" s="79" t="s">
        <v>846</v>
      </c>
      <c r="L74" s="79">
        <v>0</v>
      </c>
      <c r="M74" s="79" t="s">
        <v>772</v>
      </c>
      <c r="N74" s="79" t="s">
        <v>909</v>
      </c>
      <c r="O74" s="79" t="s">
        <v>1188</v>
      </c>
      <c r="P74" s="79" t="s">
        <v>1187</v>
      </c>
      <c r="Q74" s="79" t="s">
        <v>38</v>
      </c>
      <c r="R74" s="79">
        <v>1000</v>
      </c>
      <c r="S74" s="79" t="s">
        <v>39</v>
      </c>
      <c r="T74" s="79">
        <v>5000</v>
      </c>
      <c r="U74" s="79">
        <v>1</v>
      </c>
      <c r="V74" s="79">
        <v>5000000</v>
      </c>
      <c r="W74" s="79">
        <v>0</v>
      </c>
      <c r="X74" s="79">
        <v>5000000</v>
      </c>
      <c r="Y74" s="79" t="s">
        <v>1641</v>
      </c>
      <c r="Z74" s="79" t="s">
        <v>271</v>
      </c>
      <c r="AA74" s="79" t="s">
        <v>1642</v>
      </c>
    </row>
    <row r="75" spans="1:27" x14ac:dyDescent="0.25">
      <c r="A75" s="79" t="s">
        <v>271</v>
      </c>
      <c r="B75" s="86">
        <v>45413</v>
      </c>
      <c r="C75" s="86">
        <v>45413</v>
      </c>
      <c r="D75" s="86">
        <v>45413</v>
      </c>
      <c r="E75" s="79" t="s">
        <v>1300</v>
      </c>
      <c r="F75" s="79" t="s">
        <v>1640</v>
      </c>
      <c r="G75" s="79">
        <v>74</v>
      </c>
      <c r="H75" s="79" t="s">
        <v>1299</v>
      </c>
      <c r="I75" s="79" t="s">
        <v>33</v>
      </c>
      <c r="J75" s="79" t="s">
        <v>772</v>
      </c>
      <c r="K75" s="79" t="s">
        <v>846</v>
      </c>
      <c r="L75" s="79">
        <v>0</v>
      </c>
      <c r="M75" s="79" t="s">
        <v>772</v>
      </c>
      <c r="N75" s="79" t="s">
        <v>917</v>
      </c>
      <c r="O75" s="79" t="s">
        <v>1189</v>
      </c>
      <c r="P75" s="79" t="s">
        <v>1190</v>
      </c>
      <c r="Q75" s="79" t="s">
        <v>38</v>
      </c>
      <c r="R75" s="79">
        <v>2</v>
      </c>
      <c r="S75" s="79" t="s">
        <v>39</v>
      </c>
      <c r="T75" s="79">
        <v>1000000</v>
      </c>
      <c r="U75" s="79">
        <v>1</v>
      </c>
      <c r="V75" s="79">
        <v>2000000</v>
      </c>
      <c r="W75" s="79">
        <v>0</v>
      </c>
      <c r="X75" s="79">
        <v>2000000</v>
      </c>
      <c r="Y75" s="79" t="s">
        <v>1643</v>
      </c>
      <c r="Z75" s="79" t="s">
        <v>271</v>
      </c>
      <c r="AA75" s="79" t="s">
        <v>1642</v>
      </c>
    </row>
    <row r="76" spans="1:27" x14ac:dyDescent="0.25">
      <c r="A76" s="79" t="s">
        <v>271</v>
      </c>
      <c r="B76" s="86">
        <v>45444</v>
      </c>
      <c r="C76" s="86">
        <v>45444</v>
      </c>
      <c r="D76" s="86">
        <v>45444</v>
      </c>
      <c r="E76" s="79" t="s">
        <v>1217</v>
      </c>
      <c r="F76" s="79" t="s">
        <v>1557</v>
      </c>
      <c r="G76" s="79">
        <v>75</v>
      </c>
      <c r="H76" s="79" t="s">
        <v>1301</v>
      </c>
      <c r="I76" s="79" t="s">
        <v>40</v>
      </c>
      <c r="J76" s="79" t="s">
        <v>772</v>
      </c>
      <c r="K76" s="79" t="s">
        <v>846</v>
      </c>
      <c r="L76" s="79">
        <v>0</v>
      </c>
      <c r="M76" s="79" t="s">
        <v>772</v>
      </c>
      <c r="N76" s="79" t="s">
        <v>900</v>
      </c>
      <c r="O76" s="79" t="s">
        <v>1191</v>
      </c>
      <c r="P76" s="79" t="s">
        <v>1192</v>
      </c>
      <c r="Q76" s="79" t="s">
        <v>38</v>
      </c>
      <c r="R76" s="79">
        <v>100</v>
      </c>
      <c r="S76" s="79" t="s">
        <v>39</v>
      </c>
      <c r="T76" s="79">
        <v>100000</v>
      </c>
      <c r="U76" s="79">
        <v>1</v>
      </c>
      <c r="V76" s="79">
        <v>10000000</v>
      </c>
      <c r="W76" s="79">
        <v>0</v>
      </c>
      <c r="X76" s="79">
        <v>10000000</v>
      </c>
      <c r="Y76" s="79" t="s">
        <v>1558</v>
      </c>
      <c r="Z76" s="79" t="s">
        <v>271</v>
      </c>
      <c r="AA76" s="79" t="s">
        <v>1644</v>
      </c>
    </row>
    <row r="77" spans="1:27" x14ac:dyDescent="0.25">
      <c r="A77" s="79" t="s">
        <v>271</v>
      </c>
      <c r="B77" s="86">
        <v>45474</v>
      </c>
      <c r="C77" s="86">
        <v>45474</v>
      </c>
      <c r="D77" s="86">
        <v>45474</v>
      </c>
      <c r="E77" s="79" t="s">
        <v>1300</v>
      </c>
      <c r="F77" s="79" t="s">
        <v>1640</v>
      </c>
      <c r="G77" s="79">
        <v>76</v>
      </c>
      <c r="H77" s="79" t="s">
        <v>1302</v>
      </c>
      <c r="I77" s="79" t="s">
        <v>33</v>
      </c>
      <c r="J77" s="79" t="s">
        <v>772</v>
      </c>
      <c r="K77" s="79" t="s">
        <v>846</v>
      </c>
      <c r="L77" s="79">
        <v>0</v>
      </c>
      <c r="M77" s="79" t="s">
        <v>772</v>
      </c>
      <c r="N77" s="79" t="s">
        <v>917</v>
      </c>
      <c r="O77" s="79" t="s">
        <v>1193</v>
      </c>
      <c r="P77" s="79" t="s">
        <v>1194</v>
      </c>
      <c r="Q77" s="79" t="s">
        <v>38</v>
      </c>
      <c r="R77" s="79">
        <v>2</v>
      </c>
      <c r="S77" s="79" t="s">
        <v>39</v>
      </c>
      <c r="T77" s="79">
        <v>5000000</v>
      </c>
      <c r="U77" s="79">
        <v>1</v>
      </c>
      <c r="V77" s="79">
        <v>10000000</v>
      </c>
      <c r="W77" s="79">
        <v>0</v>
      </c>
      <c r="X77" s="79">
        <v>10000000</v>
      </c>
      <c r="Y77" s="79" t="s">
        <v>1643</v>
      </c>
      <c r="Z77" s="79" t="s">
        <v>271</v>
      </c>
      <c r="AA77" s="79" t="s">
        <v>1642</v>
      </c>
    </row>
    <row r="78" spans="1:27" x14ac:dyDescent="0.25">
      <c r="A78" s="79" t="s">
        <v>271</v>
      </c>
      <c r="B78" s="86">
        <v>45505</v>
      </c>
      <c r="C78" s="86">
        <v>45505</v>
      </c>
      <c r="D78" s="86">
        <v>45505</v>
      </c>
      <c r="E78" s="79" t="s">
        <v>1217</v>
      </c>
      <c r="F78" s="79" t="s">
        <v>1557</v>
      </c>
      <c r="G78" s="79">
        <v>77</v>
      </c>
      <c r="H78" s="79" t="s">
        <v>1303</v>
      </c>
      <c r="I78" s="79" t="s">
        <v>819</v>
      </c>
      <c r="J78" s="79" t="s">
        <v>772</v>
      </c>
      <c r="K78" s="79" t="s">
        <v>846</v>
      </c>
      <c r="L78" s="79">
        <v>0</v>
      </c>
      <c r="M78" s="79" t="s">
        <v>772</v>
      </c>
      <c r="N78" s="79" t="s">
        <v>900</v>
      </c>
      <c r="O78" s="79" t="s">
        <v>1195</v>
      </c>
      <c r="P78" s="79" t="s">
        <v>1192</v>
      </c>
      <c r="Q78" s="79" t="s">
        <v>38</v>
      </c>
      <c r="R78" s="79">
        <v>1</v>
      </c>
      <c r="S78" s="79" t="s">
        <v>39</v>
      </c>
      <c r="T78" s="79">
        <v>10000000</v>
      </c>
      <c r="U78" s="79">
        <v>1</v>
      </c>
      <c r="V78" s="79">
        <v>10000000</v>
      </c>
      <c r="W78" s="79">
        <v>0</v>
      </c>
      <c r="X78" s="79">
        <v>10000000</v>
      </c>
      <c r="Y78" s="79" t="s">
        <v>1645</v>
      </c>
      <c r="Z78" s="79" t="s">
        <v>271</v>
      </c>
      <c r="AA78" s="79" t="s">
        <v>1644</v>
      </c>
    </row>
    <row r="79" spans="1:27" x14ac:dyDescent="0.25">
      <c r="A79" s="79" t="s">
        <v>271</v>
      </c>
      <c r="B79" s="86">
        <v>45536</v>
      </c>
      <c r="C79" s="86">
        <v>45536</v>
      </c>
      <c r="D79" s="86">
        <v>45536</v>
      </c>
      <c r="E79" s="79" t="s">
        <v>1305</v>
      </c>
      <c r="F79" s="79" t="s">
        <v>1646</v>
      </c>
      <c r="G79" s="79">
        <v>78</v>
      </c>
      <c r="H79" s="79" t="s">
        <v>1304</v>
      </c>
      <c r="I79" s="79" t="s">
        <v>819</v>
      </c>
      <c r="J79" s="79" t="s">
        <v>772</v>
      </c>
      <c r="K79" s="79" t="s">
        <v>846</v>
      </c>
      <c r="L79" s="79">
        <v>0</v>
      </c>
      <c r="M79" s="79" t="s">
        <v>772</v>
      </c>
      <c r="N79" s="79" t="s">
        <v>1163</v>
      </c>
      <c r="O79" s="79" t="s">
        <v>1191</v>
      </c>
      <c r="P79" s="79" t="s">
        <v>1192</v>
      </c>
      <c r="Q79" s="79" t="s">
        <v>38</v>
      </c>
      <c r="R79" s="79">
        <v>2</v>
      </c>
      <c r="S79" s="79" t="s">
        <v>39</v>
      </c>
      <c r="T79" s="79">
        <v>10000000</v>
      </c>
      <c r="U79" s="79">
        <v>1</v>
      </c>
      <c r="V79" s="79">
        <v>20000000</v>
      </c>
      <c r="W79" s="79">
        <v>0</v>
      </c>
      <c r="X79" s="79">
        <v>20000000</v>
      </c>
      <c r="Y79" s="79" t="s">
        <v>1647</v>
      </c>
      <c r="Z79" s="79" t="s">
        <v>271</v>
      </c>
      <c r="AA79" s="79" t="s">
        <v>1648</v>
      </c>
    </row>
    <row r="80" spans="1:27" x14ac:dyDescent="0.25">
      <c r="A80" s="79" t="s">
        <v>271</v>
      </c>
      <c r="B80" s="86">
        <v>45566</v>
      </c>
      <c r="C80" s="86">
        <v>45566</v>
      </c>
      <c r="D80" s="86">
        <v>45566</v>
      </c>
      <c r="E80" s="79" t="s">
        <v>1217</v>
      </c>
      <c r="F80" s="79" t="s">
        <v>1557</v>
      </c>
      <c r="G80" s="79">
        <v>79</v>
      </c>
      <c r="H80" s="79" t="s">
        <v>1306</v>
      </c>
      <c r="I80" s="79" t="s">
        <v>33</v>
      </c>
      <c r="J80" s="79" t="s">
        <v>772</v>
      </c>
      <c r="K80" s="79" t="s">
        <v>846</v>
      </c>
      <c r="L80" s="79">
        <v>0</v>
      </c>
      <c r="M80" s="79" t="s">
        <v>772</v>
      </c>
      <c r="N80" s="79" t="s">
        <v>900</v>
      </c>
      <c r="O80" s="79" t="s">
        <v>1196</v>
      </c>
      <c r="P80" s="79" t="s">
        <v>1197</v>
      </c>
      <c r="Q80" s="79" t="s">
        <v>38</v>
      </c>
      <c r="R80" s="79">
        <v>10</v>
      </c>
      <c r="S80" s="79" t="s">
        <v>39</v>
      </c>
      <c r="T80" s="79">
        <v>50000000</v>
      </c>
      <c r="U80" s="79">
        <v>1</v>
      </c>
      <c r="V80" s="79">
        <v>500000000</v>
      </c>
      <c r="W80" s="79">
        <v>0</v>
      </c>
      <c r="X80" s="79">
        <v>500000000</v>
      </c>
      <c r="Y80" s="79" t="s">
        <v>1649</v>
      </c>
      <c r="Z80" s="79" t="s">
        <v>271</v>
      </c>
      <c r="AA80" s="79" t="s">
        <v>1644</v>
      </c>
    </row>
    <row r="81" spans="1:27" x14ac:dyDescent="0.25">
      <c r="A81" s="79" t="s">
        <v>271</v>
      </c>
      <c r="B81" s="86">
        <v>45597</v>
      </c>
      <c r="C81" s="86">
        <v>45597</v>
      </c>
      <c r="D81" s="86">
        <v>45597</v>
      </c>
      <c r="E81" s="79" t="s">
        <v>1217</v>
      </c>
      <c r="F81" s="79" t="s">
        <v>1557</v>
      </c>
      <c r="G81" s="79">
        <v>80</v>
      </c>
      <c r="H81" s="79" t="s">
        <v>1307</v>
      </c>
      <c r="I81" s="79" t="s">
        <v>40</v>
      </c>
      <c r="J81" s="79" t="s">
        <v>772</v>
      </c>
      <c r="K81" s="79" t="s">
        <v>846</v>
      </c>
      <c r="L81" s="79">
        <v>0</v>
      </c>
      <c r="M81" s="79" t="s">
        <v>772</v>
      </c>
      <c r="N81" s="79" t="s">
        <v>900</v>
      </c>
      <c r="O81" s="79" t="s">
        <v>1195</v>
      </c>
      <c r="P81" s="79" t="s">
        <v>1198</v>
      </c>
      <c r="Q81" s="79" t="s">
        <v>38</v>
      </c>
      <c r="R81" s="79">
        <v>2</v>
      </c>
      <c r="S81" s="79" t="s">
        <v>39</v>
      </c>
      <c r="T81" s="79">
        <v>100000</v>
      </c>
      <c r="U81" s="79">
        <v>1</v>
      </c>
      <c r="V81" s="79">
        <v>200000</v>
      </c>
      <c r="W81" s="79">
        <v>0</v>
      </c>
      <c r="X81" s="79">
        <v>200000</v>
      </c>
      <c r="Y81" s="79" t="s">
        <v>1558</v>
      </c>
      <c r="Z81" s="79" t="s">
        <v>271</v>
      </c>
      <c r="AA81" s="79" t="s">
        <v>1644</v>
      </c>
    </row>
    <row r="82" spans="1:27" x14ac:dyDescent="0.25">
      <c r="A82" s="79" t="s">
        <v>271</v>
      </c>
      <c r="B82" s="86">
        <v>45627</v>
      </c>
      <c r="C82" s="86">
        <v>45627</v>
      </c>
      <c r="D82" s="86">
        <v>45627</v>
      </c>
      <c r="E82" s="79" t="s">
        <v>1217</v>
      </c>
      <c r="F82" s="79" t="s">
        <v>1557</v>
      </c>
      <c r="G82" s="79">
        <v>81</v>
      </c>
      <c r="H82" s="79" t="s">
        <v>1308</v>
      </c>
      <c r="I82" s="79" t="s">
        <v>40</v>
      </c>
      <c r="J82" s="79" t="s">
        <v>772</v>
      </c>
      <c r="K82" s="79" t="s">
        <v>846</v>
      </c>
      <c r="L82" s="79">
        <v>0</v>
      </c>
      <c r="M82" s="79" t="s">
        <v>772</v>
      </c>
      <c r="N82" s="79" t="s">
        <v>900</v>
      </c>
      <c r="O82" s="79" t="s">
        <v>1191</v>
      </c>
      <c r="P82" s="79" t="s">
        <v>1199</v>
      </c>
      <c r="Q82" s="79" t="s">
        <v>38</v>
      </c>
      <c r="R82" s="79">
        <v>1</v>
      </c>
      <c r="S82" s="79" t="s">
        <v>39</v>
      </c>
      <c r="T82" s="79">
        <v>1000000</v>
      </c>
      <c r="U82" s="79">
        <v>1</v>
      </c>
      <c r="V82" s="79">
        <v>1000000</v>
      </c>
      <c r="W82" s="79">
        <v>0</v>
      </c>
      <c r="X82" s="79">
        <v>1000000</v>
      </c>
      <c r="Y82" s="79" t="s">
        <v>1558</v>
      </c>
      <c r="Z82" s="79" t="s">
        <v>271</v>
      </c>
      <c r="AA82" s="79" t="s">
        <v>1644</v>
      </c>
    </row>
    <row r="83" spans="1:27" x14ac:dyDescent="0.25">
      <c r="A83" s="79" t="s">
        <v>271</v>
      </c>
      <c r="B83" s="86">
        <v>45658</v>
      </c>
      <c r="C83" s="86">
        <v>45658</v>
      </c>
      <c r="D83" s="86">
        <v>45658</v>
      </c>
      <c r="E83" s="79" t="s">
        <v>1305</v>
      </c>
      <c r="F83" s="79" t="s">
        <v>1646</v>
      </c>
      <c r="G83" s="79">
        <v>82</v>
      </c>
      <c r="H83" s="79" t="s">
        <v>1309</v>
      </c>
      <c r="I83" s="79" t="s">
        <v>40</v>
      </c>
      <c r="J83" s="79" t="s">
        <v>772</v>
      </c>
      <c r="K83" s="79" t="s">
        <v>846</v>
      </c>
      <c r="L83" s="79">
        <v>0</v>
      </c>
      <c r="M83" s="79" t="s">
        <v>772</v>
      </c>
      <c r="N83" s="79" t="s">
        <v>1163</v>
      </c>
      <c r="O83" s="79" t="s">
        <v>1191</v>
      </c>
      <c r="P83" s="79" t="s">
        <v>1192</v>
      </c>
      <c r="Q83" s="79" t="s">
        <v>38</v>
      </c>
      <c r="R83" s="79">
        <v>3</v>
      </c>
      <c r="S83" s="79" t="s">
        <v>39</v>
      </c>
      <c r="T83" s="79">
        <v>1000000</v>
      </c>
      <c r="U83" s="79">
        <v>1</v>
      </c>
      <c r="V83" s="79">
        <v>3000000</v>
      </c>
      <c r="W83" s="79">
        <v>0</v>
      </c>
      <c r="X83" s="79">
        <v>3000000</v>
      </c>
      <c r="Y83" s="79" t="s">
        <v>1650</v>
      </c>
      <c r="Z83" s="79" t="s">
        <v>271</v>
      </c>
      <c r="AA83" s="79" t="s">
        <v>1648</v>
      </c>
    </row>
    <row r="84" spans="1:27" x14ac:dyDescent="0.25">
      <c r="A84" s="79" t="s">
        <v>271</v>
      </c>
      <c r="B84" s="86">
        <v>45689</v>
      </c>
      <c r="C84" s="86">
        <v>45689</v>
      </c>
      <c r="D84" s="86">
        <v>45689</v>
      </c>
      <c r="E84" s="79" t="s">
        <v>1298</v>
      </c>
      <c r="F84" s="79" t="s">
        <v>1640</v>
      </c>
      <c r="G84" s="79">
        <v>83</v>
      </c>
      <c r="H84" s="79" t="s">
        <v>1310</v>
      </c>
      <c r="I84" s="79" t="s">
        <v>819</v>
      </c>
      <c r="J84" s="79" t="s">
        <v>772</v>
      </c>
      <c r="K84" s="79" t="s">
        <v>846</v>
      </c>
      <c r="L84" s="79">
        <v>0</v>
      </c>
      <c r="M84" s="79" t="s">
        <v>772</v>
      </c>
      <c r="N84" s="79" t="s">
        <v>909</v>
      </c>
      <c r="O84" s="79" t="s">
        <v>1193</v>
      </c>
      <c r="P84" s="79" t="s">
        <v>1199</v>
      </c>
      <c r="Q84" s="79" t="s">
        <v>38</v>
      </c>
      <c r="R84" s="79">
        <v>5</v>
      </c>
      <c r="S84" s="79" t="s">
        <v>39</v>
      </c>
      <c r="T84" s="79">
        <v>100000</v>
      </c>
      <c r="U84" s="79">
        <v>1</v>
      </c>
      <c r="V84" s="79">
        <v>500000</v>
      </c>
      <c r="W84" s="79">
        <v>0</v>
      </c>
      <c r="X84" s="79">
        <v>500000</v>
      </c>
      <c r="Y84" s="79" t="s">
        <v>1651</v>
      </c>
      <c r="Z84" s="79" t="s">
        <v>271</v>
      </c>
      <c r="AA84" s="79" t="s">
        <v>1642</v>
      </c>
    </row>
    <row r="85" spans="1:27" x14ac:dyDescent="0.25">
      <c r="A85" s="79" t="s">
        <v>271</v>
      </c>
      <c r="B85" s="86">
        <v>45717</v>
      </c>
      <c r="C85" s="86">
        <v>45717</v>
      </c>
      <c r="D85" s="86">
        <v>45717</v>
      </c>
      <c r="E85" s="79" t="s">
        <v>1300</v>
      </c>
      <c r="F85" s="79" t="s">
        <v>1640</v>
      </c>
      <c r="G85" s="79">
        <v>84</v>
      </c>
      <c r="H85" s="79" t="s">
        <v>1311</v>
      </c>
      <c r="I85" s="79" t="s">
        <v>33</v>
      </c>
      <c r="J85" s="79" t="s">
        <v>772</v>
      </c>
      <c r="K85" s="79" t="s">
        <v>846</v>
      </c>
      <c r="L85" s="79">
        <v>0</v>
      </c>
      <c r="M85" s="79" t="s">
        <v>772</v>
      </c>
      <c r="N85" s="79" t="s">
        <v>917</v>
      </c>
      <c r="O85" s="79" t="s">
        <v>1191</v>
      </c>
      <c r="P85" s="79" t="s">
        <v>1192</v>
      </c>
      <c r="Q85" s="79" t="s">
        <v>38</v>
      </c>
      <c r="R85" s="79">
        <v>5</v>
      </c>
      <c r="S85" s="79" t="s">
        <v>39</v>
      </c>
      <c r="T85" s="79">
        <v>1000000</v>
      </c>
      <c r="U85" s="79">
        <v>1</v>
      </c>
      <c r="V85" s="79">
        <v>5000000</v>
      </c>
      <c r="W85" s="79">
        <v>0</v>
      </c>
      <c r="X85" s="79">
        <v>5000000</v>
      </c>
      <c r="Y85" s="79" t="s">
        <v>1643</v>
      </c>
      <c r="Z85" s="79" t="s">
        <v>271</v>
      </c>
      <c r="AA85" s="79" t="s">
        <v>1642</v>
      </c>
    </row>
    <row r="86" spans="1:27" x14ac:dyDescent="0.25">
      <c r="A86" s="79" t="s">
        <v>754</v>
      </c>
      <c r="B86" s="86">
        <v>45383</v>
      </c>
      <c r="C86" s="86">
        <v>45383</v>
      </c>
      <c r="D86" s="86">
        <v>45383</v>
      </c>
      <c r="E86" s="79" t="s">
        <v>1313</v>
      </c>
      <c r="F86" s="79" t="s">
        <v>1551</v>
      </c>
      <c r="G86" s="79">
        <v>85</v>
      </c>
      <c r="H86" s="79" t="s">
        <v>1312</v>
      </c>
      <c r="I86" s="79" t="s">
        <v>33</v>
      </c>
      <c r="J86" s="79" t="s">
        <v>773</v>
      </c>
      <c r="K86" s="79" t="s">
        <v>197</v>
      </c>
      <c r="L86" s="79">
        <v>810000</v>
      </c>
      <c r="M86" s="79" t="s">
        <v>66</v>
      </c>
      <c r="N86" s="79" t="s">
        <v>886</v>
      </c>
      <c r="O86" s="79" t="s">
        <v>1188</v>
      </c>
      <c r="P86" s="79" t="s">
        <v>1187</v>
      </c>
      <c r="Q86" s="79" t="s">
        <v>38</v>
      </c>
      <c r="R86" s="79">
        <v>1000</v>
      </c>
      <c r="S86" s="79" t="s">
        <v>39</v>
      </c>
      <c r="T86" s="79">
        <v>5000</v>
      </c>
      <c r="U86" s="79">
        <v>1</v>
      </c>
      <c r="V86" s="79">
        <v>5000000</v>
      </c>
      <c r="W86" s="79">
        <v>0</v>
      </c>
      <c r="X86" s="79">
        <v>5000000</v>
      </c>
      <c r="Y86" s="79" t="s">
        <v>1652</v>
      </c>
      <c r="Z86" s="79" t="s">
        <v>754</v>
      </c>
      <c r="AA86" s="79" t="s">
        <v>1653</v>
      </c>
    </row>
    <row r="87" spans="1:27" x14ac:dyDescent="0.25">
      <c r="A87" s="79" t="s">
        <v>754</v>
      </c>
      <c r="B87" s="86">
        <v>45413</v>
      </c>
      <c r="C87" s="86">
        <v>45413</v>
      </c>
      <c r="D87" s="86">
        <v>45413</v>
      </c>
      <c r="E87" s="79" t="s">
        <v>1313</v>
      </c>
      <c r="F87" s="79" t="s">
        <v>1551</v>
      </c>
      <c r="G87" s="79">
        <v>86</v>
      </c>
      <c r="H87" s="79" t="s">
        <v>1314</v>
      </c>
      <c r="I87" s="79" t="s">
        <v>33</v>
      </c>
      <c r="J87" s="79" t="s">
        <v>792</v>
      </c>
      <c r="K87" s="79" t="s">
        <v>197</v>
      </c>
      <c r="L87" s="79">
        <v>810000</v>
      </c>
      <c r="M87" s="79" t="s">
        <v>72</v>
      </c>
      <c r="N87" s="79" t="s">
        <v>886</v>
      </c>
      <c r="O87" s="79" t="s">
        <v>1189</v>
      </c>
      <c r="P87" s="79" t="s">
        <v>1190</v>
      </c>
      <c r="Q87" s="79" t="s">
        <v>38</v>
      </c>
      <c r="R87" s="79">
        <v>2</v>
      </c>
      <c r="S87" s="79" t="s">
        <v>39</v>
      </c>
      <c r="T87" s="79">
        <v>1000000</v>
      </c>
      <c r="U87" s="79">
        <v>1</v>
      </c>
      <c r="V87" s="79">
        <v>2000000</v>
      </c>
      <c r="W87" s="79">
        <v>0</v>
      </c>
      <c r="X87" s="79">
        <v>2000000</v>
      </c>
      <c r="Y87" s="79" t="s">
        <v>1652</v>
      </c>
      <c r="Z87" s="79" t="s">
        <v>754</v>
      </c>
      <c r="AA87" s="79" t="s">
        <v>1653</v>
      </c>
    </row>
    <row r="88" spans="1:27" x14ac:dyDescent="0.25">
      <c r="A88" s="79" t="s">
        <v>754</v>
      </c>
      <c r="B88" s="86">
        <v>45444</v>
      </c>
      <c r="C88" s="86">
        <v>45444</v>
      </c>
      <c r="D88" s="86">
        <v>45444</v>
      </c>
      <c r="E88" s="79" t="s">
        <v>1228</v>
      </c>
      <c r="F88" s="79" t="s">
        <v>1533</v>
      </c>
      <c r="G88" s="79">
        <v>87</v>
      </c>
      <c r="H88" s="79" t="s">
        <v>1315</v>
      </c>
      <c r="I88" s="79" t="s">
        <v>40</v>
      </c>
      <c r="J88" s="79" t="s">
        <v>808</v>
      </c>
      <c r="K88" s="79" t="s">
        <v>201</v>
      </c>
      <c r="L88" s="79">
        <v>820000</v>
      </c>
      <c r="M88" s="79" t="s">
        <v>87</v>
      </c>
      <c r="N88" s="79" t="s">
        <v>918</v>
      </c>
      <c r="O88" s="79" t="s">
        <v>1191</v>
      </c>
      <c r="P88" s="79" t="s">
        <v>1192</v>
      </c>
      <c r="Q88" s="79" t="s">
        <v>38</v>
      </c>
      <c r="R88" s="79">
        <v>100</v>
      </c>
      <c r="S88" s="79" t="s">
        <v>39</v>
      </c>
      <c r="T88" s="79">
        <v>100000</v>
      </c>
      <c r="U88" s="79">
        <v>1</v>
      </c>
      <c r="V88" s="79">
        <v>10000000</v>
      </c>
      <c r="W88" s="79">
        <v>0</v>
      </c>
      <c r="X88" s="79">
        <v>10000000</v>
      </c>
      <c r="Y88" s="79" t="s">
        <v>1654</v>
      </c>
      <c r="Z88" s="79" t="s">
        <v>754</v>
      </c>
      <c r="AA88" s="79" t="s">
        <v>1655</v>
      </c>
    </row>
    <row r="89" spans="1:27" x14ac:dyDescent="0.25">
      <c r="A89" s="79" t="s">
        <v>754</v>
      </c>
      <c r="B89" s="86">
        <v>45474</v>
      </c>
      <c r="C89" s="86">
        <v>45474</v>
      </c>
      <c r="D89" s="86">
        <v>45474</v>
      </c>
      <c r="E89" s="79" t="s">
        <v>1228</v>
      </c>
      <c r="F89" s="79" t="s">
        <v>1533</v>
      </c>
      <c r="G89" s="79">
        <v>88</v>
      </c>
      <c r="H89" s="79" t="s">
        <v>1316</v>
      </c>
      <c r="I89" s="79" t="s">
        <v>33</v>
      </c>
      <c r="J89" s="79" t="s">
        <v>823</v>
      </c>
      <c r="K89" s="79" t="s">
        <v>201</v>
      </c>
      <c r="L89" s="79">
        <v>820000</v>
      </c>
      <c r="M89" s="79" t="s">
        <v>100</v>
      </c>
      <c r="N89" s="79" t="s">
        <v>918</v>
      </c>
      <c r="O89" s="79" t="s">
        <v>1193</v>
      </c>
      <c r="P89" s="79" t="s">
        <v>1194</v>
      </c>
      <c r="Q89" s="79" t="s">
        <v>38</v>
      </c>
      <c r="R89" s="79">
        <v>2</v>
      </c>
      <c r="S89" s="79" t="s">
        <v>39</v>
      </c>
      <c r="T89" s="79">
        <v>5000000</v>
      </c>
      <c r="U89" s="79">
        <v>1</v>
      </c>
      <c r="V89" s="79">
        <v>10000000</v>
      </c>
      <c r="W89" s="79">
        <v>0</v>
      </c>
      <c r="X89" s="79">
        <v>10000000</v>
      </c>
      <c r="Y89" s="79" t="s">
        <v>1567</v>
      </c>
      <c r="Z89" s="79" t="s">
        <v>754</v>
      </c>
      <c r="AA89" s="79" t="s">
        <v>1655</v>
      </c>
    </row>
    <row r="90" spans="1:27" x14ac:dyDescent="0.25">
      <c r="A90" s="79" t="s">
        <v>754</v>
      </c>
      <c r="B90" s="86">
        <v>45505</v>
      </c>
      <c r="C90" s="86">
        <v>45505</v>
      </c>
      <c r="D90" s="86">
        <v>45505</v>
      </c>
      <c r="E90" s="79" t="s">
        <v>1313</v>
      </c>
      <c r="F90" s="79" t="s">
        <v>1551</v>
      </c>
      <c r="G90" s="79">
        <v>89</v>
      </c>
      <c r="H90" s="79" t="s">
        <v>1317</v>
      </c>
      <c r="I90" s="79" t="s">
        <v>819</v>
      </c>
      <c r="J90" s="79" t="s">
        <v>833</v>
      </c>
      <c r="K90" s="79" t="s">
        <v>35</v>
      </c>
      <c r="L90" s="79">
        <v>830000</v>
      </c>
      <c r="M90" s="79" t="s">
        <v>106</v>
      </c>
      <c r="N90" s="79" t="s">
        <v>886</v>
      </c>
      <c r="O90" s="79" t="s">
        <v>1195</v>
      </c>
      <c r="P90" s="79" t="s">
        <v>1192</v>
      </c>
      <c r="Q90" s="79" t="s">
        <v>38</v>
      </c>
      <c r="R90" s="79">
        <v>1</v>
      </c>
      <c r="S90" s="79" t="s">
        <v>39</v>
      </c>
      <c r="T90" s="79">
        <v>10000000</v>
      </c>
      <c r="U90" s="79">
        <v>1</v>
      </c>
      <c r="V90" s="79">
        <v>10000000</v>
      </c>
      <c r="W90" s="79">
        <v>0</v>
      </c>
      <c r="X90" s="79">
        <v>10000000</v>
      </c>
      <c r="Y90" s="79" t="s">
        <v>1656</v>
      </c>
      <c r="Z90" s="79" t="s">
        <v>754</v>
      </c>
      <c r="AA90" s="79" t="s">
        <v>1653</v>
      </c>
    </row>
    <row r="91" spans="1:27" x14ac:dyDescent="0.25">
      <c r="A91" s="79" t="s">
        <v>754</v>
      </c>
      <c r="B91" s="86">
        <v>45536</v>
      </c>
      <c r="C91" s="86">
        <v>45536</v>
      </c>
      <c r="D91" s="86">
        <v>45536</v>
      </c>
      <c r="E91" s="79" t="s">
        <v>1313</v>
      </c>
      <c r="F91" s="79" t="s">
        <v>1551</v>
      </c>
      <c r="G91" s="79">
        <v>90</v>
      </c>
      <c r="H91" s="79" t="s">
        <v>1318</v>
      </c>
      <c r="I91" s="79" t="s">
        <v>819</v>
      </c>
      <c r="J91" s="79" t="s">
        <v>839</v>
      </c>
      <c r="K91" s="79" t="s">
        <v>35</v>
      </c>
      <c r="L91" s="79">
        <v>830000</v>
      </c>
      <c r="M91" s="79" t="s">
        <v>316</v>
      </c>
      <c r="N91" s="79" t="s">
        <v>886</v>
      </c>
      <c r="O91" s="79" t="s">
        <v>1191</v>
      </c>
      <c r="P91" s="79" t="s">
        <v>1192</v>
      </c>
      <c r="Q91" s="79" t="s">
        <v>38</v>
      </c>
      <c r="R91" s="79">
        <v>2</v>
      </c>
      <c r="S91" s="79" t="s">
        <v>39</v>
      </c>
      <c r="T91" s="79">
        <v>10000000</v>
      </c>
      <c r="U91" s="79">
        <v>1</v>
      </c>
      <c r="V91" s="79">
        <v>20000000</v>
      </c>
      <c r="W91" s="79">
        <v>0</v>
      </c>
      <c r="X91" s="79">
        <v>20000000</v>
      </c>
      <c r="Y91" s="79" t="s">
        <v>1656</v>
      </c>
      <c r="Z91" s="79" t="s">
        <v>754</v>
      </c>
      <c r="AA91" s="79" t="s">
        <v>1653</v>
      </c>
    </row>
    <row r="92" spans="1:27" x14ac:dyDescent="0.25">
      <c r="A92" s="79" t="s">
        <v>754</v>
      </c>
      <c r="B92" s="86">
        <v>45566</v>
      </c>
      <c r="C92" s="86">
        <v>45566</v>
      </c>
      <c r="D92" s="86">
        <v>45566</v>
      </c>
      <c r="E92" s="79" t="s">
        <v>1228</v>
      </c>
      <c r="F92" s="79" t="s">
        <v>1533</v>
      </c>
      <c r="G92" s="79">
        <v>91</v>
      </c>
      <c r="H92" s="79" t="s">
        <v>1319</v>
      </c>
      <c r="I92" s="79" t="s">
        <v>33</v>
      </c>
      <c r="J92" s="79" t="s">
        <v>844</v>
      </c>
      <c r="K92" s="79" t="s">
        <v>204</v>
      </c>
      <c r="L92" s="79">
        <v>840000</v>
      </c>
      <c r="M92" s="79" t="s">
        <v>115</v>
      </c>
      <c r="N92" s="79" t="s">
        <v>918</v>
      </c>
      <c r="O92" s="79" t="s">
        <v>1196</v>
      </c>
      <c r="P92" s="79" t="s">
        <v>1197</v>
      </c>
      <c r="Q92" s="79" t="s">
        <v>38</v>
      </c>
      <c r="R92" s="79">
        <v>10</v>
      </c>
      <c r="S92" s="79" t="s">
        <v>39</v>
      </c>
      <c r="T92" s="79">
        <v>50000000</v>
      </c>
      <c r="U92" s="79">
        <v>1</v>
      </c>
      <c r="V92" s="79">
        <v>500000000</v>
      </c>
      <c r="W92" s="79">
        <v>0</v>
      </c>
      <c r="X92" s="79">
        <v>500000000</v>
      </c>
      <c r="Y92" s="79" t="s">
        <v>1567</v>
      </c>
      <c r="Z92" s="79" t="s">
        <v>754</v>
      </c>
      <c r="AA92" s="79" t="s">
        <v>1655</v>
      </c>
    </row>
    <row r="93" spans="1:27" x14ac:dyDescent="0.25">
      <c r="A93" s="79" t="s">
        <v>754</v>
      </c>
      <c r="B93" s="86">
        <v>45597</v>
      </c>
      <c r="C93" s="86">
        <v>45597</v>
      </c>
      <c r="D93" s="86">
        <v>45597</v>
      </c>
      <c r="E93" s="79" t="s">
        <v>1228</v>
      </c>
      <c r="F93" s="79" t="s">
        <v>1533</v>
      </c>
      <c r="G93" s="79">
        <v>92</v>
      </c>
      <c r="H93" s="79" t="s">
        <v>1320</v>
      </c>
      <c r="I93" s="79" t="s">
        <v>40</v>
      </c>
      <c r="J93" s="79" t="s">
        <v>851</v>
      </c>
      <c r="K93" s="79" t="s">
        <v>204</v>
      </c>
      <c r="L93" s="79">
        <v>840000</v>
      </c>
      <c r="M93" s="79" t="s">
        <v>125</v>
      </c>
      <c r="N93" s="79" t="s">
        <v>918</v>
      </c>
      <c r="O93" s="79" t="s">
        <v>1195</v>
      </c>
      <c r="P93" s="79" t="s">
        <v>1198</v>
      </c>
      <c r="Q93" s="79" t="s">
        <v>38</v>
      </c>
      <c r="R93" s="79">
        <v>2</v>
      </c>
      <c r="S93" s="79" t="s">
        <v>39</v>
      </c>
      <c r="T93" s="79">
        <v>100000</v>
      </c>
      <c r="U93" s="79">
        <v>1</v>
      </c>
      <c r="V93" s="79">
        <v>200000</v>
      </c>
      <c r="W93" s="79">
        <v>0</v>
      </c>
      <c r="X93" s="79">
        <v>200000</v>
      </c>
      <c r="Y93" s="79" t="s">
        <v>1654</v>
      </c>
      <c r="Z93" s="79" t="s">
        <v>754</v>
      </c>
      <c r="AA93" s="79" t="s">
        <v>1655</v>
      </c>
    </row>
    <row r="94" spans="1:27" x14ac:dyDescent="0.25">
      <c r="A94" s="79" t="s">
        <v>754</v>
      </c>
      <c r="B94" s="86">
        <v>45627</v>
      </c>
      <c r="C94" s="86">
        <v>45627</v>
      </c>
      <c r="D94" s="86">
        <v>45627</v>
      </c>
      <c r="E94" s="79" t="s">
        <v>1313</v>
      </c>
      <c r="F94" s="79" t="s">
        <v>1551</v>
      </c>
      <c r="G94" s="79">
        <v>93</v>
      </c>
      <c r="H94" s="79" t="s">
        <v>1321</v>
      </c>
      <c r="I94" s="79" t="s">
        <v>40</v>
      </c>
      <c r="J94" s="79" t="s">
        <v>851</v>
      </c>
      <c r="K94" s="79" t="s">
        <v>197</v>
      </c>
      <c r="L94" s="79">
        <v>810000</v>
      </c>
      <c r="M94" s="79" t="s">
        <v>87</v>
      </c>
      <c r="N94" s="79" t="s">
        <v>886</v>
      </c>
      <c r="O94" s="79" t="s">
        <v>1191</v>
      </c>
      <c r="P94" s="79" t="s">
        <v>1199</v>
      </c>
      <c r="Q94" s="79" t="s">
        <v>38</v>
      </c>
      <c r="R94" s="79">
        <v>1</v>
      </c>
      <c r="S94" s="79" t="s">
        <v>39</v>
      </c>
      <c r="T94" s="79">
        <v>1000000</v>
      </c>
      <c r="U94" s="79">
        <v>1</v>
      </c>
      <c r="V94" s="79">
        <v>1000000</v>
      </c>
      <c r="W94" s="79">
        <v>0</v>
      </c>
      <c r="X94" s="79">
        <v>1000000</v>
      </c>
      <c r="Y94" s="79" t="s">
        <v>1657</v>
      </c>
      <c r="Z94" s="79" t="s">
        <v>754</v>
      </c>
      <c r="AA94" s="79" t="s">
        <v>1653</v>
      </c>
    </row>
    <row r="95" spans="1:27" x14ac:dyDescent="0.25">
      <c r="A95" s="79" t="s">
        <v>754</v>
      </c>
      <c r="B95" s="86">
        <v>45658</v>
      </c>
      <c r="C95" s="86">
        <v>45658</v>
      </c>
      <c r="D95" s="86">
        <v>45658</v>
      </c>
      <c r="E95" s="79" t="s">
        <v>1313</v>
      </c>
      <c r="F95" s="79" t="s">
        <v>1551</v>
      </c>
      <c r="G95" s="79">
        <v>94</v>
      </c>
      <c r="H95" s="79" t="s">
        <v>1322</v>
      </c>
      <c r="I95" s="79" t="s">
        <v>40</v>
      </c>
      <c r="J95" s="79" t="s">
        <v>844</v>
      </c>
      <c r="K95" s="79" t="s">
        <v>201</v>
      </c>
      <c r="L95" s="79">
        <v>820000</v>
      </c>
      <c r="M95" s="79" t="s">
        <v>129</v>
      </c>
      <c r="N95" s="79" t="s">
        <v>886</v>
      </c>
      <c r="O95" s="79" t="s">
        <v>1191</v>
      </c>
      <c r="P95" s="79" t="s">
        <v>1192</v>
      </c>
      <c r="Q95" s="79" t="s">
        <v>38</v>
      </c>
      <c r="R95" s="79">
        <v>3</v>
      </c>
      <c r="S95" s="79" t="s">
        <v>39</v>
      </c>
      <c r="T95" s="79">
        <v>1000000</v>
      </c>
      <c r="U95" s="79">
        <v>1</v>
      </c>
      <c r="V95" s="79">
        <v>3000000</v>
      </c>
      <c r="W95" s="79">
        <v>0</v>
      </c>
      <c r="X95" s="79">
        <v>3000000</v>
      </c>
      <c r="Y95" s="79" t="s">
        <v>1657</v>
      </c>
      <c r="Z95" s="79" t="s">
        <v>754</v>
      </c>
      <c r="AA95" s="79" t="s">
        <v>1653</v>
      </c>
    </row>
    <row r="96" spans="1:27" x14ac:dyDescent="0.25">
      <c r="A96" s="79" t="s">
        <v>754</v>
      </c>
      <c r="B96" s="86">
        <v>45689</v>
      </c>
      <c r="C96" s="86">
        <v>45689</v>
      </c>
      <c r="D96" s="86">
        <v>45689</v>
      </c>
      <c r="E96" s="79" t="s">
        <v>1228</v>
      </c>
      <c r="F96" s="79" t="s">
        <v>1533</v>
      </c>
      <c r="G96" s="79">
        <v>95</v>
      </c>
      <c r="H96" s="79" t="s">
        <v>1323</v>
      </c>
      <c r="I96" s="79" t="s">
        <v>819</v>
      </c>
      <c r="J96" s="79" t="s">
        <v>839</v>
      </c>
      <c r="K96" s="79" t="s">
        <v>35</v>
      </c>
      <c r="L96" s="79">
        <v>830000</v>
      </c>
      <c r="M96" s="79" t="s">
        <v>72</v>
      </c>
      <c r="N96" s="79" t="s">
        <v>918</v>
      </c>
      <c r="O96" s="79" t="s">
        <v>1193</v>
      </c>
      <c r="P96" s="79" t="s">
        <v>1199</v>
      </c>
      <c r="Q96" s="79" t="s">
        <v>38</v>
      </c>
      <c r="R96" s="79">
        <v>5</v>
      </c>
      <c r="S96" s="79" t="s">
        <v>39</v>
      </c>
      <c r="T96" s="79">
        <v>100000</v>
      </c>
      <c r="U96" s="79">
        <v>1</v>
      </c>
      <c r="V96" s="79">
        <v>500000</v>
      </c>
      <c r="W96" s="79">
        <v>0</v>
      </c>
      <c r="X96" s="79">
        <v>500000</v>
      </c>
      <c r="Y96" s="79" t="s">
        <v>1658</v>
      </c>
      <c r="Z96" s="79" t="s">
        <v>754</v>
      </c>
      <c r="AA96" s="79" t="s">
        <v>1655</v>
      </c>
    </row>
    <row r="97" spans="1:27" x14ac:dyDescent="0.25">
      <c r="A97" s="79" t="s">
        <v>754</v>
      </c>
      <c r="B97" s="86">
        <v>45717</v>
      </c>
      <c r="C97" s="86">
        <v>45717</v>
      </c>
      <c r="D97" s="86">
        <v>45717</v>
      </c>
      <c r="E97" s="79" t="s">
        <v>1228</v>
      </c>
      <c r="F97" s="79" t="s">
        <v>1533</v>
      </c>
      <c r="G97" s="79">
        <v>96</v>
      </c>
      <c r="H97" s="79" t="s">
        <v>1324</v>
      </c>
      <c r="I97" s="79" t="s">
        <v>33</v>
      </c>
      <c r="J97" s="79" t="s">
        <v>823</v>
      </c>
      <c r="K97" s="79" t="s">
        <v>204</v>
      </c>
      <c r="L97" s="79">
        <v>840000</v>
      </c>
      <c r="M97" s="79" t="s">
        <v>154</v>
      </c>
      <c r="N97" s="79" t="s">
        <v>918</v>
      </c>
      <c r="O97" s="79" t="s">
        <v>1191</v>
      </c>
      <c r="P97" s="79" t="s">
        <v>1192</v>
      </c>
      <c r="Q97" s="79" t="s">
        <v>38</v>
      </c>
      <c r="R97" s="79">
        <v>5</v>
      </c>
      <c r="S97" s="79" t="s">
        <v>39</v>
      </c>
      <c r="T97" s="79">
        <v>1000000</v>
      </c>
      <c r="U97" s="79">
        <v>1</v>
      </c>
      <c r="V97" s="79">
        <v>5000000</v>
      </c>
      <c r="W97" s="79">
        <v>0</v>
      </c>
      <c r="X97" s="79">
        <v>5000000</v>
      </c>
      <c r="Y97" s="79" t="s">
        <v>1567</v>
      </c>
      <c r="Z97" s="79" t="s">
        <v>754</v>
      </c>
      <c r="AA97" s="79" t="s">
        <v>1655</v>
      </c>
    </row>
    <row r="98" spans="1:27" x14ac:dyDescent="0.25">
      <c r="A98" s="79" t="s">
        <v>55</v>
      </c>
      <c r="B98" s="86">
        <v>45383</v>
      </c>
      <c r="C98" s="86">
        <v>45383</v>
      </c>
      <c r="D98" s="86">
        <v>45383</v>
      </c>
      <c r="E98" s="79" t="s">
        <v>1326</v>
      </c>
      <c r="F98" s="79" t="s">
        <v>1659</v>
      </c>
      <c r="G98" s="79">
        <v>97</v>
      </c>
      <c r="H98" s="79" t="s">
        <v>1325</v>
      </c>
      <c r="I98" s="79" t="s">
        <v>33</v>
      </c>
      <c r="J98" s="79" t="s">
        <v>794</v>
      </c>
      <c r="K98" s="79" t="s">
        <v>201</v>
      </c>
      <c r="L98" s="79">
        <v>820000</v>
      </c>
      <c r="M98" s="79" t="s">
        <v>79</v>
      </c>
      <c r="N98" s="79" t="s">
        <v>1016</v>
      </c>
      <c r="O98" s="79" t="s">
        <v>1188</v>
      </c>
      <c r="P98" s="79" t="s">
        <v>1187</v>
      </c>
      <c r="Q98" s="79" t="s">
        <v>38</v>
      </c>
      <c r="R98" s="79">
        <v>1000</v>
      </c>
      <c r="S98" s="79" t="s">
        <v>39</v>
      </c>
      <c r="T98" s="79">
        <v>5000</v>
      </c>
      <c r="U98" s="79">
        <v>1</v>
      </c>
      <c r="V98" s="79">
        <v>5000000</v>
      </c>
      <c r="W98" s="79">
        <v>0</v>
      </c>
      <c r="X98" s="79">
        <v>5000000</v>
      </c>
      <c r="Y98" s="79" t="s">
        <v>1660</v>
      </c>
      <c r="Z98" s="79" t="s">
        <v>55</v>
      </c>
      <c r="AA98" s="79" t="s">
        <v>1661</v>
      </c>
    </row>
    <row r="99" spans="1:27" x14ac:dyDescent="0.25">
      <c r="A99" s="79" t="s">
        <v>55</v>
      </c>
      <c r="B99" s="86">
        <v>45413</v>
      </c>
      <c r="C99" s="86">
        <v>45413</v>
      </c>
      <c r="D99" s="86">
        <v>45413</v>
      </c>
      <c r="E99" s="79" t="s">
        <v>1328</v>
      </c>
      <c r="F99" s="79" t="s">
        <v>1659</v>
      </c>
      <c r="G99" s="79">
        <v>98</v>
      </c>
      <c r="H99" s="79" t="s">
        <v>1327</v>
      </c>
      <c r="I99" s="79" t="s">
        <v>33</v>
      </c>
      <c r="J99" s="79" t="s">
        <v>794</v>
      </c>
      <c r="K99" s="79" t="s">
        <v>197</v>
      </c>
      <c r="L99" s="79">
        <v>810000</v>
      </c>
      <c r="M99" s="79" t="s">
        <v>79</v>
      </c>
      <c r="N99" s="79" t="s">
        <v>934</v>
      </c>
      <c r="O99" s="79" t="s">
        <v>1189</v>
      </c>
      <c r="P99" s="79" t="s">
        <v>1190</v>
      </c>
      <c r="Q99" s="79" t="s">
        <v>38</v>
      </c>
      <c r="R99" s="79">
        <v>2</v>
      </c>
      <c r="S99" s="79" t="s">
        <v>39</v>
      </c>
      <c r="T99" s="79">
        <v>1000000</v>
      </c>
      <c r="U99" s="79">
        <v>1</v>
      </c>
      <c r="V99" s="79">
        <v>2000000</v>
      </c>
      <c r="W99" s="79">
        <v>0</v>
      </c>
      <c r="X99" s="79">
        <v>2000000</v>
      </c>
      <c r="Y99" s="79" t="s">
        <v>1662</v>
      </c>
      <c r="Z99" s="79" t="s">
        <v>55</v>
      </c>
      <c r="AA99" s="79" t="s">
        <v>1661</v>
      </c>
    </row>
    <row r="100" spans="1:27" x14ac:dyDescent="0.25">
      <c r="A100" s="79" t="s">
        <v>55</v>
      </c>
      <c r="B100" s="86">
        <v>45444</v>
      </c>
      <c r="C100" s="86">
        <v>45444</v>
      </c>
      <c r="D100" s="86">
        <v>45444</v>
      </c>
      <c r="E100" s="79" t="s">
        <v>1330</v>
      </c>
      <c r="F100" s="79" t="s">
        <v>1659</v>
      </c>
      <c r="G100" s="79">
        <v>99</v>
      </c>
      <c r="H100" s="79" t="s">
        <v>1329</v>
      </c>
      <c r="I100" s="79" t="s">
        <v>40</v>
      </c>
      <c r="J100" s="79" t="s">
        <v>794</v>
      </c>
      <c r="K100" s="79" t="s">
        <v>201</v>
      </c>
      <c r="L100" s="79">
        <v>820000</v>
      </c>
      <c r="M100" s="79" t="s">
        <v>87</v>
      </c>
      <c r="N100" s="79" t="s">
        <v>885</v>
      </c>
      <c r="O100" s="79" t="s">
        <v>1191</v>
      </c>
      <c r="P100" s="79" t="s">
        <v>1192</v>
      </c>
      <c r="Q100" s="79" t="s">
        <v>38</v>
      </c>
      <c r="R100" s="79">
        <v>100</v>
      </c>
      <c r="S100" s="79" t="s">
        <v>39</v>
      </c>
      <c r="T100" s="79">
        <v>100000</v>
      </c>
      <c r="U100" s="79">
        <v>1</v>
      </c>
      <c r="V100" s="79">
        <v>10000000</v>
      </c>
      <c r="W100" s="79">
        <v>0</v>
      </c>
      <c r="X100" s="79">
        <v>10000000</v>
      </c>
      <c r="Y100" s="79" t="s">
        <v>1663</v>
      </c>
      <c r="Z100" s="79" t="s">
        <v>55</v>
      </c>
      <c r="AA100" s="79" t="s">
        <v>1661</v>
      </c>
    </row>
    <row r="101" spans="1:27" x14ac:dyDescent="0.25">
      <c r="A101" s="79" t="s">
        <v>55</v>
      </c>
      <c r="B101" s="86">
        <v>45474</v>
      </c>
      <c r="C101" s="86">
        <v>45474</v>
      </c>
      <c r="D101" s="86">
        <v>45474</v>
      </c>
      <c r="E101" s="79" t="s">
        <v>1326</v>
      </c>
      <c r="F101" s="79" t="s">
        <v>1659</v>
      </c>
      <c r="G101" s="79">
        <v>100</v>
      </c>
      <c r="H101" s="79" t="s">
        <v>1331</v>
      </c>
      <c r="I101" s="79" t="s">
        <v>33</v>
      </c>
      <c r="J101" s="79" t="s">
        <v>794</v>
      </c>
      <c r="K101" s="79" t="s">
        <v>201</v>
      </c>
      <c r="L101" s="79">
        <v>820000</v>
      </c>
      <c r="M101" s="79" t="s">
        <v>100</v>
      </c>
      <c r="N101" s="79" t="s">
        <v>1016</v>
      </c>
      <c r="O101" s="79" t="s">
        <v>1193</v>
      </c>
      <c r="P101" s="79" t="s">
        <v>1194</v>
      </c>
      <c r="Q101" s="79" t="s">
        <v>38</v>
      </c>
      <c r="R101" s="79">
        <v>2</v>
      </c>
      <c r="S101" s="79" t="s">
        <v>39</v>
      </c>
      <c r="T101" s="79">
        <v>5000000</v>
      </c>
      <c r="U101" s="79">
        <v>1</v>
      </c>
      <c r="V101" s="79">
        <v>10000000</v>
      </c>
      <c r="W101" s="79">
        <v>0</v>
      </c>
      <c r="X101" s="79">
        <v>10000000</v>
      </c>
      <c r="Y101" s="79" t="s">
        <v>1660</v>
      </c>
      <c r="Z101" s="79" t="s">
        <v>55</v>
      </c>
      <c r="AA101" s="79" t="s">
        <v>1661</v>
      </c>
    </row>
    <row r="102" spans="1:27" x14ac:dyDescent="0.25">
      <c r="A102" s="79" t="s">
        <v>55</v>
      </c>
      <c r="B102" s="86">
        <v>45505</v>
      </c>
      <c r="C102" s="86">
        <v>45505</v>
      </c>
      <c r="D102" s="86">
        <v>45505</v>
      </c>
      <c r="E102" s="79" t="s">
        <v>1328</v>
      </c>
      <c r="F102" s="79" t="s">
        <v>1659</v>
      </c>
      <c r="G102" s="79">
        <v>101</v>
      </c>
      <c r="H102" s="79" t="s">
        <v>1332</v>
      </c>
      <c r="I102" s="79" t="s">
        <v>819</v>
      </c>
      <c r="J102" s="79" t="s">
        <v>794</v>
      </c>
      <c r="K102" s="79" t="s">
        <v>35</v>
      </c>
      <c r="L102" s="79">
        <v>830000</v>
      </c>
      <c r="M102" s="79" t="s">
        <v>106</v>
      </c>
      <c r="N102" s="79" t="s">
        <v>934</v>
      </c>
      <c r="O102" s="79" t="s">
        <v>1195</v>
      </c>
      <c r="P102" s="79" t="s">
        <v>1192</v>
      </c>
      <c r="Q102" s="79" t="s">
        <v>38</v>
      </c>
      <c r="R102" s="79">
        <v>1</v>
      </c>
      <c r="S102" s="79" t="s">
        <v>39</v>
      </c>
      <c r="T102" s="79">
        <v>10000000</v>
      </c>
      <c r="U102" s="79">
        <v>1</v>
      </c>
      <c r="V102" s="79">
        <v>10000000</v>
      </c>
      <c r="W102" s="79">
        <v>0</v>
      </c>
      <c r="X102" s="79">
        <v>10000000</v>
      </c>
      <c r="Y102" s="79" t="s">
        <v>1664</v>
      </c>
      <c r="Z102" s="79" t="s">
        <v>55</v>
      </c>
      <c r="AA102" s="79" t="s">
        <v>1661</v>
      </c>
    </row>
    <row r="103" spans="1:27" x14ac:dyDescent="0.25">
      <c r="A103" s="79" t="s">
        <v>55</v>
      </c>
      <c r="B103" s="86">
        <v>45536</v>
      </c>
      <c r="C103" s="86">
        <v>45536</v>
      </c>
      <c r="D103" s="86">
        <v>45536</v>
      </c>
      <c r="E103" s="79" t="s">
        <v>1330</v>
      </c>
      <c r="F103" s="79" t="s">
        <v>1659</v>
      </c>
      <c r="G103" s="79">
        <v>102</v>
      </c>
      <c r="H103" s="79" t="s">
        <v>1333</v>
      </c>
      <c r="I103" s="79" t="s">
        <v>819</v>
      </c>
      <c r="J103" s="79" t="s">
        <v>794</v>
      </c>
      <c r="K103" s="79" t="s">
        <v>35</v>
      </c>
      <c r="L103" s="79">
        <v>830000</v>
      </c>
      <c r="M103" s="79" t="s">
        <v>316</v>
      </c>
      <c r="N103" s="79" t="s">
        <v>885</v>
      </c>
      <c r="O103" s="79" t="s">
        <v>1191</v>
      </c>
      <c r="P103" s="79" t="s">
        <v>1192</v>
      </c>
      <c r="Q103" s="79" t="s">
        <v>38</v>
      </c>
      <c r="R103" s="79">
        <v>2</v>
      </c>
      <c r="S103" s="79" t="s">
        <v>39</v>
      </c>
      <c r="T103" s="79">
        <v>10000000</v>
      </c>
      <c r="U103" s="79">
        <v>1</v>
      </c>
      <c r="V103" s="79">
        <v>20000000</v>
      </c>
      <c r="W103" s="79">
        <v>0</v>
      </c>
      <c r="X103" s="79">
        <v>20000000</v>
      </c>
      <c r="Y103" s="79" t="s">
        <v>1665</v>
      </c>
      <c r="Z103" s="79" t="s">
        <v>55</v>
      </c>
      <c r="AA103" s="79" t="s">
        <v>1661</v>
      </c>
    </row>
    <row r="104" spans="1:27" x14ac:dyDescent="0.25">
      <c r="A104" s="79" t="s">
        <v>55</v>
      </c>
      <c r="B104" s="86">
        <v>45566</v>
      </c>
      <c r="C104" s="86">
        <v>45566</v>
      </c>
      <c r="D104" s="86">
        <v>45566</v>
      </c>
      <c r="E104" s="79" t="s">
        <v>1326</v>
      </c>
      <c r="F104" s="79" t="s">
        <v>1659</v>
      </c>
      <c r="G104" s="79">
        <v>103</v>
      </c>
      <c r="H104" s="79" t="s">
        <v>1334</v>
      </c>
      <c r="I104" s="79" t="s">
        <v>33</v>
      </c>
      <c r="J104" s="79" t="s">
        <v>794</v>
      </c>
      <c r="K104" s="79" t="s">
        <v>204</v>
      </c>
      <c r="L104" s="79">
        <v>840000</v>
      </c>
      <c r="M104" s="79" t="s">
        <v>115</v>
      </c>
      <c r="N104" s="79" t="s">
        <v>1016</v>
      </c>
      <c r="O104" s="79" t="s">
        <v>1196</v>
      </c>
      <c r="P104" s="79" t="s">
        <v>1197</v>
      </c>
      <c r="Q104" s="79" t="s">
        <v>38</v>
      </c>
      <c r="R104" s="79">
        <v>10</v>
      </c>
      <c r="S104" s="79" t="s">
        <v>39</v>
      </c>
      <c r="T104" s="79">
        <v>50000000</v>
      </c>
      <c r="U104" s="79">
        <v>1</v>
      </c>
      <c r="V104" s="79">
        <v>500000000</v>
      </c>
      <c r="W104" s="79">
        <v>0</v>
      </c>
      <c r="X104" s="79">
        <v>500000000</v>
      </c>
      <c r="Y104" s="79" t="s">
        <v>1660</v>
      </c>
      <c r="Z104" s="79" t="s">
        <v>55</v>
      </c>
      <c r="AA104" s="79" t="s">
        <v>1661</v>
      </c>
    </row>
    <row r="105" spans="1:27" x14ac:dyDescent="0.25">
      <c r="A105" s="79" t="s">
        <v>55</v>
      </c>
      <c r="B105" s="86">
        <v>45597</v>
      </c>
      <c r="C105" s="86">
        <v>45597</v>
      </c>
      <c r="D105" s="86">
        <v>45597</v>
      </c>
      <c r="E105" s="79" t="s">
        <v>1328</v>
      </c>
      <c r="F105" s="79" t="s">
        <v>1659</v>
      </c>
      <c r="G105" s="79">
        <v>104</v>
      </c>
      <c r="H105" s="79" t="s">
        <v>1335</v>
      </c>
      <c r="I105" s="79" t="s">
        <v>40</v>
      </c>
      <c r="J105" s="79" t="s">
        <v>794</v>
      </c>
      <c r="K105" s="79" t="s">
        <v>204</v>
      </c>
      <c r="L105" s="79">
        <v>840000</v>
      </c>
      <c r="M105" s="79" t="s">
        <v>125</v>
      </c>
      <c r="N105" s="79" t="s">
        <v>934</v>
      </c>
      <c r="O105" s="79" t="s">
        <v>1195</v>
      </c>
      <c r="P105" s="79" t="s">
        <v>1198</v>
      </c>
      <c r="Q105" s="79" t="s">
        <v>38</v>
      </c>
      <c r="R105" s="79">
        <v>2</v>
      </c>
      <c r="S105" s="79" t="s">
        <v>39</v>
      </c>
      <c r="T105" s="79">
        <v>100000</v>
      </c>
      <c r="U105" s="79">
        <v>1</v>
      </c>
      <c r="V105" s="79">
        <v>200000</v>
      </c>
      <c r="W105" s="79">
        <v>0</v>
      </c>
      <c r="X105" s="79">
        <v>200000</v>
      </c>
      <c r="Y105" s="79" t="s">
        <v>1666</v>
      </c>
      <c r="Z105" s="79" t="s">
        <v>55</v>
      </c>
      <c r="AA105" s="79" t="s">
        <v>1661</v>
      </c>
    </row>
    <row r="106" spans="1:27" x14ac:dyDescent="0.25">
      <c r="A106" s="79" t="s">
        <v>55</v>
      </c>
      <c r="B106" s="86">
        <v>45627</v>
      </c>
      <c r="C106" s="86">
        <v>45627</v>
      </c>
      <c r="D106" s="86">
        <v>45627</v>
      </c>
      <c r="E106" s="79" t="s">
        <v>1330</v>
      </c>
      <c r="F106" s="79" t="s">
        <v>1659</v>
      </c>
      <c r="G106" s="79">
        <v>105</v>
      </c>
      <c r="H106" s="79" t="s">
        <v>1336</v>
      </c>
      <c r="I106" s="79" t="s">
        <v>40</v>
      </c>
      <c r="J106" s="79" t="s">
        <v>794</v>
      </c>
      <c r="K106" s="79" t="s">
        <v>197</v>
      </c>
      <c r="L106" s="79">
        <v>810000</v>
      </c>
      <c r="M106" s="79" t="s">
        <v>87</v>
      </c>
      <c r="N106" s="79" t="s">
        <v>885</v>
      </c>
      <c r="O106" s="79" t="s">
        <v>1191</v>
      </c>
      <c r="P106" s="79" t="s">
        <v>1199</v>
      </c>
      <c r="Q106" s="79" t="s">
        <v>38</v>
      </c>
      <c r="R106" s="79">
        <v>1</v>
      </c>
      <c r="S106" s="79" t="s">
        <v>39</v>
      </c>
      <c r="T106" s="79">
        <v>1000000</v>
      </c>
      <c r="U106" s="79">
        <v>1</v>
      </c>
      <c r="V106" s="79">
        <v>1000000</v>
      </c>
      <c r="W106" s="79">
        <v>0</v>
      </c>
      <c r="X106" s="79">
        <v>1000000</v>
      </c>
      <c r="Y106" s="79" t="s">
        <v>1663</v>
      </c>
      <c r="Z106" s="79" t="s">
        <v>55</v>
      </c>
      <c r="AA106" s="79" t="s">
        <v>1661</v>
      </c>
    </row>
    <row r="107" spans="1:27" x14ac:dyDescent="0.25">
      <c r="A107" s="79" t="s">
        <v>55</v>
      </c>
      <c r="B107" s="86">
        <v>45658</v>
      </c>
      <c r="C107" s="86">
        <v>45658</v>
      </c>
      <c r="D107" s="86">
        <v>45658</v>
      </c>
      <c r="E107" s="79" t="s">
        <v>1326</v>
      </c>
      <c r="F107" s="79" t="s">
        <v>1659</v>
      </c>
      <c r="G107" s="79">
        <v>106</v>
      </c>
      <c r="H107" s="79" t="s">
        <v>1337</v>
      </c>
      <c r="I107" s="79" t="s">
        <v>40</v>
      </c>
      <c r="J107" s="79" t="s">
        <v>794</v>
      </c>
      <c r="K107" s="79" t="s">
        <v>201</v>
      </c>
      <c r="L107" s="79">
        <v>820000</v>
      </c>
      <c r="M107" s="79" t="s">
        <v>129</v>
      </c>
      <c r="N107" s="79" t="s">
        <v>1016</v>
      </c>
      <c r="O107" s="79" t="s">
        <v>1191</v>
      </c>
      <c r="P107" s="79" t="s">
        <v>1192</v>
      </c>
      <c r="Q107" s="79" t="s">
        <v>38</v>
      </c>
      <c r="R107" s="79">
        <v>3</v>
      </c>
      <c r="S107" s="79" t="s">
        <v>39</v>
      </c>
      <c r="T107" s="79">
        <v>1000000</v>
      </c>
      <c r="U107" s="79">
        <v>1</v>
      </c>
      <c r="V107" s="79">
        <v>3000000</v>
      </c>
      <c r="W107" s="79">
        <v>0</v>
      </c>
      <c r="X107" s="79">
        <v>3000000</v>
      </c>
      <c r="Y107" s="79" t="s">
        <v>1667</v>
      </c>
      <c r="Z107" s="79" t="s">
        <v>55</v>
      </c>
      <c r="AA107" s="79" t="s">
        <v>1661</v>
      </c>
    </row>
    <row r="108" spans="1:27" x14ac:dyDescent="0.25">
      <c r="A108" s="79" t="s">
        <v>55</v>
      </c>
      <c r="B108" s="86">
        <v>45689</v>
      </c>
      <c r="C108" s="86">
        <v>45689</v>
      </c>
      <c r="D108" s="86">
        <v>45689</v>
      </c>
      <c r="E108" s="79" t="s">
        <v>1328</v>
      </c>
      <c r="F108" s="79" t="s">
        <v>1659</v>
      </c>
      <c r="G108" s="79">
        <v>107</v>
      </c>
      <c r="H108" s="79" t="s">
        <v>1338</v>
      </c>
      <c r="I108" s="79" t="s">
        <v>819</v>
      </c>
      <c r="J108" s="79" t="s">
        <v>794</v>
      </c>
      <c r="K108" s="79" t="s">
        <v>35</v>
      </c>
      <c r="L108" s="79">
        <v>830000</v>
      </c>
      <c r="M108" s="79" t="s">
        <v>72</v>
      </c>
      <c r="N108" s="79" t="s">
        <v>934</v>
      </c>
      <c r="O108" s="79" t="s">
        <v>1193</v>
      </c>
      <c r="P108" s="79" t="s">
        <v>1199</v>
      </c>
      <c r="Q108" s="79" t="s">
        <v>38</v>
      </c>
      <c r="R108" s="79">
        <v>5</v>
      </c>
      <c r="S108" s="79" t="s">
        <v>39</v>
      </c>
      <c r="T108" s="79">
        <v>100000</v>
      </c>
      <c r="U108" s="79">
        <v>1</v>
      </c>
      <c r="V108" s="79">
        <v>500000</v>
      </c>
      <c r="W108" s="79">
        <v>0</v>
      </c>
      <c r="X108" s="79">
        <v>500000</v>
      </c>
      <c r="Y108" s="79" t="s">
        <v>1664</v>
      </c>
      <c r="Z108" s="79" t="s">
        <v>55</v>
      </c>
      <c r="AA108" s="79" t="s">
        <v>1661</v>
      </c>
    </row>
    <row r="109" spans="1:27" x14ac:dyDescent="0.25">
      <c r="A109" s="79" t="s">
        <v>55</v>
      </c>
      <c r="B109" s="86">
        <v>45717</v>
      </c>
      <c r="C109" s="86">
        <v>45717</v>
      </c>
      <c r="D109" s="86">
        <v>45717</v>
      </c>
      <c r="E109" s="79" t="s">
        <v>1330</v>
      </c>
      <c r="F109" s="79" t="s">
        <v>1659</v>
      </c>
      <c r="G109" s="79">
        <v>108</v>
      </c>
      <c r="H109" s="79" t="s">
        <v>1339</v>
      </c>
      <c r="I109" s="79" t="s">
        <v>33</v>
      </c>
      <c r="J109" s="79" t="s">
        <v>794</v>
      </c>
      <c r="K109" s="79" t="s">
        <v>204</v>
      </c>
      <c r="L109" s="79">
        <v>840000</v>
      </c>
      <c r="M109" s="79" t="s">
        <v>154</v>
      </c>
      <c r="N109" s="79" t="s">
        <v>885</v>
      </c>
      <c r="O109" s="79" t="s">
        <v>1191</v>
      </c>
      <c r="P109" s="79" t="s">
        <v>1192</v>
      </c>
      <c r="Q109" s="79" t="s">
        <v>38</v>
      </c>
      <c r="R109" s="79">
        <v>5</v>
      </c>
      <c r="S109" s="79" t="s">
        <v>39</v>
      </c>
      <c r="T109" s="79">
        <v>1000000</v>
      </c>
      <c r="U109" s="79">
        <v>1</v>
      </c>
      <c r="V109" s="79">
        <v>5000000</v>
      </c>
      <c r="W109" s="79">
        <v>0</v>
      </c>
      <c r="X109" s="79">
        <v>5000000</v>
      </c>
      <c r="Y109" s="79" t="s">
        <v>1668</v>
      </c>
      <c r="Z109" s="79" t="s">
        <v>55</v>
      </c>
      <c r="AA109" s="79" t="s">
        <v>1661</v>
      </c>
    </row>
    <row r="110" spans="1:27" x14ac:dyDescent="0.25">
      <c r="A110" s="79" t="s">
        <v>56</v>
      </c>
      <c r="B110" s="86">
        <v>45383</v>
      </c>
      <c r="C110" s="86">
        <v>45383</v>
      </c>
      <c r="D110" s="86">
        <v>45383</v>
      </c>
      <c r="E110" s="79" t="s">
        <v>1341</v>
      </c>
      <c r="F110" s="79" t="s">
        <v>1635</v>
      </c>
      <c r="G110" s="79">
        <v>109</v>
      </c>
      <c r="H110" s="79" t="s">
        <v>1340</v>
      </c>
      <c r="I110" s="79" t="s">
        <v>33</v>
      </c>
      <c r="J110" s="79" t="s">
        <v>777</v>
      </c>
      <c r="K110" s="79" t="s">
        <v>201</v>
      </c>
      <c r="L110" s="79">
        <v>820000</v>
      </c>
      <c r="M110" s="79" t="s">
        <v>79</v>
      </c>
      <c r="N110" s="79" t="s">
        <v>927</v>
      </c>
      <c r="O110" s="79" t="s">
        <v>1188</v>
      </c>
      <c r="P110" s="79" t="s">
        <v>1187</v>
      </c>
      <c r="Q110" s="79" t="s">
        <v>38</v>
      </c>
      <c r="R110" s="79">
        <v>1000</v>
      </c>
      <c r="S110" s="79" t="s">
        <v>39</v>
      </c>
      <c r="T110" s="79">
        <v>5000</v>
      </c>
      <c r="U110" s="79">
        <v>1</v>
      </c>
      <c r="V110" s="79">
        <v>5000000</v>
      </c>
      <c r="W110" s="79">
        <v>0</v>
      </c>
      <c r="X110" s="79">
        <v>5000000</v>
      </c>
      <c r="Y110" s="79" t="s">
        <v>1669</v>
      </c>
      <c r="Z110" s="79" t="s">
        <v>56</v>
      </c>
      <c r="AA110" s="79" t="s">
        <v>1670</v>
      </c>
    </row>
    <row r="111" spans="1:27" x14ac:dyDescent="0.25">
      <c r="A111" s="79" t="s">
        <v>56</v>
      </c>
      <c r="B111" s="86">
        <v>45413</v>
      </c>
      <c r="C111" s="86">
        <v>45413</v>
      </c>
      <c r="D111" s="86">
        <v>45413</v>
      </c>
      <c r="E111" s="79" t="s">
        <v>1341</v>
      </c>
      <c r="F111" s="79" t="s">
        <v>1635</v>
      </c>
      <c r="G111" s="79">
        <v>110</v>
      </c>
      <c r="H111" s="79" t="s">
        <v>1342</v>
      </c>
      <c r="I111" s="79" t="s">
        <v>33</v>
      </c>
      <c r="J111" s="79" t="s">
        <v>795</v>
      </c>
      <c r="K111" s="79" t="s">
        <v>197</v>
      </c>
      <c r="L111" s="79">
        <v>810000</v>
      </c>
      <c r="M111" s="79" t="s">
        <v>79</v>
      </c>
      <c r="N111" s="79" t="s">
        <v>927</v>
      </c>
      <c r="O111" s="79" t="s">
        <v>1189</v>
      </c>
      <c r="P111" s="79" t="s">
        <v>1190</v>
      </c>
      <c r="Q111" s="79" t="s">
        <v>38</v>
      </c>
      <c r="R111" s="79">
        <v>2</v>
      </c>
      <c r="S111" s="79" t="s">
        <v>39</v>
      </c>
      <c r="T111" s="79">
        <v>1000000</v>
      </c>
      <c r="U111" s="79">
        <v>1</v>
      </c>
      <c r="V111" s="79">
        <v>2000000</v>
      </c>
      <c r="W111" s="79">
        <v>0</v>
      </c>
      <c r="X111" s="79">
        <v>2000000</v>
      </c>
      <c r="Y111" s="79" t="s">
        <v>1669</v>
      </c>
      <c r="Z111" s="79" t="s">
        <v>56</v>
      </c>
      <c r="AA111" s="79" t="s">
        <v>1670</v>
      </c>
    </row>
    <row r="112" spans="1:27" x14ac:dyDescent="0.25">
      <c r="A112" s="79" t="s">
        <v>56</v>
      </c>
      <c r="B112" s="86">
        <v>45444</v>
      </c>
      <c r="C112" s="86">
        <v>45444</v>
      </c>
      <c r="D112" s="86">
        <v>45444</v>
      </c>
      <c r="E112" s="79" t="s">
        <v>1341</v>
      </c>
      <c r="F112" s="79" t="s">
        <v>1635</v>
      </c>
      <c r="G112" s="79">
        <v>111</v>
      </c>
      <c r="H112" s="79" t="s">
        <v>1343</v>
      </c>
      <c r="I112" s="79" t="s">
        <v>40</v>
      </c>
      <c r="J112" s="79" t="s">
        <v>811</v>
      </c>
      <c r="K112" s="79" t="s">
        <v>201</v>
      </c>
      <c r="L112" s="79">
        <v>820000</v>
      </c>
      <c r="M112" s="79" t="s">
        <v>87</v>
      </c>
      <c r="N112" s="79" t="s">
        <v>927</v>
      </c>
      <c r="O112" s="79" t="s">
        <v>1191</v>
      </c>
      <c r="P112" s="79" t="s">
        <v>1192</v>
      </c>
      <c r="Q112" s="79" t="s">
        <v>38</v>
      </c>
      <c r="R112" s="79">
        <v>100</v>
      </c>
      <c r="S112" s="79" t="s">
        <v>39</v>
      </c>
      <c r="T112" s="79">
        <v>100000</v>
      </c>
      <c r="U112" s="79">
        <v>1</v>
      </c>
      <c r="V112" s="79">
        <v>10000000</v>
      </c>
      <c r="W112" s="79">
        <v>0</v>
      </c>
      <c r="X112" s="79">
        <v>10000000</v>
      </c>
      <c r="Y112" s="79" t="s">
        <v>1671</v>
      </c>
      <c r="Z112" s="79" t="s">
        <v>56</v>
      </c>
      <c r="AA112" s="79" t="s">
        <v>1670</v>
      </c>
    </row>
    <row r="113" spans="1:27" x14ac:dyDescent="0.25">
      <c r="A113" s="79" t="s">
        <v>56</v>
      </c>
      <c r="B113" s="86">
        <v>45474</v>
      </c>
      <c r="C113" s="86">
        <v>45474</v>
      </c>
      <c r="D113" s="86">
        <v>45474</v>
      </c>
      <c r="E113" s="79" t="s">
        <v>1341</v>
      </c>
      <c r="F113" s="79" t="s">
        <v>1635</v>
      </c>
      <c r="G113" s="79">
        <v>112</v>
      </c>
      <c r="H113" s="79" t="s">
        <v>1344</v>
      </c>
      <c r="I113" s="79" t="s">
        <v>33</v>
      </c>
      <c r="J113" s="79" t="s">
        <v>826</v>
      </c>
      <c r="K113" s="79" t="s">
        <v>201</v>
      </c>
      <c r="L113" s="79">
        <v>820000</v>
      </c>
      <c r="M113" s="79" t="s">
        <v>100</v>
      </c>
      <c r="N113" s="79" t="s">
        <v>927</v>
      </c>
      <c r="O113" s="79" t="s">
        <v>1193</v>
      </c>
      <c r="P113" s="79" t="s">
        <v>1194</v>
      </c>
      <c r="Q113" s="79" t="s">
        <v>38</v>
      </c>
      <c r="R113" s="79">
        <v>2</v>
      </c>
      <c r="S113" s="79" t="s">
        <v>39</v>
      </c>
      <c r="T113" s="79">
        <v>5000000</v>
      </c>
      <c r="U113" s="79">
        <v>1</v>
      </c>
      <c r="V113" s="79">
        <v>10000000</v>
      </c>
      <c r="W113" s="79">
        <v>0</v>
      </c>
      <c r="X113" s="79">
        <v>10000000</v>
      </c>
      <c r="Y113" s="79" t="s">
        <v>1669</v>
      </c>
      <c r="Z113" s="79" t="s">
        <v>56</v>
      </c>
      <c r="AA113" s="79" t="s">
        <v>1670</v>
      </c>
    </row>
    <row r="114" spans="1:27" x14ac:dyDescent="0.25">
      <c r="A114" s="79" t="s">
        <v>56</v>
      </c>
      <c r="B114" s="86">
        <v>45505</v>
      </c>
      <c r="C114" s="86">
        <v>45505</v>
      </c>
      <c r="D114" s="86">
        <v>45505</v>
      </c>
      <c r="E114" s="79" t="s">
        <v>1341</v>
      </c>
      <c r="F114" s="79" t="s">
        <v>1635</v>
      </c>
      <c r="G114" s="79">
        <v>113</v>
      </c>
      <c r="H114" s="79" t="s">
        <v>1345</v>
      </c>
      <c r="I114" s="79" t="s">
        <v>819</v>
      </c>
      <c r="J114" s="79" t="s">
        <v>777</v>
      </c>
      <c r="K114" s="79" t="s">
        <v>35</v>
      </c>
      <c r="L114" s="79">
        <v>830000</v>
      </c>
      <c r="M114" s="79" t="s">
        <v>106</v>
      </c>
      <c r="N114" s="79" t="s">
        <v>927</v>
      </c>
      <c r="O114" s="79" t="s">
        <v>1195</v>
      </c>
      <c r="P114" s="79" t="s">
        <v>1192</v>
      </c>
      <c r="Q114" s="79" t="s">
        <v>38</v>
      </c>
      <c r="R114" s="79">
        <v>1</v>
      </c>
      <c r="S114" s="79" t="s">
        <v>39</v>
      </c>
      <c r="T114" s="79">
        <v>10000000</v>
      </c>
      <c r="U114" s="79">
        <v>1</v>
      </c>
      <c r="V114" s="79">
        <v>10000000</v>
      </c>
      <c r="W114" s="79">
        <v>0</v>
      </c>
      <c r="X114" s="79">
        <v>10000000</v>
      </c>
      <c r="Y114" s="79" t="s">
        <v>1672</v>
      </c>
      <c r="Z114" s="79" t="s">
        <v>56</v>
      </c>
      <c r="AA114" s="79" t="s">
        <v>1670</v>
      </c>
    </row>
    <row r="115" spans="1:27" x14ac:dyDescent="0.25">
      <c r="A115" s="79" t="s">
        <v>56</v>
      </c>
      <c r="B115" s="86">
        <v>45536</v>
      </c>
      <c r="C115" s="86">
        <v>45536</v>
      </c>
      <c r="D115" s="86">
        <v>45536</v>
      </c>
      <c r="E115" s="79" t="s">
        <v>1341</v>
      </c>
      <c r="F115" s="79" t="s">
        <v>1635</v>
      </c>
      <c r="G115" s="79">
        <v>114</v>
      </c>
      <c r="H115" s="79" t="s">
        <v>1346</v>
      </c>
      <c r="I115" s="79" t="s">
        <v>819</v>
      </c>
      <c r="J115" s="79" t="s">
        <v>795</v>
      </c>
      <c r="K115" s="79" t="s">
        <v>35</v>
      </c>
      <c r="L115" s="79">
        <v>830000</v>
      </c>
      <c r="M115" s="79" t="s">
        <v>316</v>
      </c>
      <c r="N115" s="79" t="s">
        <v>927</v>
      </c>
      <c r="O115" s="79" t="s">
        <v>1191</v>
      </c>
      <c r="P115" s="79" t="s">
        <v>1192</v>
      </c>
      <c r="Q115" s="79" t="s">
        <v>38</v>
      </c>
      <c r="R115" s="79">
        <v>2</v>
      </c>
      <c r="S115" s="79" t="s">
        <v>39</v>
      </c>
      <c r="T115" s="79">
        <v>10000000</v>
      </c>
      <c r="U115" s="79">
        <v>1</v>
      </c>
      <c r="V115" s="79">
        <v>20000000</v>
      </c>
      <c r="W115" s="79">
        <v>0</v>
      </c>
      <c r="X115" s="79">
        <v>20000000</v>
      </c>
      <c r="Y115" s="79" t="s">
        <v>1672</v>
      </c>
      <c r="Z115" s="79" t="s">
        <v>56</v>
      </c>
      <c r="AA115" s="79" t="s">
        <v>1670</v>
      </c>
    </row>
    <row r="116" spans="1:27" x14ac:dyDescent="0.25">
      <c r="A116" s="79" t="s">
        <v>56</v>
      </c>
      <c r="B116" s="86">
        <v>45566</v>
      </c>
      <c r="C116" s="86">
        <v>45566</v>
      </c>
      <c r="D116" s="86">
        <v>45566</v>
      </c>
      <c r="E116" s="79" t="s">
        <v>1341</v>
      </c>
      <c r="F116" s="79" t="s">
        <v>1635</v>
      </c>
      <c r="G116" s="79">
        <v>115</v>
      </c>
      <c r="H116" s="79" t="s">
        <v>1347</v>
      </c>
      <c r="I116" s="79" t="s">
        <v>33</v>
      </c>
      <c r="J116" s="79" t="s">
        <v>811</v>
      </c>
      <c r="K116" s="79" t="s">
        <v>204</v>
      </c>
      <c r="L116" s="79">
        <v>840000</v>
      </c>
      <c r="M116" s="79" t="s">
        <v>115</v>
      </c>
      <c r="N116" s="79" t="s">
        <v>927</v>
      </c>
      <c r="O116" s="79" t="s">
        <v>1196</v>
      </c>
      <c r="P116" s="79" t="s">
        <v>1197</v>
      </c>
      <c r="Q116" s="79" t="s">
        <v>38</v>
      </c>
      <c r="R116" s="79">
        <v>10</v>
      </c>
      <c r="S116" s="79" t="s">
        <v>39</v>
      </c>
      <c r="T116" s="79">
        <v>50000000</v>
      </c>
      <c r="U116" s="79">
        <v>1</v>
      </c>
      <c r="V116" s="79">
        <v>500000000</v>
      </c>
      <c r="W116" s="79">
        <v>0</v>
      </c>
      <c r="X116" s="79">
        <v>500000000</v>
      </c>
      <c r="Y116" s="79" t="s">
        <v>1669</v>
      </c>
      <c r="Z116" s="79" t="s">
        <v>56</v>
      </c>
      <c r="AA116" s="79" t="s">
        <v>1670</v>
      </c>
    </row>
    <row r="117" spans="1:27" x14ac:dyDescent="0.25">
      <c r="A117" s="79" t="s">
        <v>56</v>
      </c>
      <c r="B117" s="86">
        <v>45597</v>
      </c>
      <c r="C117" s="86">
        <v>45597</v>
      </c>
      <c r="D117" s="86">
        <v>45597</v>
      </c>
      <c r="E117" s="79" t="s">
        <v>1341</v>
      </c>
      <c r="F117" s="79" t="s">
        <v>1635</v>
      </c>
      <c r="G117" s="79">
        <v>116</v>
      </c>
      <c r="H117" s="79" t="s">
        <v>1348</v>
      </c>
      <c r="I117" s="79" t="s">
        <v>40</v>
      </c>
      <c r="J117" s="79" t="s">
        <v>826</v>
      </c>
      <c r="K117" s="79" t="s">
        <v>204</v>
      </c>
      <c r="L117" s="79">
        <v>840000</v>
      </c>
      <c r="M117" s="79" t="s">
        <v>125</v>
      </c>
      <c r="N117" s="79" t="s">
        <v>927</v>
      </c>
      <c r="O117" s="79" t="s">
        <v>1195</v>
      </c>
      <c r="P117" s="79" t="s">
        <v>1198</v>
      </c>
      <c r="Q117" s="79" t="s">
        <v>38</v>
      </c>
      <c r="R117" s="79">
        <v>2</v>
      </c>
      <c r="S117" s="79" t="s">
        <v>39</v>
      </c>
      <c r="T117" s="79">
        <v>100000</v>
      </c>
      <c r="U117" s="79">
        <v>1</v>
      </c>
      <c r="V117" s="79">
        <v>200000</v>
      </c>
      <c r="W117" s="79">
        <v>0</v>
      </c>
      <c r="X117" s="79">
        <v>200000</v>
      </c>
      <c r="Y117" s="79" t="s">
        <v>1671</v>
      </c>
      <c r="Z117" s="79" t="s">
        <v>56</v>
      </c>
      <c r="AA117" s="79" t="s">
        <v>1670</v>
      </c>
    </row>
    <row r="118" spans="1:27" x14ac:dyDescent="0.25">
      <c r="A118" s="79" t="s">
        <v>56</v>
      </c>
      <c r="B118" s="86">
        <v>45627</v>
      </c>
      <c r="C118" s="86">
        <v>45627</v>
      </c>
      <c r="D118" s="86">
        <v>45627</v>
      </c>
      <c r="E118" s="79" t="s">
        <v>1341</v>
      </c>
      <c r="F118" s="79" t="s">
        <v>1635</v>
      </c>
      <c r="G118" s="79">
        <v>117</v>
      </c>
      <c r="H118" s="79" t="s">
        <v>1349</v>
      </c>
      <c r="I118" s="79" t="s">
        <v>40</v>
      </c>
      <c r="J118" s="79" t="s">
        <v>777</v>
      </c>
      <c r="K118" s="79" t="s">
        <v>197</v>
      </c>
      <c r="L118" s="79">
        <v>810000</v>
      </c>
      <c r="M118" s="79" t="s">
        <v>87</v>
      </c>
      <c r="N118" s="79" t="s">
        <v>927</v>
      </c>
      <c r="O118" s="79" t="s">
        <v>1191</v>
      </c>
      <c r="P118" s="79" t="s">
        <v>1199</v>
      </c>
      <c r="Q118" s="79" t="s">
        <v>38</v>
      </c>
      <c r="R118" s="79">
        <v>1</v>
      </c>
      <c r="S118" s="79" t="s">
        <v>39</v>
      </c>
      <c r="T118" s="79">
        <v>1000000</v>
      </c>
      <c r="U118" s="79">
        <v>1</v>
      </c>
      <c r="V118" s="79">
        <v>1000000</v>
      </c>
      <c r="W118" s="79">
        <v>0</v>
      </c>
      <c r="X118" s="79">
        <v>1000000</v>
      </c>
      <c r="Y118" s="79" t="s">
        <v>1671</v>
      </c>
      <c r="Z118" s="79" t="s">
        <v>56</v>
      </c>
      <c r="AA118" s="79" t="s">
        <v>1670</v>
      </c>
    </row>
    <row r="119" spans="1:27" x14ac:dyDescent="0.25">
      <c r="A119" s="79" t="s">
        <v>56</v>
      </c>
      <c r="B119" s="86">
        <v>45658</v>
      </c>
      <c r="C119" s="86">
        <v>45658</v>
      </c>
      <c r="D119" s="86">
        <v>45658</v>
      </c>
      <c r="E119" s="79" t="s">
        <v>1341</v>
      </c>
      <c r="F119" s="79" t="s">
        <v>1635</v>
      </c>
      <c r="G119" s="79">
        <v>118</v>
      </c>
      <c r="H119" s="79" t="s">
        <v>1350</v>
      </c>
      <c r="I119" s="79" t="s">
        <v>40</v>
      </c>
      <c r="J119" s="79" t="s">
        <v>795</v>
      </c>
      <c r="K119" s="79" t="s">
        <v>201</v>
      </c>
      <c r="L119" s="79">
        <v>820000</v>
      </c>
      <c r="M119" s="79" t="s">
        <v>129</v>
      </c>
      <c r="N119" s="79" t="s">
        <v>927</v>
      </c>
      <c r="O119" s="79" t="s">
        <v>1191</v>
      </c>
      <c r="P119" s="79" t="s">
        <v>1192</v>
      </c>
      <c r="Q119" s="79" t="s">
        <v>38</v>
      </c>
      <c r="R119" s="79">
        <v>3</v>
      </c>
      <c r="S119" s="79" t="s">
        <v>39</v>
      </c>
      <c r="T119" s="79">
        <v>1000000</v>
      </c>
      <c r="U119" s="79">
        <v>1</v>
      </c>
      <c r="V119" s="79">
        <v>3000000</v>
      </c>
      <c r="W119" s="79">
        <v>0</v>
      </c>
      <c r="X119" s="79">
        <v>3000000</v>
      </c>
      <c r="Y119" s="79" t="s">
        <v>1671</v>
      </c>
      <c r="Z119" s="79" t="s">
        <v>56</v>
      </c>
      <c r="AA119" s="79" t="s">
        <v>1670</v>
      </c>
    </row>
    <row r="120" spans="1:27" x14ac:dyDescent="0.25">
      <c r="A120" s="79" t="s">
        <v>56</v>
      </c>
      <c r="B120" s="86">
        <v>45689</v>
      </c>
      <c r="C120" s="86">
        <v>45689</v>
      </c>
      <c r="D120" s="86">
        <v>45689</v>
      </c>
      <c r="E120" s="79" t="s">
        <v>1341</v>
      </c>
      <c r="F120" s="79" t="s">
        <v>1635</v>
      </c>
      <c r="G120" s="79">
        <v>119</v>
      </c>
      <c r="H120" s="79" t="s">
        <v>1351</v>
      </c>
      <c r="I120" s="79" t="s">
        <v>819</v>
      </c>
      <c r="J120" s="79" t="s">
        <v>811</v>
      </c>
      <c r="K120" s="79" t="s">
        <v>35</v>
      </c>
      <c r="L120" s="79">
        <v>830000</v>
      </c>
      <c r="M120" s="79" t="s">
        <v>72</v>
      </c>
      <c r="N120" s="79" t="s">
        <v>927</v>
      </c>
      <c r="O120" s="79" t="s">
        <v>1193</v>
      </c>
      <c r="P120" s="79" t="s">
        <v>1199</v>
      </c>
      <c r="Q120" s="79" t="s">
        <v>38</v>
      </c>
      <c r="R120" s="79">
        <v>5</v>
      </c>
      <c r="S120" s="79" t="s">
        <v>39</v>
      </c>
      <c r="T120" s="79">
        <v>100000</v>
      </c>
      <c r="U120" s="79">
        <v>1</v>
      </c>
      <c r="V120" s="79">
        <v>500000</v>
      </c>
      <c r="W120" s="79">
        <v>0</v>
      </c>
      <c r="X120" s="79">
        <v>500000</v>
      </c>
      <c r="Y120" s="79" t="s">
        <v>1672</v>
      </c>
      <c r="Z120" s="79" t="s">
        <v>56</v>
      </c>
      <c r="AA120" s="79" t="s">
        <v>1670</v>
      </c>
    </row>
    <row r="121" spans="1:27" x14ac:dyDescent="0.25">
      <c r="A121" s="79" t="s">
        <v>56</v>
      </c>
      <c r="B121" s="86">
        <v>45717</v>
      </c>
      <c r="C121" s="86">
        <v>45717</v>
      </c>
      <c r="D121" s="86">
        <v>45717</v>
      </c>
      <c r="E121" s="79" t="s">
        <v>1341</v>
      </c>
      <c r="F121" s="79" t="s">
        <v>1635</v>
      </c>
      <c r="G121" s="79">
        <v>120</v>
      </c>
      <c r="H121" s="79" t="s">
        <v>1352</v>
      </c>
      <c r="I121" s="79" t="s">
        <v>33</v>
      </c>
      <c r="J121" s="79" t="s">
        <v>826</v>
      </c>
      <c r="K121" s="79" t="s">
        <v>204</v>
      </c>
      <c r="L121" s="79">
        <v>840000</v>
      </c>
      <c r="M121" s="79" t="s">
        <v>154</v>
      </c>
      <c r="N121" s="79" t="s">
        <v>927</v>
      </c>
      <c r="O121" s="79" t="s">
        <v>1191</v>
      </c>
      <c r="P121" s="79" t="s">
        <v>1192</v>
      </c>
      <c r="Q121" s="79" t="s">
        <v>38</v>
      </c>
      <c r="R121" s="79">
        <v>5</v>
      </c>
      <c r="S121" s="79" t="s">
        <v>39</v>
      </c>
      <c r="T121" s="79">
        <v>1000000</v>
      </c>
      <c r="U121" s="79">
        <v>1</v>
      </c>
      <c r="V121" s="79">
        <v>5000000</v>
      </c>
      <c r="W121" s="79">
        <v>0</v>
      </c>
      <c r="X121" s="79">
        <v>5000000</v>
      </c>
      <c r="Y121" s="79" t="s">
        <v>1669</v>
      </c>
      <c r="Z121" s="79" t="s">
        <v>56</v>
      </c>
      <c r="AA121" s="79" t="s">
        <v>1670</v>
      </c>
    </row>
    <row r="122" spans="1:27" x14ac:dyDescent="0.25">
      <c r="A122" s="79" t="s">
        <v>756</v>
      </c>
      <c r="B122" s="86">
        <v>45383</v>
      </c>
      <c r="C122" s="86">
        <v>45383</v>
      </c>
      <c r="D122" s="86">
        <v>45383</v>
      </c>
      <c r="E122" s="79" t="s">
        <v>1354</v>
      </c>
      <c r="F122" s="79" t="s">
        <v>1533</v>
      </c>
      <c r="G122" s="79">
        <v>121</v>
      </c>
      <c r="H122" s="79" t="s">
        <v>1353</v>
      </c>
      <c r="I122" s="79" t="s">
        <v>40</v>
      </c>
      <c r="J122" s="79" t="s">
        <v>778</v>
      </c>
      <c r="K122" s="79" t="s">
        <v>201</v>
      </c>
      <c r="L122" s="79">
        <v>820000</v>
      </c>
      <c r="M122" s="79" t="s">
        <v>79</v>
      </c>
      <c r="N122" s="79" t="s">
        <v>912</v>
      </c>
      <c r="O122" s="79" t="s">
        <v>1188</v>
      </c>
      <c r="P122" s="79" t="s">
        <v>1187</v>
      </c>
      <c r="Q122" s="79" t="s">
        <v>38</v>
      </c>
      <c r="R122" s="79">
        <v>1000</v>
      </c>
      <c r="S122" s="79" t="s">
        <v>39</v>
      </c>
      <c r="T122" s="79">
        <v>5000</v>
      </c>
      <c r="U122" s="79">
        <v>1</v>
      </c>
      <c r="V122" s="79">
        <v>5000000</v>
      </c>
      <c r="W122" s="79">
        <v>0</v>
      </c>
      <c r="X122" s="79">
        <v>5000000</v>
      </c>
      <c r="Y122" s="79" t="s">
        <v>1673</v>
      </c>
      <c r="Z122" s="79" t="s">
        <v>756</v>
      </c>
      <c r="AA122" s="79" t="s">
        <v>1674</v>
      </c>
    </row>
    <row r="123" spans="1:27" x14ac:dyDescent="0.25">
      <c r="A123" s="79" t="s">
        <v>756</v>
      </c>
      <c r="B123" s="86">
        <v>45413</v>
      </c>
      <c r="C123" s="86">
        <v>45413</v>
      </c>
      <c r="D123" s="86">
        <v>45413</v>
      </c>
      <c r="E123" s="79" t="s">
        <v>1354</v>
      </c>
      <c r="F123" s="79" t="s">
        <v>1533</v>
      </c>
      <c r="G123" s="79">
        <v>122</v>
      </c>
      <c r="H123" s="79" t="s">
        <v>1355</v>
      </c>
      <c r="I123" s="79" t="s">
        <v>819</v>
      </c>
      <c r="J123" s="79" t="s">
        <v>796</v>
      </c>
      <c r="K123" s="79" t="s">
        <v>197</v>
      </c>
      <c r="L123" s="79">
        <v>810000</v>
      </c>
      <c r="M123" s="79" t="s">
        <v>79</v>
      </c>
      <c r="N123" s="79" t="s">
        <v>912</v>
      </c>
      <c r="O123" s="79" t="s">
        <v>1189</v>
      </c>
      <c r="P123" s="79" t="s">
        <v>1190</v>
      </c>
      <c r="Q123" s="79" t="s">
        <v>38</v>
      </c>
      <c r="R123" s="79">
        <v>2</v>
      </c>
      <c r="S123" s="79" t="s">
        <v>39</v>
      </c>
      <c r="T123" s="79">
        <v>1000000</v>
      </c>
      <c r="U123" s="79">
        <v>1</v>
      </c>
      <c r="V123" s="79">
        <v>2000000</v>
      </c>
      <c r="W123" s="79">
        <v>0</v>
      </c>
      <c r="X123" s="79">
        <v>2000000</v>
      </c>
      <c r="Y123" s="79" t="s">
        <v>1675</v>
      </c>
      <c r="Z123" s="79" t="s">
        <v>756</v>
      </c>
      <c r="AA123" s="79" t="s">
        <v>1674</v>
      </c>
    </row>
    <row r="124" spans="1:27" x14ac:dyDescent="0.25">
      <c r="A124" s="79" t="s">
        <v>756</v>
      </c>
      <c r="B124" s="86">
        <v>45444</v>
      </c>
      <c r="C124" s="86">
        <v>45444</v>
      </c>
      <c r="D124" s="86">
        <v>45444</v>
      </c>
      <c r="E124" s="79" t="s">
        <v>1354</v>
      </c>
      <c r="F124" s="79" t="s">
        <v>1533</v>
      </c>
      <c r="G124" s="79">
        <v>123</v>
      </c>
      <c r="H124" s="79" t="s">
        <v>1356</v>
      </c>
      <c r="I124" s="79" t="s">
        <v>33</v>
      </c>
      <c r="J124" s="79" t="s">
        <v>812</v>
      </c>
      <c r="K124" s="79" t="s">
        <v>201</v>
      </c>
      <c r="L124" s="79">
        <v>820000</v>
      </c>
      <c r="M124" s="79" t="s">
        <v>87</v>
      </c>
      <c r="N124" s="79" t="s">
        <v>912</v>
      </c>
      <c r="O124" s="79" t="s">
        <v>1191</v>
      </c>
      <c r="P124" s="79" t="s">
        <v>1192</v>
      </c>
      <c r="Q124" s="79" t="s">
        <v>38</v>
      </c>
      <c r="R124" s="79">
        <v>100</v>
      </c>
      <c r="S124" s="79" t="s">
        <v>39</v>
      </c>
      <c r="T124" s="79">
        <v>100000</v>
      </c>
      <c r="U124" s="79">
        <v>1</v>
      </c>
      <c r="V124" s="79">
        <v>10000000</v>
      </c>
      <c r="W124" s="79">
        <v>0</v>
      </c>
      <c r="X124" s="79">
        <v>10000000</v>
      </c>
      <c r="Y124" s="79" t="s">
        <v>1676</v>
      </c>
      <c r="Z124" s="79" t="s">
        <v>756</v>
      </c>
      <c r="AA124" s="79" t="s">
        <v>1674</v>
      </c>
    </row>
    <row r="125" spans="1:27" x14ac:dyDescent="0.25">
      <c r="A125" s="79" t="s">
        <v>756</v>
      </c>
      <c r="B125" s="86">
        <v>45474</v>
      </c>
      <c r="C125" s="86">
        <v>45474</v>
      </c>
      <c r="D125" s="86">
        <v>45474</v>
      </c>
      <c r="E125" s="79" t="s">
        <v>1354</v>
      </c>
      <c r="F125" s="79" t="s">
        <v>1533</v>
      </c>
      <c r="G125" s="79">
        <v>124</v>
      </c>
      <c r="H125" s="79" t="s">
        <v>1357</v>
      </c>
      <c r="I125" s="79" t="s">
        <v>40</v>
      </c>
      <c r="J125" s="79" t="s">
        <v>778</v>
      </c>
      <c r="K125" s="79" t="s">
        <v>201</v>
      </c>
      <c r="L125" s="79">
        <v>820000</v>
      </c>
      <c r="M125" s="79" t="s">
        <v>100</v>
      </c>
      <c r="N125" s="79" t="s">
        <v>912</v>
      </c>
      <c r="O125" s="79" t="s">
        <v>1193</v>
      </c>
      <c r="P125" s="79" t="s">
        <v>1194</v>
      </c>
      <c r="Q125" s="79" t="s">
        <v>38</v>
      </c>
      <c r="R125" s="79">
        <v>2</v>
      </c>
      <c r="S125" s="79" t="s">
        <v>39</v>
      </c>
      <c r="T125" s="79">
        <v>5000000</v>
      </c>
      <c r="U125" s="79">
        <v>1</v>
      </c>
      <c r="V125" s="79">
        <v>10000000</v>
      </c>
      <c r="W125" s="79">
        <v>0</v>
      </c>
      <c r="X125" s="79">
        <v>10000000</v>
      </c>
      <c r="Y125" s="79" t="s">
        <v>1673</v>
      </c>
      <c r="Z125" s="79" t="s">
        <v>756</v>
      </c>
      <c r="AA125" s="79" t="s">
        <v>1674</v>
      </c>
    </row>
    <row r="126" spans="1:27" x14ac:dyDescent="0.25">
      <c r="A126" s="79" t="s">
        <v>756</v>
      </c>
      <c r="B126" s="86">
        <v>45505</v>
      </c>
      <c r="C126" s="86">
        <v>45505</v>
      </c>
      <c r="D126" s="86">
        <v>45505</v>
      </c>
      <c r="E126" s="79" t="s">
        <v>1354</v>
      </c>
      <c r="F126" s="79" t="s">
        <v>1533</v>
      </c>
      <c r="G126" s="79">
        <v>125</v>
      </c>
      <c r="H126" s="79" t="s">
        <v>1358</v>
      </c>
      <c r="I126" s="79" t="s">
        <v>819</v>
      </c>
      <c r="J126" s="79" t="s">
        <v>796</v>
      </c>
      <c r="K126" s="79" t="s">
        <v>35</v>
      </c>
      <c r="L126" s="79">
        <v>830000</v>
      </c>
      <c r="M126" s="79" t="s">
        <v>106</v>
      </c>
      <c r="N126" s="79" t="s">
        <v>912</v>
      </c>
      <c r="O126" s="79" t="s">
        <v>1195</v>
      </c>
      <c r="P126" s="79" t="s">
        <v>1192</v>
      </c>
      <c r="Q126" s="79" t="s">
        <v>38</v>
      </c>
      <c r="R126" s="79">
        <v>1</v>
      </c>
      <c r="S126" s="79" t="s">
        <v>39</v>
      </c>
      <c r="T126" s="79">
        <v>10000000</v>
      </c>
      <c r="U126" s="79">
        <v>1</v>
      </c>
      <c r="V126" s="79">
        <v>10000000</v>
      </c>
      <c r="W126" s="79">
        <v>0</v>
      </c>
      <c r="X126" s="79">
        <v>10000000</v>
      </c>
      <c r="Y126" s="79" t="s">
        <v>1675</v>
      </c>
      <c r="Z126" s="79" t="s">
        <v>756</v>
      </c>
      <c r="AA126" s="79" t="s">
        <v>1674</v>
      </c>
    </row>
    <row r="127" spans="1:27" x14ac:dyDescent="0.25">
      <c r="A127" s="79" t="s">
        <v>756</v>
      </c>
      <c r="B127" s="86">
        <v>45536</v>
      </c>
      <c r="C127" s="86">
        <v>45536</v>
      </c>
      <c r="D127" s="86">
        <v>45536</v>
      </c>
      <c r="E127" s="79" t="s">
        <v>1354</v>
      </c>
      <c r="F127" s="79" t="s">
        <v>1533</v>
      </c>
      <c r="G127" s="79">
        <v>126</v>
      </c>
      <c r="H127" s="79" t="s">
        <v>1359</v>
      </c>
      <c r="I127" s="79" t="s">
        <v>33</v>
      </c>
      <c r="J127" s="79" t="s">
        <v>812</v>
      </c>
      <c r="K127" s="79" t="s">
        <v>35</v>
      </c>
      <c r="L127" s="79">
        <v>830000</v>
      </c>
      <c r="M127" s="79" t="s">
        <v>316</v>
      </c>
      <c r="N127" s="79" t="s">
        <v>912</v>
      </c>
      <c r="O127" s="79" t="s">
        <v>1191</v>
      </c>
      <c r="P127" s="79" t="s">
        <v>1192</v>
      </c>
      <c r="Q127" s="79" t="s">
        <v>38</v>
      </c>
      <c r="R127" s="79">
        <v>2</v>
      </c>
      <c r="S127" s="79" t="s">
        <v>39</v>
      </c>
      <c r="T127" s="79">
        <v>10000000</v>
      </c>
      <c r="U127" s="79">
        <v>1</v>
      </c>
      <c r="V127" s="79">
        <v>20000000</v>
      </c>
      <c r="W127" s="79">
        <v>0</v>
      </c>
      <c r="X127" s="79">
        <v>20000000</v>
      </c>
      <c r="Y127" s="79" t="s">
        <v>1676</v>
      </c>
      <c r="Z127" s="79" t="s">
        <v>756</v>
      </c>
      <c r="AA127" s="79" t="s">
        <v>1674</v>
      </c>
    </row>
    <row r="128" spans="1:27" x14ac:dyDescent="0.25">
      <c r="A128" s="79" t="s">
        <v>756</v>
      </c>
      <c r="B128" s="86">
        <v>45566</v>
      </c>
      <c r="C128" s="86">
        <v>45566</v>
      </c>
      <c r="D128" s="86">
        <v>45566</v>
      </c>
      <c r="E128" s="79" t="s">
        <v>1354</v>
      </c>
      <c r="F128" s="79" t="s">
        <v>1533</v>
      </c>
      <c r="G128" s="79">
        <v>127</v>
      </c>
      <c r="H128" s="79" t="s">
        <v>1360</v>
      </c>
      <c r="I128" s="79" t="s">
        <v>40</v>
      </c>
      <c r="J128" s="79" t="s">
        <v>778</v>
      </c>
      <c r="K128" s="79" t="s">
        <v>204</v>
      </c>
      <c r="L128" s="79">
        <v>840000</v>
      </c>
      <c r="M128" s="79" t="s">
        <v>115</v>
      </c>
      <c r="N128" s="79" t="s">
        <v>912</v>
      </c>
      <c r="O128" s="79" t="s">
        <v>1196</v>
      </c>
      <c r="P128" s="79" t="s">
        <v>1197</v>
      </c>
      <c r="Q128" s="79" t="s">
        <v>38</v>
      </c>
      <c r="R128" s="79">
        <v>10</v>
      </c>
      <c r="S128" s="79" t="s">
        <v>39</v>
      </c>
      <c r="T128" s="79">
        <v>50000000</v>
      </c>
      <c r="U128" s="79">
        <v>1</v>
      </c>
      <c r="V128" s="79">
        <v>500000000</v>
      </c>
      <c r="W128" s="79">
        <v>0</v>
      </c>
      <c r="X128" s="79">
        <v>500000000</v>
      </c>
      <c r="Y128" s="79" t="s">
        <v>1673</v>
      </c>
      <c r="Z128" s="79" t="s">
        <v>756</v>
      </c>
      <c r="AA128" s="79" t="s">
        <v>1674</v>
      </c>
    </row>
    <row r="129" spans="1:27" x14ac:dyDescent="0.25">
      <c r="A129" s="79" t="s">
        <v>756</v>
      </c>
      <c r="B129" s="86">
        <v>45597</v>
      </c>
      <c r="C129" s="86">
        <v>45597</v>
      </c>
      <c r="D129" s="86">
        <v>45597</v>
      </c>
      <c r="E129" s="79" t="s">
        <v>1354</v>
      </c>
      <c r="F129" s="79" t="s">
        <v>1533</v>
      </c>
      <c r="G129" s="79">
        <v>128</v>
      </c>
      <c r="H129" s="79" t="s">
        <v>1361</v>
      </c>
      <c r="I129" s="79" t="s">
        <v>819</v>
      </c>
      <c r="J129" s="79" t="s">
        <v>796</v>
      </c>
      <c r="K129" s="79" t="s">
        <v>204</v>
      </c>
      <c r="L129" s="79">
        <v>840000</v>
      </c>
      <c r="M129" s="79" t="s">
        <v>125</v>
      </c>
      <c r="N129" s="79" t="s">
        <v>912</v>
      </c>
      <c r="O129" s="79" t="s">
        <v>1195</v>
      </c>
      <c r="P129" s="79" t="s">
        <v>1198</v>
      </c>
      <c r="Q129" s="79" t="s">
        <v>38</v>
      </c>
      <c r="R129" s="79">
        <v>2</v>
      </c>
      <c r="S129" s="79" t="s">
        <v>39</v>
      </c>
      <c r="T129" s="79">
        <v>100000</v>
      </c>
      <c r="U129" s="79">
        <v>1</v>
      </c>
      <c r="V129" s="79">
        <v>200000</v>
      </c>
      <c r="W129" s="79">
        <v>0</v>
      </c>
      <c r="X129" s="79">
        <v>200000</v>
      </c>
      <c r="Y129" s="79" t="s">
        <v>1675</v>
      </c>
      <c r="Z129" s="79" t="s">
        <v>756</v>
      </c>
      <c r="AA129" s="79" t="s">
        <v>1674</v>
      </c>
    </row>
    <row r="130" spans="1:27" x14ac:dyDescent="0.25">
      <c r="A130" s="79" t="s">
        <v>756</v>
      </c>
      <c r="B130" s="86">
        <v>45627</v>
      </c>
      <c r="C130" s="86">
        <v>45627</v>
      </c>
      <c r="D130" s="86">
        <v>45627</v>
      </c>
      <c r="E130" s="79" t="s">
        <v>1354</v>
      </c>
      <c r="F130" s="79" t="s">
        <v>1533</v>
      </c>
      <c r="G130" s="79">
        <v>129</v>
      </c>
      <c r="H130" s="79" t="s">
        <v>1362</v>
      </c>
      <c r="I130" s="79" t="s">
        <v>33</v>
      </c>
      <c r="J130" s="79" t="s">
        <v>812</v>
      </c>
      <c r="K130" s="79" t="s">
        <v>197</v>
      </c>
      <c r="L130" s="79">
        <v>810000</v>
      </c>
      <c r="M130" s="79" t="s">
        <v>87</v>
      </c>
      <c r="N130" s="79" t="s">
        <v>912</v>
      </c>
      <c r="O130" s="79" t="s">
        <v>1191</v>
      </c>
      <c r="P130" s="79" t="s">
        <v>1199</v>
      </c>
      <c r="Q130" s="79" t="s">
        <v>38</v>
      </c>
      <c r="R130" s="79">
        <v>1</v>
      </c>
      <c r="S130" s="79" t="s">
        <v>39</v>
      </c>
      <c r="T130" s="79">
        <v>1000000</v>
      </c>
      <c r="U130" s="79">
        <v>1</v>
      </c>
      <c r="V130" s="79">
        <v>1000000</v>
      </c>
      <c r="W130" s="79">
        <v>0</v>
      </c>
      <c r="X130" s="79">
        <v>1000000</v>
      </c>
      <c r="Y130" s="79" t="s">
        <v>1676</v>
      </c>
      <c r="Z130" s="79" t="s">
        <v>756</v>
      </c>
      <c r="AA130" s="79" t="s">
        <v>1674</v>
      </c>
    </row>
    <row r="131" spans="1:27" x14ac:dyDescent="0.25">
      <c r="A131" s="79" t="s">
        <v>756</v>
      </c>
      <c r="B131" s="86">
        <v>45658</v>
      </c>
      <c r="C131" s="86">
        <v>45658</v>
      </c>
      <c r="D131" s="86">
        <v>45658</v>
      </c>
      <c r="E131" s="79" t="s">
        <v>1354</v>
      </c>
      <c r="F131" s="79" t="s">
        <v>1533</v>
      </c>
      <c r="G131" s="79">
        <v>130</v>
      </c>
      <c r="H131" s="79" t="s">
        <v>1363</v>
      </c>
      <c r="I131" s="79" t="s">
        <v>40</v>
      </c>
      <c r="J131" s="79" t="s">
        <v>778</v>
      </c>
      <c r="K131" s="79" t="s">
        <v>201</v>
      </c>
      <c r="L131" s="79">
        <v>820000</v>
      </c>
      <c r="M131" s="79" t="s">
        <v>129</v>
      </c>
      <c r="N131" s="79" t="s">
        <v>912</v>
      </c>
      <c r="O131" s="79" t="s">
        <v>1191</v>
      </c>
      <c r="P131" s="79" t="s">
        <v>1192</v>
      </c>
      <c r="Q131" s="79" t="s">
        <v>38</v>
      </c>
      <c r="R131" s="79">
        <v>3</v>
      </c>
      <c r="S131" s="79" t="s">
        <v>39</v>
      </c>
      <c r="T131" s="79">
        <v>1000000</v>
      </c>
      <c r="U131" s="79">
        <v>1</v>
      </c>
      <c r="V131" s="79">
        <v>3000000</v>
      </c>
      <c r="W131" s="79">
        <v>0</v>
      </c>
      <c r="X131" s="79">
        <v>3000000</v>
      </c>
      <c r="Y131" s="79" t="s">
        <v>1673</v>
      </c>
      <c r="Z131" s="79" t="s">
        <v>756</v>
      </c>
      <c r="AA131" s="79" t="s">
        <v>1674</v>
      </c>
    </row>
    <row r="132" spans="1:27" x14ac:dyDescent="0.25">
      <c r="A132" s="79" t="s">
        <v>756</v>
      </c>
      <c r="B132" s="86">
        <v>45689</v>
      </c>
      <c r="C132" s="86">
        <v>45689</v>
      </c>
      <c r="D132" s="86">
        <v>45689</v>
      </c>
      <c r="E132" s="79" t="s">
        <v>1354</v>
      </c>
      <c r="F132" s="79" t="s">
        <v>1533</v>
      </c>
      <c r="G132" s="79">
        <v>131</v>
      </c>
      <c r="H132" s="79" t="s">
        <v>1364</v>
      </c>
      <c r="I132" s="79" t="s">
        <v>819</v>
      </c>
      <c r="J132" s="79" t="s">
        <v>796</v>
      </c>
      <c r="K132" s="79" t="s">
        <v>35</v>
      </c>
      <c r="L132" s="79">
        <v>830000</v>
      </c>
      <c r="M132" s="79" t="s">
        <v>72</v>
      </c>
      <c r="N132" s="79" t="s">
        <v>912</v>
      </c>
      <c r="O132" s="79" t="s">
        <v>1193</v>
      </c>
      <c r="P132" s="79" t="s">
        <v>1199</v>
      </c>
      <c r="Q132" s="79" t="s">
        <v>38</v>
      </c>
      <c r="R132" s="79">
        <v>5</v>
      </c>
      <c r="S132" s="79" t="s">
        <v>39</v>
      </c>
      <c r="T132" s="79">
        <v>100000</v>
      </c>
      <c r="U132" s="79">
        <v>1</v>
      </c>
      <c r="V132" s="79">
        <v>500000</v>
      </c>
      <c r="W132" s="79">
        <v>0</v>
      </c>
      <c r="X132" s="79">
        <v>500000</v>
      </c>
      <c r="Y132" s="79" t="s">
        <v>1675</v>
      </c>
      <c r="Z132" s="79" t="s">
        <v>756</v>
      </c>
      <c r="AA132" s="79" t="s">
        <v>1674</v>
      </c>
    </row>
    <row r="133" spans="1:27" x14ac:dyDescent="0.25">
      <c r="A133" s="79" t="s">
        <v>756</v>
      </c>
      <c r="B133" s="86">
        <v>45717</v>
      </c>
      <c r="C133" s="86">
        <v>45717</v>
      </c>
      <c r="D133" s="86">
        <v>45717</v>
      </c>
      <c r="E133" s="79" t="s">
        <v>1354</v>
      </c>
      <c r="F133" s="79" t="s">
        <v>1533</v>
      </c>
      <c r="G133" s="79">
        <v>132</v>
      </c>
      <c r="H133" s="79" t="s">
        <v>1365</v>
      </c>
      <c r="I133" s="79" t="s">
        <v>33</v>
      </c>
      <c r="J133" s="79" t="s">
        <v>812</v>
      </c>
      <c r="K133" s="79" t="s">
        <v>204</v>
      </c>
      <c r="L133" s="79">
        <v>840000</v>
      </c>
      <c r="M133" s="79" t="s">
        <v>154</v>
      </c>
      <c r="N133" s="79" t="s">
        <v>912</v>
      </c>
      <c r="O133" s="79" t="s">
        <v>1191</v>
      </c>
      <c r="P133" s="79" t="s">
        <v>1192</v>
      </c>
      <c r="Q133" s="79" t="s">
        <v>38</v>
      </c>
      <c r="R133" s="79">
        <v>5</v>
      </c>
      <c r="S133" s="79" t="s">
        <v>39</v>
      </c>
      <c r="T133" s="79">
        <v>1000000</v>
      </c>
      <c r="U133" s="79">
        <v>1</v>
      </c>
      <c r="V133" s="79">
        <v>5000000</v>
      </c>
      <c r="W133" s="79">
        <v>0</v>
      </c>
      <c r="X133" s="79">
        <v>5000000</v>
      </c>
      <c r="Y133" s="79" t="s">
        <v>1676</v>
      </c>
      <c r="Z133" s="79" t="s">
        <v>756</v>
      </c>
      <c r="AA133" s="79" t="s">
        <v>1674</v>
      </c>
    </row>
    <row r="134" spans="1:27" x14ac:dyDescent="0.25">
      <c r="A134" s="79" t="s">
        <v>757</v>
      </c>
      <c r="B134" s="86">
        <v>45383</v>
      </c>
      <c r="C134" s="86">
        <v>45383</v>
      </c>
      <c r="D134" s="86">
        <v>45383</v>
      </c>
      <c r="E134" s="79" t="s">
        <v>1354</v>
      </c>
      <c r="F134" s="79" t="s">
        <v>1533</v>
      </c>
      <c r="G134" s="79">
        <v>133</v>
      </c>
      <c r="H134" s="79" t="s">
        <v>1366</v>
      </c>
      <c r="I134" s="79" t="s">
        <v>40</v>
      </c>
      <c r="J134" s="79" t="s">
        <v>778</v>
      </c>
      <c r="K134" s="79" t="s">
        <v>197</v>
      </c>
      <c r="L134" s="79">
        <v>810000</v>
      </c>
      <c r="M134" s="79" t="s">
        <v>79</v>
      </c>
      <c r="N134" s="79" t="s">
        <v>912</v>
      </c>
      <c r="O134" s="79" t="s">
        <v>1188</v>
      </c>
      <c r="P134" s="79" t="s">
        <v>1187</v>
      </c>
      <c r="Q134" s="79" t="s">
        <v>38</v>
      </c>
      <c r="R134" s="79">
        <v>1000</v>
      </c>
      <c r="S134" s="79" t="s">
        <v>39</v>
      </c>
      <c r="T134" s="79">
        <v>5000</v>
      </c>
      <c r="U134" s="79">
        <v>1</v>
      </c>
      <c r="V134" s="79">
        <v>5000000</v>
      </c>
      <c r="W134" s="79">
        <v>0</v>
      </c>
      <c r="X134" s="79">
        <v>5000000</v>
      </c>
      <c r="Y134" s="79" t="s">
        <v>1673</v>
      </c>
      <c r="Z134" s="79" t="s">
        <v>757</v>
      </c>
      <c r="AA134" s="79" t="s">
        <v>1677</v>
      </c>
    </row>
    <row r="135" spans="1:27" x14ac:dyDescent="0.25">
      <c r="A135" s="79" t="s">
        <v>757</v>
      </c>
      <c r="B135" s="86">
        <v>45413</v>
      </c>
      <c r="C135" s="86">
        <v>45413</v>
      </c>
      <c r="D135" s="86">
        <v>45413</v>
      </c>
      <c r="E135" s="79" t="s">
        <v>1354</v>
      </c>
      <c r="F135" s="79" t="s">
        <v>1533</v>
      </c>
      <c r="G135" s="79">
        <v>134</v>
      </c>
      <c r="H135" s="79" t="s">
        <v>1367</v>
      </c>
      <c r="I135" s="79" t="s">
        <v>819</v>
      </c>
      <c r="J135" s="79" t="s">
        <v>796</v>
      </c>
      <c r="K135" s="79" t="s">
        <v>201</v>
      </c>
      <c r="L135" s="79">
        <v>820000</v>
      </c>
      <c r="M135" s="79" t="s">
        <v>316</v>
      </c>
      <c r="N135" s="79" t="s">
        <v>912</v>
      </c>
      <c r="O135" s="79" t="s">
        <v>1189</v>
      </c>
      <c r="P135" s="79" t="s">
        <v>1190</v>
      </c>
      <c r="Q135" s="79" t="s">
        <v>38</v>
      </c>
      <c r="R135" s="79">
        <v>2</v>
      </c>
      <c r="S135" s="79" t="s">
        <v>39</v>
      </c>
      <c r="T135" s="79">
        <v>1000000</v>
      </c>
      <c r="U135" s="79">
        <v>1</v>
      </c>
      <c r="V135" s="79">
        <v>2000000</v>
      </c>
      <c r="W135" s="79">
        <v>0</v>
      </c>
      <c r="X135" s="79">
        <v>2000000</v>
      </c>
      <c r="Y135" s="79" t="s">
        <v>1675</v>
      </c>
      <c r="Z135" s="79" t="s">
        <v>757</v>
      </c>
      <c r="AA135" s="79" t="s">
        <v>1677</v>
      </c>
    </row>
    <row r="136" spans="1:27" x14ac:dyDescent="0.25">
      <c r="A136" s="79" t="s">
        <v>757</v>
      </c>
      <c r="B136" s="86">
        <v>45444</v>
      </c>
      <c r="C136" s="86">
        <v>45444</v>
      </c>
      <c r="D136" s="86">
        <v>45444</v>
      </c>
      <c r="E136" s="79" t="s">
        <v>1354</v>
      </c>
      <c r="F136" s="79" t="s">
        <v>1533</v>
      </c>
      <c r="G136" s="79">
        <v>135</v>
      </c>
      <c r="H136" s="79" t="s">
        <v>1368</v>
      </c>
      <c r="I136" s="79" t="s">
        <v>33</v>
      </c>
      <c r="J136" s="79" t="s">
        <v>812</v>
      </c>
      <c r="K136" s="79" t="s">
        <v>35</v>
      </c>
      <c r="L136" s="79">
        <v>830000</v>
      </c>
      <c r="M136" s="79" t="s">
        <v>100</v>
      </c>
      <c r="N136" s="79" t="s">
        <v>912</v>
      </c>
      <c r="O136" s="79" t="s">
        <v>1191</v>
      </c>
      <c r="P136" s="79" t="s">
        <v>1192</v>
      </c>
      <c r="Q136" s="79" t="s">
        <v>38</v>
      </c>
      <c r="R136" s="79">
        <v>100</v>
      </c>
      <c r="S136" s="79" t="s">
        <v>39</v>
      </c>
      <c r="T136" s="79">
        <v>100000</v>
      </c>
      <c r="U136" s="79">
        <v>1</v>
      </c>
      <c r="V136" s="79">
        <v>10000000</v>
      </c>
      <c r="W136" s="79">
        <v>0</v>
      </c>
      <c r="X136" s="79">
        <v>10000000</v>
      </c>
      <c r="Y136" s="79" t="s">
        <v>1676</v>
      </c>
      <c r="Z136" s="79" t="s">
        <v>757</v>
      </c>
      <c r="AA136" s="79" t="s">
        <v>1677</v>
      </c>
    </row>
    <row r="137" spans="1:27" x14ac:dyDescent="0.25">
      <c r="A137" s="79" t="s">
        <v>757</v>
      </c>
      <c r="B137" s="86">
        <v>45474</v>
      </c>
      <c r="C137" s="86">
        <v>45474</v>
      </c>
      <c r="D137" s="86">
        <v>45474</v>
      </c>
      <c r="E137" s="79" t="s">
        <v>1354</v>
      </c>
      <c r="F137" s="79" t="s">
        <v>1533</v>
      </c>
      <c r="G137" s="79">
        <v>136</v>
      </c>
      <c r="H137" s="79" t="s">
        <v>1369</v>
      </c>
      <c r="I137" s="79" t="s">
        <v>40</v>
      </c>
      <c r="J137" s="79" t="s">
        <v>778</v>
      </c>
      <c r="K137" s="79" t="s">
        <v>204</v>
      </c>
      <c r="L137" s="79">
        <v>840000</v>
      </c>
      <c r="M137" s="79" t="s">
        <v>100</v>
      </c>
      <c r="N137" s="79" t="s">
        <v>912</v>
      </c>
      <c r="O137" s="79" t="s">
        <v>1193</v>
      </c>
      <c r="P137" s="79" t="s">
        <v>1194</v>
      </c>
      <c r="Q137" s="79" t="s">
        <v>38</v>
      </c>
      <c r="R137" s="79">
        <v>2</v>
      </c>
      <c r="S137" s="79" t="s">
        <v>39</v>
      </c>
      <c r="T137" s="79">
        <v>5000000</v>
      </c>
      <c r="U137" s="79">
        <v>1</v>
      </c>
      <c r="V137" s="79">
        <v>10000000</v>
      </c>
      <c r="W137" s="79">
        <v>0</v>
      </c>
      <c r="X137" s="79">
        <v>10000000</v>
      </c>
      <c r="Y137" s="79" t="s">
        <v>1673</v>
      </c>
      <c r="Z137" s="79" t="s">
        <v>757</v>
      </c>
      <c r="AA137" s="79" t="s">
        <v>1677</v>
      </c>
    </row>
    <row r="138" spans="1:27" x14ac:dyDescent="0.25">
      <c r="A138" s="79" t="s">
        <v>757</v>
      </c>
      <c r="B138" s="86">
        <v>45505</v>
      </c>
      <c r="C138" s="86">
        <v>45505</v>
      </c>
      <c r="D138" s="86">
        <v>45505</v>
      </c>
      <c r="E138" s="79" t="s">
        <v>1354</v>
      </c>
      <c r="F138" s="79" t="s">
        <v>1533</v>
      </c>
      <c r="G138" s="79">
        <v>137</v>
      </c>
      <c r="H138" s="79" t="s">
        <v>1370</v>
      </c>
      <c r="I138" s="79" t="s">
        <v>819</v>
      </c>
      <c r="J138" s="79" t="s">
        <v>796</v>
      </c>
      <c r="K138" s="79" t="s">
        <v>197</v>
      </c>
      <c r="L138" s="79">
        <v>810000</v>
      </c>
      <c r="M138" s="79" t="s">
        <v>106</v>
      </c>
      <c r="N138" s="79" t="s">
        <v>912</v>
      </c>
      <c r="O138" s="79" t="s">
        <v>1195</v>
      </c>
      <c r="P138" s="79" t="s">
        <v>1192</v>
      </c>
      <c r="Q138" s="79" t="s">
        <v>38</v>
      </c>
      <c r="R138" s="79">
        <v>1</v>
      </c>
      <c r="S138" s="79" t="s">
        <v>39</v>
      </c>
      <c r="T138" s="79">
        <v>10000000</v>
      </c>
      <c r="U138" s="79">
        <v>1</v>
      </c>
      <c r="V138" s="79">
        <v>10000000</v>
      </c>
      <c r="W138" s="79">
        <v>0</v>
      </c>
      <c r="X138" s="79">
        <v>10000000</v>
      </c>
      <c r="Y138" s="79" t="s">
        <v>1675</v>
      </c>
      <c r="Z138" s="79" t="s">
        <v>757</v>
      </c>
      <c r="AA138" s="79" t="s">
        <v>1677</v>
      </c>
    </row>
    <row r="139" spans="1:27" x14ac:dyDescent="0.25">
      <c r="A139" s="79" t="s">
        <v>757</v>
      </c>
      <c r="B139" s="86">
        <v>45536</v>
      </c>
      <c r="C139" s="86">
        <v>45536</v>
      </c>
      <c r="D139" s="86">
        <v>45536</v>
      </c>
      <c r="E139" s="79" t="s">
        <v>1354</v>
      </c>
      <c r="F139" s="79" t="s">
        <v>1533</v>
      </c>
      <c r="G139" s="79">
        <v>138</v>
      </c>
      <c r="H139" s="79" t="s">
        <v>1371</v>
      </c>
      <c r="I139" s="79" t="s">
        <v>33</v>
      </c>
      <c r="J139" s="79" t="s">
        <v>812</v>
      </c>
      <c r="K139" s="79" t="s">
        <v>201</v>
      </c>
      <c r="L139" s="79">
        <v>820000</v>
      </c>
      <c r="M139" s="79" t="s">
        <v>316</v>
      </c>
      <c r="N139" s="79" t="s">
        <v>912</v>
      </c>
      <c r="O139" s="79" t="s">
        <v>1191</v>
      </c>
      <c r="P139" s="79" t="s">
        <v>1192</v>
      </c>
      <c r="Q139" s="79" t="s">
        <v>38</v>
      </c>
      <c r="R139" s="79">
        <v>2</v>
      </c>
      <c r="S139" s="79" t="s">
        <v>39</v>
      </c>
      <c r="T139" s="79">
        <v>10000000</v>
      </c>
      <c r="U139" s="79">
        <v>1</v>
      </c>
      <c r="V139" s="79">
        <v>20000000</v>
      </c>
      <c r="W139" s="79">
        <v>0</v>
      </c>
      <c r="X139" s="79">
        <v>20000000</v>
      </c>
      <c r="Y139" s="79" t="s">
        <v>1676</v>
      </c>
      <c r="Z139" s="79" t="s">
        <v>757</v>
      </c>
      <c r="AA139" s="79" t="s">
        <v>1677</v>
      </c>
    </row>
    <row r="140" spans="1:27" x14ac:dyDescent="0.25">
      <c r="A140" s="79" t="s">
        <v>757</v>
      </c>
      <c r="B140" s="86">
        <v>45566</v>
      </c>
      <c r="C140" s="86">
        <v>45566</v>
      </c>
      <c r="D140" s="86">
        <v>45566</v>
      </c>
      <c r="E140" s="79" t="s">
        <v>1354</v>
      </c>
      <c r="F140" s="79" t="s">
        <v>1533</v>
      </c>
      <c r="G140" s="79">
        <v>139</v>
      </c>
      <c r="H140" s="79" t="s">
        <v>1372</v>
      </c>
      <c r="I140" s="79" t="s">
        <v>40</v>
      </c>
      <c r="J140" s="79" t="s">
        <v>778</v>
      </c>
      <c r="K140" s="79" t="s">
        <v>35</v>
      </c>
      <c r="L140" s="79">
        <v>830000</v>
      </c>
      <c r="M140" s="79" t="s">
        <v>115</v>
      </c>
      <c r="N140" s="79" t="s">
        <v>912</v>
      </c>
      <c r="O140" s="79" t="s">
        <v>1196</v>
      </c>
      <c r="P140" s="79" t="s">
        <v>1197</v>
      </c>
      <c r="Q140" s="79" t="s">
        <v>38</v>
      </c>
      <c r="R140" s="79">
        <v>10</v>
      </c>
      <c r="S140" s="79" t="s">
        <v>39</v>
      </c>
      <c r="T140" s="79">
        <v>50000000</v>
      </c>
      <c r="U140" s="79">
        <v>1</v>
      </c>
      <c r="V140" s="79">
        <v>500000000</v>
      </c>
      <c r="W140" s="79">
        <v>0</v>
      </c>
      <c r="X140" s="79">
        <v>500000000</v>
      </c>
      <c r="Y140" s="79" t="s">
        <v>1673</v>
      </c>
      <c r="Z140" s="79" t="s">
        <v>757</v>
      </c>
      <c r="AA140" s="79" t="s">
        <v>1677</v>
      </c>
    </row>
    <row r="141" spans="1:27" x14ac:dyDescent="0.25">
      <c r="A141" s="79" t="s">
        <v>757</v>
      </c>
      <c r="B141" s="86">
        <v>45597</v>
      </c>
      <c r="C141" s="86">
        <v>45597</v>
      </c>
      <c r="D141" s="86">
        <v>45597</v>
      </c>
      <c r="E141" s="79" t="s">
        <v>1354</v>
      </c>
      <c r="F141" s="79" t="s">
        <v>1533</v>
      </c>
      <c r="G141" s="79">
        <v>140</v>
      </c>
      <c r="H141" s="79" t="s">
        <v>1373</v>
      </c>
      <c r="I141" s="79" t="s">
        <v>819</v>
      </c>
      <c r="J141" s="79" t="s">
        <v>796</v>
      </c>
      <c r="K141" s="79" t="s">
        <v>204</v>
      </c>
      <c r="L141" s="79">
        <v>840000</v>
      </c>
      <c r="M141" s="79" t="s">
        <v>125</v>
      </c>
      <c r="N141" s="79" t="s">
        <v>912</v>
      </c>
      <c r="O141" s="79" t="s">
        <v>1195</v>
      </c>
      <c r="P141" s="79" t="s">
        <v>1198</v>
      </c>
      <c r="Q141" s="79" t="s">
        <v>38</v>
      </c>
      <c r="R141" s="79">
        <v>2</v>
      </c>
      <c r="S141" s="79" t="s">
        <v>39</v>
      </c>
      <c r="T141" s="79">
        <v>100000</v>
      </c>
      <c r="U141" s="79">
        <v>1</v>
      </c>
      <c r="V141" s="79">
        <v>200000</v>
      </c>
      <c r="W141" s="79">
        <v>0</v>
      </c>
      <c r="X141" s="79">
        <v>200000</v>
      </c>
      <c r="Y141" s="79" t="s">
        <v>1675</v>
      </c>
      <c r="Z141" s="79" t="s">
        <v>757</v>
      </c>
      <c r="AA141" s="79" t="s">
        <v>1677</v>
      </c>
    </row>
    <row r="142" spans="1:27" x14ac:dyDescent="0.25">
      <c r="A142" s="79" t="s">
        <v>757</v>
      </c>
      <c r="B142" s="86">
        <v>45627</v>
      </c>
      <c r="C142" s="86">
        <v>45627</v>
      </c>
      <c r="D142" s="86">
        <v>45627</v>
      </c>
      <c r="E142" s="79" t="s">
        <v>1354</v>
      </c>
      <c r="F142" s="79" t="s">
        <v>1533</v>
      </c>
      <c r="G142" s="79">
        <v>141</v>
      </c>
      <c r="H142" s="79" t="s">
        <v>1374</v>
      </c>
      <c r="I142" s="79" t="s">
        <v>33</v>
      </c>
      <c r="J142" s="79" t="s">
        <v>812</v>
      </c>
      <c r="K142" s="79" t="s">
        <v>197</v>
      </c>
      <c r="L142" s="79">
        <v>810000</v>
      </c>
      <c r="M142" s="79" t="s">
        <v>87</v>
      </c>
      <c r="N142" s="79" t="s">
        <v>912</v>
      </c>
      <c r="O142" s="79" t="s">
        <v>1191</v>
      </c>
      <c r="P142" s="79" t="s">
        <v>1199</v>
      </c>
      <c r="Q142" s="79" t="s">
        <v>38</v>
      </c>
      <c r="R142" s="79">
        <v>1</v>
      </c>
      <c r="S142" s="79" t="s">
        <v>39</v>
      </c>
      <c r="T142" s="79">
        <v>1000000</v>
      </c>
      <c r="U142" s="79">
        <v>1</v>
      </c>
      <c r="V142" s="79">
        <v>1000000</v>
      </c>
      <c r="W142" s="79">
        <v>0</v>
      </c>
      <c r="X142" s="79">
        <v>1000000</v>
      </c>
      <c r="Y142" s="79" t="s">
        <v>1676</v>
      </c>
      <c r="Z142" s="79" t="s">
        <v>757</v>
      </c>
      <c r="AA142" s="79" t="s">
        <v>1677</v>
      </c>
    </row>
    <row r="143" spans="1:27" x14ac:dyDescent="0.25">
      <c r="A143" s="79" t="s">
        <v>757</v>
      </c>
      <c r="B143" s="86">
        <v>45658</v>
      </c>
      <c r="C143" s="86">
        <v>45658</v>
      </c>
      <c r="D143" s="86">
        <v>45658</v>
      </c>
      <c r="E143" s="79" t="s">
        <v>1354</v>
      </c>
      <c r="F143" s="79" t="s">
        <v>1533</v>
      </c>
      <c r="G143" s="79">
        <v>142</v>
      </c>
      <c r="H143" s="79" t="s">
        <v>1375</v>
      </c>
      <c r="I143" s="79" t="s">
        <v>40</v>
      </c>
      <c r="J143" s="79" t="s">
        <v>778</v>
      </c>
      <c r="K143" s="79" t="s">
        <v>201</v>
      </c>
      <c r="L143" s="79">
        <v>820000</v>
      </c>
      <c r="M143" s="79" t="s">
        <v>129</v>
      </c>
      <c r="N143" s="79" t="s">
        <v>912</v>
      </c>
      <c r="O143" s="79" t="s">
        <v>1191</v>
      </c>
      <c r="P143" s="79" t="s">
        <v>1192</v>
      </c>
      <c r="Q143" s="79" t="s">
        <v>38</v>
      </c>
      <c r="R143" s="79">
        <v>3</v>
      </c>
      <c r="S143" s="79" t="s">
        <v>39</v>
      </c>
      <c r="T143" s="79">
        <v>1000000</v>
      </c>
      <c r="U143" s="79">
        <v>1</v>
      </c>
      <c r="V143" s="79">
        <v>3000000</v>
      </c>
      <c r="W143" s="79">
        <v>0</v>
      </c>
      <c r="X143" s="79">
        <v>3000000</v>
      </c>
      <c r="Y143" s="79" t="s">
        <v>1673</v>
      </c>
      <c r="Z143" s="79" t="s">
        <v>757</v>
      </c>
      <c r="AA143" s="79" t="s">
        <v>1677</v>
      </c>
    </row>
    <row r="144" spans="1:27" x14ac:dyDescent="0.25">
      <c r="A144" s="79" t="s">
        <v>757</v>
      </c>
      <c r="B144" s="86">
        <v>45689</v>
      </c>
      <c r="C144" s="86">
        <v>45689</v>
      </c>
      <c r="D144" s="86">
        <v>45689</v>
      </c>
      <c r="E144" s="79" t="s">
        <v>1354</v>
      </c>
      <c r="F144" s="79" t="s">
        <v>1533</v>
      </c>
      <c r="G144" s="79">
        <v>143</v>
      </c>
      <c r="H144" s="79" t="s">
        <v>1376</v>
      </c>
      <c r="I144" s="79" t="s">
        <v>819</v>
      </c>
      <c r="J144" s="79" t="s">
        <v>796</v>
      </c>
      <c r="K144" s="79" t="s">
        <v>35</v>
      </c>
      <c r="L144" s="79">
        <v>830000</v>
      </c>
      <c r="M144" s="79" t="s">
        <v>72</v>
      </c>
      <c r="N144" s="79" t="s">
        <v>912</v>
      </c>
      <c r="O144" s="79" t="s">
        <v>1193</v>
      </c>
      <c r="P144" s="79" t="s">
        <v>1199</v>
      </c>
      <c r="Q144" s="79" t="s">
        <v>38</v>
      </c>
      <c r="R144" s="79">
        <v>5</v>
      </c>
      <c r="S144" s="79" t="s">
        <v>39</v>
      </c>
      <c r="T144" s="79">
        <v>100000</v>
      </c>
      <c r="U144" s="79">
        <v>1</v>
      </c>
      <c r="V144" s="79">
        <v>500000</v>
      </c>
      <c r="W144" s="79">
        <v>0</v>
      </c>
      <c r="X144" s="79">
        <v>500000</v>
      </c>
      <c r="Y144" s="79" t="s">
        <v>1675</v>
      </c>
      <c r="Z144" s="79" t="s">
        <v>757</v>
      </c>
      <c r="AA144" s="79" t="s">
        <v>1677</v>
      </c>
    </row>
    <row r="145" spans="1:27" x14ac:dyDescent="0.25">
      <c r="A145" s="79" t="s">
        <v>757</v>
      </c>
      <c r="B145" s="86">
        <v>45717</v>
      </c>
      <c r="C145" s="86">
        <v>45717</v>
      </c>
      <c r="D145" s="86">
        <v>45717</v>
      </c>
      <c r="E145" s="79" t="s">
        <v>1354</v>
      </c>
      <c r="F145" s="79" t="s">
        <v>1533</v>
      </c>
      <c r="G145" s="79">
        <v>144</v>
      </c>
      <c r="H145" s="79" t="s">
        <v>1377</v>
      </c>
      <c r="I145" s="79" t="s">
        <v>33</v>
      </c>
      <c r="J145" s="79" t="s">
        <v>812</v>
      </c>
      <c r="K145" s="79" t="s">
        <v>204</v>
      </c>
      <c r="L145" s="79">
        <v>840000</v>
      </c>
      <c r="M145" s="79" t="s">
        <v>154</v>
      </c>
      <c r="N145" s="79" t="s">
        <v>912</v>
      </c>
      <c r="O145" s="79" t="s">
        <v>1191</v>
      </c>
      <c r="P145" s="79" t="s">
        <v>1192</v>
      </c>
      <c r="Q145" s="79" t="s">
        <v>38</v>
      </c>
      <c r="R145" s="79">
        <v>5</v>
      </c>
      <c r="S145" s="79" t="s">
        <v>39</v>
      </c>
      <c r="T145" s="79">
        <v>1000000</v>
      </c>
      <c r="U145" s="79">
        <v>1</v>
      </c>
      <c r="V145" s="79">
        <v>5000000</v>
      </c>
      <c r="W145" s="79">
        <v>0</v>
      </c>
      <c r="X145" s="79">
        <v>5000000</v>
      </c>
      <c r="Y145" s="79" t="s">
        <v>1676</v>
      </c>
      <c r="Z145" s="79" t="s">
        <v>757</v>
      </c>
      <c r="AA145" s="79" t="s">
        <v>1677</v>
      </c>
    </row>
    <row r="146" spans="1:27" x14ac:dyDescent="0.25">
      <c r="A146" s="79" t="s">
        <v>32</v>
      </c>
      <c r="B146" s="86">
        <v>45383</v>
      </c>
      <c r="C146" s="86">
        <v>45383</v>
      </c>
      <c r="D146" s="86">
        <v>45383</v>
      </c>
      <c r="E146" s="79" t="s">
        <v>1379</v>
      </c>
      <c r="F146" s="79" t="s">
        <v>1551</v>
      </c>
      <c r="G146" s="79">
        <v>145</v>
      </c>
      <c r="H146" s="79" t="s">
        <v>1378</v>
      </c>
      <c r="I146" s="79" t="s">
        <v>40</v>
      </c>
      <c r="J146" s="79" t="s">
        <v>34</v>
      </c>
      <c r="K146" s="79" t="s">
        <v>197</v>
      </c>
      <c r="L146" s="79">
        <v>810000</v>
      </c>
      <c r="M146" s="79" t="s">
        <v>79</v>
      </c>
      <c r="N146" s="79" t="s">
        <v>37</v>
      </c>
      <c r="O146" s="79" t="s">
        <v>1188</v>
      </c>
      <c r="P146" s="79" t="s">
        <v>1187</v>
      </c>
      <c r="Q146" s="79" t="s">
        <v>38</v>
      </c>
      <c r="R146" s="79">
        <v>1000</v>
      </c>
      <c r="S146" s="79" t="s">
        <v>39</v>
      </c>
      <c r="T146" s="79">
        <v>5000</v>
      </c>
      <c r="U146" s="79">
        <v>1</v>
      </c>
      <c r="V146" s="79">
        <v>5000000</v>
      </c>
      <c r="W146" s="79">
        <v>0</v>
      </c>
      <c r="X146" s="79">
        <v>5000000</v>
      </c>
      <c r="Y146" s="79" t="s">
        <v>1678</v>
      </c>
      <c r="Z146" s="79" t="s">
        <v>32</v>
      </c>
      <c r="AA146" s="79" t="s">
        <v>1679</v>
      </c>
    </row>
    <row r="147" spans="1:27" x14ac:dyDescent="0.25">
      <c r="A147" s="79" t="s">
        <v>32</v>
      </c>
      <c r="B147" s="86">
        <v>45413</v>
      </c>
      <c r="C147" s="86">
        <v>45413</v>
      </c>
      <c r="D147" s="86">
        <v>45413</v>
      </c>
      <c r="E147" s="79" t="s">
        <v>1381</v>
      </c>
      <c r="F147" s="79" t="s">
        <v>1551</v>
      </c>
      <c r="G147" s="79">
        <v>146</v>
      </c>
      <c r="H147" s="79" t="s">
        <v>1380</v>
      </c>
      <c r="I147" s="79" t="s">
        <v>819</v>
      </c>
      <c r="J147" s="79" t="s">
        <v>797</v>
      </c>
      <c r="K147" s="79" t="s">
        <v>201</v>
      </c>
      <c r="L147" s="79">
        <v>820000</v>
      </c>
      <c r="M147" s="79" t="s">
        <v>79</v>
      </c>
      <c r="N147" s="79" t="s">
        <v>893</v>
      </c>
      <c r="O147" s="79" t="s">
        <v>1189</v>
      </c>
      <c r="P147" s="79" t="s">
        <v>1190</v>
      </c>
      <c r="Q147" s="79" t="s">
        <v>38</v>
      </c>
      <c r="R147" s="79">
        <v>2</v>
      </c>
      <c r="S147" s="79" t="s">
        <v>39</v>
      </c>
      <c r="T147" s="79">
        <v>1000000</v>
      </c>
      <c r="U147" s="79">
        <v>1</v>
      </c>
      <c r="V147" s="79">
        <v>2000000</v>
      </c>
      <c r="W147" s="79">
        <v>0</v>
      </c>
      <c r="X147" s="79">
        <v>2000000</v>
      </c>
      <c r="Y147" s="79" t="s">
        <v>1680</v>
      </c>
      <c r="Z147" s="79" t="s">
        <v>32</v>
      </c>
      <c r="AA147" s="79" t="s">
        <v>1679</v>
      </c>
    </row>
    <row r="148" spans="1:27" x14ac:dyDescent="0.25">
      <c r="A148" s="79" t="s">
        <v>32</v>
      </c>
      <c r="B148" s="86">
        <v>45444</v>
      </c>
      <c r="C148" s="86">
        <v>45444</v>
      </c>
      <c r="D148" s="86">
        <v>45444</v>
      </c>
      <c r="E148" s="79" t="s">
        <v>1173</v>
      </c>
      <c r="F148" s="79" t="s">
        <v>1533</v>
      </c>
      <c r="G148" s="79">
        <v>147</v>
      </c>
      <c r="H148" s="79" t="s">
        <v>1382</v>
      </c>
      <c r="I148" s="79" t="s">
        <v>33</v>
      </c>
      <c r="J148" s="79" t="s">
        <v>41</v>
      </c>
      <c r="K148" s="79" t="s">
        <v>35</v>
      </c>
      <c r="L148" s="79">
        <v>830000</v>
      </c>
      <c r="M148" s="79" t="s">
        <v>87</v>
      </c>
      <c r="N148" s="79" t="s">
        <v>911</v>
      </c>
      <c r="O148" s="79" t="s">
        <v>1191</v>
      </c>
      <c r="P148" s="79" t="s">
        <v>1192</v>
      </c>
      <c r="Q148" s="79" t="s">
        <v>38</v>
      </c>
      <c r="R148" s="79">
        <v>100</v>
      </c>
      <c r="S148" s="79" t="s">
        <v>39</v>
      </c>
      <c r="T148" s="79">
        <v>100000</v>
      </c>
      <c r="U148" s="79">
        <v>1</v>
      </c>
      <c r="V148" s="79">
        <v>10000000</v>
      </c>
      <c r="W148" s="79">
        <v>0</v>
      </c>
      <c r="X148" s="79">
        <v>10000000</v>
      </c>
      <c r="Y148" s="79" t="s">
        <v>1681</v>
      </c>
      <c r="Z148" s="79" t="s">
        <v>32</v>
      </c>
      <c r="AA148" s="79" t="s">
        <v>1682</v>
      </c>
    </row>
    <row r="149" spans="1:27" x14ac:dyDescent="0.25">
      <c r="A149" s="79" t="s">
        <v>32</v>
      </c>
      <c r="B149" s="86">
        <v>45474</v>
      </c>
      <c r="C149" s="86">
        <v>45474</v>
      </c>
      <c r="D149" s="86">
        <v>45474</v>
      </c>
      <c r="E149" s="79" t="s">
        <v>1384</v>
      </c>
      <c r="F149" s="79" t="s">
        <v>1683</v>
      </c>
      <c r="G149" s="79">
        <v>148</v>
      </c>
      <c r="H149" s="79" t="s">
        <v>1383</v>
      </c>
      <c r="I149" s="79" t="s">
        <v>40</v>
      </c>
      <c r="J149" s="79" t="s">
        <v>34</v>
      </c>
      <c r="K149" s="79" t="s">
        <v>204</v>
      </c>
      <c r="L149" s="79">
        <v>840000</v>
      </c>
      <c r="M149" s="79" t="s">
        <v>100</v>
      </c>
      <c r="N149" s="79" t="s">
        <v>952</v>
      </c>
      <c r="O149" s="79" t="s">
        <v>1193</v>
      </c>
      <c r="P149" s="79" t="s">
        <v>1194</v>
      </c>
      <c r="Q149" s="79" t="s">
        <v>38</v>
      </c>
      <c r="R149" s="79">
        <v>2</v>
      </c>
      <c r="S149" s="79" t="s">
        <v>39</v>
      </c>
      <c r="T149" s="79">
        <v>5000000</v>
      </c>
      <c r="U149" s="79">
        <v>1</v>
      </c>
      <c r="V149" s="79">
        <v>10000000</v>
      </c>
      <c r="W149" s="79">
        <v>0</v>
      </c>
      <c r="X149" s="79">
        <v>10000000</v>
      </c>
      <c r="Y149" s="79" t="s">
        <v>1684</v>
      </c>
      <c r="Z149" s="79" t="s">
        <v>32</v>
      </c>
      <c r="AA149" s="79" t="s">
        <v>1685</v>
      </c>
    </row>
    <row r="150" spans="1:27" x14ac:dyDescent="0.25">
      <c r="A150" s="79" t="s">
        <v>32</v>
      </c>
      <c r="B150" s="86">
        <v>45505</v>
      </c>
      <c r="C150" s="86">
        <v>45505</v>
      </c>
      <c r="D150" s="86">
        <v>45505</v>
      </c>
      <c r="E150" s="79" t="s">
        <v>1384</v>
      </c>
      <c r="F150" s="79" t="s">
        <v>1683</v>
      </c>
      <c r="G150" s="79">
        <v>149</v>
      </c>
      <c r="H150" s="79" t="s">
        <v>1385</v>
      </c>
      <c r="I150" s="79" t="s">
        <v>819</v>
      </c>
      <c r="J150" s="79" t="s">
        <v>797</v>
      </c>
      <c r="K150" s="79" t="s">
        <v>215</v>
      </c>
      <c r="L150" s="79">
        <v>910000</v>
      </c>
      <c r="M150" s="79" t="s">
        <v>106</v>
      </c>
      <c r="N150" s="79" t="s">
        <v>952</v>
      </c>
      <c r="O150" s="79" t="s">
        <v>1195</v>
      </c>
      <c r="P150" s="79" t="s">
        <v>1192</v>
      </c>
      <c r="Q150" s="79" t="s">
        <v>38</v>
      </c>
      <c r="R150" s="79">
        <v>1</v>
      </c>
      <c r="S150" s="79" t="s">
        <v>39</v>
      </c>
      <c r="T150" s="79">
        <v>10000000</v>
      </c>
      <c r="U150" s="79">
        <v>1</v>
      </c>
      <c r="V150" s="79">
        <v>10000000</v>
      </c>
      <c r="W150" s="79">
        <v>0</v>
      </c>
      <c r="X150" s="79">
        <v>10000000</v>
      </c>
      <c r="Y150" s="79" t="s">
        <v>1686</v>
      </c>
      <c r="Z150" s="79" t="s">
        <v>32</v>
      </c>
      <c r="AA150" s="79" t="s">
        <v>1685</v>
      </c>
    </row>
    <row r="151" spans="1:27" x14ac:dyDescent="0.25">
      <c r="A151" s="79" t="s">
        <v>32</v>
      </c>
      <c r="B151" s="86">
        <v>45536</v>
      </c>
      <c r="C151" s="86">
        <v>45536</v>
      </c>
      <c r="D151" s="86">
        <v>45536</v>
      </c>
      <c r="E151" s="79" t="s">
        <v>1387</v>
      </c>
      <c r="F151" s="79" t="s">
        <v>1683</v>
      </c>
      <c r="G151" s="79">
        <v>150</v>
      </c>
      <c r="H151" s="79" t="s">
        <v>1386</v>
      </c>
      <c r="I151" s="79" t="s">
        <v>33</v>
      </c>
      <c r="J151" s="79" t="s">
        <v>41</v>
      </c>
      <c r="K151" s="79" t="s">
        <v>220</v>
      </c>
      <c r="L151" s="79">
        <v>920000</v>
      </c>
      <c r="M151" s="79" t="s">
        <v>316</v>
      </c>
      <c r="N151" s="79" t="s">
        <v>957</v>
      </c>
      <c r="O151" s="79" t="s">
        <v>1191</v>
      </c>
      <c r="P151" s="79" t="s">
        <v>1192</v>
      </c>
      <c r="Q151" s="79" t="s">
        <v>38</v>
      </c>
      <c r="R151" s="79">
        <v>2</v>
      </c>
      <c r="S151" s="79" t="s">
        <v>39</v>
      </c>
      <c r="T151" s="79">
        <v>10000000</v>
      </c>
      <c r="U151" s="79">
        <v>1</v>
      </c>
      <c r="V151" s="79">
        <v>20000000</v>
      </c>
      <c r="W151" s="79">
        <v>0</v>
      </c>
      <c r="X151" s="79">
        <v>20000000</v>
      </c>
      <c r="Y151" s="79" t="s">
        <v>1687</v>
      </c>
      <c r="Z151" s="79" t="s">
        <v>32</v>
      </c>
      <c r="AA151" s="79" t="s">
        <v>1685</v>
      </c>
    </row>
    <row r="152" spans="1:27" x14ac:dyDescent="0.25">
      <c r="A152" s="79" t="s">
        <v>32</v>
      </c>
      <c r="B152" s="86">
        <v>45566</v>
      </c>
      <c r="C152" s="86">
        <v>45566</v>
      </c>
      <c r="D152" s="86">
        <v>45566</v>
      </c>
      <c r="E152" s="79" t="s">
        <v>1389</v>
      </c>
      <c r="F152" s="79" t="s">
        <v>1688</v>
      </c>
      <c r="G152" s="79">
        <v>151</v>
      </c>
      <c r="H152" s="79" t="s">
        <v>1388</v>
      </c>
      <c r="I152" s="79" t="s">
        <v>40</v>
      </c>
      <c r="J152" s="79" t="s">
        <v>34</v>
      </c>
      <c r="K152" s="79" t="s">
        <v>227</v>
      </c>
      <c r="L152" s="79">
        <v>930000</v>
      </c>
      <c r="M152" s="79" t="s">
        <v>115</v>
      </c>
      <c r="N152" s="79" t="s">
        <v>953</v>
      </c>
      <c r="O152" s="79" t="s">
        <v>1196</v>
      </c>
      <c r="P152" s="79" t="s">
        <v>1197</v>
      </c>
      <c r="Q152" s="79" t="s">
        <v>38</v>
      </c>
      <c r="R152" s="79">
        <v>10</v>
      </c>
      <c r="S152" s="79" t="s">
        <v>39</v>
      </c>
      <c r="T152" s="79">
        <v>50000000</v>
      </c>
      <c r="U152" s="79">
        <v>1</v>
      </c>
      <c r="V152" s="79">
        <v>500000000</v>
      </c>
      <c r="W152" s="79">
        <v>0</v>
      </c>
      <c r="X152" s="79">
        <v>500000000</v>
      </c>
      <c r="Y152" s="79" t="s">
        <v>1689</v>
      </c>
      <c r="Z152" s="79" t="s">
        <v>32</v>
      </c>
      <c r="AA152" s="79" t="s">
        <v>1690</v>
      </c>
    </row>
    <row r="153" spans="1:27" x14ac:dyDescent="0.25">
      <c r="A153" s="79" t="s">
        <v>32</v>
      </c>
      <c r="B153" s="86">
        <v>45597</v>
      </c>
      <c r="C153" s="86">
        <v>45597</v>
      </c>
      <c r="D153" s="86">
        <v>45597</v>
      </c>
      <c r="E153" s="79" t="s">
        <v>1391</v>
      </c>
      <c r="F153" s="79" t="s">
        <v>1688</v>
      </c>
      <c r="G153" s="79">
        <v>152</v>
      </c>
      <c r="H153" s="79" t="s">
        <v>1390</v>
      </c>
      <c r="I153" s="79" t="s">
        <v>819</v>
      </c>
      <c r="J153" s="79" t="s">
        <v>797</v>
      </c>
      <c r="K153" s="79" t="s">
        <v>42</v>
      </c>
      <c r="L153" s="79">
        <v>940000</v>
      </c>
      <c r="M153" s="79" t="s">
        <v>125</v>
      </c>
      <c r="N153" s="79" t="s">
        <v>963</v>
      </c>
      <c r="O153" s="79" t="s">
        <v>1195</v>
      </c>
      <c r="P153" s="79" t="s">
        <v>1198</v>
      </c>
      <c r="Q153" s="79" t="s">
        <v>38</v>
      </c>
      <c r="R153" s="79">
        <v>2</v>
      </c>
      <c r="S153" s="79" t="s">
        <v>39</v>
      </c>
      <c r="T153" s="79">
        <v>100000</v>
      </c>
      <c r="U153" s="79">
        <v>1</v>
      </c>
      <c r="V153" s="79">
        <v>200000</v>
      </c>
      <c r="W153" s="79">
        <v>0</v>
      </c>
      <c r="X153" s="79">
        <v>200000</v>
      </c>
      <c r="Y153" s="79" t="s">
        <v>1691</v>
      </c>
      <c r="Z153" s="79" t="s">
        <v>32</v>
      </c>
      <c r="AA153" s="79" t="s">
        <v>1690</v>
      </c>
    </row>
    <row r="154" spans="1:27" x14ac:dyDescent="0.25">
      <c r="A154" s="79" t="s">
        <v>32</v>
      </c>
      <c r="B154" s="86">
        <v>45627</v>
      </c>
      <c r="C154" s="86">
        <v>45627</v>
      </c>
      <c r="D154" s="86">
        <v>45627</v>
      </c>
      <c r="E154" s="79" t="s">
        <v>1393</v>
      </c>
      <c r="F154" s="79" t="s">
        <v>1533</v>
      </c>
      <c r="G154" s="79">
        <v>153</v>
      </c>
      <c r="H154" s="79" t="s">
        <v>1392</v>
      </c>
      <c r="I154" s="79" t="s">
        <v>33</v>
      </c>
      <c r="J154" s="79" t="s">
        <v>41</v>
      </c>
      <c r="K154" s="79" t="s">
        <v>227</v>
      </c>
      <c r="L154" s="79">
        <v>930000</v>
      </c>
      <c r="M154" s="79" t="s">
        <v>87</v>
      </c>
      <c r="N154" s="79" t="s">
        <v>920</v>
      </c>
      <c r="O154" s="79" t="s">
        <v>1191</v>
      </c>
      <c r="P154" s="79" t="s">
        <v>1199</v>
      </c>
      <c r="Q154" s="79" t="s">
        <v>38</v>
      </c>
      <c r="R154" s="79">
        <v>1</v>
      </c>
      <c r="S154" s="79" t="s">
        <v>39</v>
      </c>
      <c r="T154" s="79">
        <v>1000000</v>
      </c>
      <c r="U154" s="79">
        <v>1</v>
      </c>
      <c r="V154" s="79">
        <v>1000000</v>
      </c>
      <c r="W154" s="79">
        <v>0</v>
      </c>
      <c r="X154" s="79">
        <v>1000000</v>
      </c>
      <c r="Y154" s="79" t="s">
        <v>1692</v>
      </c>
      <c r="Z154" s="79" t="s">
        <v>32</v>
      </c>
      <c r="AA154" s="79" t="s">
        <v>1682</v>
      </c>
    </row>
    <row r="155" spans="1:27" x14ac:dyDescent="0.25">
      <c r="A155" s="79" t="s">
        <v>32</v>
      </c>
      <c r="B155" s="86">
        <v>45658</v>
      </c>
      <c r="C155" s="86">
        <v>45658</v>
      </c>
      <c r="D155" s="86">
        <v>45658</v>
      </c>
      <c r="E155" s="79" t="s">
        <v>1393</v>
      </c>
      <c r="F155" s="79" t="s">
        <v>1533</v>
      </c>
      <c r="G155" s="79">
        <v>154</v>
      </c>
      <c r="H155" s="79" t="s">
        <v>1394</v>
      </c>
      <c r="I155" s="79" t="s">
        <v>40</v>
      </c>
      <c r="J155" s="79" t="s">
        <v>34</v>
      </c>
      <c r="K155" s="79" t="s">
        <v>220</v>
      </c>
      <c r="L155" s="79">
        <v>920000</v>
      </c>
      <c r="M155" s="79" t="s">
        <v>129</v>
      </c>
      <c r="N155" s="79" t="s">
        <v>920</v>
      </c>
      <c r="O155" s="79" t="s">
        <v>1191</v>
      </c>
      <c r="P155" s="79" t="s">
        <v>1192</v>
      </c>
      <c r="Q155" s="79" t="s">
        <v>38</v>
      </c>
      <c r="R155" s="79">
        <v>3</v>
      </c>
      <c r="S155" s="79" t="s">
        <v>39</v>
      </c>
      <c r="T155" s="79">
        <v>1000000</v>
      </c>
      <c r="U155" s="79">
        <v>1</v>
      </c>
      <c r="V155" s="79">
        <v>3000000</v>
      </c>
      <c r="W155" s="79">
        <v>0</v>
      </c>
      <c r="X155" s="79">
        <v>3000000</v>
      </c>
      <c r="Y155" s="79" t="s">
        <v>1693</v>
      </c>
      <c r="Z155" s="79" t="s">
        <v>32</v>
      </c>
      <c r="AA155" s="79" t="s">
        <v>1682</v>
      </c>
    </row>
    <row r="156" spans="1:27" x14ac:dyDescent="0.25">
      <c r="A156" s="79" t="s">
        <v>32</v>
      </c>
      <c r="B156" s="86">
        <v>45689</v>
      </c>
      <c r="C156" s="86">
        <v>45689</v>
      </c>
      <c r="D156" s="86">
        <v>45689</v>
      </c>
      <c r="E156" s="79" t="s">
        <v>1381</v>
      </c>
      <c r="F156" s="79" t="s">
        <v>1551</v>
      </c>
      <c r="G156" s="79">
        <v>155</v>
      </c>
      <c r="H156" s="79" t="s">
        <v>1395</v>
      </c>
      <c r="I156" s="79" t="s">
        <v>819</v>
      </c>
      <c r="J156" s="79" t="s">
        <v>797</v>
      </c>
      <c r="K156" s="79" t="s">
        <v>227</v>
      </c>
      <c r="L156" s="79">
        <v>930000</v>
      </c>
      <c r="M156" s="79" t="s">
        <v>72</v>
      </c>
      <c r="N156" s="79" t="s">
        <v>893</v>
      </c>
      <c r="O156" s="79" t="s">
        <v>1193</v>
      </c>
      <c r="P156" s="79" t="s">
        <v>1199</v>
      </c>
      <c r="Q156" s="79" t="s">
        <v>38</v>
      </c>
      <c r="R156" s="79">
        <v>5</v>
      </c>
      <c r="S156" s="79" t="s">
        <v>39</v>
      </c>
      <c r="T156" s="79">
        <v>100000</v>
      </c>
      <c r="U156" s="79">
        <v>1</v>
      </c>
      <c r="V156" s="79">
        <v>500000</v>
      </c>
      <c r="W156" s="79">
        <v>0</v>
      </c>
      <c r="X156" s="79">
        <v>500000</v>
      </c>
      <c r="Y156" s="79" t="s">
        <v>1680</v>
      </c>
      <c r="Z156" s="79" t="s">
        <v>32</v>
      </c>
      <c r="AA156" s="79" t="s">
        <v>1679</v>
      </c>
    </row>
    <row r="157" spans="1:27" x14ac:dyDescent="0.25">
      <c r="A157" s="79" t="s">
        <v>32</v>
      </c>
      <c r="B157" s="86">
        <v>45717</v>
      </c>
      <c r="C157" s="86">
        <v>45717</v>
      </c>
      <c r="D157" s="86">
        <v>45717</v>
      </c>
      <c r="E157" s="79" t="s">
        <v>1391</v>
      </c>
      <c r="F157" s="79" t="s">
        <v>1688</v>
      </c>
      <c r="G157" s="79">
        <v>156</v>
      </c>
      <c r="H157" s="79" t="s">
        <v>1396</v>
      </c>
      <c r="I157" s="79" t="s">
        <v>33</v>
      </c>
      <c r="J157" s="79" t="s">
        <v>41</v>
      </c>
      <c r="K157" s="79" t="s">
        <v>42</v>
      </c>
      <c r="L157" s="79">
        <v>940000</v>
      </c>
      <c r="M157" s="79" t="s">
        <v>154</v>
      </c>
      <c r="N157" s="79" t="s">
        <v>963</v>
      </c>
      <c r="O157" s="79" t="s">
        <v>1191</v>
      </c>
      <c r="P157" s="79" t="s">
        <v>1192</v>
      </c>
      <c r="Q157" s="79" t="s">
        <v>38</v>
      </c>
      <c r="R157" s="79">
        <v>5</v>
      </c>
      <c r="S157" s="79" t="s">
        <v>39</v>
      </c>
      <c r="T157" s="79">
        <v>1000000</v>
      </c>
      <c r="U157" s="79">
        <v>1</v>
      </c>
      <c r="V157" s="79">
        <v>5000000</v>
      </c>
      <c r="W157" s="79">
        <v>0</v>
      </c>
      <c r="X157" s="79">
        <v>5000000</v>
      </c>
      <c r="Y157" s="79" t="s">
        <v>1694</v>
      </c>
      <c r="Z157" s="79" t="s">
        <v>32</v>
      </c>
      <c r="AA157" s="79" t="s">
        <v>1690</v>
      </c>
    </row>
    <row r="158" spans="1:27" x14ac:dyDescent="0.25">
      <c r="A158" s="79" t="s">
        <v>861</v>
      </c>
      <c r="B158" s="86">
        <v>45383</v>
      </c>
      <c r="C158" s="86">
        <v>45383</v>
      </c>
      <c r="D158" s="86">
        <v>45383</v>
      </c>
      <c r="E158" s="79" t="s">
        <v>1398</v>
      </c>
      <c r="F158" s="79" t="s">
        <v>1554</v>
      </c>
      <c r="G158" s="79">
        <v>157</v>
      </c>
      <c r="H158" s="79" t="s">
        <v>1397</v>
      </c>
      <c r="I158" s="79" t="s">
        <v>40</v>
      </c>
      <c r="J158" s="79" t="s">
        <v>780</v>
      </c>
      <c r="K158" s="79" t="s">
        <v>197</v>
      </c>
      <c r="L158" s="79">
        <v>810000</v>
      </c>
      <c r="M158" s="79" t="s">
        <v>79</v>
      </c>
      <c r="N158" s="79" t="s">
        <v>882</v>
      </c>
      <c r="O158" s="79" t="s">
        <v>1188</v>
      </c>
      <c r="P158" s="79" t="s">
        <v>1187</v>
      </c>
      <c r="Q158" s="79" t="s">
        <v>38</v>
      </c>
      <c r="R158" s="79">
        <v>1000</v>
      </c>
      <c r="S158" s="79" t="s">
        <v>39</v>
      </c>
      <c r="T158" s="79">
        <v>5000</v>
      </c>
      <c r="U158" s="79">
        <v>1</v>
      </c>
      <c r="V158" s="79">
        <v>5000000</v>
      </c>
      <c r="W158" s="79">
        <v>0</v>
      </c>
      <c r="X158" s="79">
        <v>5000000</v>
      </c>
      <c r="Y158" s="79" t="s">
        <v>1695</v>
      </c>
      <c r="Z158" s="79" t="s">
        <v>861</v>
      </c>
      <c r="AA158" s="79" t="s">
        <v>1696</v>
      </c>
    </row>
    <row r="159" spans="1:27" x14ac:dyDescent="0.25">
      <c r="A159" s="79" t="s">
        <v>861</v>
      </c>
      <c r="B159" s="86">
        <v>45413</v>
      </c>
      <c r="C159" s="86">
        <v>45413</v>
      </c>
      <c r="D159" s="86">
        <v>45413</v>
      </c>
      <c r="E159" s="79" t="s">
        <v>1393</v>
      </c>
      <c r="F159" s="79" t="s">
        <v>1533</v>
      </c>
      <c r="G159" s="79">
        <v>158</v>
      </c>
      <c r="H159" s="79" t="s">
        <v>1399</v>
      </c>
      <c r="I159" s="79" t="s">
        <v>819</v>
      </c>
      <c r="J159" s="79" t="s">
        <v>798</v>
      </c>
      <c r="K159" s="79" t="s">
        <v>201</v>
      </c>
      <c r="L159" s="79">
        <v>820000</v>
      </c>
      <c r="M159" s="79" t="s">
        <v>100</v>
      </c>
      <c r="N159" s="79" t="s">
        <v>920</v>
      </c>
      <c r="O159" s="79" t="s">
        <v>1189</v>
      </c>
      <c r="P159" s="79" t="s">
        <v>1190</v>
      </c>
      <c r="Q159" s="79" t="s">
        <v>38</v>
      </c>
      <c r="R159" s="79">
        <v>2</v>
      </c>
      <c r="S159" s="79" t="s">
        <v>39</v>
      </c>
      <c r="T159" s="79">
        <v>1000000</v>
      </c>
      <c r="U159" s="79">
        <v>1</v>
      </c>
      <c r="V159" s="79">
        <v>2000000</v>
      </c>
      <c r="W159" s="79">
        <v>0</v>
      </c>
      <c r="X159" s="79">
        <v>2000000</v>
      </c>
      <c r="Y159" s="79" t="s">
        <v>1697</v>
      </c>
      <c r="Z159" s="79" t="s">
        <v>861</v>
      </c>
      <c r="AA159" s="79" t="s">
        <v>1698</v>
      </c>
    </row>
    <row r="160" spans="1:27" x14ac:dyDescent="0.25">
      <c r="A160" s="79" t="s">
        <v>861</v>
      </c>
      <c r="B160" s="86">
        <v>45444</v>
      </c>
      <c r="C160" s="86">
        <v>45444</v>
      </c>
      <c r="D160" s="86">
        <v>45444</v>
      </c>
      <c r="E160" s="79" t="s">
        <v>1221</v>
      </c>
      <c r="F160" s="79" t="s">
        <v>1561</v>
      </c>
      <c r="G160" s="79">
        <v>159</v>
      </c>
      <c r="H160" s="79" t="s">
        <v>1400</v>
      </c>
      <c r="I160" s="79" t="s">
        <v>33</v>
      </c>
      <c r="J160" s="79" t="s">
        <v>813</v>
      </c>
      <c r="K160" s="79" t="s">
        <v>35</v>
      </c>
      <c r="L160" s="79">
        <v>830000</v>
      </c>
      <c r="M160" s="79" t="s">
        <v>115</v>
      </c>
      <c r="N160" s="79" t="s">
        <v>1156</v>
      </c>
      <c r="O160" s="79" t="s">
        <v>1191</v>
      </c>
      <c r="P160" s="79" t="s">
        <v>1192</v>
      </c>
      <c r="Q160" s="79" t="s">
        <v>38</v>
      </c>
      <c r="R160" s="79">
        <v>100</v>
      </c>
      <c r="S160" s="79" t="s">
        <v>39</v>
      </c>
      <c r="T160" s="79">
        <v>100000</v>
      </c>
      <c r="U160" s="79">
        <v>1</v>
      </c>
      <c r="V160" s="79">
        <v>10000000</v>
      </c>
      <c r="W160" s="79">
        <v>0</v>
      </c>
      <c r="X160" s="79">
        <v>10000000</v>
      </c>
      <c r="Y160" s="79" t="s">
        <v>1576</v>
      </c>
      <c r="Z160" s="79" t="s">
        <v>861</v>
      </c>
      <c r="AA160" s="79" t="s">
        <v>1699</v>
      </c>
    </row>
    <row r="161" spans="1:27" x14ac:dyDescent="0.25">
      <c r="A161" s="79" t="s">
        <v>861</v>
      </c>
      <c r="B161" s="86">
        <v>45474</v>
      </c>
      <c r="C161" s="86">
        <v>45474</v>
      </c>
      <c r="D161" s="86">
        <v>45474</v>
      </c>
      <c r="E161" s="79" t="s">
        <v>1398</v>
      </c>
      <c r="F161" s="79" t="s">
        <v>1554</v>
      </c>
      <c r="G161" s="79">
        <v>160</v>
      </c>
      <c r="H161" s="79" t="s">
        <v>1401</v>
      </c>
      <c r="I161" s="79" t="s">
        <v>40</v>
      </c>
      <c r="J161" s="79" t="s">
        <v>827</v>
      </c>
      <c r="K161" s="79" t="s">
        <v>204</v>
      </c>
      <c r="L161" s="79">
        <v>840000</v>
      </c>
      <c r="M161" s="79" t="s">
        <v>111</v>
      </c>
      <c r="N161" s="79" t="s">
        <v>882</v>
      </c>
      <c r="O161" s="79" t="s">
        <v>1193</v>
      </c>
      <c r="P161" s="79" t="s">
        <v>1194</v>
      </c>
      <c r="Q161" s="79" t="s">
        <v>38</v>
      </c>
      <c r="R161" s="79">
        <v>2</v>
      </c>
      <c r="S161" s="79" t="s">
        <v>39</v>
      </c>
      <c r="T161" s="79">
        <v>5000000</v>
      </c>
      <c r="U161" s="79">
        <v>1</v>
      </c>
      <c r="V161" s="79">
        <v>10000000</v>
      </c>
      <c r="W161" s="79">
        <v>0</v>
      </c>
      <c r="X161" s="79">
        <v>10000000</v>
      </c>
      <c r="Y161" s="79" t="s">
        <v>1695</v>
      </c>
      <c r="Z161" s="79" t="s">
        <v>861</v>
      </c>
      <c r="AA161" s="79" t="s">
        <v>1696</v>
      </c>
    </row>
    <row r="162" spans="1:27" x14ac:dyDescent="0.25">
      <c r="A162" s="79" t="s">
        <v>861</v>
      </c>
      <c r="B162" s="86">
        <v>45505</v>
      </c>
      <c r="C162" s="86">
        <v>45505</v>
      </c>
      <c r="D162" s="86">
        <v>45505</v>
      </c>
      <c r="E162" s="79" t="s">
        <v>1393</v>
      </c>
      <c r="F162" s="79" t="s">
        <v>1533</v>
      </c>
      <c r="G162" s="79">
        <v>161</v>
      </c>
      <c r="H162" s="79" t="s">
        <v>1402</v>
      </c>
      <c r="I162" s="79" t="s">
        <v>819</v>
      </c>
      <c r="J162" s="79" t="s">
        <v>780</v>
      </c>
      <c r="K162" s="79" t="s">
        <v>197</v>
      </c>
      <c r="L162" s="79">
        <v>810000</v>
      </c>
      <c r="M162" s="79" t="s">
        <v>120</v>
      </c>
      <c r="N162" s="79" t="s">
        <v>920</v>
      </c>
      <c r="O162" s="79" t="s">
        <v>1195</v>
      </c>
      <c r="P162" s="79" t="s">
        <v>1192</v>
      </c>
      <c r="Q162" s="79" t="s">
        <v>38</v>
      </c>
      <c r="R162" s="79">
        <v>1</v>
      </c>
      <c r="S162" s="79" t="s">
        <v>39</v>
      </c>
      <c r="T162" s="79">
        <v>10000000</v>
      </c>
      <c r="U162" s="79">
        <v>1</v>
      </c>
      <c r="V162" s="79">
        <v>10000000</v>
      </c>
      <c r="W162" s="79">
        <v>0</v>
      </c>
      <c r="X162" s="79">
        <v>10000000</v>
      </c>
      <c r="Y162" s="79" t="s">
        <v>1697</v>
      </c>
      <c r="Z162" s="79" t="s">
        <v>861</v>
      </c>
      <c r="AA162" s="79" t="s">
        <v>1698</v>
      </c>
    </row>
    <row r="163" spans="1:27" x14ac:dyDescent="0.25">
      <c r="A163" s="79" t="s">
        <v>861</v>
      </c>
      <c r="B163" s="86">
        <v>45536</v>
      </c>
      <c r="C163" s="86">
        <v>45536</v>
      </c>
      <c r="D163" s="86">
        <v>45536</v>
      </c>
      <c r="E163" s="79" t="s">
        <v>1221</v>
      </c>
      <c r="F163" s="79" t="s">
        <v>1561</v>
      </c>
      <c r="G163" s="79">
        <v>162</v>
      </c>
      <c r="H163" s="79" t="s">
        <v>1403</v>
      </c>
      <c r="I163" s="79" t="s">
        <v>33</v>
      </c>
      <c r="J163" s="79" t="s">
        <v>798</v>
      </c>
      <c r="K163" s="79" t="s">
        <v>201</v>
      </c>
      <c r="L163" s="79">
        <v>820000</v>
      </c>
      <c r="M163" s="79" t="s">
        <v>316</v>
      </c>
      <c r="N163" s="79" t="s">
        <v>1156</v>
      </c>
      <c r="O163" s="79" t="s">
        <v>1191</v>
      </c>
      <c r="P163" s="79" t="s">
        <v>1192</v>
      </c>
      <c r="Q163" s="79" t="s">
        <v>38</v>
      </c>
      <c r="R163" s="79">
        <v>2</v>
      </c>
      <c r="S163" s="79" t="s">
        <v>39</v>
      </c>
      <c r="T163" s="79">
        <v>10000000</v>
      </c>
      <c r="U163" s="79">
        <v>1</v>
      </c>
      <c r="V163" s="79">
        <v>20000000</v>
      </c>
      <c r="W163" s="79">
        <v>0</v>
      </c>
      <c r="X163" s="79">
        <v>20000000</v>
      </c>
      <c r="Y163" s="79" t="s">
        <v>1576</v>
      </c>
      <c r="Z163" s="79" t="s">
        <v>861</v>
      </c>
      <c r="AA163" s="79" t="s">
        <v>1699</v>
      </c>
    </row>
    <row r="164" spans="1:27" x14ac:dyDescent="0.25">
      <c r="A164" s="79" t="s">
        <v>861</v>
      </c>
      <c r="B164" s="86">
        <v>45566</v>
      </c>
      <c r="C164" s="86">
        <v>45566</v>
      </c>
      <c r="D164" s="86">
        <v>45566</v>
      </c>
      <c r="E164" s="79" t="s">
        <v>1398</v>
      </c>
      <c r="F164" s="79" t="s">
        <v>1554</v>
      </c>
      <c r="G164" s="79">
        <v>163</v>
      </c>
      <c r="H164" s="79" t="s">
        <v>1404</v>
      </c>
      <c r="I164" s="79" t="s">
        <v>40</v>
      </c>
      <c r="J164" s="79" t="s">
        <v>813</v>
      </c>
      <c r="K164" s="79" t="s">
        <v>35</v>
      </c>
      <c r="L164" s="79">
        <v>830000</v>
      </c>
      <c r="M164" s="79" t="s">
        <v>133</v>
      </c>
      <c r="N164" s="79" t="s">
        <v>882</v>
      </c>
      <c r="O164" s="79" t="s">
        <v>1196</v>
      </c>
      <c r="P164" s="79" t="s">
        <v>1197</v>
      </c>
      <c r="Q164" s="79" t="s">
        <v>38</v>
      </c>
      <c r="R164" s="79">
        <v>10</v>
      </c>
      <c r="S164" s="79" t="s">
        <v>39</v>
      </c>
      <c r="T164" s="79">
        <v>50000000</v>
      </c>
      <c r="U164" s="79">
        <v>1</v>
      </c>
      <c r="V164" s="79">
        <v>500000000</v>
      </c>
      <c r="W164" s="79">
        <v>0</v>
      </c>
      <c r="X164" s="79">
        <v>500000000</v>
      </c>
      <c r="Y164" s="79" t="s">
        <v>1695</v>
      </c>
      <c r="Z164" s="79" t="s">
        <v>861</v>
      </c>
      <c r="AA164" s="79" t="s">
        <v>1696</v>
      </c>
    </row>
    <row r="165" spans="1:27" x14ac:dyDescent="0.25">
      <c r="A165" s="79" t="s">
        <v>861</v>
      </c>
      <c r="B165" s="86">
        <v>45597</v>
      </c>
      <c r="C165" s="86">
        <v>45597</v>
      </c>
      <c r="D165" s="86">
        <v>45597</v>
      </c>
      <c r="E165" s="79" t="s">
        <v>1393</v>
      </c>
      <c r="F165" s="79" t="s">
        <v>1533</v>
      </c>
      <c r="G165" s="79">
        <v>164</v>
      </c>
      <c r="H165" s="79" t="s">
        <v>1405</v>
      </c>
      <c r="I165" s="79" t="s">
        <v>819</v>
      </c>
      <c r="J165" s="79" t="s">
        <v>827</v>
      </c>
      <c r="K165" s="79" t="s">
        <v>204</v>
      </c>
      <c r="L165" s="79">
        <v>840000</v>
      </c>
      <c r="M165" s="79" t="s">
        <v>125</v>
      </c>
      <c r="N165" s="79" t="s">
        <v>920</v>
      </c>
      <c r="O165" s="79" t="s">
        <v>1195</v>
      </c>
      <c r="P165" s="79" t="s">
        <v>1198</v>
      </c>
      <c r="Q165" s="79" t="s">
        <v>38</v>
      </c>
      <c r="R165" s="79">
        <v>2</v>
      </c>
      <c r="S165" s="79" t="s">
        <v>39</v>
      </c>
      <c r="T165" s="79">
        <v>100000</v>
      </c>
      <c r="U165" s="79">
        <v>1</v>
      </c>
      <c r="V165" s="79">
        <v>200000</v>
      </c>
      <c r="W165" s="79">
        <v>0</v>
      </c>
      <c r="X165" s="79">
        <v>200000</v>
      </c>
      <c r="Y165" s="79" t="s">
        <v>1697</v>
      </c>
      <c r="Z165" s="79" t="s">
        <v>861</v>
      </c>
      <c r="AA165" s="79" t="s">
        <v>1698</v>
      </c>
    </row>
    <row r="166" spans="1:27" x14ac:dyDescent="0.25">
      <c r="A166" s="79" t="s">
        <v>861</v>
      </c>
      <c r="B166" s="86">
        <v>45627</v>
      </c>
      <c r="C166" s="86">
        <v>45627</v>
      </c>
      <c r="D166" s="86">
        <v>45627</v>
      </c>
      <c r="E166" s="79" t="s">
        <v>1221</v>
      </c>
      <c r="F166" s="79" t="s">
        <v>1561</v>
      </c>
      <c r="G166" s="79">
        <v>165</v>
      </c>
      <c r="H166" s="79" t="s">
        <v>1406</v>
      </c>
      <c r="I166" s="79" t="s">
        <v>33</v>
      </c>
      <c r="J166" s="79" t="s">
        <v>780</v>
      </c>
      <c r="K166" s="79" t="s">
        <v>197</v>
      </c>
      <c r="L166" s="79">
        <v>810000</v>
      </c>
      <c r="M166" s="79" t="s">
        <v>164</v>
      </c>
      <c r="N166" s="79" t="s">
        <v>1156</v>
      </c>
      <c r="O166" s="79" t="s">
        <v>1191</v>
      </c>
      <c r="P166" s="79" t="s">
        <v>1199</v>
      </c>
      <c r="Q166" s="79" t="s">
        <v>38</v>
      </c>
      <c r="R166" s="79">
        <v>1</v>
      </c>
      <c r="S166" s="79" t="s">
        <v>39</v>
      </c>
      <c r="T166" s="79">
        <v>1000000</v>
      </c>
      <c r="U166" s="79">
        <v>1</v>
      </c>
      <c r="V166" s="79">
        <v>1000000</v>
      </c>
      <c r="W166" s="79">
        <v>0</v>
      </c>
      <c r="X166" s="79">
        <v>1000000</v>
      </c>
      <c r="Y166" s="79" t="s">
        <v>1576</v>
      </c>
      <c r="Z166" s="79" t="s">
        <v>861</v>
      </c>
      <c r="AA166" s="79" t="s">
        <v>1699</v>
      </c>
    </row>
    <row r="167" spans="1:27" x14ac:dyDescent="0.25">
      <c r="A167" s="79" t="s">
        <v>861</v>
      </c>
      <c r="B167" s="86">
        <v>45658</v>
      </c>
      <c r="C167" s="86">
        <v>45658</v>
      </c>
      <c r="D167" s="86">
        <v>45658</v>
      </c>
      <c r="E167" s="79" t="s">
        <v>1398</v>
      </c>
      <c r="F167" s="79" t="s">
        <v>1554</v>
      </c>
      <c r="G167" s="79">
        <v>166</v>
      </c>
      <c r="H167" s="79" t="s">
        <v>1407</v>
      </c>
      <c r="I167" s="79" t="s">
        <v>40</v>
      </c>
      <c r="J167" s="79" t="s">
        <v>798</v>
      </c>
      <c r="K167" s="79" t="s">
        <v>201</v>
      </c>
      <c r="L167" s="79">
        <v>820000</v>
      </c>
      <c r="M167" s="79" t="s">
        <v>841</v>
      </c>
      <c r="N167" s="79" t="s">
        <v>882</v>
      </c>
      <c r="O167" s="79" t="s">
        <v>1191</v>
      </c>
      <c r="P167" s="79" t="s">
        <v>1192</v>
      </c>
      <c r="Q167" s="79" t="s">
        <v>38</v>
      </c>
      <c r="R167" s="79">
        <v>3</v>
      </c>
      <c r="S167" s="79" t="s">
        <v>39</v>
      </c>
      <c r="T167" s="79">
        <v>1000000</v>
      </c>
      <c r="U167" s="79">
        <v>1</v>
      </c>
      <c r="V167" s="79">
        <v>3000000</v>
      </c>
      <c r="W167" s="79">
        <v>0</v>
      </c>
      <c r="X167" s="79">
        <v>3000000</v>
      </c>
      <c r="Y167" s="79" t="s">
        <v>1695</v>
      </c>
      <c r="Z167" s="79" t="s">
        <v>861</v>
      </c>
      <c r="AA167" s="79" t="s">
        <v>1696</v>
      </c>
    </row>
    <row r="168" spans="1:27" x14ac:dyDescent="0.25">
      <c r="A168" s="79" t="s">
        <v>861</v>
      </c>
      <c r="B168" s="86">
        <v>45689</v>
      </c>
      <c r="C168" s="86">
        <v>45689</v>
      </c>
      <c r="D168" s="86">
        <v>45689</v>
      </c>
      <c r="E168" s="79" t="s">
        <v>1393</v>
      </c>
      <c r="F168" s="79" t="s">
        <v>1533</v>
      </c>
      <c r="G168" s="79">
        <v>167</v>
      </c>
      <c r="H168" s="79" t="s">
        <v>1408</v>
      </c>
      <c r="I168" s="79" t="s">
        <v>819</v>
      </c>
      <c r="J168" s="79" t="s">
        <v>813</v>
      </c>
      <c r="K168" s="79" t="s">
        <v>35</v>
      </c>
      <c r="L168" s="79">
        <v>830000</v>
      </c>
      <c r="M168" s="79" t="s">
        <v>79</v>
      </c>
      <c r="N168" s="79" t="s">
        <v>920</v>
      </c>
      <c r="O168" s="79" t="s">
        <v>1193</v>
      </c>
      <c r="P168" s="79" t="s">
        <v>1199</v>
      </c>
      <c r="Q168" s="79" t="s">
        <v>38</v>
      </c>
      <c r="R168" s="79">
        <v>5</v>
      </c>
      <c r="S168" s="79" t="s">
        <v>39</v>
      </c>
      <c r="T168" s="79">
        <v>100000</v>
      </c>
      <c r="U168" s="79">
        <v>1</v>
      </c>
      <c r="V168" s="79">
        <v>500000</v>
      </c>
      <c r="W168" s="79">
        <v>0</v>
      </c>
      <c r="X168" s="79">
        <v>500000</v>
      </c>
      <c r="Y168" s="79" t="s">
        <v>1697</v>
      </c>
      <c r="Z168" s="79" t="s">
        <v>861</v>
      </c>
      <c r="AA168" s="79" t="s">
        <v>1698</v>
      </c>
    </row>
    <row r="169" spans="1:27" x14ac:dyDescent="0.25">
      <c r="A169" s="79" t="s">
        <v>861</v>
      </c>
      <c r="B169" s="86">
        <v>45717</v>
      </c>
      <c r="C169" s="86">
        <v>45717</v>
      </c>
      <c r="D169" s="86">
        <v>45717</v>
      </c>
      <c r="E169" s="79" t="s">
        <v>1221</v>
      </c>
      <c r="F169" s="79" t="s">
        <v>1561</v>
      </c>
      <c r="G169" s="79">
        <v>168</v>
      </c>
      <c r="H169" s="79" t="s">
        <v>1409</v>
      </c>
      <c r="I169" s="79" t="s">
        <v>33</v>
      </c>
      <c r="J169" s="79" t="s">
        <v>827</v>
      </c>
      <c r="K169" s="79" t="s">
        <v>204</v>
      </c>
      <c r="L169" s="79">
        <v>840000</v>
      </c>
      <c r="M169" s="79" t="s">
        <v>236</v>
      </c>
      <c r="N169" s="79" t="s">
        <v>1156</v>
      </c>
      <c r="O169" s="79" t="s">
        <v>1191</v>
      </c>
      <c r="P169" s="79" t="s">
        <v>1192</v>
      </c>
      <c r="Q169" s="79" t="s">
        <v>38</v>
      </c>
      <c r="R169" s="79">
        <v>5</v>
      </c>
      <c r="S169" s="79" t="s">
        <v>39</v>
      </c>
      <c r="T169" s="79">
        <v>1000000</v>
      </c>
      <c r="U169" s="79">
        <v>1</v>
      </c>
      <c r="V169" s="79">
        <v>5000000</v>
      </c>
      <c r="W169" s="79">
        <v>0</v>
      </c>
      <c r="X169" s="79">
        <v>5000000</v>
      </c>
      <c r="Y169" s="79" t="s">
        <v>1576</v>
      </c>
      <c r="Z169" s="79" t="s">
        <v>861</v>
      </c>
      <c r="AA169" s="79" t="s">
        <v>1699</v>
      </c>
    </row>
    <row r="170" spans="1:27" x14ac:dyDescent="0.25">
      <c r="A170" s="79" t="s">
        <v>863</v>
      </c>
      <c r="B170" s="86">
        <v>45383</v>
      </c>
      <c r="C170" s="86">
        <v>45383</v>
      </c>
      <c r="D170" s="86">
        <v>45383</v>
      </c>
      <c r="E170" s="79" t="s">
        <v>1411</v>
      </c>
      <c r="F170" s="79" t="s">
        <v>1551</v>
      </c>
      <c r="G170" s="79">
        <v>169</v>
      </c>
      <c r="H170" s="79" t="s">
        <v>1410</v>
      </c>
      <c r="I170" s="79" t="s">
        <v>40</v>
      </c>
      <c r="J170" s="79" t="s">
        <v>781</v>
      </c>
      <c r="K170" s="79" t="s">
        <v>215</v>
      </c>
      <c r="L170" s="79">
        <v>910000</v>
      </c>
      <c r="M170" s="79" t="s">
        <v>119</v>
      </c>
      <c r="N170" s="79" t="s">
        <v>904</v>
      </c>
      <c r="O170" s="79" t="s">
        <v>1188</v>
      </c>
      <c r="P170" s="79" t="s">
        <v>1187</v>
      </c>
      <c r="Q170" s="79" t="s">
        <v>38</v>
      </c>
      <c r="R170" s="79">
        <v>1000</v>
      </c>
      <c r="S170" s="79" t="s">
        <v>39</v>
      </c>
      <c r="T170" s="79">
        <v>5000</v>
      </c>
      <c r="U170" s="79">
        <v>1</v>
      </c>
      <c r="V170" s="79">
        <v>5000000</v>
      </c>
      <c r="W170" s="79">
        <v>0</v>
      </c>
      <c r="X170" s="79">
        <v>5000000</v>
      </c>
      <c r="Y170" s="79" t="s">
        <v>1700</v>
      </c>
      <c r="Z170" s="79" t="s">
        <v>863</v>
      </c>
      <c r="AA170" s="79" t="s">
        <v>1701</v>
      </c>
    </row>
    <row r="171" spans="1:27" x14ac:dyDescent="0.25">
      <c r="A171" s="79" t="s">
        <v>863</v>
      </c>
      <c r="B171" s="86">
        <v>45413</v>
      </c>
      <c r="C171" s="86">
        <v>45413</v>
      </c>
      <c r="D171" s="86">
        <v>45413</v>
      </c>
      <c r="E171" s="79" t="s">
        <v>1330</v>
      </c>
      <c r="F171" s="79" t="s">
        <v>1659</v>
      </c>
      <c r="G171" s="79">
        <v>170</v>
      </c>
      <c r="H171" s="79" t="s">
        <v>1412</v>
      </c>
      <c r="I171" s="79" t="s">
        <v>819</v>
      </c>
      <c r="J171" s="79" t="s">
        <v>799</v>
      </c>
      <c r="K171" s="79" t="s">
        <v>220</v>
      </c>
      <c r="L171" s="79">
        <v>920000</v>
      </c>
      <c r="M171" s="79" t="s">
        <v>783</v>
      </c>
      <c r="N171" s="79" t="s">
        <v>885</v>
      </c>
      <c r="O171" s="79" t="s">
        <v>1189</v>
      </c>
      <c r="P171" s="79" t="s">
        <v>1190</v>
      </c>
      <c r="Q171" s="79" t="s">
        <v>38</v>
      </c>
      <c r="R171" s="79">
        <v>2</v>
      </c>
      <c r="S171" s="79" t="s">
        <v>39</v>
      </c>
      <c r="T171" s="79">
        <v>1000000</v>
      </c>
      <c r="U171" s="79">
        <v>1</v>
      </c>
      <c r="V171" s="79">
        <v>2000000</v>
      </c>
      <c r="W171" s="79">
        <v>0</v>
      </c>
      <c r="X171" s="79">
        <v>2000000</v>
      </c>
      <c r="Y171" s="79" t="s">
        <v>1665</v>
      </c>
      <c r="Z171" s="79" t="s">
        <v>863</v>
      </c>
      <c r="AA171" s="79" t="s">
        <v>1702</v>
      </c>
    </row>
    <row r="172" spans="1:27" x14ac:dyDescent="0.25">
      <c r="A172" s="79" t="s">
        <v>863</v>
      </c>
      <c r="B172" s="86">
        <v>45444</v>
      </c>
      <c r="C172" s="86">
        <v>45444</v>
      </c>
      <c r="D172" s="86">
        <v>45444</v>
      </c>
      <c r="E172" s="79" t="s">
        <v>1221</v>
      </c>
      <c r="F172" s="79" t="s">
        <v>1561</v>
      </c>
      <c r="G172" s="79">
        <v>171</v>
      </c>
      <c r="H172" s="79" t="s">
        <v>1413</v>
      </c>
      <c r="I172" s="79" t="s">
        <v>33</v>
      </c>
      <c r="J172" s="79" t="s">
        <v>814</v>
      </c>
      <c r="K172" s="79" t="s">
        <v>227</v>
      </c>
      <c r="L172" s="79">
        <v>930000</v>
      </c>
      <c r="M172" s="79" t="s">
        <v>765</v>
      </c>
      <c r="N172" s="79" t="s">
        <v>1156</v>
      </c>
      <c r="O172" s="79" t="s">
        <v>1191</v>
      </c>
      <c r="P172" s="79" t="s">
        <v>1192</v>
      </c>
      <c r="Q172" s="79" t="s">
        <v>38</v>
      </c>
      <c r="R172" s="79">
        <v>100</v>
      </c>
      <c r="S172" s="79" t="s">
        <v>39</v>
      </c>
      <c r="T172" s="79">
        <v>100000</v>
      </c>
      <c r="U172" s="79">
        <v>1</v>
      </c>
      <c r="V172" s="79">
        <v>10000000</v>
      </c>
      <c r="W172" s="79">
        <v>0</v>
      </c>
      <c r="X172" s="79">
        <v>10000000</v>
      </c>
      <c r="Y172" s="79" t="s">
        <v>1576</v>
      </c>
      <c r="Z172" s="79" t="s">
        <v>863</v>
      </c>
      <c r="AA172" s="79" t="s">
        <v>1703</v>
      </c>
    </row>
    <row r="173" spans="1:27" x14ac:dyDescent="0.25">
      <c r="A173" s="79" t="s">
        <v>863</v>
      </c>
      <c r="B173" s="86">
        <v>45474</v>
      </c>
      <c r="C173" s="86">
        <v>45474</v>
      </c>
      <c r="D173" s="86">
        <v>45474</v>
      </c>
      <c r="E173" s="79" t="s">
        <v>1415</v>
      </c>
      <c r="F173" s="79" t="s">
        <v>1551</v>
      </c>
      <c r="G173" s="79">
        <v>172</v>
      </c>
      <c r="H173" s="79" t="s">
        <v>1414</v>
      </c>
      <c r="I173" s="79" t="s">
        <v>40</v>
      </c>
      <c r="J173" s="79" t="s">
        <v>828</v>
      </c>
      <c r="K173" s="79" t="s">
        <v>42</v>
      </c>
      <c r="L173" s="79">
        <v>940000</v>
      </c>
      <c r="M173" s="79" t="s">
        <v>804</v>
      </c>
      <c r="N173" s="79" t="s">
        <v>894</v>
      </c>
      <c r="O173" s="79" t="s">
        <v>1193</v>
      </c>
      <c r="P173" s="79" t="s">
        <v>1194</v>
      </c>
      <c r="Q173" s="79" t="s">
        <v>38</v>
      </c>
      <c r="R173" s="79">
        <v>2</v>
      </c>
      <c r="S173" s="79" t="s">
        <v>39</v>
      </c>
      <c r="T173" s="79">
        <v>5000000</v>
      </c>
      <c r="U173" s="79">
        <v>1</v>
      </c>
      <c r="V173" s="79">
        <v>10000000</v>
      </c>
      <c r="W173" s="79">
        <v>0</v>
      </c>
      <c r="X173" s="79">
        <v>10000000</v>
      </c>
      <c r="Y173" s="79" t="s">
        <v>1704</v>
      </c>
      <c r="Z173" s="79" t="s">
        <v>863</v>
      </c>
      <c r="AA173" s="79" t="s">
        <v>1701</v>
      </c>
    </row>
    <row r="174" spans="1:27" x14ac:dyDescent="0.25">
      <c r="A174" s="79" t="s">
        <v>863</v>
      </c>
      <c r="B174" s="86">
        <v>45505</v>
      </c>
      <c r="C174" s="86">
        <v>45505</v>
      </c>
      <c r="D174" s="86">
        <v>45505</v>
      </c>
      <c r="E174" s="79" t="s">
        <v>1228</v>
      </c>
      <c r="F174" s="79" t="s">
        <v>1533</v>
      </c>
      <c r="G174" s="79">
        <v>173</v>
      </c>
      <c r="H174" s="79" t="s">
        <v>1416</v>
      </c>
      <c r="I174" s="79" t="s">
        <v>819</v>
      </c>
      <c r="J174" s="79" t="s">
        <v>781</v>
      </c>
      <c r="K174" s="79" t="s">
        <v>215</v>
      </c>
      <c r="L174" s="79">
        <v>910000</v>
      </c>
      <c r="M174" s="79" t="s">
        <v>119</v>
      </c>
      <c r="N174" s="79" t="s">
        <v>918</v>
      </c>
      <c r="O174" s="79" t="s">
        <v>1195</v>
      </c>
      <c r="P174" s="79" t="s">
        <v>1192</v>
      </c>
      <c r="Q174" s="79" t="s">
        <v>38</v>
      </c>
      <c r="R174" s="79">
        <v>1</v>
      </c>
      <c r="S174" s="79" t="s">
        <v>39</v>
      </c>
      <c r="T174" s="79">
        <v>10000000</v>
      </c>
      <c r="U174" s="79">
        <v>1</v>
      </c>
      <c r="V174" s="79">
        <v>10000000</v>
      </c>
      <c r="W174" s="79">
        <v>0</v>
      </c>
      <c r="X174" s="79">
        <v>10000000</v>
      </c>
      <c r="Y174" s="79" t="s">
        <v>1658</v>
      </c>
      <c r="Z174" s="79" t="s">
        <v>863</v>
      </c>
      <c r="AA174" s="79" t="s">
        <v>1705</v>
      </c>
    </row>
    <row r="175" spans="1:27" x14ac:dyDescent="0.25">
      <c r="A175" s="79" t="s">
        <v>863</v>
      </c>
      <c r="B175" s="86">
        <v>45536</v>
      </c>
      <c r="C175" s="86">
        <v>45536</v>
      </c>
      <c r="D175" s="86">
        <v>45536</v>
      </c>
      <c r="E175" s="79" t="s">
        <v>1330</v>
      </c>
      <c r="F175" s="79" t="s">
        <v>1659</v>
      </c>
      <c r="G175" s="79">
        <v>174</v>
      </c>
      <c r="H175" s="79" t="s">
        <v>1417</v>
      </c>
      <c r="I175" s="79" t="s">
        <v>33</v>
      </c>
      <c r="J175" s="79" t="s">
        <v>799</v>
      </c>
      <c r="K175" s="79" t="s">
        <v>220</v>
      </c>
      <c r="L175" s="79">
        <v>920000</v>
      </c>
      <c r="M175" s="79" t="s">
        <v>783</v>
      </c>
      <c r="N175" s="79" t="s">
        <v>885</v>
      </c>
      <c r="O175" s="79" t="s">
        <v>1191</v>
      </c>
      <c r="P175" s="79" t="s">
        <v>1192</v>
      </c>
      <c r="Q175" s="79" t="s">
        <v>38</v>
      </c>
      <c r="R175" s="79">
        <v>2</v>
      </c>
      <c r="S175" s="79" t="s">
        <v>39</v>
      </c>
      <c r="T175" s="79">
        <v>10000000</v>
      </c>
      <c r="U175" s="79">
        <v>1</v>
      </c>
      <c r="V175" s="79">
        <v>20000000</v>
      </c>
      <c r="W175" s="79">
        <v>0</v>
      </c>
      <c r="X175" s="79">
        <v>20000000</v>
      </c>
      <c r="Y175" s="79" t="s">
        <v>1668</v>
      </c>
      <c r="Z175" s="79" t="s">
        <v>863</v>
      </c>
      <c r="AA175" s="79" t="s">
        <v>1702</v>
      </c>
    </row>
    <row r="176" spans="1:27" x14ac:dyDescent="0.25">
      <c r="A176" s="79" t="s">
        <v>863</v>
      </c>
      <c r="B176" s="86">
        <v>45566</v>
      </c>
      <c r="C176" s="86">
        <v>45566</v>
      </c>
      <c r="D176" s="86">
        <v>45566</v>
      </c>
      <c r="E176" s="79" t="s">
        <v>1221</v>
      </c>
      <c r="F176" s="79" t="s">
        <v>1561</v>
      </c>
      <c r="G176" s="79">
        <v>175</v>
      </c>
      <c r="H176" s="79" t="s">
        <v>1418</v>
      </c>
      <c r="I176" s="79" t="s">
        <v>40</v>
      </c>
      <c r="J176" s="79" t="s">
        <v>814</v>
      </c>
      <c r="K176" s="79" t="s">
        <v>227</v>
      </c>
      <c r="L176" s="79">
        <v>930000</v>
      </c>
      <c r="M176" s="79" t="s">
        <v>765</v>
      </c>
      <c r="N176" s="79" t="s">
        <v>1156</v>
      </c>
      <c r="O176" s="79" t="s">
        <v>1196</v>
      </c>
      <c r="P176" s="79" t="s">
        <v>1197</v>
      </c>
      <c r="Q176" s="79" t="s">
        <v>38</v>
      </c>
      <c r="R176" s="79">
        <v>10</v>
      </c>
      <c r="S176" s="79" t="s">
        <v>39</v>
      </c>
      <c r="T176" s="79">
        <v>50000000</v>
      </c>
      <c r="U176" s="79">
        <v>1</v>
      </c>
      <c r="V176" s="79">
        <v>500000000</v>
      </c>
      <c r="W176" s="79">
        <v>0</v>
      </c>
      <c r="X176" s="79">
        <v>500000000</v>
      </c>
      <c r="Y176" s="79" t="s">
        <v>1600</v>
      </c>
      <c r="Z176" s="79" t="s">
        <v>863</v>
      </c>
      <c r="AA176" s="79" t="s">
        <v>1703</v>
      </c>
    </row>
    <row r="177" spans="1:27" x14ac:dyDescent="0.25">
      <c r="A177" s="79" t="s">
        <v>863</v>
      </c>
      <c r="B177" s="86">
        <v>45597</v>
      </c>
      <c r="C177" s="86">
        <v>45597</v>
      </c>
      <c r="D177" s="86">
        <v>45597</v>
      </c>
      <c r="E177" s="79" t="s">
        <v>1228</v>
      </c>
      <c r="F177" s="79" t="s">
        <v>1533</v>
      </c>
      <c r="G177" s="79">
        <v>176</v>
      </c>
      <c r="H177" s="79" t="s">
        <v>1419</v>
      </c>
      <c r="I177" s="79" t="s">
        <v>819</v>
      </c>
      <c r="J177" s="79" t="s">
        <v>828</v>
      </c>
      <c r="K177" s="79" t="s">
        <v>42</v>
      </c>
      <c r="L177" s="79">
        <v>940000</v>
      </c>
      <c r="M177" s="79" t="s">
        <v>804</v>
      </c>
      <c r="N177" s="79" t="s">
        <v>918</v>
      </c>
      <c r="O177" s="79" t="s">
        <v>1195</v>
      </c>
      <c r="P177" s="79" t="s">
        <v>1198</v>
      </c>
      <c r="Q177" s="79" t="s">
        <v>38</v>
      </c>
      <c r="R177" s="79">
        <v>2</v>
      </c>
      <c r="S177" s="79" t="s">
        <v>39</v>
      </c>
      <c r="T177" s="79">
        <v>100000</v>
      </c>
      <c r="U177" s="79">
        <v>1</v>
      </c>
      <c r="V177" s="79">
        <v>200000</v>
      </c>
      <c r="W177" s="79">
        <v>0</v>
      </c>
      <c r="X177" s="79">
        <v>200000</v>
      </c>
      <c r="Y177" s="79" t="s">
        <v>1658</v>
      </c>
      <c r="Z177" s="79" t="s">
        <v>863</v>
      </c>
      <c r="AA177" s="79" t="s">
        <v>1705</v>
      </c>
    </row>
    <row r="178" spans="1:27" x14ac:dyDescent="0.25">
      <c r="A178" s="79" t="s">
        <v>863</v>
      </c>
      <c r="B178" s="86">
        <v>45627</v>
      </c>
      <c r="C178" s="86">
        <v>45627</v>
      </c>
      <c r="D178" s="86">
        <v>45627</v>
      </c>
      <c r="E178" s="79" t="s">
        <v>1330</v>
      </c>
      <c r="F178" s="79" t="s">
        <v>1659</v>
      </c>
      <c r="G178" s="79">
        <v>177</v>
      </c>
      <c r="H178" s="79" t="s">
        <v>1420</v>
      </c>
      <c r="I178" s="79" t="s">
        <v>33</v>
      </c>
      <c r="J178" s="79" t="s">
        <v>781</v>
      </c>
      <c r="K178" s="79" t="s">
        <v>215</v>
      </c>
      <c r="L178" s="79">
        <v>910000</v>
      </c>
      <c r="M178" s="79" t="s">
        <v>119</v>
      </c>
      <c r="N178" s="79" t="s">
        <v>885</v>
      </c>
      <c r="O178" s="79" t="s">
        <v>1191</v>
      </c>
      <c r="P178" s="79" t="s">
        <v>1199</v>
      </c>
      <c r="Q178" s="79" t="s">
        <v>38</v>
      </c>
      <c r="R178" s="79">
        <v>1</v>
      </c>
      <c r="S178" s="79" t="s">
        <v>39</v>
      </c>
      <c r="T178" s="79">
        <v>1000000</v>
      </c>
      <c r="U178" s="79">
        <v>1</v>
      </c>
      <c r="V178" s="79">
        <v>1000000</v>
      </c>
      <c r="W178" s="79">
        <v>0</v>
      </c>
      <c r="X178" s="79">
        <v>1000000</v>
      </c>
      <c r="Y178" s="79" t="s">
        <v>1668</v>
      </c>
      <c r="Z178" s="79" t="s">
        <v>863</v>
      </c>
      <c r="AA178" s="79" t="s">
        <v>1702</v>
      </c>
    </row>
    <row r="179" spans="1:27" x14ac:dyDescent="0.25">
      <c r="A179" s="79" t="s">
        <v>863</v>
      </c>
      <c r="B179" s="86">
        <v>45658</v>
      </c>
      <c r="C179" s="86">
        <v>45658</v>
      </c>
      <c r="D179" s="86">
        <v>45658</v>
      </c>
      <c r="E179" s="79" t="s">
        <v>1221</v>
      </c>
      <c r="F179" s="79" t="s">
        <v>1561</v>
      </c>
      <c r="G179" s="79">
        <v>178</v>
      </c>
      <c r="H179" s="79" t="s">
        <v>1421</v>
      </c>
      <c r="I179" s="79" t="s">
        <v>40</v>
      </c>
      <c r="J179" s="79" t="s">
        <v>799</v>
      </c>
      <c r="K179" s="79" t="s">
        <v>220</v>
      </c>
      <c r="L179" s="79">
        <v>920000</v>
      </c>
      <c r="M179" s="79" t="s">
        <v>783</v>
      </c>
      <c r="N179" s="79" t="s">
        <v>1156</v>
      </c>
      <c r="O179" s="79" t="s">
        <v>1191</v>
      </c>
      <c r="P179" s="79" t="s">
        <v>1192</v>
      </c>
      <c r="Q179" s="79" t="s">
        <v>38</v>
      </c>
      <c r="R179" s="79">
        <v>3</v>
      </c>
      <c r="S179" s="79" t="s">
        <v>39</v>
      </c>
      <c r="T179" s="79">
        <v>1000000</v>
      </c>
      <c r="U179" s="79">
        <v>1</v>
      </c>
      <c r="V179" s="79">
        <v>3000000</v>
      </c>
      <c r="W179" s="79">
        <v>0</v>
      </c>
      <c r="X179" s="79">
        <v>3000000</v>
      </c>
      <c r="Y179" s="79" t="s">
        <v>1600</v>
      </c>
      <c r="Z179" s="79" t="s">
        <v>863</v>
      </c>
      <c r="AA179" s="79" t="s">
        <v>1703</v>
      </c>
    </row>
    <row r="180" spans="1:27" x14ac:dyDescent="0.25">
      <c r="A180" s="79" t="s">
        <v>863</v>
      </c>
      <c r="B180" s="86">
        <v>45689</v>
      </c>
      <c r="C180" s="86">
        <v>45689</v>
      </c>
      <c r="D180" s="86">
        <v>45689</v>
      </c>
      <c r="E180" s="79" t="s">
        <v>1415</v>
      </c>
      <c r="F180" s="79" t="s">
        <v>1551</v>
      </c>
      <c r="G180" s="79">
        <v>179</v>
      </c>
      <c r="H180" s="79" t="s">
        <v>1422</v>
      </c>
      <c r="I180" s="79" t="s">
        <v>819</v>
      </c>
      <c r="J180" s="79" t="s">
        <v>814</v>
      </c>
      <c r="K180" s="79" t="s">
        <v>227</v>
      </c>
      <c r="L180" s="79">
        <v>930000</v>
      </c>
      <c r="M180" s="79" t="s">
        <v>765</v>
      </c>
      <c r="N180" s="79" t="s">
        <v>894</v>
      </c>
      <c r="O180" s="79" t="s">
        <v>1193</v>
      </c>
      <c r="P180" s="79" t="s">
        <v>1199</v>
      </c>
      <c r="Q180" s="79" t="s">
        <v>38</v>
      </c>
      <c r="R180" s="79">
        <v>5</v>
      </c>
      <c r="S180" s="79" t="s">
        <v>39</v>
      </c>
      <c r="T180" s="79">
        <v>100000</v>
      </c>
      <c r="U180" s="79">
        <v>1</v>
      </c>
      <c r="V180" s="79">
        <v>500000</v>
      </c>
      <c r="W180" s="79">
        <v>0</v>
      </c>
      <c r="X180" s="79">
        <v>500000</v>
      </c>
      <c r="Y180" s="79" t="s">
        <v>1706</v>
      </c>
      <c r="Z180" s="79" t="s">
        <v>863</v>
      </c>
      <c r="AA180" s="79" t="s">
        <v>1701</v>
      </c>
    </row>
    <row r="181" spans="1:27" x14ac:dyDescent="0.25">
      <c r="A181" s="79" t="s">
        <v>863</v>
      </c>
      <c r="B181" s="86">
        <v>45717</v>
      </c>
      <c r="C181" s="86">
        <v>45717</v>
      </c>
      <c r="D181" s="86">
        <v>45717</v>
      </c>
      <c r="E181" s="79" t="s">
        <v>1411</v>
      </c>
      <c r="F181" s="79" t="s">
        <v>1551</v>
      </c>
      <c r="G181" s="79">
        <v>180</v>
      </c>
      <c r="H181" s="79" t="s">
        <v>1423</v>
      </c>
      <c r="I181" s="79" t="s">
        <v>33</v>
      </c>
      <c r="J181" s="79" t="s">
        <v>828</v>
      </c>
      <c r="K181" s="79" t="s">
        <v>42</v>
      </c>
      <c r="L181" s="79">
        <v>940000</v>
      </c>
      <c r="M181" s="79" t="s">
        <v>804</v>
      </c>
      <c r="N181" s="79" t="s">
        <v>904</v>
      </c>
      <c r="O181" s="79" t="s">
        <v>1191</v>
      </c>
      <c r="P181" s="79" t="s">
        <v>1192</v>
      </c>
      <c r="Q181" s="79" t="s">
        <v>38</v>
      </c>
      <c r="R181" s="79">
        <v>5</v>
      </c>
      <c r="S181" s="79" t="s">
        <v>39</v>
      </c>
      <c r="T181" s="79">
        <v>1000000</v>
      </c>
      <c r="U181" s="79">
        <v>1</v>
      </c>
      <c r="V181" s="79">
        <v>5000000</v>
      </c>
      <c r="W181" s="79">
        <v>0</v>
      </c>
      <c r="X181" s="79">
        <v>5000000</v>
      </c>
      <c r="Y181" s="79" t="s">
        <v>1707</v>
      </c>
      <c r="Z181" s="79" t="s">
        <v>863</v>
      </c>
      <c r="AA181" s="79" t="s">
        <v>1701</v>
      </c>
    </row>
    <row r="182" spans="1:27" x14ac:dyDescent="0.25">
      <c r="A182" s="79" t="s">
        <v>866</v>
      </c>
      <c r="B182" s="86">
        <v>45383</v>
      </c>
      <c r="C182" s="86">
        <v>45383</v>
      </c>
      <c r="D182" s="86">
        <v>45383</v>
      </c>
      <c r="E182" s="79" t="s">
        <v>1228</v>
      </c>
      <c r="F182" s="79" t="s">
        <v>1533</v>
      </c>
      <c r="G182" s="79">
        <v>181</v>
      </c>
      <c r="H182" s="79" t="s">
        <v>1424</v>
      </c>
      <c r="I182" s="79" t="s">
        <v>33</v>
      </c>
      <c r="J182" s="79" t="s">
        <v>782</v>
      </c>
      <c r="K182" s="79" t="s">
        <v>197</v>
      </c>
      <c r="L182" s="79">
        <v>810000</v>
      </c>
      <c r="M182" s="79" t="s">
        <v>119</v>
      </c>
      <c r="N182" s="79" t="s">
        <v>918</v>
      </c>
      <c r="O182" s="79" t="s">
        <v>1188</v>
      </c>
      <c r="P182" s="79" t="s">
        <v>1187</v>
      </c>
      <c r="Q182" s="79" t="s">
        <v>38</v>
      </c>
      <c r="R182" s="79">
        <v>1000</v>
      </c>
      <c r="S182" s="79" t="s">
        <v>39</v>
      </c>
      <c r="T182" s="79">
        <v>5000</v>
      </c>
      <c r="U182" s="79">
        <v>1</v>
      </c>
      <c r="V182" s="79">
        <v>5000000</v>
      </c>
      <c r="W182" s="79">
        <v>0</v>
      </c>
      <c r="X182" s="79">
        <v>5000000</v>
      </c>
      <c r="Y182" s="79" t="s">
        <v>1567</v>
      </c>
      <c r="Z182" s="79" t="s">
        <v>866</v>
      </c>
      <c r="AA182" s="79" t="s">
        <v>1708</v>
      </c>
    </row>
    <row r="183" spans="1:27" x14ac:dyDescent="0.25">
      <c r="A183" s="79" t="s">
        <v>866</v>
      </c>
      <c r="B183" s="86">
        <v>45413</v>
      </c>
      <c r="C183" s="86">
        <v>45413</v>
      </c>
      <c r="D183" s="86">
        <v>45413</v>
      </c>
      <c r="E183" s="79" t="s">
        <v>1426</v>
      </c>
      <c r="F183" s="79" t="s">
        <v>1709</v>
      </c>
      <c r="G183" s="79">
        <v>182</v>
      </c>
      <c r="H183" s="79" t="s">
        <v>1425</v>
      </c>
      <c r="I183" s="79" t="s">
        <v>40</v>
      </c>
      <c r="J183" s="79" t="s">
        <v>800</v>
      </c>
      <c r="K183" s="79" t="s">
        <v>201</v>
      </c>
      <c r="L183" s="79">
        <v>820000</v>
      </c>
      <c r="M183" s="79" t="s">
        <v>36</v>
      </c>
      <c r="N183" s="79" t="s">
        <v>936</v>
      </c>
      <c r="O183" s="79" t="s">
        <v>1189</v>
      </c>
      <c r="P183" s="79" t="s">
        <v>1190</v>
      </c>
      <c r="Q183" s="79" t="s">
        <v>38</v>
      </c>
      <c r="R183" s="79">
        <v>2</v>
      </c>
      <c r="S183" s="79" t="s">
        <v>39</v>
      </c>
      <c r="T183" s="79">
        <v>1000000</v>
      </c>
      <c r="U183" s="79">
        <v>1</v>
      </c>
      <c r="V183" s="79">
        <v>2000000</v>
      </c>
      <c r="W183" s="79">
        <v>0</v>
      </c>
      <c r="X183" s="79">
        <v>2000000</v>
      </c>
      <c r="Y183" s="79" t="s">
        <v>1710</v>
      </c>
      <c r="Z183" s="79" t="s">
        <v>866</v>
      </c>
      <c r="AA183" s="79" t="s">
        <v>1711</v>
      </c>
    </row>
    <row r="184" spans="1:27" x14ac:dyDescent="0.25">
      <c r="A184" s="79" t="s">
        <v>866</v>
      </c>
      <c r="B184" s="86">
        <v>45444</v>
      </c>
      <c r="C184" s="86">
        <v>45444</v>
      </c>
      <c r="D184" s="86">
        <v>45444</v>
      </c>
      <c r="E184" s="79" t="s">
        <v>1428</v>
      </c>
      <c r="F184" s="79" t="s">
        <v>1709</v>
      </c>
      <c r="G184" s="79">
        <v>183</v>
      </c>
      <c r="H184" s="79" t="s">
        <v>1427</v>
      </c>
      <c r="I184" s="79" t="s">
        <v>819</v>
      </c>
      <c r="J184" s="79" t="s">
        <v>815</v>
      </c>
      <c r="K184" s="79" t="s">
        <v>35</v>
      </c>
      <c r="L184" s="79">
        <v>830000</v>
      </c>
      <c r="M184" s="79" t="s">
        <v>803</v>
      </c>
      <c r="N184" s="79" t="s">
        <v>942</v>
      </c>
      <c r="O184" s="79" t="s">
        <v>1191</v>
      </c>
      <c r="P184" s="79" t="s">
        <v>1192</v>
      </c>
      <c r="Q184" s="79" t="s">
        <v>38</v>
      </c>
      <c r="R184" s="79">
        <v>100</v>
      </c>
      <c r="S184" s="79" t="s">
        <v>39</v>
      </c>
      <c r="T184" s="79">
        <v>100000</v>
      </c>
      <c r="U184" s="79">
        <v>1</v>
      </c>
      <c r="V184" s="79">
        <v>10000000</v>
      </c>
      <c r="W184" s="79">
        <v>0</v>
      </c>
      <c r="X184" s="79">
        <v>10000000</v>
      </c>
      <c r="Y184" s="79" t="s">
        <v>1712</v>
      </c>
      <c r="Z184" s="79" t="s">
        <v>866</v>
      </c>
      <c r="AA184" s="79" t="s">
        <v>1711</v>
      </c>
    </row>
    <row r="185" spans="1:27" x14ac:dyDescent="0.25">
      <c r="A185" s="79" t="s">
        <v>866</v>
      </c>
      <c r="B185" s="86">
        <v>45474</v>
      </c>
      <c r="C185" s="86">
        <v>45474</v>
      </c>
      <c r="D185" s="86">
        <v>45474</v>
      </c>
      <c r="E185" s="79" t="s">
        <v>1428</v>
      </c>
      <c r="F185" s="79" t="s">
        <v>1709</v>
      </c>
      <c r="G185" s="79">
        <v>184</v>
      </c>
      <c r="H185" s="79" t="s">
        <v>1429</v>
      </c>
      <c r="I185" s="79" t="s">
        <v>33</v>
      </c>
      <c r="J185" s="79" t="s">
        <v>782</v>
      </c>
      <c r="K185" s="79" t="s">
        <v>204</v>
      </c>
      <c r="L185" s="79">
        <v>840000</v>
      </c>
      <c r="M185" s="79" t="s">
        <v>316</v>
      </c>
      <c r="N185" s="79" t="s">
        <v>942</v>
      </c>
      <c r="O185" s="79" t="s">
        <v>1193</v>
      </c>
      <c r="P185" s="79" t="s">
        <v>1194</v>
      </c>
      <c r="Q185" s="79" t="s">
        <v>38</v>
      </c>
      <c r="R185" s="79">
        <v>2</v>
      </c>
      <c r="S185" s="79" t="s">
        <v>39</v>
      </c>
      <c r="T185" s="79">
        <v>5000000</v>
      </c>
      <c r="U185" s="79">
        <v>1</v>
      </c>
      <c r="V185" s="79">
        <v>10000000</v>
      </c>
      <c r="W185" s="79">
        <v>0</v>
      </c>
      <c r="X185" s="79">
        <v>10000000</v>
      </c>
      <c r="Y185" s="79" t="s">
        <v>1713</v>
      </c>
      <c r="Z185" s="79" t="s">
        <v>866</v>
      </c>
      <c r="AA185" s="79" t="s">
        <v>1711</v>
      </c>
    </row>
    <row r="186" spans="1:27" x14ac:dyDescent="0.25">
      <c r="A186" s="79" t="s">
        <v>866</v>
      </c>
      <c r="B186" s="86">
        <v>45505</v>
      </c>
      <c r="C186" s="86">
        <v>45505</v>
      </c>
      <c r="D186" s="86">
        <v>45505</v>
      </c>
      <c r="E186" s="79" t="s">
        <v>1389</v>
      </c>
      <c r="F186" s="79" t="s">
        <v>1688</v>
      </c>
      <c r="G186" s="79">
        <v>185</v>
      </c>
      <c r="H186" s="79" t="s">
        <v>1430</v>
      </c>
      <c r="I186" s="79" t="s">
        <v>40</v>
      </c>
      <c r="J186" s="79" t="s">
        <v>800</v>
      </c>
      <c r="K186" s="79" t="s">
        <v>215</v>
      </c>
      <c r="L186" s="79">
        <v>910000</v>
      </c>
      <c r="M186" s="79" t="s">
        <v>765</v>
      </c>
      <c r="N186" s="79" t="s">
        <v>953</v>
      </c>
      <c r="O186" s="79" t="s">
        <v>1195</v>
      </c>
      <c r="P186" s="79" t="s">
        <v>1192</v>
      </c>
      <c r="Q186" s="79" t="s">
        <v>38</v>
      </c>
      <c r="R186" s="79">
        <v>1</v>
      </c>
      <c r="S186" s="79" t="s">
        <v>39</v>
      </c>
      <c r="T186" s="79">
        <v>10000000</v>
      </c>
      <c r="U186" s="79">
        <v>1</v>
      </c>
      <c r="V186" s="79">
        <v>10000000</v>
      </c>
      <c r="W186" s="79">
        <v>0</v>
      </c>
      <c r="X186" s="79">
        <v>10000000</v>
      </c>
      <c r="Y186" s="79" t="s">
        <v>1689</v>
      </c>
      <c r="Z186" s="79" t="s">
        <v>866</v>
      </c>
      <c r="AA186" s="79" t="s">
        <v>1714</v>
      </c>
    </row>
    <row r="187" spans="1:27" x14ac:dyDescent="0.25">
      <c r="A187" s="79" t="s">
        <v>866</v>
      </c>
      <c r="B187" s="86">
        <v>45536</v>
      </c>
      <c r="C187" s="86">
        <v>45536</v>
      </c>
      <c r="D187" s="86">
        <v>45536</v>
      </c>
      <c r="E187" s="79" t="s">
        <v>1221</v>
      </c>
      <c r="F187" s="79" t="s">
        <v>1561</v>
      </c>
      <c r="G187" s="79">
        <v>186</v>
      </c>
      <c r="H187" s="79" t="s">
        <v>1431</v>
      </c>
      <c r="I187" s="79" t="s">
        <v>819</v>
      </c>
      <c r="J187" s="79" t="s">
        <v>815</v>
      </c>
      <c r="K187" s="79" t="s">
        <v>220</v>
      </c>
      <c r="L187" s="79">
        <v>920000</v>
      </c>
      <c r="M187" s="79" t="s">
        <v>803</v>
      </c>
      <c r="N187" s="79" t="s">
        <v>1156</v>
      </c>
      <c r="O187" s="79" t="s">
        <v>1191</v>
      </c>
      <c r="P187" s="79" t="s">
        <v>1192</v>
      </c>
      <c r="Q187" s="79" t="s">
        <v>38</v>
      </c>
      <c r="R187" s="79">
        <v>2</v>
      </c>
      <c r="S187" s="79" t="s">
        <v>39</v>
      </c>
      <c r="T187" s="79">
        <v>10000000</v>
      </c>
      <c r="U187" s="79">
        <v>1</v>
      </c>
      <c r="V187" s="79">
        <v>20000000</v>
      </c>
      <c r="W187" s="79">
        <v>0</v>
      </c>
      <c r="X187" s="79">
        <v>20000000</v>
      </c>
      <c r="Y187" s="79" t="s">
        <v>1562</v>
      </c>
      <c r="Z187" s="79" t="s">
        <v>866</v>
      </c>
      <c r="AA187" s="79" t="s">
        <v>1715</v>
      </c>
    </row>
    <row r="188" spans="1:27" x14ac:dyDescent="0.25">
      <c r="A188" s="79" t="s">
        <v>866</v>
      </c>
      <c r="B188" s="86">
        <v>45566</v>
      </c>
      <c r="C188" s="86">
        <v>45566</v>
      </c>
      <c r="D188" s="86">
        <v>45566</v>
      </c>
      <c r="E188" s="79" t="s">
        <v>1433</v>
      </c>
      <c r="F188" s="79" t="s">
        <v>1709</v>
      </c>
      <c r="G188" s="79">
        <v>187</v>
      </c>
      <c r="H188" s="79" t="s">
        <v>1432</v>
      </c>
      <c r="I188" s="79" t="s">
        <v>33</v>
      </c>
      <c r="J188" s="79" t="s">
        <v>782</v>
      </c>
      <c r="K188" s="79" t="s">
        <v>227</v>
      </c>
      <c r="L188" s="79">
        <v>930000</v>
      </c>
      <c r="M188" s="79" t="s">
        <v>765</v>
      </c>
      <c r="N188" s="79" t="s">
        <v>945</v>
      </c>
      <c r="O188" s="79" t="s">
        <v>1196</v>
      </c>
      <c r="P188" s="79" t="s">
        <v>1197</v>
      </c>
      <c r="Q188" s="79" t="s">
        <v>38</v>
      </c>
      <c r="R188" s="79">
        <v>10</v>
      </c>
      <c r="S188" s="79" t="s">
        <v>39</v>
      </c>
      <c r="T188" s="79">
        <v>50000000</v>
      </c>
      <c r="U188" s="79">
        <v>1</v>
      </c>
      <c r="V188" s="79">
        <v>500000000</v>
      </c>
      <c r="W188" s="79">
        <v>0</v>
      </c>
      <c r="X188" s="79">
        <v>500000000</v>
      </c>
      <c r="Y188" s="79" t="s">
        <v>1716</v>
      </c>
      <c r="Z188" s="79" t="s">
        <v>866</v>
      </c>
      <c r="AA188" s="79" t="s">
        <v>1711</v>
      </c>
    </row>
    <row r="189" spans="1:27" x14ac:dyDescent="0.25">
      <c r="A189" s="79" t="s">
        <v>866</v>
      </c>
      <c r="B189" s="86">
        <v>45597</v>
      </c>
      <c r="C189" s="86">
        <v>45597</v>
      </c>
      <c r="D189" s="86">
        <v>45597</v>
      </c>
      <c r="E189" s="79" t="s">
        <v>1173</v>
      </c>
      <c r="F189" s="79" t="s">
        <v>1533</v>
      </c>
      <c r="G189" s="79">
        <v>188</v>
      </c>
      <c r="H189" s="79" t="s">
        <v>1434</v>
      </c>
      <c r="I189" s="79" t="s">
        <v>40</v>
      </c>
      <c r="J189" s="79" t="s">
        <v>800</v>
      </c>
      <c r="K189" s="79" t="s">
        <v>42</v>
      </c>
      <c r="L189" s="79">
        <v>940000</v>
      </c>
      <c r="M189" s="79" t="s">
        <v>316</v>
      </c>
      <c r="N189" s="79" t="s">
        <v>911</v>
      </c>
      <c r="O189" s="79" t="s">
        <v>1195</v>
      </c>
      <c r="P189" s="79" t="s">
        <v>1198</v>
      </c>
      <c r="Q189" s="79" t="s">
        <v>38</v>
      </c>
      <c r="R189" s="79">
        <v>2</v>
      </c>
      <c r="S189" s="79" t="s">
        <v>39</v>
      </c>
      <c r="T189" s="79">
        <v>100000</v>
      </c>
      <c r="U189" s="79">
        <v>1</v>
      </c>
      <c r="V189" s="79">
        <v>200000</v>
      </c>
      <c r="W189" s="79">
        <v>0</v>
      </c>
      <c r="X189" s="79">
        <v>200000</v>
      </c>
      <c r="Y189" s="79" t="s">
        <v>1717</v>
      </c>
      <c r="Z189" s="79" t="s">
        <v>866</v>
      </c>
      <c r="AA189" s="79" t="s">
        <v>1708</v>
      </c>
    </row>
    <row r="190" spans="1:27" x14ac:dyDescent="0.25">
      <c r="A190" s="79" t="s">
        <v>866</v>
      </c>
      <c r="B190" s="86">
        <v>45627</v>
      </c>
      <c r="C190" s="86">
        <v>45627</v>
      </c>
      <c r="D190" s="86">
        <v>45627</v>
      </c>
      <c r="E190" s="79" t="s">
        <v>1426</v>
      </c>
      <c r="F190" s="79" t="s">
        <v>1709</v>
      </c>
      <c r="G190" s="79">
        <v>189</v>
      </c>
      <c r="H190" s="79" t="s">
        <v>1435</v>
      </c>
      <c r="I190" s="79" t="s">
        <v>819</v>
      </c>
      <c r="J190" s="79" t="s">
        <v>815</v>
      </c>
      <c r="K190" s="79" t="s">
        <v>215</v>
      </c>
      <c r="L190" s="79">
        <v>910000</v>
      </c>
      <c r="M190" s="79" t="s">
        <v>36</v>
      </c>
      <c r="N190" s="79" t="s">
        <v>936</v>
      </c>
      <c r="O190" s="79" t="s">
        <v>1191</v>
      </c>
      <c r="P190" s="79" t="s">
        <v>1199</v>
      </c>
      <c r="Q190" s="79" t="s">
        <v>38</v>
      </c>
      <c r="R190" s="79">
        <v>1</v>
      </c>
      <c r="S190" s="79" t="s">
        <v>39</v>
      </c>
      <c r="T190" s="79">
        <v>1000000</v>
      </c>
      <c r="U190" s="79">
        <v>1</v>
      </c>
      <c r="V190" s="79">
        <v>1000000</v>
      </c>
      <c r="W190" s="79">
        <v>0</v>
      </c>
      <c r="X190" s="79">
        <v>1000000</v>
      </c>
      <c r="Y190" s="79" t="s">
        <v>1718</v>
      </c>
      <c r="Z190" s="79" t="s">
        <v>866</v>
      </c>
      <c r="AA190" s="79" t="s">
        <v>1711</v>
      </c>
    </row>
    <row r="191" spans="1:27" x14ac:dyDescent="0.25">
      <c r="A191" s="79" t="s">
        <v>866</v>
      </c>
      <c r="B191" s="86">
        <v>45658</v>
      </c>
      <c r="C191" s="86">
        <v>45658</v>
      </c>
      <c r="D191" s="86">
        <v>45658</v>
      </c>
      <c r="E191" s="79" t="s">
        <v>1228</v>
      </c>
      <c r="F191" s="79" t="s">
        <v>1533</v>
      </c>
      <c r="G191" s="79">
        <v>190</v>
      </c>
      <c r="H191" s="79" t="s">
        <v>1436</v>
      </c>
      <c r="I191" s="79" t="s">
        <v>33</v>
      </c>
      <c r="J191" s="79" t="s">
        <v>782</v>
      </c>
      <c r="K191" s="79" t="s">
        <v>220</v>
      </c>
      <c r="L191" s="79">
        <v>920000</v>
      </c>
      <c r="M191" s="79" t="s">
        <v>783</v>
      </c>
      <c r="N191" s="79" t="s">
        <v>918</v>
      </c>
      <c r="O191" s="79" t="s">
        <v>1191</v>
      </c>
      <c r="P191" s="79" t="s">
        <v>1192</v>
      </c>
      <c r="Q191" s="79" t="s">
        <v>38</v>
      </c>
      <c r="R191" s="79">
        <v>3</v>
      </c>
      <c r="S191" s="79" t="s">
        <v>39</v>
      </c>
      <c r="T191" s="79">
        <v>1000000</v>
      </c>
      <c r="U191" s="79">
        <v>1</v>
      </c>
      <c r="V191" s="79">
        <v>3000000</v>
      </c>
      <c r="W191" s="79">
        <v>0</v>
      </c>
      <c r="X191" s="79">
        <v>3000000</v>
      </c>
      <c r="Y191" s="79" t="s">
        <v>1567</v>
      </c>
      <c r="Z191" s="79" t="s">
        <v>866</v>
      </c>
      <c r="AA191" s="79" t="s">
        <v>1708</v>
      </c>
    </row>
    <row r="192" spans="1:27" x14ac:dyDescent="0.25">
      <c r="A192" s="79" t="s">
        <v>866</v>
      </c>
      <c r="B192" s="86">
        <v>45689</v>
      </c>
      <c r="C192" s="86">
        <v>45689</v>
      </c>
      <c r="D192" s="86">
        <v>45689</v>
      </c>
      <c r="E192" s="79" t="s">
        <v>1438</v>
      </c>
      <c r="F192" s="79" t="s">
        <v>1719</v>
      </c>
      <c r="G192" s="79">
        <v>191</v>
      </c>
      <c r="H192" s="79" t="s">
        <v>1437</v>
      </c>
      <c r="I192" s="79" t="s">
        <v>40</v>
      </c>
      <c r="J192" s="79" t="s">
        <v>800</v>
      </c>
      <c r="K192" s="79" t="s">
        <v>227</v>
      </c>
      <c r="L192" s="79">
        <v>930000</v>
      </c>
      <c r="M192" s="79" t="s">
        <v>765</v>
      </c>
      <c r="N192" s="79" t="s">
        <v>881</v>
      </c>
      <c r="O192" s="79" t="s">
        <v>1193</v>
      </c>
      <c r="P192" s="79" t="s">
        <v>1199</v>
      </c>
      <c r="Q192" s="79" t="s">
        <v>38</v>
      </c>
      <c r="R192" s="79">
        <v>5</v>
      </c>
      <c r="S192" s="79" t="s">
        <v>39</v>
      </c>
      <c r="T192" s="79">
        <v>100000</v>
      </c>
      <c r="U192" s="79">
        <v>1</v>
      </c>
      <c r="V192" s="79">
        <v>500000</v>
      </c>
      <c r="W192" s="79">
        <v>0</v>
      </c>
      <c r="X192" s="79">
        <v>500000</v>
      </c>
      <c r="Y192" s="79" t="s">
        <v>1720</v>
      </c>
      <c r="Z192" s="79" t="s">
        <v>866</v>
      </c>
      <c r="AA192" s="79" t="s">
        <v>1721</v>
      </c>
    </row>
    <row r="193" spans="1:27" x14ac:dyDescent="0.25">
      <c r="A193" s="79" t="s">
        <v>866</v>
      </c>
      <c r="B193" s="86">
        <v>45717</v>
      </c>
      <c r="C193" s="86">
        <v>45717</v>
      </c>
      <c r="D193" s="86">
        <v>45717</v>
      </c>
      <c r="E193" s="79" t="s">
        <v>1173</v>
      </c>
      <c r="F193" s="79" t="s">
        <v>1533</v>
      </c>
      <c r="G193" s="79">
        <v>192</v>
      </c>
      <c r="H193" s="79" t="s">
        <v>1439</v>
      </c>
      <c r="I193" s="79" t="s">
        <v>819</v>
      </c>
      <c r="J193" s="79" t="s">
        <v>815</v>
      </c>
      <c r="K193" s="79" t="s">
        <v>42</v>
      </c>
      <c r="L193" s="79">
        <v>940000</v>
      </c>
      <c r="M193" s="79" t="s">
        <v>804</v>
      </c>
      <c r="N193" s="79" t="s">
        <v>911</v>
      </c>
      <c r="O193" s="79" t="s">
        <v>1191</v>
      </c>
      <c r="P193" s="79" t="s">
        <v>1192</v>
      </c>
      <c r="Q193" s="79" t="s">
        <v>38</v>
      </c>
      <c r="R193" s="79">
        <v>5</v>
      </c>
      <c r="S193" s="79" t="s">
        <v>39</v>
      </c>
      <c r="T193" s="79">
        <v>1000000</v>
      </c>
      <c r="U193" s="79">
        <v>1</v>
      </c>
      <c r="V193" s="79">
        <v>5000000</v>
      </c>
      <c r="W193" s="79">
        <v>0</v>
      </c>
      <c r="X193" s="79">
        <v>5000000</v>
      </c>
      <c r="Y193" s="79" t="s">
        <v>1536</v>
      </c>
      <c r="Z193" s="79" t="s">
        <v>866</v>
      </c>
      <c r="AA193" s="79" t="s">
        <v>1708</v>
      </c>
    </row>
    <row r="194" spans="1:27" x14ac:dyDescent="0.25">
      <c r="A194" s="79" t="s">
        <v>1119</v>
      </c>
      <c r="B194" s="86">
        <v>45383</v>
      </c>
      <c r="C194" s="86">
        <v>45383</v>
      </c>
      <c r="D194" s="86">
        <v>45383</v>
      </c>
      <c r="E194" s="79" t="s">
        <v>1313</v>
      </c>
      <c r="F194" s="79" t="s">
        <v>1551</v>
      </c>
      <c r="G194" s="79">
        <v>193</v>
      </c>
      <c r="H194" s="79" t="s">
        <v>1440</v>
      </c>
      <c r="I194" s="79" t="s">
        <v>33</v>
      </c>
      <c r="J194" s="79" t="s">
        <v>834</v>
      </c>
      <c r="K194" s="79" t="s">
        <v>215</v>
      </c>
      <c r="L194" s="79">
        <v>910000</v>
      </c>
      <c r="M194" s="79" t="s">
        <v>119</v>
      </c>
      <c r="N194" s="79" t="s">
        <v>886</v>
      </c>
      <c r="O194" s="79" t="s">
        <v>1188</v>
      </c>
      <c r="P194" s="79" t="s">
        <v>1187</v>
      </c>
      <c r="Q194" s="79" t="s">
        <v>38</v>
      </c>
      <c r="R194" s="79">
        <v>1000</v>
      </c>
      <c r="S194" s="79" t="s">
        <v>39</v>
      </c>
      <c r="T194" s="79">
        <v>5000</v>
      </c>
      <c r="U194" s="79">
        <v>1</v>
      </c>
      <c r="V194" s="79">
        <v>5000000</v>
      </c>
      <c r="W194" s="79">
        <v>0</v>
      </c>
      <c r="X194" s="79">
        <v>5000000</v>
      </c>
      <c r="Y194" s="79" t="s">
        <v>1652</v>
      </c>
      <c r="Z194" s="79" t="s">
        <v>1119</v>
      </c>
      <c r="AA194" s="79" t="s">
        <v>1722</v>
      </c>
    </row>
    <row r="195" spans="1:27" x14ac:dyDescent="0.25">
      <c r="A195" s="79" t="s">
        <v>1119</v>
      </c>
      <c r="B195" s="86">
        <v>45413</v>
      </c>
      <c r="C195" s="86">
        <v>45413</v>
      </c>
      <c r="D195" s="86">
        <v>45413</v>
      </c>
      <c r="E195" s="79" t="s">
        <v>1228</v>
      </c>
      <c r="F195" s="79" t="s">
        <v>1533</v>
      </c>
      <c r="G195" s="79">
        <v>194</v>
      </c>
      <c r="H195" s="79" t="s">
        <v>1441</v>
      </c>
      <c r="I195" s="79" t="s">
        <v>40</v>
      </c>
      <c r="J195" s="79" t="s">
        <v>840</v>
      </c>
      <c r="K195" s="79" t="s">
        <v>220</v>
      </c>
      <c r="L195" s="79">
        <v>920000</v>
      </c>
      <c r="M195" s="79" t="s">
        <v>36</v>
      </c>
      <c r="N195" s="79" t="s">
        <v>918</v>
      </c>
      <c r="O195" s="79" t="s">
        <v>1189</v>
      </c>
      <c r="P195" s="79" t="s">
        <v>1190</v>
      </c>
      <c r="Q195" s="79" t="s">
        <v>38</v>
      </c>
      <c r="R195" s="79">
        <v>2</v>
      </c>
      <c r="S195" s="79" t="s">
        <v>39</v>
      </c>
      <c r="T195" s="79">
        <v>1000000</v>
      </c>
      <c r="U195" s="79">
        <v>1</v>
      </c>
      <c r="V195" s="79">
        <v>2000000</v>
      </c>
      <c r="W195" s="79">
        <v>0</v>
      </c>
      <c r="X195" s="79">
        <v>2000000</v>
      </c>
      <c r="Y195" s="79" t="s">
        <v>1654</v>
      </c>
      <c r="Z195" s="79" t="s">
        <v>1119</v>
      </c>
      <c r="AA195" s="79" t="s">
        <v>1723</v>
      </c>
    </row>
    <row r="196" spans="1:27" x14ac:dyDescent="0.25">
      <c r="A196" s="79" t="s">
        <v>1119</v>
      </c>
      <c r="B196" s="86">
        <v>45444</v>
      </c>
      <c r="C196" s="86">
        <v>45444</v>
      </c>
      <c r="D196" s="86">
        <v>45444</v>
      </c>
      <c r="E196" s="79" t="s">
        <v>1313</v>
      </c>
      <c r="F196" s="79" t="s">
        <v>1551</v>
      </c>
      <c r="G196" s="79">
        <v>195</v>
      </c>
      <c r="H196" s="79" t="s">
        <v>1442</v>
      </c>
      <c r="I196" s="79" t="s">
        <v>819</v>
      </c>
      <c r="J196" s="79" t="s">
        <v>845</v>
      </c>
      <c r="K196" s="79" t="s">
        <v>227</v>
      </c>
      <c r="L196" s="79">
        <v>930000</v>
      </c>
      <c r="M196" s="79" t="s">
        <v>803</v>
      </c>
      <c r="N196" s="79" t="s">
        <v>886</v>
      </c>
      <c r="O196" s="79" t="s">
        <v>1191</v>
      </c>
      <c r="P196" s="79" t="s">
        <v>1192</v>
      </c>
      <c r="Q196" s="79" t="s">
        <v>38</v>
      </c>
      <c r="R196" s="79">
        <v>100</v>
      </c>
      <c r="S196" s="79" t="s">
        <v>39</v>
      </c>
      <c r="T196" s="79">
        <v>100000</v>
      </c>
      <c r="U196" s="79">
        <v>1</v>
      </c>
      <c r="V196" s="79">
        <v>10000000</v>
      </c>
      <c r="W196" s="79">
        <v>0</v>
      </c>
      <c r="X196" s="79">
        <v>10000000</v>
      </c>
      <c r="Y196" s="79" t="s">
        <v>1656</v>
      </c>
      <c r="Z196" s="79" t="s">
        <v>1119</v>
      </c>
      <c r="AA196" s="79" t="s">
        <v>1722</v>
      </c>
    </row>
    <row r="197" spans="1:27" x14ac:dyDescent="0.25">
      <c r="A197" s="79" t="s">
        <v>1119</v>
      </c>
      <c r="B197" s="86">
        <v>45474</v>
      </c>
      <c r="C197" s="86">
        <v>45474</v>
      </c>
      <c r="D197" s="86">
        <v>45474</v>
      </c>
      <c r="E197" s="79" t="s">
        <v>1228</v>
      </c>
      <c r="F197" s="79" t="s">
        <v>1533</v>
      </c>
      <c r="G197" s="79">
        <v>196</v>
      </c>
      <c r="H197" s="79" t="s">
        <v>1443</v>
      </c>
      <c r="I197" s="79" t="s">
        <v>33</v>
      </c>
      <c r="J197" s="79" t="s">
        <v>834</v>
      </c>
      <c r="K197" s="79" t="s">
        <v>42</v>
      </c>
      <c r="L197" s="79">
        <v>940000</v>
      </c>
      <c r="M197" s="79" t="s">
        <v>818</v>
      </c>
      <c r="N197" s="79" t="s">
        <v>918</v>
      </c>
      <c r="O197" s="79" t="s">
        <v>1193</v>
      </c>
      <c r="P197" s="79" t="s">
        <v>1194</v>
      </c>
      <c r="Q197" s="79" t="s">
        <v>38</v>
      </c>
      <c r="R197" s="79">
        <v>2</v>
      </c>
      <c r="S197" s="79" t="s">
        <v>39</v>
      </c>
      <c r="T197" s="79">
        <v>5000000</v>
      </c>
      <c r="U197" s="79">
        <v>1</v>
      </c>
      <c r="V197" s="79">
        <v>10000000</v>
      </c>
      <c r="W197" s="79">
        <v>0</v>
      </c>
      <c r="X197" s="79">
        <v>10000000</v>
      </c>
      <c r="Y197" s="79" t="s">
        <v>1567</v>
      </c>
      <c r="Z197" s="79" t="s">
        <v>1119</v>
      </c>
      <c r="AA197" s="79" t="s">
        <v>1723</v>
      </c>
    </row>
    <row r="198" spans="1:27" x14ac:dyDescent="0.25">
      <c r="A198" s="79" t="s">
        <v>1119</v>
      </c>
      <c r="B198" s="86">
        <v>45505</v>
      </c>
      <c r="C198" s="86">
        <v>45505</v>
      </c>
      <c r="D198" s="86">
        <v>45505</v>
      </c>
      <c r="E198" s="79" t="s">
        <v>1313</v>
      </c>
      <c r="F198" s="79" t="s">
        <v>1551</v>
      </c>
      <c r="G198" s="79">
        <v>197</v>
      </c>
      <c r="H198" s="79" t="s">
        <v>1444</v>
      </c>
      <c r="I198" s="79" t="s">
        <v>40</v>
      </c>
      <c r="J198" s="79" t="s">
        <v>840</v>
      </c>
      <c r="K198" s="79" t="s">
        <v>215</v>
      </c>
      <c r="L198" s="79">
        <v>910000</v>
      </c>
      <c r="M198" s="79" t="s">
        <v>818</v>
      </c>
      <c r="N198" s="79" t="s">
        <v>886</v>
      </c>
      <c r="O198" s="79" t="s">
        <v>1195</v>
      </c>
      <c r="P198" s="79" t="s">
        <v>1192</v>
      </c>
      <c r="Q198" s="79" t="s">
        <v>38</v>
      </c>
      <c r="R198" s="79">
        <v>1</v>
      </c>
      <c r="S198" s="79" t="s">
        <v>39</v>
      </c>
      <c r="T198" s="79">
        <v>10000000</v>
      </c>
      <c r="U198" s="79">
        <v>1</v>
      </c>
      <c r="V198" s="79">
        <v>10000000</v>
      </c>
      <c r="W198" s="79">
        <v>0</v>
      </c>
      <c r="X198" s="79">
        <v>10000000</v>
      </c>
      <c r="Y198" s="79" t="s">
        <v>1657</v>
      </c>
      <c r="Z198" s="79" t="s">
        <v>1119</v>
      </c>
      <c r="AA198" s="79" t="s">
        <v>1722</v>
      </c>
    </row>
    <row r="199" spans="1:27" x14ac:dyDescent="0.25">
      <c r="A199" s="79" t="s">
        <v>1119</v>
      </c>
      <c r="B199" s="86">
        <v>45536</v>
      </c>
      <c r="C199" s="86">
        <v>45536</v>
      </c>
      <c r="D199" s="86">
        <v>45536</v>
      </c>
      <c r="E199" s="79" t="s">
        <v>1228</v>
      </c>
      <c r="F199" s="79" t="s">
        <v>1533</v>
      </c>
      <c r="G199" s="79">
        <v>198</v>
      </c>
      <c r="H199" s="79" t="s">
        <v>1445</v>
      </c>
      <c r="I199" s="79" t="s">
        <v>819</v>
      </c>
      <c r="J199" s="79" t="s">
        <v>845</v>
      </c>
      <c r="K199" s="79" t="s">
        <v>220</v>
      </c>
      <c r="L199" s="79">
        <v>920000</v>
      </c>
      <c r="M199" s="79" t="s">
        <v>817</v>
      </c>
      <c r="N199" s="79" t="s">
        <v>918</v>
      </c>
      <c r="O199" s="79" t="s">
        <v>1191</v>
      </c>
      <c r="P199" s="79" t="s">
        <v>1192</v>
      </c>
      <c r="Q199" s="79" t="s">
        <v>38</v>
      </c>
      <c r="R199" s="79">
        <v>2</v>
      </c>
      <c r="S199" s="79" t="s">
        <v>39</v>
      </c>
      <c r="T199" s="79">
        <v>10000000</v>
      </c>
      <c r="U199" s="79">
        <v>1</v>
      </c>
      <c r="V199" s="79">
        <v>20000000</v>
      </c>
      <c r="W199" s="79">
        <v>0</v>
      </c>
      <c r="X199" s="79">
        <v>20000000</v>
      </c>
      <c r="Y199" s="79" t="s">
        <v>1658</v>
      </c>
      <c r="Z199" s="79" t="s">
        <v>1119</v>
      </c>
      <c r="AA199" s="79" t="s">
        <v>1723</v>
      </c>
    </row>
    <row r="200" spans="1:27" x14ac:dyDescent="0.25">
      <c r="A200" s="79" t="s">
        <v>1119</v>
      </c>
      <c r="B200" s="86">
        <v>45566</v>
      </c>
      <c r="C200" s="86">
        <v>45566</v>
      </c>
      <c r="D200" s="86">
        <v>45566</v>
      </c>
      <c r="E200" s="79" t="s">
        <v>1313</v>
      </c>
      <c r="F200" s="79" t="s">
        <v>1551</v>
      </c>
      <c r="G200" s="79">
        <v>199</v>
      </c>
      <c r="H200" s="79" t="s">
        <v>1446</v>
      </c>
      <c r="I200" s="79" t="s">
        <v>33</v>
      </c>
      <c r="J200" s="79" t="s">
        <v>834</v>
      </c>
      <c r="K200" s="79" t="s">
        <v>227</v>
      </c>
      <c r="L200" s="79">
        <v>930000</v>
      </c>
      <c r="M200" s="79" t="s">
        <v>818</v>
      </c>
      <c r="N200" s="79" t="s">
        <v>886</v>
      </c>
      <c r="O200" s="79" t="s">
        <v>1196</v>
      </c>
      <c r="P200" s="79" t="s">
        <v>1197</v>
      </c>
      <c r="Q200" s="79" t="s">
        <v>38</v>
      </c>
      <c r="R200" s="79">
        <v>10</v>
      </c>
      <c r="S200" s="79" t="s">
        <v>39</v>
      </c>
      <c r="T200" s="79">
        <v>50000000</v>
      </c>
      <c r="U200" s="79">
        <v>1</v>
      </c>
      <c r="V200" s="79">
        <v>500000000</v>
      </c>
      <c r="W200" s="79">
        <v>0</v>
      </c>
      <c r="X200" s="79">
        <v>500000000</v>
      </c>
      <c r="Y200" s="79" t="s">
        <v>1652</v>
      </c>
      <c r="Z200" s="79" t="s">
        <v>1119</v>
      </c>
      <c r="AA200" s="79" t="s">
        <v>1722</v>
      </c>
    </row>
    <row r="201" spans="1:27" x14ac:dyDescent="0.25">
      <c r="A201" s="79" t="s">
        <v>1119</v>
      </c>
      <c r="B201" s="86">
        <v>45597</v>
      </c>
      <c r="C201" s="86">
        <v>45597</v>
      </c>
      <c r="D201" s="86">
        <v>45597</v>
      </c>
      <c r="E201" s="79" t="s">
        <v>1228</v>
      </c>
      <c r="F201" s="79" t="s">
        <v>1533</v>
      </c>
      <c r="G201" s="79">
        <v>200</v>
      </c>
      <c r="H201" s="79" t="s">
        <v>1447</v>
      </c>
      <c r="I201" s="79" t="s">
        <v>40</v>
      </c>
      <c r="J201" s="79" t="s">
        <v>840</v>
      </c>
      <c r="K201" s="79" t="s">
        <v>42</v>
      </c>
      <c r="L201" s="79">
        <v>940000</v>
      </c>
      <c r="M201" s="79" t="s">
        <v>818</v>
      </c>
      <c r="N201" s="79" t="s">
        <v>918</v>
      </c>
      <c r="O201" s="79" t="s">
        <v>1195</v>
      </c>
      <c r="P201" s="79" t="s">
        <v>1198</v>
      </c>
      <c r="Q201" s="79" t="s">
        <v>38</v>
      </c>
      <c r="R201" s="79">
        <v>2</v>
      </c>
      <c r="S201" s="79" t="s">
        <v>39</v>
      </c>
      <c r="T201" s="79">
        <v>100000</v>
      </c>
      <c r="U201" s="79">
        <v>1</v>
      </c>
      <c r="V201" s="79">
        <v>200000</v>
      </c>
      <c r="W201" s="79">
        <v>0</v>
      </c>
      <c r="X201" s="79">
        <v>200000</v>
      </c>
      <c r="Y201" s="79" t="s">
        <v>1654</v>
      </c>
      <c r="Z201" s="79" t="s">
        <v>1119</v>
      </c>
      <c r="AA201" s="79" t="s">
        <v>1723</v>
      </c>
    </row>
    <row r="202" spans="1:27" x14ac:dyDescent="0.25">
      <c r="A202" s="79" t="s">
        <v>1119</v>
      </c>
      <c r="B202" s="86">
        <v>45627</v>
      </c>
      <c r="C202" s="86">
        <v>45627</v>
      </c>
      <c r="D202" s="86">
        <v>45627</v>
      </c>
      <c r="E202" s="79" t="s">
        <v>1313</v>
      </c>
      <c r="F202" s="79" t="s">
        <v>1551</v>
      </c>
      <c r="G202" s="79">
        <v>201</v>
      </c>
      <c r="H202" s="79" t="s">
        <v>1448</v>
      </c>
      <c r="I202" s="79" t="s">
        <v>819</v>
      </c>
      <c r="J202" s="79" t="s">
        <v>845</v>
      </c>
      <c r="K202" s="79" t="s">
        <v>215</v>
      </c>
      <c r="L202" s="79">
        <v>910000</v>
      </c>
      <c r="M202" s="79" t="s">
        <v>43</v>
      </c>
      <c r="N202" s="79" t="s">
        <v>886</v>
      </c>
      <c r="O202" s="79" t="s">
        <v>1191</v>
      </c>
      <c r="P202" s="79" t="s">
        <v>1199</v>
      </c>
      <c r="Q202" s="79" t="s">
        <v>38</v>
      </c>
      <c r="R202" s="79">
        <v>1</v>
      </c>
      <c r="S202" s="79" t="s">
        <v>39</v>
      </c>
      <c r="T202" s="79">
        <v>1000000</v>
      </c>
      <c r="U202" s="79">
        <v>1</v>
      </c>
      <c r="V202" s="79">
        <v>1000000</v>
      </c>
      <c r="W202" s="79">
        <v>0</v>
      </c>
      <c r="X202" s="79">
        <v>1000000</v>
      </c>
      <c r="Y202" s="79" t="s">
        <v>1656</v>
      </c>
      <c r="Z202" s="79" t="s">
        <v>1119</v>
      </c>
      <c r="AA202" s="79" t="s">
        <v>1722</v>
      </c>
    </row>
    <row r="203" spans="1:27" x14ac:dyDescent="0.25">
      <c r="A203" s="79" t="s">
        <v>1119</v>
      </c>
      <c r="B203" s="86">
        <v>45658</v>
      </c>
      <c r="C203" s="86">
        <v>45658</v>
      </c>
      <c r="D203" s="86">
        <v>45658</v>
      </c>
      <c r="E203" s="79" t="s">
        <v>1228</v>
      </c>
      <c r="F203" s="79" t="s">
        <v>1533</v>
      </c>
      <c r="G203" s="79">
        <v>202</v>
      </c>
      <c r="H203" s="79" t="s">
        <v>1449</v>
      </c>
      <c r="I203" s="79" t="s">
        <v>33</v>
      </c>
      <c r="J203" s="79" t="s">
        <v>834</v>
      </c>
      <c r="K203" s="79" t="s">
        <v>220</v>
      </c>
      <c r="L203" s="79">
        <v>920000</v>
      </c>
      <c r="M203" s="79" t="s">
        <v>830</v>
      </c>
      <c r="N203" s="79" t="s">
        <v>918</v>
      </c>
      <c r="O203" s="79" t="s">
        <v>1191</v>
      </c>
      <c r="P203" s="79" t="s">
        <v>1192</v>
      </c>
      <c r="Q203" s="79" t="s">
        <v>38</v>
      </c>
      <c r="R203" s="79">
        <v>3</v>
      </c>
      <c r="S203" s="79" t="s">
        <v>39</v>
      </c>
      <c r="T203" s="79">
        <v>1000000</v>
      </c>
      <c r="U203" s="79">
        <v>1</v>
      </c>
      <c r="V203" s="79">
        <v>3000000</v>
      </c>
      <c r="W203" s="79">
        <v>0</v>
      </c>
      <c r="X203" s="79">
        <v>3000000</v>
      </c>
      <c r="Y203" s="79" t="s">
        <v>1567</v>
      </c>
      <c r="Z203" s="79" t="s">
        <v>1119</v>
      </c>
      <c r="AA203" s="79" t="s">
        <v>1723</v>
      </c>
    </row>
    <row r="204" spans="1:27" x14ac:dyDescent="0.25">
      <c r="A204" s="79" t="s">
        <v>1119</v>
      </c>
      <c r="B204" s="86">
        <v>45689</v>
      </c>
      <c r="C204" s="86">
        <v>45689</v>
      </c>
      <c r="D204" s="86">
        <v>45689</v>
      </c>
      <c r="E204" s="79" t="s">
        <v>1313</v>
      </c>
      <c r="F204" s="79" t="s">
        <v>1551</v>
      </c>
      <c r="G204" s="79">
        <v>203</v>
      </c>
      <c r="H204" s="79" t="s">
        <v>1450</v>
      </c>
      <c r="I204" s="79" t="s">
        <v>40</v>
      </c>
      <c r="J204" s="79" t="s">
        <v>840</v>
      </c>
      <c r="K204" s="79" t="s">
        <v>227</v>
      </c>
      <c r="L204" s="79">
        <v>930000</v>
      </c>
      <c r="M204" s="79" t="s">
        <v>785</v>
      </c>
      <c r="N204" s="79" t="s">
        <v>886</v>
      </c>
      <c r="O204" s="79" t="s">
        <v>1193</v>
      </c>
      <c r="P204" s="79" t="s">
        <v>1199</v>
      </c>
      <c r="Q204" s="79" t="s">
        <v>38</v>
      </c>
      <c r="R204" s="79">
        <v>5</v>
      </c>
      <c r="S204" s="79" t="s">
        <v>39</v>
      </c>
      <c r="T204" s="79">
        <v>100000</v>
      </c>
      <c r="U204" s="79">
        <v>1</v>
      </c>
      <c r="V204" s="79">
        <v>500000</v>
      </c>
      <c r="W204" s="79">
        <v>0</v>
      </c>
      <c r="X204" s="79">
        <v>500000</v>
      </c>
      <c r="Y204" s="79" t="s">
        <v>1657</v>
      </c>
      <c r="Z204" s="79" t="s">
        <v>1119</v>
      </c>
      <c r="AA204" s="79" t="s">
        <v>1722</v>
      </c>
    </row>
    <row r="205" spans="1:27" x14ac:dyDescent="0.25">
      <c r="A205" s="79" t="s">
        <v>1119</v>
      </c>
      <c r="B205" s="86">
        <v>45717</v>
      </c>
      <c r="C205" s="86">
        <v>45717</v>
      </c>
      <c r="D205" s="86">
        <v>45717</v>
      </c>
      <c r="E205" s="79" t="s">
        <v>1228</v>
      </c>
      <c r="F205" s="79" t="s">
        <v>1533</v>
      </c>
      <c r="G205" s="79">
        <v>204</v>
      </c>
      <c r="H205" s="79" t="s">
        <v>1451</v>
      </c>
      <c r="I205" s="79" t="s">
        <v>819</v>
      </c>
      <c r="J205" s="79" t="s">
        <v>845</v>
      </c>
      <c r="K205" s="79" t="s">
        <v>42</v>
      </c>
      <c r="L205" s="79">
        <v>940000</v>
      </c>
      <c r="M205" s="79" t="s">
        <v>842</v>
      </c>
      <c r="N205" s="79" t="s">
        <v>918</v>
      </c>
      <c r="O205" s="79" t="s">
        <v>1191</v>
      </c>
      <c r="P205" s="79" t="s">
        <v>1192</v>
      </c>
      <c r="Q205" s="79" t="s">
        <v>38</v>
      </c>
      <c r="R205" s="79">
        <v>5</v>
      </c>
      <c r="S205" s="79" t="s">
        <v>39</v>
      </c>
      <c r="T205" s="79">
        <v>1000000</v>
      </c>
      <c r="U205" s="79">
        <v>1</v>
      </c>
      <c r="V205" s="79">
        <v>5000000</v>
      </c>
      <c r="W205" s="79">
        <v>0</v>
      </c>
      <c r="X205" s="79">
        <v>5000000</v>
      </c>
      <c r="Y205" s="79" t="s">
        <v>1658</v>
      </c>
      <c r="Z205" s="79" t="s">
        <v>1119</v>
      </c>
      <c r="AA205" s="79" t="s">
        <v>1723</v>
      </c>
    </row>
    <row r="206" spans="1:27" x14ac:dyDescent="0.25">
      <c r="A206" s="79" t="s">
        <v>1120</v>
      </c>
      <c r="B206" s="86">
        <v>45383</v>
      </c>
      <c r="C206" s="86">
        <v>45383</v>
      </c>
      <c r="D206" s="86">
        <v>45383</v>
      </c>
      <c r="E206" s="79" t="s">
        <v>1313</v>
      </c>
      <c r="F206" s="79" t="s">
        <v>1551</v>
      </c>
      <c r="G206" s="79">
        <v>205</v>
      </c>
      <c r="H206" s="79" t="s">
        <v>1452</v>
      </c>
      <c r="I206" s="79" t="s">
        <v>33</v>
      </c>
      <c r="J206" s="79" t="s">
        <v>793</v>
      </c>
      <c r="K206" s="79" t="s">
        <v>215</v>
      </c>
      <c r="L206" s="79">
        <v>910000</v>
      </c>
      <c r="M206" s="79" t="s">
        <v>119</v>
      </c>
      <c r="N206" s="79" t="s">
        <v>886</v>
      </c>
      <c r="O206" s="79" t="s">
        <v>1188</v>
      </c>
      <c r="P206" s="79" t="s">
        <v>1187</v>
      </c>
      <c r="Q206" s="79" t="s">
        <v>38</v>
      </c>
      <c r="R206" s="79">
        <v>1000</v>
      </c>
      <c r="S206" s="79" t="s">
        <v>39</v>
      </c>
      <c r="T206" s="79">
        <v>5000</v>
      </c>
      <c r="U206" s="79">
        <v>1</v>
      </c>
      <c r="V206" s="79">
        <v>5000000</v>
      </c>
      <c r="W206" s="79">
        <v>0</v>
      </c>
      <c r="X206" s="79">
        <v>5000000</v>
      </c>
      <c r="Y206" s="79" t="s">
        <v>1652</v>
      </c>
      <c r="Z206" s="79" t="s">
        <v>1120</v>
      </c>
      <c r="AA206" s="79" t="s">
        <v>1724</v>
      </c>
    </row>
    <row r="207" spans="1:27" x14ac:dyDescent="0.25">
      <c r="A207" s="79" t="s">
        <v>1120</v>
      </c>
      <c r="B207" s="86">
        <v>45413</v>
      </c>
      <c r="C207" s="86">
        <v>45413</v>
      </c>
      <c r="D207" s="86">
        <v>45413</v>
      </c>
      <c r="E207" s="79" t="s">
        <v>1228</v>
      </c>
      <c r="F207" s="79" t="s">
        <v>1533</v>
      </c>
      <c r="G207" s="79">
        <v>206</v>
      </c>
      <c r="H207" s="79" t="s">
        <v>1453</v>
      </c>
      <c r="I207" s="79" t="s">
        <v>40</v>
      </c>
      <c r="J207" s="79" t="s">
        <v>809</v>
      </c>
      <c r="K207" s="79" t="s">
        <v>227</v>
      </c>
      <c r="L207" s="79">
        <v>930000</v>
      </c>
      <c r="M207" s="79" t="s">
        <v>36</v>
      </c>
      <c r="N207" s="79" t="s">
        <v>918</v>
      </c>
      <c r="O207" s="79" t="s">
        <v>1189</v>
      </c>
      <c r="P207" s="79" t="s">
        <v>1190</v>
      </c>
      <c r="Q207" s="79" t="s">
        <v>38</v>
      </c>
      <c r="R207" s="79">
        <v>2</v>
      </c>
      <c r="S207" s="79" t="s">
        <v>39</v>
      </c>
      <c r="T207" s="79">
        <v>1000000</v>
      </c>
      <c r="U207" s="79">
        <v>1</v>
      </c>
      <c r="V207" s="79">
        <v>2000000</v>
      </c>
      <c r="W207" s="79">
        <v>0</v>
      </c>
      <c r="X207" s="79">
        <v>2000000</v>
      </c>
      <c r="Y207" s="79" t="s">
        <v>1654</v>
      </c>
      <c r="Z207" s="79" t="s">
        <v>1120</v>
      </c>
      <c r="AA207" s="79" t="s">
        <v>1725</v>
      </c>
    </row>
    <row r="208" spans="1:27" x14ac:dyDescent="0.25">
      <c r="A208" s="79" t="s">
        <v>1120</v>
      </c>
      <c r="B208" s="86">
        <v>45444</v>
      </c>
      <c r="C208" s="86">
        <v>45444</v>
      </c>
      <c r="D208" s="86">
        <v>45444</v>
      </c>
      <c r="E208" s="79" t="s">
        <v>1313</v>
      </c>
      <c r="F208" s="79" t="s">
        <v>1551</v>
      </c>
      <c r="G208" s="79">
        <v>207</v>
      </c>
      <c r="H208" s="79" t="s">
        <v>1454</v>
      </c>
      <c r="I208" s="79" t="s">
        <v>819</v>
      </c>
      <c r="J208" s="79" t="s">
        <v>824</v>
      </c>
      <c r="K208" s="79" t="s">
        <v>42</v>
      </c>
      <c r="L208" s="79">
        <v>940000</v>
      </c>
      <c r="M208" s="79" t="s">
        <v>803</v>
      </c>
      <c r="N208" s="79" t="s">
        <v>886</v>
      </c>
      <c r="O208" s="79" t="s">
        <v>1191</v>
      </c>
      <c r="P208" s="79" t="s">
        <v>1192</v>
      </c>
      <c r="Q208" s="79" t="s">
        <v>38</v>
      </c>
      <c r="R208" s="79">
        <v>100</v>
      </c>
      <c r="S208" s="79" t="s">
        <v>39</v>
      </c>
      <c r="T208" s="79">
        <v>100000</v>
      </c>
      <c r="U208" s="79">
        <v>1</v>
      </c>
      <c r="V208" s="79">
        <v>10000000</v>
      </c>
      <c r="W208" s="79">
        <v>0</v>
      </c>
      <c r="X208" s="79">
        <v>10000000</v>
      </c>
      <c r="Y208" s="79" t="s">
        <v>1656</v>
      </c>
      <c r="Z208" s="79" t="s">
        <v>1120</v>
      </c>
      <c r="AA208" s="79" t="s">
        <v>1724</v>
      </c>
    </row>
    <row r="209" spans="1:27" x14ac:dyDescent="0.25">
      <c r="A209" s="79" t="s">
        <v>1120</v>
      </c>
      <c r="B209" s="86">
        <v>45474</v>
      </c>
      <c r="C209" s="86">
        <v>45474</v>
      </c>
      <c r="D209" s="86">
        <v>45474</v>
      </c>
      <c r="E209" s="79" t="s">
        <v>1228</v>
      </c>
      <c r="F209" s="79" t="s">
        <v>1533</v>
      </c>
      <c r="G209" s="79">
        <v>208</v>
      </c>
      <c r="H209" s="79" t="s">
        <v>1455</v>
      </c>
      <c r="I209" s="79" t="s">
        <v>33</v>
      </c>
      <c r="J209" s="79" t="s">
        <v>793</v>
      </c>
      <c r="K209" s="79" t="s">
        <v>215</v>
      </c>
      <c r="L209" s="79">
        <v>910000</v>
      </c>
      <c r="M209" s="79" t="s">
        <v>818</v>
      </c>
      <c r="N209" s="79" t="s">
        <v>918</v>
      </c>
      <c r="O209" s="79" t="s">
        <v>1193</v>
      </c>
      <c r="P209" s="79" t="s">
        <v>1194</v>
      </c>
      <c r="Q209" s="79" t="s">
        <v>38</v>
      </c>
      <c r="R209" s="79">
        <v>2</v>
      </c>
      <c r="S209" s="79" t="s">
        <v>39</v>
      </c>
      <c r="T209" s="79">
        <v>5000000</v>
      </c>
      <c r="U209" s="79">
        <v>1</v>
      </c>
      <c r="V209" s="79">
        <v>10000000</v>
      </c>
      <c r="W209" s="79">
        <v>0</v>
      </c>
      <c r="X209" s="79">
        <v>10000000</v>
      </c>
      <c r="Y209" s="79" t="s">
        <v>1567</v>
      </c>
      <c r="Z209" s="79" t="s">
        <v>1120</v>
      </c>
      <c r="AA209" s="79" t="s">
        <v>1725</v>
      </c>
    </row>
    <row r="210" spans="1:27" x14ac:dyDescent="0.25">
      <c r="A210" s="79" t="s">
        <v>1120</v>
      </c>
      <c r="B210" s="86">
        <v>45505</v>
      </c>
      <c r="C210" s="86">
        <v>45505</v>
      </c>
      <c r="D210" s="86">
        <v>45505</v>
      </c>
      <c r="E210" s="79" t="s">
        <v>1313</v>
      </c>
      <c r="F210" s="79" t="s">
        <v>1551</v>
      </c>
      <c r="G210" s="79">
        <v>209</v>
      </c>
      <c r="H210" s="79" t="s">
        <v>1456</v>
      </c>
      <c r="I210" s="79" t="s">
        <v>40</v>
      </c>
      <c r="J210" s="79" t="s">
        <v>809</v>
      </c>
      <c r="K210" s="79" t="s">
        <v>227</v>
      </c>
      <c r="L210" s="79">
        <v>930000</v>
      </c>
      <c r="M210" s="79" t="s">
        <v>818</v>
      </c>
      <c r="N210" s="79" t="s">
        <v>886</v>
      </c>
      <c r="O210" s="79" t="s">
        <v>1195</v>
      </c>
      <c r="P210" s="79" t="s">
        <v>1192</v>
      </c>
      <c r="Q210" s="79" t="s">
        <v>38</v>
      </c>
      <c r="R210" s="79">
        <v>1</v>
      </c>
      <c r="S210" s="79" t="s">
        <v>39</v>
      </c>
      <c r="T210" s="79">
        <v>10000000</v>
      </c>
      <c r="U210" s="79">
        <v>1</v>
      </c>
      <c r="V210" s="79">
        <v>10000000</v>
      </c>
      <c r="W210" s="79">
        <v>0</v>
      </c>
      <c r="X210" s="79">
        <v>10000000</v>
      </c>
      <c r="Y210" s="79" t="s">
        <v>1657</v>
      </c>
      <c r="Z210" s="79" t="s">
        <v>1120</v>
      </c>
      <c r="AA210" s="79" t="s">
        <v>1724</v>
      </c>
    </row>
    <row r="211" spans="1:27" x14ac:dyDescent="0.25">
      <c r="A211" s="79" t="s">
        <v>1120</v>
      </c>
      <c r="B211" s="86">
        <v>45536</v>
      </c>
      <c r="C211" s="86">
        <v>45536</v>
      </c>
      <c r="D211" s="86">
        <v>45536</v>
      </c>
      <c r="E211" s="79" t="s">
        <v>1228</v>
      </c>
      <c r="F211" s="79" t="s">
        <v>1533</v>
      </c>
      <c r="G211" s="79">
        <v>210</v>
      </c>
      <c r="H211" s="79" t="s">
        <v>1457</v>
      </c>
      <c r="I211" s="79" t="s">
        <v>819</v>
      </c>
      <c r="J211" s="79" t="s">
        <v>824</v>
      </c>
      <c r="K211" s="79" t="s">
        <v>42</v>
      </c>
      <c r="L211" s="79">
        <v>940000</v>
      </c>
      <c r="M211" s="79" t="s">
        <v>817</v>
      </c>
      <c r="N211" s="79" t="s">
        <v>918</v>
      </c>
      <c r="O211" s="79" t="s">
        <v>1191</v>
      </c>
      <c r="P211" s="79" t="s">
        <v>1192</v>
      </c>
      <c r="Q211" s="79" t="s">
        <v>38</v>
      </c>
      <c r="R211" s="79">
        <v>2</v>
      </c>
      <c r="S211" s="79" t="s">
        <v>39</v>
      </c>
      <c r="T211" s="79">
        <v>10000000</v>
      </c>
      <c r="U211" s="79">
        <v>1</v>
      </c>
      <c r="V211" s="79">
        <v>20000000</v>
      </c>
      <c r="W211" s="79">
        <v>0</v>
      </c>
      <c r="X211" s="79">
        <v>20000000</v>
      </c>
      <c r="Y211" s="79" t="s">
        <v>1658</v>
      </c>
      <c r="Z211" s="79" t="s">
        <v>1120</v>
      </c>
      <c r="AA211" s="79" t="s">
        <v>1725</v>
      </c>
    </row>
    <row r="212" spans="1:27" x14ac:dyDescent="0.25">
      <c r="A212" s="79" t="s">
        <v>1120</v>
      </c>
      <c r="B212" s="86">
        <v>45566</v>
      </c>
      <c r="C212" s="86">
        <v>45566</v>
      </c>
      <c r="D212" s="86">
        <v>45566</v>
      </c>
      <c r="E212" s="79" t="s">
        <v>1313</v>
      </c>
      <c r="F212" s="79" t="s">
        <v>1551</v>
      </c>
      <c r="G212" s="79">
        <v>211</v>
      </c>
      <c r="H212" s="79" t="s">
        <v>1458</v>
      </c>
      <c r="I212" s="79" t="s">
        <v>33</v>
      </c>
      <c r="J212" s="79" t="s">
        <v>793</v>
      </c>
      <c r="K212" s="79" t="s">
        <v>215</v>
      </c>
      <c r="L212" s="79">
        <v>910000</v>
      </c>
      <c r="M212" s="79" t="s">
        <v>818</v>
      </c>
      <c r="N212" s="79" t="s">
        <v>886</v>
      </c>
      <c r="O212" s="79" t="s">
        <v>1196</v>
      </c>
      <c r="P212" s="79" t="s">
        <v>1197</v>
      </c>
      <c r="Q212" s="79" t="s">
        <v>38</v>
      </c>
      <c r="R212" s="79">
        <v>10</v>
      </c>
      <c r="S212" s="79" t="s">
        <v>39</v>
      </c>
      <c r="T212" s="79">
        <v>50000000</v>
      </c>
      <c r="U212" s="79">
        <v>1</v>
      </c>
      <c r="V212" s="79">
        <v>500000000</v>
      </c>
      <c r="W212" s="79">
        <v>0</v>
      </c>
      <c r="X212" s="79">
        <v>500000000</v>
      </c>
      <c r="Y212" s="79" t="s">
        <v>1652</v>
      </c>
      <c r="Z212" s="79" t="s">
        <v>1120</v>
      </c>
      <c r="AA212" s="79" t="s">
        <v>1724</v>
      </c>
    </row>
    <row r="213" spans="1:27" x14ac:dyDescent="0.25">
      <c r="A213" s="79" t="s">
        <v>1120</v>
      </c>
      <c r="B213" s="86">
        <v>45597</v>
      </c>
      <c r="C213" s="86">
        <v>45597</v>
      </c>
      <c r="D213" s="86">
        <v>45597</v>
      </c>
      <c r="E213" s="79" t="s">
        <v>1228</v>
      </c>
      <c r="F213" s="79" t="s">
        <v>1533</v>
      </c>
      <c r="G213" s="79">
        <v>212</v>
      </c>
      <c r="H213" s="79" t="s">
        <v>1459</v>
      </c>
      <c r="I213" s="79" t="s">
        <v>40</v>
      </c>
      <c r="J213" s="79" t="s">
        <v>809</v>
      </c>
      <c r="K213" s="79" t="s">
        <v>227</v>
      </c>
      <c r="L213" s="79">
        <v>930000</v>
      </c>
      <c r="M213" s="79" t="s">
        <v>818</v>
      </c>
      <c r="N213" s="79" t="s">
        <v>918</v>
      </c>
      <c r="O213" s="79" t="s">
        <v>1195</v>
      </c>
      <c r="P213" s="79" t="s">
        <v>1198</v>
      </c>
      <c r="Q213" s="79" t="s">
        <v>38</v>
      </c>
      <c r="R213" s="79">
        <v>2</v>
      </c>
      <c r="S213" s="79" t="s">
        <v>39</v>
      </c>
      <c r="T213" s="79">
        <v>100000</v>
      </c>
      <c r="U213" s="79">
        <v>1</v>
      </c>
      <c r="V213" s="79">
        <v>200000</v>
      </c>
      <c r="W213" s="79">
        <v>0</v>
      </c>
      <c r="X213" s="79">
        <v>200000</v>
      </c>
      <c r="Y213" s="79" t="s">
        <v>1654</v>
      </c>
      <c r="Z213" s="79" t="s">
        <v>1120</v>
      </c>
      <c r="AA213" s="79" t="s">
        <v>1725</v>
      </c>
    </row>
    <row r="214" spans="1:27" x14ac:dyDescent="0.25">
      <c r="A214" s="79" t="s">
        <v>1120</v>
      </c>
      <c r="B214" s="86">
        <v>45627</v>
      </c>
      <c r="C214" s="86">
        <v>45627</v>
      </c>
      <c r="D214" s="86">
        <v>45627</v>
      </c>
      <c r="E214" s="79" t="s">
        <v>1313</v>
      </c>
      <c r="F214" s="79" t="s">
        <v>1551</v>
      </c>
      <c r="G214" s="79">
        <v>213</v>
      </c>
      <c r="H214" s="79" t="s">
        <v>1460</v>
      </c>
      <c r="I214" s="79" t="s">
        <v>819</v>
      </c>
      <c r="J214" s="79" t="s">
        <v>824</v>
      </c>
      <c r="K214" s="79" t="s">
        <v>42</v>
      </c>
      <c r="L214" s="79">
        <v>940000</v>
      </c>
      <c r="M214" s="79" t="s">
        <v>43</v>
      </c>
      <c r="N214" s="79" t="s">
        <v>886</v>
      </c>
      <c r="O214" s="79" t="s">
        <v>1191</v>
      </c>
      <c r="P214" s="79" t="s">
        <v>1199</v>
      </c>
      <c r="Q214" s="79" t="s">
        <v>38</v>
      </c>
      <c r="R214" s="79">
        <v>1</v>
      </c>
      <c r="S214" s="79" t="s">
        <v>39</v>
      </c>
      <c r="T214" s="79">
        <v>1000000</v>
      </c>
      <c r="U214" s="79">
        <v>1</v>
      </c>
      <c r="V214" s="79">
        <v>1000000</v>
      </c>
      <c r="W214" s="79">
        <v>0</v>
      </c>
      <c r="X214" s="79">
        <v>1000000</v>
      </c>
      <c r="Y214" s="79" t="s">
        <v>1656</v>
      </c>
      <c r="Z214" s="79" t="s">
        <v>1120</v>
      </c>
      <c r="AA214" s="79" t="s">
        <v>1724</v>
      </c>
    </row>
    <row r="215" spans="1:27" x14ac:dyDescent="0.25">
      <c r="A215" s="79" t="s">
        <v>1120</v>
      </c>
      <c r="B215" s="86">
        <v>45658</v>
      </c>
      <c r="C215" s="86">
        <v>45658</v>
      </c>
      <c r="D215" s="86">
        <v>45658</v>
      </c>
      <c r="E215" s="79" t="s">
        <v>1228</v>
      </c>
      <c r="F215" s="79" t="s">
        <v>1533</v>
      </c>
      <c r="G215" s="79">
        <v>214</v>
      </c>
      <c r="H215" s="79" t="s">
        <v>1461</v>
      </c>
      <c r="I215" s="79" t="s">
        <v>33</v>
      </c>
      <c r="J215" s="79" t="s">
        <v>793</v>
      </c>
      <c r="K215" s="79" t="s">
        <v>215</v>
      </c>
      <c r="L215" s="79">
        <v>910000</v>
      </c>
      <c r="M215" s="79" t="s">
        <v>830</v>
      </c>
      <c r="N215" s="79" t="s">
        <v>918</v>
      </c>
      <c r="O215" s="79" t="s">
        <v>1191</v>
      </c>
      <c r="P215" s="79" t="s">
        <v>1192</v>
      </c>
      <c r="Q215" s="79" t="s">
        <v>38</v>
      </c>
      <c r="R215" s="79">
        <v>3</v>
      </c>
      <c r="S215" s="79" t="s">
        <v>39</v>
      </c>
      <c r="T215" s="79">
        <v>1000000</v>
      </c>
      <c r="U215" s="79">
        <v>1</v>
      </c>
      <c r="V215" s="79">
        <v>3000000</v>
      </c>
      <c r="W215" s="79">
        <v>0</v>
      </c>
      <c r="X215" s="79">
        <v>3000000</v>
      </c>
      <c r="Y215" s="79" t="s">
        <v>1567</v>
      </c>
      <c r="Z215" s="79" t="s">
        <v>1120</v>
      </c>
      <c r="AA215" s="79" t="s">
        <v>1725</v>
      </c>
    </row>
    <row r="216" spans="1:27" x14ac:dyDescent="0.25">
      <c r="A216" s="79" t="s">
        <v>1120</v>
      </c>
      <c r="B216" s="86">
        <v>45689</v>
      </c>
      <c r="C216" s="86">
        <v>45689</v>
      </c>
      <c r="D216" s="86">
        <v>45689</v>
      </c>
      <c r="E216" s="79" t="s">
        <v>1313</v>
      </c>
      <c r="F216" s="79" t="s">
        <v>1551</v>
      </c>
      <c r="G216" s="79">
        <v>215</v>
      </c>
      <c r="H216" s="79" t="s">
        <v>1462</v>
      </c>
      <c r="I216" s="79" t="s">
        <v>40</v>
      </c>
      <c r="J216" s="79" t="s">
        <v>809</v>
      </c>
      <c r="K216" s="79" t="s">
        <v>227</v>
      </c>
      <c r="L216" s="79">
        <v>930000</v>
      </c>
      <c r="M216" s="79" t="s">
        <v>785</v>
      </c>
      <c r="N216" s="79" t="s">
        <v>886</v>
      </c>
      <c r="O216" s="79" t="s">
        <v>1193</v>
      </c>
      <c r="P216" s="79" t="s">
        <v>1199</v>
      </c>
      <c r="Q216" s="79" t="s">
        <v>38</v>
      </c>
      <c r="R216" s="79">
        <v>5</v>
      </c>
      <c r="S216" s="79" t="s">
        <v>39</v>
      </c>
      <c r="T216" s="79">
        <v>100000</v>
      </c>
      <c r="U216" s="79">
        <v>1</v>
      </c>
      <c r="V216" s="79">
        <v>500000</v>
      </c>
      <c r="W216" s="79">
        <v>0</v>
      </c>
      <c r="X216" s="79">
        <v>500000</v>
      </c>
      <c r="Y216" s="79" t="s">
        <v>1657</v>
      </c>
      <c r="Z216" s="79" t="s">
        <v>1120</v>
      </c>
      <c r="AA216" s="79" t="s">
        <v>1724</v>
      </c>
    </row>
    <row r="217" spans="1:27" x14ac:dyDescent="0.25">
      <c r="A217" s="79" t="s">
        <v>1120</v>
      </c>
      <c r="B217" s="86">
        <v>45717</v>
      </c>
      <c r="C217" s="86">
        <v>45717</v>
      </c>
      <c r="D217" s="86">
        <v>45717</v>
      </c>
      <c r="E217" s="79" t="s">
        <v>1228</v>
      </c>
      <c r="F217" s="79" t="s">
        <v>1533</v>
      </c>
      <c r="G217" s="79">
        <v>216</v>
      </c>
      <c r="H217" s="79" t="s">
        <v>1463</v>
      </c>
      <c r="I217" s="79" t="s">
        <v>819</v>
      </c>
      <c r="J217" s="79" t="s">
        <v>824</v>
      </c>
      <c r="K217" s="79" t="s">
        <v>42</v>
      </c>
      <c r="L217" s="79">
        <v>940000</v>
      </c>
      <c r="M217" s="79" t="s">
        <v>842</v>
      </c>
      <c r="N217" s="79" t="s">
        <v>918</v>
      </c>
      <c r="O217" s="79" t="s">
        <v>1191</v>
      </c>
      <c r="P217" s="79" t="s">
        <v>1192</v>
      </c>
      <c r="Q217" s="79" t="s">
        <v>38</v>
      </c>
      <c r="R217" s="79">
        <v>5</v>
      </c>
      <c r="S217" s="79" t="s">
        <v>39</v>
      </c>
      <c r="T217" s="79">
        <v>1000000</v>
      </c>
      <c r="U217" s="79">
        <v>1</v>
      </c>
      <c r="V217" s="79">
        <v>5000000</v>
      </c>
      <c r="W217" s="79">
        <v>0</v>
      </c>
      <c r="X217" s="79">
        <v>5000000</v>
      </c>
      <c r="Y217" s="79" t="s">
        <v>1658</v>
      </c>
      <c r="Z217" s="79" t="s">
        <v>1120</v>
      </c>
      <c r="AA217" s="79" t="s">
        <v>1725</v>
      </c>
    </row>
    <row r="218" spans="1:27" x14ac:dyDescent="0.25">
      <c r="A218" s="79" t="s">
        <v>1123</v>
      </c>
      <c r="B218" s="86">
        <v>45383</v>
      </c>
      <c r="C218" s="86">
        <v>45383</v>
      </c>
      <c r="D218" s="86">
        <v>45383</v>
      </c>
      <c r="E218" s="79" t="s">
        <v>1313</v>
      </c>
      <c r="F218" s="79" t="s">
        <v>1551</v>
      </c>
      <c r="G218" s="79">
        <v>217</v>
      </c>
      <c r="H218" s="79" t="s">
        <v>1464</v>
      </c>
      <c r="I218" s="79" t="s">
        <v>33</v>
      </c>
      <c r="J218" s="79" t="s">
        <v>1125</v>
      </c>
      <c r="K218" s="79" t="s">
        <v>1129</v>
      </c>
      <c r="L218" s="79">
        <v>950000</v>
      </c>
      <c r="M218" s="79" t="s">
        <v>1130</v>
      </c>
      <c r="N218" s="79" t="s">
        <v>886</v>
      </c>
      <c r="O218" s="79" t="s">
        <v>1188</v>
      </c>
      <c r="P218" s="79" t="s">
        <v>1187</v>
      </c>
      <c r="Q218" s="79" t="s">
        <v>38</v>
      </c>
      <c r="R218" s="79">
        <v>1000</v>
      </c>
      <c r="S218" s="79" t="s">
        <v>39</v>
      </c>
      <c r="T218" s="79">
        <v>5000</v>
      </c>
      <c r="U218" s="79">
        <v>1</v>
      </c>
      <c r="V218" s="79">
        <v>5000000</v>
      </c>
      <c r="W218" s="79">
        <v>0</v>
      </c>
      <c r="X218" s="79">
        <v>5000000</v>
      </c>
      <c r="Y218" s="79" t="s">
        <v>1652</v>
      </c>
      <c r="Z218" s="79" t="s">
        <v>1123</v>
      </c>
      <c r="AA218" s="79" t="s">
        <v>1726</v>
      </c>
    </row>
    <row r="219" spans="1:27" x14ac:dyDescent="0.25">
      <c r="A219" s="79" t="s">
        <v>1123</v>
      </c>
      <c r="B219" s="86">
        <v>45413</v>
      </c>
      <c r="C219" s="86">
        <v>45413</v>
      </c>
      <c r="D219" s="86">
        <v>45413</v>
      </c>
      <c r="E219" s="79" t="s">
        <v>1466</v>
      </c>
      <c r="F219" s="79" t="s">
        <v>1551</v>
      </c>
      <c r="G219" s="79">
        <v>218</v>
      </c>
      <c r="H219" s="79" t="s">
        <v>1465</v>
      </c>
      <c r="I219" s="79" t="s">
        <v>40</v>
      </c>
      <c r="J219" s="79" t="s">
        <v>1125</v>
      </c>
      <c r="K219" s="79" t="s">
        <v>1129</v>
      </c>
      <c r="L219" s="79">
        <v>950000</v>
      </c>
      <c r="M219" s="79" t="s">
        <v>1130</v>
      </c>
      <c r="N219" s="79" t="s">
        <v>901</v>
      </c>
      <c r="O219" s="79" t="s">
        <v>1189</v>
      </c>
      <c r="P219" s="79" t="s">
        <v>1190</v>
      </c>
      <c r="Q219" s="79" t="s">
        <v>38</v>
      </c>
      <c r="R219" s="79">
        <v>2</v>
      </c>
      <c r="S219" s="79" t="s">
        <v>39</v>
      </c>
      <c r="T219" s="79">
        <v>1000000</v>
      </c>
      <c r="U219" s="79">
        <v>1</v>
      </c>
      <c r="V219" s="79">
        <v>2000000</v>
      </c>
      <c r="W219" s="79">
        <v>0</v>
      </c>
      <c r="X219" s="79">
        <v>2000000</v>
      </c>
      <c r="Y219" s="79" t="s">
        <v>1727</v>
      </c>
      <c r="Z219" s="79" t="s">
        <v>1123</v>
      </c>
      <c r="AA219" s="79" t="s">
        <v>1726</v>
      </c>
    </row>
    <row r="220" spans="1:27" x14ac:dyDescent="0.25">
      <c r="A220" s="79" t="s">
        <v>1123</v>
      </c>
      <c r="B220" s="86">
        <v>45444</v>
      </c>
      <c r="C220" s="86">
        <v>45444</v>
      </c>
      <c r="D220" s="86">
        <v>45444</v>
      </c>
      <c r="E220" s="79" t="s">
        <v>1326</v>
      </c>
      <c r="F220" s="79" t="s">
        <v>1659</v>
      </c>
      <c r="G220" s="79">
        <v>219</v>
      </c>
      <c r="H220" s="79" t="s">
        <v>1467</v>
      </c>
      <c r="I220" s="79" t="s">
        <v>819</v>
      </c>
      <c r="J220" s="79" t="s">
        <v>1125</v>
      </c>
      <c r="K220" s="79" t="s">
        <v>1129</v>
      </c>
      <c r="L220" s="79">
        <v>950000</v>
      </c>
      <c r="M220" s="79" t="s">
        <v>1130</v>
      </c>
      <c r="N220" s="79" t="s">
        <v>1016</v>
      </c>
      <c r="O220" s="79" t="s">
        <v>1191</v>
      </c>
      <c r="P220" s="79" t="s">
        <v>1192</v>
      </c>
      <c r="Q220" s="79" t="s">
        <v>38</v>
      </c>
      <c r="R220" s="79">
        <v>100</v>
      </c>
      <c r="S220" s="79" t="s">
        <v>39</v>
      </c>
      <c r="T220" s="79">
        <v>100000</v>
      </c>
      <c r="U220" s="79">
        <v>1</v>
      </c>
      <c r="V220" s="79">
        <v>10000000</v>
      </c>
      <c r="W220" s="79">
        <v>0</v>
      </c>
      <c r="X220" s="79">
        <v>10000000</v>
      </c>
      <c r="Y220" s="79" t="s">
        <v>1728</v>
      </c>
      <c r="Z220" s="79" t="s">
        <v>1123</v>
      </c>
      <c r="AA220" s="79" t="s">
        <v>1729</v>
      </c>
    </row>
    <row r="221" spans="1:27" x14ac:dyDescent="0.25">
      <c r="A221" s="79" t="s">
        <v>1123</v>
      </c>
      <c r="B221" s="86">
        <v>45474</v>
      </c>
      <c r="C221" s="86">
        <v>45474</v>
      </c>
      <c r="D221" s="86">
        <v>45474</v>
      </c>
      <c r="E221" s="79" t="s">
        <v>1469</v>
      </c>
      <c r="F221" s="79" t="s">
        <v>1730</v>
      </c>
      <c r="G221" s="79">
        <v>220</v>
      </c>
      <c r="H221" s="79" t="s">
        <v>1468</v>
      </c>
      <c r="I221" s="79" t="s">
        <v>33</v>
      </c>
      <c r="J221" s="79" t="s">
        <v>1125</v>
      </c>
      <c r="K221" s="79" t="s">
        <v>1129</v>
      </c>
      <c r="L221" s="79">
        <v>950000</v>
      </c>
      <c r="M221" s="79" t="s">
        <v>1130</v>
      </c>
      <c r="N221" s="79" t="s">
        <v>1131</v>
      </c>
      <c r="O221" s="79" t="s">
        <v>1193</v>
      </c>
      <c r="P221" s="79" t="s">
        <v>1194</v>
      </c>
      <c r="Q221" s="79" t="s">
        <v>38</v>
      </c>
      <c r="R221" s="79">
        <v>2</v>
      </c>
      <c r="S221" s="79" t="s">
        <v>39</v>
      </c>
      <c r="T221" s="79">
        <v>5000000</v>
      </c>
      <c r="U221" s="79">
        <v>1</v>
      </c>
      <c r="V221" s="79">
        <v>10000000</v>
      </c>
      <c r="W221" s="79">
        <v>0</v>
      </c>
      <c r="X221" s="79">
        <v>10000000</v>
      </c>
      <c r="Y221" s="79" t="s">
        <v>1731</v>
      </c>
      <c r="Z221" s="79" t="s">
        <v>1123</v>
      </c>
      <c r="AA221" s="79" t="s">
        <v>1732</v>
      </c>
    </row>
    <row r="222" spans="1:27" x14ac:dyDescent="0.25">
      <c r="A222" s="79" t="s">
        <v>1123</v>
      </c>
      <c r="B222" s="86">
        <v>45505</v>
      </c>
      <c r="C222" s="86">
        <v>45505</v>
      </c>
      <c r="D222" s="86">
        <v>45505</v>
      </c>
      <c r="E222" s="79" t="s">
        <v>1313</v>
      </c>
      <c r="F222" s="79" t="s">
        <v>1551</v>
      </c>
      <c r="G222" s="79">
        <v>221</v>
      </c>
      <c r="H222" s="79" t="s">
        <v>1470</v>
      </c>
      <c r="I222" s="79" t="s">
        <v>40</v>
      </c>
      <c r="J222" s="79" t="s">
        <v>1125</v>
      </c>
      <c r="K222" s="79" t="s">
        <v>1129</v>
      </c>
      <c r="L222" s="79">
        <v>950000</v>
      </c>
      <c r="M222" s="79" t="s">
        <v>1130</v>
      </c>
      <c r="N222" s="79" t="s">
        <v>886</v>
      </c>
      <c r="O222" s="79" t="s">
        <v>1195</v>
      </c>
      <c r="P222" s="79" t="s">
        <v>1192</v>
      </c>
      <c r="Q222" s="79" t="s">
        <v>38</v>
      </c>
      <c r="R222" s="79">
        <v>1</v>
      </c>
      <c r="S222" s="79" t="s">
        <v>39</v>
      </c>
      <c r="T222" s="79">
        <v>10000000</v>
      </c>
      <c r="U222" s="79">
        <v>1</v>
      </c>
      <c r="V222" s="79">
        <v>10000000</v>
      </c>
      <c r="W222" s="79">
        <v>0</v>
      </c>
      <c r="X222" s="79">
        <v>10000000</v>
      </c>
      <c r="Y222" s="79" t="s">
        <v>1657</v>
      </c>
      <c r="Z222" s="79" t="s">
        <v>1123</v>
      </c>
      <c r="AA222" s="79" t="s">
        <v>1726</v>
      </c>
    </row>
    <row r="223" spans="1:27" x14ac:dyDescent="0.25">
      <c r="A223" s="79" t="s">
        <v>1123</v>
      </c>
      <c r="B223" s="86">
        <v>45536</v>
      </c>
      <c r="C223" s="86">
        <v>45536</v>
      </c>
      <c r="D223" s="86">
        <v>45536</v>
      </c>
      <c r="E223" s="79" t="s">
        <v>1466</v>
      </c>
      <c r="F223" s="79" t="s">
        <v>1551</v>
      </c>
      <c r="G223" s="79">
        <v>222</v>
      </c>
      <c r="H223" s="79" t="s">
        <v>1471</v>
      </c>
      <c r="I223" s="79" t="s">
        <v>819</v>
      </c>
      <c r="J223" s="79" t="s">
        <v>1125</v>
      </c>
      <c r="K223" s="79" t="s">
        <v>1129</v>
      </c>
      <c r="L223" s="79">
        <v>950000</v>
      </c>
      <c r="M223" s="79" t="s">
        <v>1130</v>
      </c>
      <c r="N223" s="79" t="s">
        <v>901</v>
      </c>
      <c r="O223" s="79" t="s">
        <v>1191</v>
      </c>
      <c r="P223" s="79" t="s">
        <v>1192</v>
      </c>
      <c r="Q223" s="79" t="s">
        <v>38</v>
      </c>
      <c r="R223" s="79">
        <v>2</v>
      </c>
      <c r="S223" s="79" t="s">
        <v>39</v>
      </c>
      <c r="T223" s="79">
        <v>10000000</v>
      </c>
      <c r="U223" s="79">
        <v>1</v>
      </c>
      <c r="V223" s="79">
        <v>20000000</v>
      </c>
      <c r="W223" s="79">
        <v>0</v>
      </c>
      <c r="X223" s="79">
        <v>20000000</v>
      </c>
      <c r="Y223" s="79" t="s">
        <v>1733</v>
      </c>
      <c r="Z223" s="79" t="s">
        <v>1123</v>
      </c>
      <c r="AA223" s="79" t="s">
        <v>1726</v>
      </c>
    </row>
    <row r="224" spans="1:27" x14ac:dyDescent="0.25">
      <c r="A224" s="79" t="s">
        <v>1123</v>
      </c>
      <c r="B224" s="86">
        <v>45566</v>
      </c>
      <c r="C224" s="86">
        <v>45566</v>
      </c>
      <c r="D224" s="86">
        <v>45566</v>
      </c>
      <c r="E224" s="79" t="s">
        <v>1326</v>
      </c>
      <c r="F224" s="79" t="s">
        <v>1659</v>
      </c>
      <c r="G224" s="79">
        <v>223</v>
      </c>
      <c r="H224" s="79" t="s">
        <v>1472</v>
      </c>
      <c r="I224" s="79" t="s">
        <v>33</v>
      </c>
      <c r="J224" s="79" t="s">
        <v>1125</v>
      </c>
      <c r="K224" s="79" t="s">
        <v>1129</v>
      </c>
      <c r="L224" s="79">
        <v>950000</v>
      </c>
      <c r="M224" s="79" t="s">
        <v>1130</v>
      </c>
      <c r="N224" s="79" t="s">
        <v>1016</v>
      </c>
      <c r="O224" s="79" t="s">
        <v>1196</v>
      </c>
      <c r="P224" s="79" t="s">
        <v>1197</v>
      </c>
      <c r="Q224" s="79" t="s">
        <v>38</v>
      </c>
      <c r="R224" s="79">
        <v>10</v>
      </c>
      <c r="S224" s="79" t="s">
        <v>39</v>
      </c>
      <c r="T224" s="79">
        <v>50000000</v>
      </c>
      <c r="U224" s="79">
        <v>1</v>
      </c>
      <c r="V224" s="79">
        <v>500000000</v>
      </c>
      <c r="W224" s="79">
        <v>0</v>
      </c>
      <c r="X224" s="79">
        <v>500000000</v>
      </c>
      <c r="Y224" s="79" t="s">
        <v>1660</v>
      </c>
      <c r="Z224" s="79" t="s">
        <v>1123</v>
      </c>
      <c r="AA224" s="79" t="s">
        <v>1729</v>
      </c>
    </row>
    <row r="225" spans="1:27" x14ac:dyDescent="0.25">
      <c r="A225" s="79" t="s">
        <v>1123</v>
      </c>
      <c r="B225" s="86">
        <v>45597</v>
      </c>
      <c r="C225" s="86">
        <v>45597</v>
      </c>
      <c r="D225" s="86">
        <v>45597</v>
      </c>
      <c r="E225" s="79" t="s">
        <v>1469</v>
      </c>
      <c r="F225" s="79" t="s">
        <v>1730</v>
      </c>
      <c r="G225" s="79">
        <v>224</v>
      </c>
      <c r="H225" s="79" t="s">
        <v>1473</v>
      </c>
      <c r="I225" s="79" t="s">
        <v>40</v>
      </c>
      <c r="J225" s="79" t="s">
        <v>1125</v>
      </c>
      <c r="K225" s="79" t="s">
        <v>1129</v>
      </c>
      <c r="L225" s="79">
        <v>950000</v>
      </c>
      <c r="M225" s="79" t="s">
        <v>1130</v>
      </c>
      <c r="N225" s="79" t="s">
        <v>1131</v>
      </c>
      <c r="O225" s="79" t="s">
        <v>1195</v>
      </c>
      <c r="P225" s="79" t="s">
        <v>1198</v>
      </c>
      <c r="Q225" s="79" t="s">
        <v>38</v>
      </c>
      <c r="R225" s="79">
        <v>2</v>
      </c>
      <c r="S225" s="79" t="s">
        <v>39</v>
      </c>
      <c r="T225" s="79">
        <v>100000</v>
      </c>
      <c r="U225" s="79">
        <v>1</v>
      </c>
      <c r="V225" s="79">
        <v>200000</v>
      </c>
      <c r="W225" s="79">
        <v>0</v>
      </c>
      <c r="X225" s="79">
        <v>200000</v>
      </c>
      <c r="Y225" s="79" t="s">
        <v>1734</v>
      </c>
      <c r="Z225" s="79" t="s">
        <v>1123</v>
      </c>
      <c r="AA225" s="79" t="s">
        <v>1732</v>
      </c>
    </row>
    <row r="226" spans="1:27" x14ac:dyDescent="0.25">
      <c r="A226" s="79" t="s">
        <v>1123</v>
      </c>
      <c r="B226" s="86">
        <v>45627</v>
      </c>
      <c r="C226" s="86">
        <v>45627</v>
      </c>
      <c r="D226" s="86">
        <v>45627</v>
      </c>
      <c r="E226" s="79" t="s">
        <v>1313</v>
      </c>
      <c r="F226" s="79" t="s">
        <v>1551</v>
      </c>
      <c r="G226" s="79">
        <v>225</v>
      </c>
      <c r="H226" s="79" t="s">
        <v>1474</v>
      </c>
      <c r="I226" s="79" t="s">
        <v>819</v>
      </c>
      <c r="J226" s="79" t="s">
        <v>1125</v>
      </c>
      <c r="K226" s="79" t="s">
        <v>1129</v>
      </c>
      <c r="L226" s="79">
        <v>950000</v>
      </c>
      <c r="M226" s="79" t="s">
        <v>1130</v>
      </c>
      <c r="N226" s="79" t="s">
        <v>886</v>
      </c>
      <c r="O226" s="79" t="s">
        <v>1191</v>
      </c>
      <c r="P226" s="79" t="s">
        <v>1199</v>
      </c>
      <c r="Q226" s="79" t="s">
        <v>38</v>
      </c>
      <c r="R226" s="79">
        <v>1</v>
      </c>
      <c r="S226" s="79" t="s">
        <v>39</v>
      </c>
      <c r="T226" s="79">
        <v>1000000</v>
      </c>
      <c r="U226" s="79">
        <v>1</v>
      </c>
      <c r="V226" s="79">
        <v>1000000</v>
      </c>
      <c r="W226" s="79">
        <v>0</v>
      </c>
      <c r="X226" s="79">
        <v>1000000</v>
      </c>
      <c r="Y226" s="79" t="s">
        <v>1656</v>
      </c>
      <c r="Z226" s="79" t="s">
        <v>1123</v>
      </c>
      <c r="AA226" s="79" t="s">
        <v>1726</v>
      </c>
    </row>
    <row r="227" spans="1:27" x14ac:dyDescent="0.25">
      <c r="A227" s="79" t="s">
        <v>1123</v>
      </c>
      <c r="B227" s="86">
        <v>45658</v>
      </c>
      <c r="C227" s="86">
        <v>45658</v>
      </c>
      <c r="D227" s="86">
        <v>45658</v>
      </c>
      <c r="E227" s="79" t="s">
        <v>1466</v>
      </c>
      <c r="F227" s="79" t="s">
        <v>1551</v>
      </c>
      <c r="G227" s="79">
        <v>226</v>
      </c>
      <c r="H227" s="79" t="s">
        <v>1475</v>
      </c>
      <c r="I227" s="79" t="s">
        <v>33</v>
      </c>
      <c r="J227" s="79" t="s">
        <v>1125</v>
      </c>
      <c r="K227" s="79" t="s">
        <v>1129</v>
      </c>
      <c r="L227" s="79">
        <v>950000</v>
      </c>
      <c r="M227" s="79" t="s">
        <v>1130</v>
      </c>
      <c r="N227" s="79" t="s">
        <v>901</v>
      </c>
      <c r="O227" s="79" t="s">
        <v>1191</v>
      </c>
      <c r="P227" s="79" t="s">
        <v>1192</v>
      </c>
      <c r="Q227" s="79" t="s">
        <v>38</v>
      </c>
      <c r="R227" s="79">
        <v>3</v>
      </c>
      <c r="S227" s="79" t="s">
        <v>39</v>
      </c>
      <c r="T227" s="79">
        <v>1000000</v>
      </c>
      <c r="U227" s="79">
        <v>1</v>
      </c>
      <c r="V227" s="79">
        <v>3000000</v>
      </c>
      <c r="W227" s="79">
        <v>0</v>
      </c>
      <c r="X227" s="79">
        <v>3000000</v>
      </c>
      <c r="Y227" s="79" t="s">
        <v>1735</v>
      </c>
      <c r="Z227" s="79" t="s">
        <v>1123</v>
      </c>
      <c r="AA227" s="79" t="s">
        <v>1726</v>
      </c>
    </row>
    <row r="228" spans="1:27" x14ac:dyDescent="0.25">
      <c r="A228" s="79" t="s">
        <v>1123</v>
      </c>
      <c r="B228" s="86">
        <v>45689</v>
      </c>
      <c r="C228" s="86">
        <v>45689</v>
      </c>
      <c r="D228" s="86">
        <v>45689</v>
      </c>
      <c r="E228" s="79" t="s">
        <v>1326</v>
      </c>
      <c r="F228" s="79" t="s">
        <v>1659</v>
      </c>
      <c r="G228" s="79">
        <v>227</v>
      </c>
      <c r="H228" s="79" t="s">
        <v>1476</v>
      </c>
      <c r="I228" s="79" t="s">
        <v>40</v>
      </c>
      <c r="J228" s="79" t="s">
        <v>1125</v>
      </c>
      <c r="K228" s="79" t="s">
        <v>1129</v>
      </c>
      <c r="L228" s="79">
        <v>950000</v>
      </c>
      <c r="M228" s="79" t="s">
        <v>1130</v>
      </c>
      <c r="N228" s="79" t="s">
        <v>1016</v>
      </c>
      <c r="O228" s="79" t="s">
        <v>1193</v>
      </c>
      <c r="P228" s="79" t="s">
        <v>1199</v>
      </c>
      <c r="Q228" s="79" t="s">
        <v>38</v>
      </c>
      <c r="R228" s="79">
        <v>5</v>
      </c>
      <c r="S228" s="79" t="s">
        <v>39</v>
      </c>
      <c r="T228" s="79">
        <v>100000</v>
      </c>
      <c r="U228" s="79">
        <v>1</v>
      </c>
      <c r="V228" s="79">
        <v>500000</v>
      </c>
      <c r="W228" s="79">
        <v>0</v>
      </c>
      <c r="X228" s="79">
        <v>500000</v>
      </c>
      <c r="Y228" s="79" t="s">
        <v>1667</v>
      </c>
      <c r="Z228" s="79" t="s">
        <v>1123</v>
      </c>
      <c r="AA228" s="79" t="s">
        <v>1729</v>
      </c>
    </row>
    <row r="229" spans="1:27" x14ac:dyDescent="0.25">
      <c r="A229" s="79" t="s">
        <v>1123</v>
      </c>
      <c r="B229" s="86">
        <v>45717</v>
      </c>
      <c r="C229" s="86">
        <v>45717</v>
      </c>
      <c r="D229" s="86">
        <v>45717</v>
      </c>
      <c r="E229" s="79" t="s">
        <v>1469</v>
      </c>
      <c r="F229" s="79" t="s">
        <v>1730</v>
      </c>
      <c r="G229" s="79">
        <v>228</v>
      </c>
      <c r="H229" s="79" t="s">
        <v>1477</v>
      </c>
      <c r="I229" s="79" t="s">
        <v>819</v>
      </c>
      <c r="J229" s="79" t="s">
        <v>1125</v>
      </c>
      <c r="K229" s="79" t="s">
        <v>1129</v>
      </c>
      <c r="L229" s="79">
        <v>950000</v>
      </c>
      <c r="M229" s="79" t="s">
        <v>1130</v>
      </c>
      <c r="N229" s="79" t="s">
        <v>1131</v>
      </c>
      <c r="O229" s="79" t="s">
        <v>1191</v>
      </c>
      <c r="P229" s="79" t="s">
        <v>1192</v>
      </c>
      <c r="Q229" s="79" t="s">
        <v>38</v>
      </c>
      <c r="R229" s="79">
        <v>5</v>
      </c>
      <c r="S229" s="79" t="s">
        <v>39</v>
      </c>
      <c r="T229" s="79">
        <v>1000000</v>
      </c>
      <c r="U229" s="79">
        <v>1</v>
      </c>
      <c r="V229" s="79">
        <v>5000000</v>
      </c>
      <c r="W229" s="79">
        <v>0</v>
      </c>
      <c r="X229" s="79">
        <v>5000000</v>
      </c>
      <c r="Y229" s="79" t="s">
        <v>1736</v>
      </c>
      <c r="Z229" s="79" t="s">
        <v>1123</v>
      </c>
      <c r="AA229" s="79" t="s">
        <v>1732</v>
      </c>
    </row>
    <row r="230" spans="1:27" x14ac:dyDescent="0.25">
      <c r="A230" s="79" t="s">
        <v>1124</v>
      </c>
      <c r="B230" s="86">
        <v>45383</v>
      </c>
      <c r="C230" s="86">
        <v>45383</v>
      </c>
      <c r="D230" s="86">
        <v>45383</v>
      </c>
      <c r="E230" s="79" t="s">
        <v>1313</v>
      </c>
      <c r="F230" s="79" t="s">
        <v>1551</v>
      </c>
      <c r="G230" s="79">
        <v>229</v>
      </c>
      <c r="H230" s="79" t="s">
        <v>1478</v>
      </c>
      <c r="I230" s="79" t="s">
        <v>33</v>
      </c>
      <c r="J230" s="79" t="s">
        <v>1126</v>
      </c>
      <c r="K230" s="79" t="s">
        <v>1129</v>
      </c>
      <c r="L230" s="79">
        <v>950000</v>
      </c>
      <c r="M230" s="79" t="s">
        <v>1130</v>
      </c>
      <c r="N230" s="79" t="s">
        <v>886</v>
      </c>
      <c r="O230" s="79" t="s">
        <v>1188</v>
      </c>
      <c r="P230" s="79" t="s">
        <v>1187</v>
      </c>
      <c r="Q230" s="79" t="s">
        <v>38</v>
      </c>
      <c r="R230" s="79">
        <v>1000</v>
      </c>
      <c r="S230" s="79" t="s">
        <v>39</v>
      </c>
      <c r="T230" s="79">
        <v>5000</v>
      </c>
      <c r="U230" s="79">
        <v>1</v>
      </c>
      <c r="V230" s="79">
        <v>5000000</v>
      </c>
      <c r="W230" s="79">
        <v>0</v>
      </c>
      <c r="X230" s="79">
        <v>5000000</v>
      </c>
      <c r="Y230" s="79" t="s">
        <v>1652</v>
      </c>
      <c r="Z230" s="79" t="s">
        <v>1124</v>
      </c>
      <c r="AA230" s="79" t="s">
        <v>1737</v>
      </c>
    </row>
    <row r="231" spans="1:27" x14ac:dyDescent="0.25">
      <c r="A231" s="79" t="s">
        <v>1124</v>
      </c>
      <c r="B231" s="86">
        <v>45413</v>
      </c>
      <c r="C231" s="86">
        <v>45413</v>
      </c>
      <c r="D231" s="86">
        <v>45413</v>
      </c>
      <c r="E231" s="79" t="s">
        <v>1466</v>
      </c>
      <c r="F231" s="79" t="s">
        <v>1551</v>
      </c>
      <c r="G231" s="79">
        <v>230</v>
      </c>
      <c r="H231" s="79" t="s">
        <v>1479</v>
      </c>
      <c r="I231" s="79" t="s">
        <v>40</v>
      </c>
      <c r="J231" s="79" t="s">
        <v>1126</v>
      </c>
      <c r="K231" s="79" t="s">
        <v>1129</v>
      </c>
      <c r="L231" s="79">
        <v>950000</v>
      </c>
      <c r="M231" s="79" t="s">
        <v>1130</v>
      </c>
      <c r="N231" s="79" t="s">
        <v>901</v>
      </c>
      <c r="O231" s="79" t="s">
        <v>1189</v>
      </c>
      <c r="P231" s="79" t="s">
        <v>1190</v>
      </c>
      <c r="Q231" s="79" t="s">
        <v>38</v>
      </c>
      <c r="R231" s="79">
        <v>2</v>
      </c>
      <c r="S231" s="79" t="s">
        <v>39</v>
      </c>
      <c r="T231" s="79">
        <v>1000000</v>
      </c>
      <c r="U231" s="79">
        <v>1</v>
      </c>
      <c r="V231" s="79">
        <v>2000000</v>
      </c>
      <c r="W231" s="79">
        <v>0</v>
      </c>
      <c r="X231" s="79">
        <v>2000000</v>
      </c>
      <c r="Y231" s="79" t="s">
        <v>1727</v>
      </c>
      <c r="Z231" s="79" t="s">
        <v>1124</v>
      </c>
      <c r="AA231" s="79" t="s">
        <v>1737</v>
      </c>
    </row>
    <row r="232" spans="1:27" x14ac:dyDescent="0.25">
      <c r="A232" s="79" t="s">
        <v>1124</v>
      </c>
      <c r="B232" s="86">
        <v>45444</v>
      </c>
      <c r="C232" s="86">
        <v>45444</v>
      </c>
      <c r="D232" s="86">
        <v>45444</v>
      </c>
      <c r="E232" s="79" t="s">
        <v>1326</v>
      </c>
      <c r="F232" s="79" t="s">
        <v>1659</v>
      </c>
      <c r="G232" s="79">
        <v>231</v>
      </c>
      <c r="H232" s="79" t="s">
        <v>1480</v>
      </c>
      <c r="I232" s="79" t="s">
        <v>819</v>
      </c>
      <c r="J232" s="79" t="s">
        <v>1126</v>
      </c>
      <c r="K232" s="79" t="s">
        <v>1129</v>
      </c>
      <c r="L232" s="79">
        <v>950000</v>
      </c>
      <c r="M232" s="79" t="s">
        <v>1130</v>
      </c>
      <c r="N232" s="79" t="s">
        <v>1016</v>
      </c>
      <c r="O232" s="79" t="s">
        <v>1191</v>
      </c>
      <c r="P232" s="79" t="s">
        <v>1192</v>
      </c>
      <c r="Q232" s="79" t="s">
        <v>38</v>
      </c>
      <c r="R232" s="79">
        <v>100</v>
      </c>
      <c r="S232" s="79" t="s">
        <v>39</v>
      </c>
      <c r="T232" s="79">
        <v>100000</v>
      </c>
      <c r="U232" s="79">
        <v>1</v>
      </c>
      <c r="V232" s="79">
        <v>10000000</v>
      </c>
      <c r="W232" s="79">
        <v>0</v>
      </c>
      <c r="X232" s="79">
        <v>10000000</v>
      </c>
      <c r="Y232" s="79" t="s">
        <v>1728</v>
      </c>
      <c r="Z232" s="79" t="s">
        <v>1124</v>
      </c>
      <c r="AA232" s="79" t="s">
        <v>1738</v>
      </c>
    </row>
    <row r="233" spans="1:27" x14ac:dyDescent="0.25">
      <c r="A233" s="79" t="s">
        <v>1124</v>
      </c>
      <c r="B233" s="86">
        <v>45474</v>
      </c>
      <c r="C233" s="86">
        <v>45474</v>
      </c>
      <c r="D233" s="86">
        <v>45474</v>
      </c>
      <c r="E233" s="79" t="s">
        <v>1469</v>
      </c>
      <c r="F233" s="79" t="s">
        <v>1730</v>
      </c>
      <c r="G233" s="79">
        <v>232</v>
      </c>
      <c r="H233" s="79" t="s">
        <v>1481</v>
      </c>
      <c r="I233" s="79" t="s">
        <v>33</v>
      </c>
      <c r="J233" s="79" t="s">
        <v>1126</v>
      </c>
      <c r="K233" s="79" t="s">
        <v>1129</v>
      </c>
      <c r="L233" s="79">
        <v>950000</v>
      </c>
      <c r="M233" s="79" t="s">
        <v>1130</v>
      </c>
      <c r="N233" s="79" t="s">
        <v>1131</v>
      </c>
      <c r="O233" s="79" t="s">
        <v>1193</v>
      </c>
      <c r="P233" s="79" t="s">
        <v>1194</v>
      </c>
      <c r="Q233" s="79" t="s">
        <v>38</v>
      </c>
      <c r="R233" s="79">
        <v>2</v>
      </c>
      <c r="S233" s="79" t="s">
        <v>39</v>
      </c>
      <c r="T233" s="79">
        <v>5000000</v>
      </c>
      <c r="U233" s="79">
        <v>1</v>
      </c>
      <c r="V233" s="79">
        <v>10000000</v>
      </c>
      <c r="W233" s="79">
        <v>0</v>
      </c>
      <c r="X233" s="79">
        <v>10000000</v>
      </c>
      <c r="Y233" s="79" t="s">
        <v>1731</v>
      </c>
      <c r="Z233" s="79" t="s">
        <v>1124</v>
      </c>
      <c r="AA233" s="79" t="s">
        <v>1739</v>
      </c>
    </row>
    <row r="234" spans="1:27" x14ac:dyDescent="0.25">
      <c r="A234" s="79" t="s">
        <v>1124</v>
      </c>
      <c r="B234" s="86">
        <v>45505</v>
      </c>
      <c r="C234" s="86">
        <v>45505</v>
      </c>
      <c r="D234" s="86">
        <v>45505</v>
      </c>
      <c r="E234" s="79" t="s">
        <v>1313</v>
      </c>
      <c r="F234" s="79" t="s">
        <v>1551</v>
      </c>
      <c r="G234" s="79">
        <v>233</v>
      </c>
      <c r="H234" s="79" t="s">
        <v>1482</v>
      </c>
      <c r="I234" s="79" t="s">
        <v>40</v>
      </c>
      <c r="J234" s="79" t="s">
        <v>1126</v>
      </c>
      <c r="K234" s="79" t="s">
        <v>1129</v>
      </c>
      <c r="L234" s="79">
        <v>950000</v>
      </c>
      <c r="M234" s="79" t="s">
        <v>1130</v>
      </c>
      <c r="N234" s="79" t="s">
        <v>886</v>
      </c>
      <c r="O234" s="79" t="s">
        <v>1195</v>
      </c>
      <c r="P234" s="79" t="s">
        <v>1192</v>
      </c>
      <c r="Q234" s="79" t="s">
        <v>38</v>
      </c>
      <c r="R234" s="79">
        <v>1</v>
      </c>
      <c r="S234" s="79" t="s">
        <v>39</v>
      </c>
      <c r="T234" s="79">
        <v>10000000</v>
      </c>
      <c r="U234" s="79">
        <v>1</v>
      </c>
      <c r="V234" s="79">
        <v>10000000</v>
      </c>
      <c r="W234" s="79">
        <v>0</v>
      </c>
      <c r="X234" s="79">
        <v>10000000</v>
      </c>
      <c r="Y234" s="79" t="s">
        <v>1657</v>
      </c>
      <c r="Z234" s="79" t="s">
        <v>1124</v>
      </c>
      <c r="AA234" s="79" t="s">
        <v>1737</v>
      </c>
    </row>
    <row r="235" spans="1:27" x14ac:dyDescent="0.25">
      <c r="A235" s="79" t="s">
        <v>1124</v>
      </c>
      <c r="B235" s="86">
        <v>45536</v>
      </c>
      <c r="C235" s="86">
        <v>45536</v>
      </c>
      <c r="D235" s="86">
        <v>45536</v>
      </c>
      <c r="E235" s="79" t="s">
        <v>1466</v>
      </c>
      <c r="F235" s="79" t="s">
        <v>1551</v>
      </c>
      <c r="G235" s="79">
        <v>234</v>
      </c>
      <c r="H235" s="79" t="s">
        <v>1483</v>
      </c>
      <c r="I235" s="79" t="s">
        <v>819</v>
      </c>
      <c r="J235" s="79" t="s">
        <v>1126</v>
      </c>
      <c r="K235" s="79" t="s">
        <v>1129</v>
      </c>
      <c r="L235" s="79">
        <v>950000</v>
      </c>
      <c r="M235" s="79" t="s">
        <v>1130</v>
      </c>
      <c r="N235" s="79" t="s">
        <v>901</v>
      </c>
      <c r="O235" s="79" t="s">
        <v>1191</v>
      </c>
      <c r="P235" s="79" t="s">
        <v>1192</v>
      </c>
      <c r="Q235" s="79" t="s">
        <v>38</v>
      </c>
      <c r="R235" s="79">
        <v>2</v>
      </c>
      <c r="S235" s="79" t="s">
        <v>39</v>
      </c>
      <c r="T235" s="79">
        <v>10000000</v>
      </c>
      <c r="U235" s="79">
        <v>1</v>
      </c>
      <c r="V235" s="79">
        <v>20000000</v>
      </c>
      <c r="W235" s="79">
        <v>0</v>
      </c>
      <c r="X235" s="79">
        <v>20000000</v>
      </c>
      <c r="Y235" s="79" t="s">
        <v>1733</v>
      </c>
      <c r="Z235" s="79" t="s">
        <v>1124</v>
      </c>
      <c r="AA235" s="79" t="s">
        <v>1737</v>
      </c>
    </row>
    <row r="236" spans="1:27" x14ac:dyDescent="0.25">
      <c r="A236" s="79" t="s">
        <v>1124</v>
      </c>
      <c r="B236" s="86">
        <v>45566</v>
      </c>
      <c r="C236" s="86">
        <v>45566</v>
      </c>
      <c r="D236" s="86">
        <v>45566</v>
      </c>
      <c r="E236" s="79" t="s">
        <v>1326</v>
      </c>
      <c r="F236" s="79" t="s">
        <v>1659</v>
      </c>
      <c r="G236" s="79">
        <v>235</v>
      </c>
      <c r="H236" s="79" t="s">
        <v>1484</v>
      </c>
      <c r="I236" s="79" t="s">
        <v>33</v>
      </c>
      <c r="J236" s="79" t="s">
        <v>1126</v>
      </c>
      <c r="K236" s="79" t="s">
        <v>1129</v>
      </c>
      <c r="L236" s="79">
        <v>950000</v>
      </c>
      <c r="M236" s="79" t="s">
        <v>1130</v>
      </c>
      <c r="N236" s="79" t="s">
        <v>1016</v>
      </c>
      <c r="O236" s="79" t="s">
        <v>1196</v>
      </c>
      <c r="P236" s="79" t="s">
        <v>1197</v>
      </c>
      <c r="Q236" s="79" t="s">
        <v>38</v>
      </c>
      <c r="R236" s="79">
        <v>10</v>
      </c>
      <c r="S236" s="79" t="s">
        <v>39</v>
      </c>
      <c r="T236" s="79">
        <v>50000000</v>
      </c>
      <c r="U236" s="79">
        <v>1</v>
      </c>
      <c r="V236" s="79">
        <v>500000000</v>
      </c>
      <c r="W236" s="79">
        <v>0</v>
      </c>
      <c r="X236" s="79">
        <v>500000000</v>
      </c>
      <c r="Y236" s="79" t="s">
        <v>1660</v>
      </c>
      <c r="Z236" s="79" t="s">
        <v>1124</v>
      </c>
      <c r="AA236" s="79" t="s">
        <v>1738</v>
      </c>
    </row>
    <row r="237" spans="1:27" x14ac:dyDescent="0.25">
      <c r="A237" s="79" t="s">
        <v>1124</v>
      </c>
      <c r="B237" s="86">
        <v>45597</v>
      </c>
      <c r="C237" s="86">
        <v>45597</v>
      </c>
      <c r="D237" s="86">
        <v>45597</v>
      </c>
      <c r="E237" s="79" t="s">
        <v>1469</v>
      </c>
      <c r="F237" s="79" t="s">
        <v>1730</v>
      </c>
      <c r="G237" s="79">
        <v>236</v>
      </c>
      <c r="H237" s="79" t="s">
        <v>1485</v>
      </c>
      <c r="I237" s="79" t="s">
        <v>40</v>
      </c>
      <c r="J237" s="79" t="s">
        <v>1126</v>
      </c>
      <c r="K237" s="79" t="s">
        <v>1129</v>
      </c>
      <c r="L237" s="79">
        <v>950000</v>
      </c>
      <c r="M237" s="79" t="s">
        <v>1130</v>
      </c>
      <c r="N237" s="79" t="s">
        <v>1131</v>
      </c>
      <c r="O237" s="79" t="s">
        <v>1195</v>
      </c>
      <c r="P237" s="79" t="s">
        <v>1198</v>
      </c>
      <c r="Q237" s="79" t="s">
        <v>38</v>
      </c>
      <c r="R237" s="79">
        <v>2</v>
      </c>
      <c r="S237" s="79" t="s">
        <v>39</v>
      </c>
      <c r="T237" s="79">
        <v>100000</v>
      </c>
      <c r="U237" s="79">
        <v>1</v>
      </c>
      <c r="V237" s="79">
        <v>200000</v>
      </c>
      <c r="W237" s="79">
        <v>0</v>
      </c>
      <c r="X237" s="79">
        <v>200000</v>
      </c>
      <c r="Y237" s="79" t="s">
        <v>1734</v>
      </c>
      <c r="Z237" s="79" t="s">
        <v>1124</v>
      </c>
      <c r="AA237" s="79" t="s">
        <v>1739</v>
      </c>
    </row>
    <row r="238" spans="1:27" x14ac:dyDescent="0.25">
      <c r="A238" s="79" t="s">
        <v>1124</v>
      </c>
      <c r="B238" s="86">
        <v>45627</v>
      </c>
      <c r="C238" s="86">
        <v>45627</v>
      </c>
      <c r="D238" s="86">
        <v>45627</v>
      </c>
      <c r="E238" s="79" t="s">
        <v>1313</v>
      </c>
      <c r="F238" s="79" t="s">
        <v>1551</v>
      </c>
      <c r="G238" s="79">
        <v>237</v>
      </c>
      <c r="H238" s="79" t="s">
        <v>1486</v>
      </c>
      <c r="I238" s="79" t="s">
        <v>819</v>
      </c>
      <c r="J238" s="79" t="s">
        <v>1126</v>
      </c>
      <c r="K238" s="79" t="s">
        <v>1129</v>
      </c>
      <c r="L238" s="79">
        <v>950000</v>
      </c>
      <c r="M238" s="79" t="s">
        <v>1130</v>
      </c>
      <c r="N238" s="79" t="s">
        <v>886</v>
      </c>
      <c r="O238" s="79" t="s">
        <v>1191</v>
      </c>
      <c r="P238" s="79" t="s">
        <v>1199</v>
      </c>
      <c r="Q238" s="79" t="s">
        <v>38</v>
      </c>
      <c r="R238" s="79">
        <v>1</v>
      </c>
      <c r="S238" s="79" t="s">
        <v>39</v>
      </c>
      <c r="T238" s="79">
        <v>1000000</v>
      </c>
      <c r="U238" s="79">
        <v>1</v>
      </c>
      <c r="V238" s="79">
        <v>1000000</v>
      </c>
      <c r="W238" s="79">
        <v>0</v>
      </c>
      <c r="X238" s="79">
        <v>1000000</v>
      </c>
      <c r="Y238" s="79" t="s">
        <v>1656</v>
      </c>
      <c r="Z238" s="79" t="s">
        <v>1124</v>
      </c>
      <c r="AA238" s="79" t="s">
        <v>1737</v>
      </c>
    </row>
    <row r="239" spans="1:27" x14ac:dyDescent="0.25">
      <c r="A239" s="79" t="s">
        <v>1124</v>
      </c>
      <c r="B239" s="86">
        <v>45658</v>
      </c>
      <c r="C239" s="86">
        <v>45658</v>
      </c>
      <c r="D239" s="86">
        <v>45658</v>
      </c>
      <c r="E239" s="79" t="s">
        <v>1466</v>
      </c>
      <c r="F239" s="79" t="s">
        <v>1551</v>
      </c>
      <c r="G239" s="79">
        <v>238</v>
      </c>
      <c r="H239" s="79" t="s">
        <v>1487</v>
      </c>
      <c r="I239" s="79" t="s">
        <v>33</v>
      </c>
      <c r="J239" s="79" t="s">
        <v>1126</v>
      </c>
      <c r="K239" s="79" t="s">
        <v>1129</v>
      </c>
      <c r="L239" s="79">
        <v>950000</v>
      </c>
      <c r="M239" s="79" t="s">
        <v>1130</v>
      </c>
      <c r="N239" s="79" t="s">
        <v>901</v>
      </c>
      <c r="O239" s="79" t="s">
        <v>1191</v>
      </c>
      <c r="P239" s="79" t="s">
        <v>1192</v>
      </c>
      <c r="Q239" s="79" t="s">
        <v>38</v>
      </c>
      <c r="R239" s="79">
        <v>3</v>
      </c>
      <c r="S239" s="79" t="s">
        <v>39</v>
      </c>
      <c r="T239" s="79">
        <v>1000000</v>
      </c>
      <c r="U239" s="79">
        <v>1</v>
      </c>
      <c r="V239" s="79">
        <v>3000000</v>
      </c>
      <c r="W239" s="79">
        <v>0</v>
      </c>
      <c r="X239" s="79">
        <v>3000000</v>
      </c>
      <c r="Y239" s="79" t="s">
        <v>1735</v>
      </c>
      <c r="Z239" s="79" t="s">
        <v>1124</v>
      </c>
      <c r="AA239" s="79" t="s">
        <v>1737</v>
      </c>
    </row>
    <row r="240" spans="1:27" x14ac:dyDescent="0.25">
      <c r="A240" s="79" t="s">
        <v>1124</v>
      </c>
      <c r="B240" s="86">
        <v>45689</v>
      </c>
      <c r="C240" s="86">
        <v>45689</v>
      </c>
      <c r="D240" s="86">
        <v>45689</v>
      </c>
      <c r="E240" s="79" t="s">
        <v>1326</v>
      </c>
      <c r="F240" s="79" t="s">
        <v>1659</v>
      </c>
      <c r="G240" s="79">
        <v>239</v>
      </c>
      <c r="H240" s="79" t="s">
        <v>1488</v>
      </c>
      <c r="I240" s="79" t="s">
        <v>40</v>
      </c>
      <c r="J240" s="79" t="s">
        <v>1126</v>
      </c>
      <c r="K240" s="79" t="s">
        <v>1129</v>
      </c>
      <c r="L240" s="79">
        <v>950000</v>
      </c>
      <c r="M240" s="79" t="s">
        <v>1130</v>
      </c>
      <c r="N240" s="79" t="s">
        <v>1016</v>
      </c>
      <c r="O240" s="79" t="s">
        <v>1193</v>
      </c>
      <c r="P240" s="79" t="s">
        <v>1199</v>
      </c>
      <c r="Q240" s="79" t="s">
        <v>38</v>
      </c>
      <c r="R240" s="79">
        <v>5</v>
      </c>
      <c r="S240" s="79" t="s">
        <v>39</v>
      </c>
      <c r="T240" s="79">
        <v>100000</v>
      </c>
      <c r="U240" s="79">
        <v>1</v>
      </c>
      <c r="V240" s="79">
        <v>500000</v>
      </c>
      <c r="W240" s="79">
        <v>0</v>
      </c>
      <c r="X240" s="79">
        <v>500000</v>
      </c>
      <c r="Y240" s="79" t="s">
        <v>1667</v>
      </c>
      <c r="Z240" s="79" t="s">
        <v>1124</v>
      </c>
      <c r="AA240" s="79" t="s">
        <v>1738</v>
      </c>
    </row>
    <row r="241" spans="1:27" x14ac:dyDescent="0.25">
      <c r="A241" s="79" t="s">
        <v>1124</v>
      </c>
      <c r="B241" s="86">
        <v>45717</v>
      </c>
      <c r="C241" s="86">
        <v>45717</v>
      </c>
      <c r="D241" s="86">
        <v>45717</v>
      </c>
      <c r="E241" s="79" t="s">
        <v>1469</v>
      </c>
      <c r="F241" s="79" t="s">
        <v>1730</v>
      </c>
      <c r="G241" s="79">
        <v>240</v>
      </c>
      <c r="H241" s="79" t="s">
        <v>1489</v>
      </c>
      <c r="I241" s="79" t="s">
        <v>819</v>
      </c>
      <c r="J241" s="79" t="s">
        <v>1126</v>
      </c>
      <c r="K241" s="79" t="s">
        <v>1129</v>
      </c>
      <c r="L241" s="79">
        <v>950000</v>
      </c>
      <c r="M241" s="79" t="s">
        <v>1130</v>
      </c>
      <c r="N241" s="79" t="s">
        <v>1131</v>
      </c>
      <c r="O241" s="79" t="s">
        <v>1191</v>
      </c>
      <c r="P241" s="79" t="s">
        <v>1192</v>
      </c>
      <c r="Q241" s="79" t="s">
        <v>38</v>
      </c>
      <c r="R241" s="79">
        <v>5</v>
      </c>
      <c r="S241" s="79" t="s">
        <v>39</v>
      </c>
      <c r="T241" s="79">
        <v>1000000</v>
      </c>
      <c r="U241" s="79">
        <v>1</v>
      </c>
      <c r="V241" s="79">
        <v>5000000</v>
      </c>
      <c r="W241" s="79">
        <v>0</v>
      </c>
      <c r="X241" s="79">
        <v>5000000</v>
      </c>
      <c r="Y241" s="79" t="s">
        <v>1736</v>
      </c>
      <c r="Z241" s="79" t="s">
        <v>1124</v>
      </c>
      <c r="AA241" s="79" t="s">
        <v>1739</v>
      </c>
    </row>
    <row r="242" spans="1:27" x14ac:dyDescent="0.25">
      <c r="A242" s="79" t="s">
        <v>1151</v>
      </c>
      <c r="B242" s="86">
        <v>45383</v>
      </c>
      <c r="C242" s="86">
        <v>45383</v>
      </c>
      <c r="D242" s="86">
        <v>45383</v>
      </c>
      <c r="E242" s="79" t="s">
        <v>1491</v>
      </c>
      <c r="F242" s="79" t="s">
        <v>1740</v>
      </c>
      <c r="G242" s="79">
        <v>241</v>
      </c>
      <c r="H242" s="79" t="s">
        <v>1490</v>
      </c>
      <c r="I242" s="79" t="s">
        <v>33</v>
      </c>
      <c r="J242" s="79" t="s">
        <v>810</v>
      </c>
      <c r="K242" s="79" t="s">
        <v>197</v>
      </c>
      <c r="L242" s="79">
        <v>810000</v>
      </c>
      <c r="M242" s="79" t="s">
        <v>66</v>
      </c>
      <c r="N242" s="79" t="s">
        <v>884</v>
      </c>
      <c r="O242" s="79" t="s">
        <v>1188</v>
      </c>
      <c r="P242" s="79" t="s">
        <v>1187</v>
      </c>
      <c r="Q242" s="79" t="s">
        <v>38</v>
      </c>
      <c r="R242" s="79">
        <v>1000</v>
      </c>
      <c r="S242" s="79" t="s">
        <v>39</v>
      </c>
      <c r="T242" s="79">
        <v>5000</v>
      </c>
      <c r="U242" s="79">
        <v>1</v>
      </c>
      <c r="V242" s="79">
        <v>5000000</v>
      </c>
      <c r="W242" s="79">
        <v>0</v>
      </c>
      <c r="X242" s="79">
        <v>5000000</v>
      </c>
      <c r="Y242" s="79" t="s">
        <v>1741</v>
      </c>
      <c r="Z242" s="79" t="s">
        <v>1151</v>
      </c>
      <c r="AA242" s="79" t="s">
        <v>1742</v>
      </c>
    </row>
    <row r="243" spans="1:27" x14ac:dyDescent="0.25">
      <c r="A243" s="79" t="s">
        <v>1151</v>
      </c>
      <c r="B243" s="86">
        <v>45413</v>
      </c>
      <c r="C243" s="86">
        <v>45413</v>
      </c>
      <c r="D243" s="86">
        <v>45413</v>
      </c>
      <c r="E243" s="79" t="s">
        <v>1493</v>
      </c>
      <c r="F243" s="79" t="s">
        <v>1740</v>
      </c>
      <c r="G243" s="79">
        <v>242</v>
      </c>
      <c r="H243" s="79" t="s">
        <v>1492</v>
      </c>
      <c r="I243" s="79" t="s">
        <v>40</v>
      </c>
      <c r="J243" s="79" t="s">
        <v>810</v>
      </c>
      <c r="K243" s="79" t="s">
        <v>201</v>
      </c>
      <c r="L243" s="79">
        <v>820000</v>
      </c>
      <c r="M243" s="79" t="s">
        <v>72</v>
      </c>
      <c r="N243" s="79" t="s">
        <v>892</v>
      </c>
      <c r="O243" s="79" t="s">
        <v>1189</v>
      </c>
      <c r="P243" s="79" t="s">
        <v>1190</v>
      </c>
      <c r="Q243" s="79" t="s">
        <v>38</v>
      </c>
      <c r="R243" s="79">
        <v>2</v>
      </c>
      <c r="S243" s="79" t="s">
        <v>39</v>
      </c>
      <c r="T243" s="79">
        <v>1000000</v>
      </c>
      <c r="U243" s="79">
        <v>1</v>
      </c>
      <c r="V243" s="79">
        <v>2000000</v>
      </c>
      <c r="W243" s="79">
        <v>0</v>
      </c>
      <c r="X243" s="79">
        <v>2000000</v>
      </c>
      <c r="Y243" s="79" t="s">
        <v>1743</v>
      </c>
      <c r="Z243" s="79" t="s">
        <v>1151</v>
      </c>
      <c r="AA243" s="79" t="s">
        <v>1742</v>
      </c>
    </row>
    <row r="244" spans="1:27" x14ac:dyDescent="0.25">
      <c r="A244" s="79" t="s">
        <v>1151</v>
      </c>
      <c r="B244" s="86">
        <v>45444</v>
      </c>
      <c r="C244" s="86">
        <v>45444</v>
      </c>
      <c r="D244" s="86">
        <v>45444</v>
      </c>
      <c r="E244" s="79" t="s">
        <v>1495</v>
      </c>
      <c r="F244" s="79" t="s">
        <v>1740</v>
      </c>
      <c r="G244" s="79">
        <v>243</v>
      </c>
      <c r="H244" s="79" t="s">
        <v>1494</v>
      </c>
      <c r="I244" s="79" t="s">
        <v>819</v>
      </c>
      <c r="J244" s="79" t="s">
        <v>810</v>
      </c>
      <c r="K244" s="79" t="s">
        <v>35</v>
      </c>
      <c r="L244" s="79">
        <v>830000</v>
      </c>
      <c r="M244" s="79" t="s">
        <v>316</v>
      </c>
      <c r="N244" s="79" t="s">
        <v>902</v>
      </c>
      <c r="O244" s="79" t="s">
        <v>1191</v>
      </c>
      <c r="P244" s="79" t="s">
        <v>1192</v>
      </c>
      <c r="Q244" s="79" t="s">
        <v>38</v>
      </c>
      <c r="R244" s="79">
        <v>100</v>
      </c>
      <c r="S244" s="79" t="s">
        <v>39</v>
      </c>
      <c r="T244" s="79">
        <v>100000</v>
      </c>
      <c r="U244" s="79">
        <v>1</v>
      </c>
      <c r="V244" s="79">
        <v>10000000</v>
      </c>
      <c r="W244" s="79">
        <v>0</v>
      </c>
      <c r="X244" s="79">
        <v>10000000</v>
      </c>
      <c r="Y244" s="79" t="s">
        <v>1744</v>
      </c>
      <c r="Z244" s="79" t="s">
        <v>1151</v>
      </c>
      <c r="AA244" s="79" t="s">
        <v>1742</v>
      </c>
    </row>
    <row r="245" spans="1:27" x14ac:dyDescent="0.25">
      <c r="A245" s="79" t="s">
        <v>1151</v>
      </c>
      <c r="B245" s="86">
        <v>45474</v>
      </c>
      <c r="C245" s="86">
        <v>45474</v>
      </c>
      <c r="D245" s="86">
        <v>45474</v>
      </c>
      <c r="E245" s="79" t="s">
        <v>1497</v>
      </c>
      <c r="F245" s="79" t="s">
        <v>1554</v>
      </c>
      <c r="G245" s="79">
        <v>244</v>
      </c>
      <c r="H245" s="79" t="s">
        <v>1496</v>
      </c>
      <c r="I245" s="79" t="s">
        <v>33</v>
      </c>
      <c r="J245" s="79" t="s">
        <v>810</v>
      </c>
      <c r="K245" s="79" t="s">
        <v>204</v>
      </c>
      <c r="L245" s="79">
        <v>840000</v>
      </c>
      <c r="M245" s="79" t="s">
        <v>87</v>
      </c>
      <c r="N245" s="79" t="s">
        <v>926</v>
      </c>
      <c r="O245" s="79" t="s">
        <v>1193</v>
      </c>
      <c r="P245" s="79" t="s">
        <v>1194</v>
      </c>
      <c r="Q245" s="79" t="s">
        <v>38</v>
      </c>
      <c r="R245" s="79">
        <v>2</v>
      </c>
      <c r="S245" s="79" t="s">
        <v>39</v>
      </c>
      <c r="T245" s="79">
        <v>5000000</v>
      </c>
      <c r="U245" s="79">
        <v>1</v>
      </c>
      <c r="V245" s="79">
        <v>10000000</v>
      </c>
      <c r="W245" s="79">
        <v>0</v>
      </c>
      <c r="X245" s="79">
        <v>10000000</v>
      </c>
      <c r="Y245" s="79" t="s">
        <v>1745</v>
      </c>
      <c r="Z245" s="79" t="s">
        <v>1151</v>
      </c>
      <c r="AA245" s="79" t="s">
        <v>1746</v>
      </c>
    </row>
    <row r="246" spans="1:27" x14ac:dyDescent="0.25">
      <c r="A246" s="79" t="s">
        <v>1151</v>
      </c>
      <c r="B246" s="86">
        <v>45505</v>
      </c>
      <c r="C246" s="86">
        <v>45505</v>
      </c>
      <c r="D246" s="86">
        <v>45505</v>
      </c>
      <c r="E246" s="79" t="s">
        <v>1499</v>
      </c>
      <c r="F246" s="79" t="s">
        <v>1554</v>
      </c>
      <c r="G246" s="79">
        <v>245</v>
      </c>
      <c r="H246" s="79" t="s">
        <v>1498</v>
      </c>
      <c r="I246" s="79" t="s">
        <v>40</v>
      </c>
      <c r="J246" s="79" t="s">
        <v>810</v>
      </c>
      <c r="K246" s="79" t="s">
        <v>197</v>
      </c>
      <c r="L246" s="79">
        <v>810000</v>
      </c>
      <c r="M246" s="79" t="s">
        <v>66</v>
      </c>
      <c r="N246" s="79" t="s">
        <v>932</v>
      </c>
      <c r="O246" s="79" t="s">
        <v>1195</v>
      </c>
      <c r="P246" s="79" t="s">
        <v>1192</v>
      </c>
      <c r="Q246" s="79" t="s">
        <v>38</v>
      </c>
      <c r="R246" s="79">
        <v>1</v>
      </c>
      <c r="S246" s="79" t="s">
        <v>39</v>
      </c>
      <c r="T246" s="79">
        <v>10000000</v>
      </c>
      <c r="U246" s="79">
        <v>1</v>
      </c>
      <c r="V246" s="79">
        <v>10000000</v>
      </c>
      <c r="W246" s="79">
        <v>0</v>
      </c>
      <c r="X246" s="79">
        <v>10000000</v>
      </c>
      <c r="Y246" s="79" t="s">
        <v>1747</v>
      </c>
      <c r="Z246" s="79" t="s">
        <v>1151</v>
      </c>
      <c r="AA246" s="79" t="s">
        <v>1746</v>
      </c>
    </row>
    <row r="247" spans="1:27" x14ac:dyDescent="0.25">
      <c r="A247" s="79" t="s">
        <v>1151</v>
      </c>
      <c r="B247" s="86">
        <v>45536</v>
      </c>
      <c r="C247" s="86">
        <v>45536</v>
      </c>
      <c r="D247" s="86">
        <v>45536</v>
      </c>
      <c r="E247" s="79" t="s">
        <v>1491</v>
      </c>
      <c r="F247" s="79" t="s">
        <v>1740</v>
      </c>
      <c r="G247" s="79">
        <v>246</v>
      </c>
      <c r="H247" s="79" t="s">
        <v>1500</v>
      </c>
      <c r="I247" s="79" t="s">
        <v>819</v>
      </c>
      <c r="J247" s="79" t="s">
        <v>810</v>
      </c>
      <c r="K247" s="79" t="s">
        <v>201</v>
      </c>
      <c r="L247" s="79">
        <v>820000</v>
      </c>
      <c r="M247" s="79" t="s">
        <v>72</v>
      </c>
      <c r="N247" s="79" t="s">
        <v>884</v>
      </c>
      <c r="O247" s="79" t="s">
        <v>1191</v>
      </c>
      <c r="P247" s="79" t="s">
        <v>1192</v>
      </c>
      <c r="Q247" s="79" t="s">
        <v>38</v>
      </c>
      <c r="R247" s="79">
        <v>2</v>
      </c>
      <c r="S247" s="79" t="s">
        <v>39</v>
      </c>
      <c r="T247" s="79">
        <v>10000000</v>
      </c>
      <c r="U247" s="79">
        <v>1</v>
      </c>
      <c r="V247" s="79">
        <v>20000000</v>
      </c>
      <c r="W247" s="79">
        <v>0</v>
      </c>
      <c r="X247" s="79">
        <v>20000000</v>
      </c>
      <c r="Y247" s="79" t="s">
        <v>1748</v>
      </c>
      <c r="Z247" s="79" t="s">
        <v>1151</v>
      </c>
      <c r="AA247" s="79" t="s">
        <v>1742</v>
      </c>
    </row>
    <row r="248" spans="1:27" x14ac:dyDescent="0.25">
      <c r="A248" s="79" t="s">
        <v>1151</v>
      </c>
      <c r="B248" s="86">
        <v>45566</v>
      </c>
      <c r="C248" s="86">
        <v>45566</v>
      </c>
      <c r="D248" s="86">
        <v>45566</v>
      </c>
      <c r="E248" s="79" t="s">
        <v>1493</v>
      </c>
      <c r="F248" s="79" t="s">
        <v>1740</v>
      </c>
      <c r="G248" s="79">
        <v>247</v>
      </c>
      <c r="H248" s="79" t="s">
        <v>1501</v>
      </c>
      <c r="I248" s="79" t="s">
        <v>33</v>
      </c>
      <c r="J248" s="79" t="s">
        <v>810</v>
      </c>
      <c r="K248" s="79" t="s">
        <v>35</v>
      </c>
      <c r="L248" s="79">
        <v>830000</v>
      </c>
      <c r="M248" s="79" t="s">
        <v>316</v>
      </c>
      <c r="N248" s="79" t="s">
        <v>892</v>
      </c>
      <c r="O248" s="79" t="s">
        <v>1196</v>
      </c>
      <c r="P248" s="79" t="s">
        <v>1197</v>
      </c>
      <c r="Q248" s="79" t="s">
        <v>38</v>
      </c>
      <c r="R248" s="79">
        <v>10</v>
      </c>
      <c r="S248" s="79" t="s">
        <v>39</v>
      </c>
      <c r="T248" s="79">
        <v>50000000</v>
      </c>
      <c r="U248" s="79">
        <v>1</v>
      </c>
      <c r="V248" s="79">
        <v>500000000</v>
      </c>
      <c r="W248" s="79">
        <v>0</v>
      </c>
      <c r="X248" s="79">
        <v>500000000</v>
      </c>
      <c r="Y248" s="79" t="s">
        <v>1749</v>
      </c>
      <c r="Z248" s="79" t="s">
        <v>1151</v>
      </c>
      <c r="AA248" s="79" t="s">
        <v>1742</v>
      </c>
    </row>
    <row r="249" spans="1:27" x14ac:dyDescent="0.25">
      <c r="A249" s="79" t="s">
        <v>1151</v>
      </c>
      <c r="B249" s="86">
        <v>45597</v>
      </c>
      <c r="C249" s="86">
        <v>45597</v>
      </c>
      <c r="D249" s="86">
        <v>45597</v>
      </c>
      <c r="E249" s="79" t="s">
        <v>1495</v>
      </c>
      <c r="F249" s="79" t="s">
        <v>1740</v>
      </c>
      <c r="G249" s="79">
        <v>248</v>
      </c>
      <c r="H249" s="79" t="s">
        <v>1502</v>
      </c>
      <c r="I249" s="79" t="s">
        <v>40</v>
      </c>
      <c r="J249" s="79" t="s">
        <v>810</v>
      </c>
      <c r="K249" s="79" t="s">
        <v>204</v>
      </c>
      <c r="L249" s="79">
        <v>840000</v>
      </c>
      <c r="M249" s="79" t="s">
        <v>87</v>
      </c>
      <c r="N249" s="79" t="s">
        <v>902</v>
      </c>
      <c r="O249" s="79" t="s">
        <v>1195</v>
      </c>
      <c r="P249" s="79" t="s">
        <v>1198</v>
      </c>
      <c r="Q249" s="79" t="s">
        <v>38</v>
      </c>
      <c r="R249" s="79">
        <v>2</v>
      </c>
      <c r="S249" s="79" t="s">
        <v>39</v>
      </c>
      <c r="T249" s="79">
        <v>100000</v>
      </c>
      <c r="U249" s="79">
        <v>1</v>
      </c>
      <c r="V249" s="79">
        <v>200000</v>
      </c>
      <c r="W249" s="79">
        <v>0</v>
      </c>
      <c r="X249" s="79">
        <v>200000</v>
      </c>
      <c r="Y249" s="79" t="s">
        <v>1750</v>
      </c>
      <c r="Z249" s="79" t="s">
        <v>1151</v>
      </c>
      <c r="AA249" s="79" t="s">
        <v>1742</v>
      </c>
    </row>
    <row r="250" spans="1:27" x14ac:dyDescent="0.25">
      <c r="A250" s="79" t="s">
        <v>1151</v>
      </c>
      <c r="B250" s="86">
        <v>45627</v>
      </c>
      <c r="C250" s="86">
        <v>45627</v>
      </c>
      <c r="D250" s="86">
        <v>45627</v>
      </c>
      <c r="E250" s="79" t="s">
        <v>1497</v>
      </c>
      <c r="F250" s="79" t="s">
        <v>1554</v>
      </c>
      <c r="G250" s="79">
        <v>249</v>
      </c>
      <c r="H250" s="79" t="s">
        <v>1503</v>
      </c>
      <c r="I250" s="79" t="s">
        <v>819</v>
      </c>
      <c r="J250" s="79" t="s">
        <v>810</v>
      </c>
      <c r="K250" s="79" t="s">
        <v>197</v>
      </c>
      <c r="L250" s="79">
        <v>810000</v>
      </c>
      <c r="M250" s="79" t="s">
        <v>66</v>
      </c>
      <c r="N250" s="79" t="s">
        <v>926</v>
      </c>
      <c r="O250" s="79" t="s">
        <v>1191</v>
      </c>
      <c r="P250" s="79" t="s">
        <v>1199</v>
      </c>
      <c r="Q250" s="79" t="s">
        <v>38</v>
      </c>
      <c r="R250" s="79">
        <v>1</v>
      </c>
      <c r="S250" s="79" t="s">
        <v>39</v>
      </c>
      <c r="T250" s="79">
        <v>1000000</v>
      </c>
      <c r="U250" s="79">
        <v>1</v>
      </c>
      <c r="V250" s="79">
        <v>1000000</v>
      </c>
      <c r="W250" s="79">
        <v>0</v>
      </c>
      <c r="X250" s="79">
        <v>1000000</v>
      </c>
      <c r="Y250" s="79" t="s">
        <v>1751</v>
      </c>
      <c r="Z250" s="79" t="s">
        <v>1151</v>
      </c>
      <c r="AA250" s="79" t="s">
        <v>1746</v>
      </c>
    </row>
    <row r="251" spans="1:27" x14ac:dyDescent="0.25">
      <c r="A251" s="79" t="s">
        <v>1151</v>
      </c>
      <c r="B251" s="86">
        <v>45658</v>
      </c>
      <c r="C251" s="86">
        <v>45658</v>
      </c>
      <c r="D251" s="86">
        <v>45658</v>
      </c>
      <c r="E251" s="79" t="s">
        <v>1499</v>
      </c>
      <c r="F251" s="79" t="s">
        <v>1554</v>
      </c>
      <c r="G251" s="79">
        <v>250</v>
      </c>
      <c r="H251" s="79" t="s">
        <v>1504</v>
      </c>
      <c r="I251" s="79" t="s">
        <v>33</v>
      </c>
      <c r="J251" s="79" t="s">
        <v>810</v>
      </c>
      <c r="K251" s="79" t="s">
        <v>201</v>
      </c>
      <c r="L251" s="79">
        <v>820000</v>
      </c>
      <c r="M251" s="79" t="s">
        <v>72</v>
      </c>
      <c r="N251" s="79" t="s">
        <v>932</v>
      </c>
      <c r="O251" s="79" t="s">
        <v>1191</v>
      </c>
      <c r="P251" s="79" t="s">
        <v>1192</v>
      </c>
      <c r="Q251" s="79" t="s">
        <v>38</v>
      </c>
      <c r="R251" s="79">
        <v>3</v>
      </c>
      <c r="S251" s="79" t="s">
        <v>39</v>
      </c>
      <c r="T251" s="79">
        <v>1000000</v>
      </c>
      <c r="U251" s="79">
        <v>1</v>
      </c>
      <c r="V251" s="79">
        <v>3000000</v>
      </c>
      <c r="W251" s="79">
        <v>0</v>
      </c>
      <c r="X251" s="79">
        <v>3000000</v>
      </c>
      <c r="Y251" s="79" t="s">
        <v>1752</v>
      </c>
      <c r="Z251" s="79" t="s">
        <v>1151</v>
      </c>
      <c r="AA251" s="79" t="s">
        <v>1746</v>
      </c>
    </row>
    <row r="252" spans="1:27" x14ac:dyDescent="0.25">
      <c r="A252" s="79" t="s">
        <v>1151</v>
      </c>
      <c r="B252" s="86">
        <v>45689</v>
      </c>
      <c r="C252" s="86">
        <v>45689</v>
      </c>
      <c r="D252" s="86">
        <v>45689</v>
      </c>
      <c r="E252" s="79" t="s">
        <v>1495</v>
      </c>
      <c r="F252" s="79" t="s">
        <v>1740</v>
      </c>
      <c r="G252" s="79">
        <v>251</v>
      </c>
      <c r="H252" s="79" t="s">
        <v>1505</v>
      </c>
      <c r="I252" s="79" t="s">
        <v>40</v>
      </c>
      <c r="J252" s="79" t="s">
        <v>810</v>
      </c>
      <c r="K252" s="79" t="s">
        <v>35</v>
      </c>
      <c r="L252" s="79">
        <v>830000</v>
      </c>
      <c r="M252" s="79" t="s">
        <v>316</v>
      </c>
      <c r="N252" s="79" t="s">
        <v>902</v>
      </c>
      <c r="O252" s="79" t="s">
        <v>1193</v>
      </c>
      <c r="P252" s="79" t="s">
        <v>1199</v>
      </c>
      <c r="Q252" s="79" t="s">
        <v>38</v>
      </c>
      <c r="R252" s="79">
        <v>5</v>
      </c>
      <c r="S252" s="79" t="s">
        <v>39</v>
      </c>
      <c r="T252" s="79">
        <v>100000</v>
      </c>
      <c r="U252" s="79">
        <v>1</v>
      </c>
      <c r="V252" s="79">
        <v>500000</v>
      </c>
      <c r="W252" s="79">
        <v>0</v>
      </c>
      <c r="X252" s="79">
        <v>500000</v>
      </c>
      <c r="Y252" s="79" t="s">
        <v>1750</v>
      </c>
      <c r="Z252" s="79" t="s">
        <v>1151</v>
      </c>
      <c r="AA252" s="79" t="s">
        <v>1742</v>
      </c>
    </row>
    <row r="253" spans="1:27" x14ac:dyDescent="0.25">
      <c r="A253" s="79" t="s">
        <v>1151</v>
      </c>
      <c r="B253" s="86">
        <v>45717</v>
      </c>
      <c r="C253" s="86">
        <v>45717</v>
      </c>
      <c r="D253" s="86">
        <v>45717</v>
      </c>
      <c r="E253" s="79" t="s">
        <v>1495</v>
      </c>
      <c r="F253" s="79" t="s">
        <v>1740</v>
      </c>
      <c r="G253" s="79">
        <v>252</v>
      </c>
      <c r="H253" s="79" t="s">
        <v>1506</v>
      </c>
      <c r="I253" s="79" t="s">
        <v>819</v>
      </c>
      <c r="J253" s="79" t="s">
        <v>810</v>
      </c>
      <c r="K253" s="79" t="s">
        <v>204</v>
      </c>
      <c r="L253" s="79">
        <v>840000</v>
      </c>
      <c r="M253" s="79" t="s">
        <v>87</v>
      </c>
      <c r="N253" s="79" t="s">
        <v>902</v>
      </c>
      <c r="O253" s="79" t="s">
        <v>1191</v>
      </c>
      <c r="P253" s="79" t="s">
        <v>1192</v>
      </c>
      <c r="Q253" s="79" t="s">
        <v>38</v>
      </c>
      <c r="R253" s="79">
        <v>5</v>
      </c>
      <c r="S253" s="79" t="s">
        <v>39</v>
      </c>
      <c r="T253" s="79">
        <v>1000000</v>
      </c>
      <c r="U253" s="79">
        <v>1</v>
      </c>
      <c r="V253" s="79">
        <v>5000000</v>
      </c>
      <c r="W253" s="79">
        <v>0</v>
      </c>
      <c r="X253" s="79">
        <v>5000000</v>
      </c>
      <c r="Y253" s="79" t="s">
        <v>1744</v>
      </c>
      <c r="Z253" s="79" t="s">
        <v>1151</v>
      </c>
      <c r="AA253" s="79" t="s">
        <v>1742</v>
      </c>
    </row>
    <row r="254" spans="1:27" x14ac:dyDescent="0.25">
      <c r="A254" s="79" t="s">
        <v>1152</v>
      </c>
      <c r="B254" s="86">
        <v>45383</v>
      </c>
      <c r="C254" s="86">
        <v>45383</v>
      </c>
      <c r="D254" s="86">
        <v>45383</v>
      </c>
      <c r="E254" s="79" t="s">
        <v>1491</v>
      </c>
      <c r="F254" s="79" t="s">
        <v>1740</v>
      </c>
      <c r="G254" s="79">
        <v>253</v>
      </c>
      <c r="H254" s="79" t="s">
        <v>1507</v>
      </c>
      <c r="I254" s="79" t="s">
        <v>33</v>
      </c>
      <c r="J254" s="79" t="s">
        <v>825</v>
      </c>
      <c r="K254" s="79" t="s">
        <v>215</v>
      </c>
      <c r="L254" s="79">
        <v>910000</v>
      </c>
      <c r="M254" s="79" t="s">
        <v>119</v>
      </c>
      <c r="N254" s="79" t="s">
        <v>884</v>
      </c>
      <c r="O254" s="79" t="s">
        <v>1188</v>
      </c>
      <c r="P254" s="79" t="s">
        <v>1187</v>
      </c>
      <c r="Q254" s="79" t="s">
        <v>38</v>
      </c>
      <c r="R254" s="79">
        <v>1000</v>
      </c>
      <c r="S254" s="79" t="s">
        <v>39</v>
      </c>
      <c r="T254" s="79">
        <v>5000</v>
      </c>
      <c r="U254" s="79">
        <v>1</v>
      </c>
      <c r="V254" s="79">
        <v>5000000</v>
      </c>
      <c r="W254" s="79">
        <v>0</v>
      </c>
      <c r="X254" s="79">
        <v>5000000</v>
      </c>
      <c r="Y254" s="79" t="s">
        <v>1741</v>
      </c>
      <c r="Z254" s="79" t="s">
        <v>1152</v>
      </c>
      <c r="AA254" s="79" t="s">
        <v>1753</v>
      </c>
    </row>
    <row r="255" spans="1:27" x14ac:dyDescent="0.25">
      <c r="A255" s="79" t="s">
        <v>1152</v>
      </c>
      <c r="B255" s="86">
        <v>45413</v>
      </c>
      <c r="C255" s="86">
        <v>45413</v>
      </c>
      <c r="D255" s="86">
        <v>45413</v>
      </c>
      <c r="E255" s="79" t="s">
        <v>1493</v>
      </c>
      <c r="F255" s="79" t="s">
        <v>1740</v>
      </c>
      <c r="G255" s="79">
        <v>254</v>
      </c>
      <c r="H255" s="79" t="s">
        <v>1508</v>
      </c>
      <c r="I255" s="79" t="s">
        <v>40</v>
      </c>
      <c r="J255" s="79" t="s">
        <v>825</v>
      </c>
      <c r="K255" s="79" t="s">
        <v>220</v>
      </c>
      <c r="L255" s="79">
        <v>920000</v>
      </c>
      <c r="M255" s="79" t="s">
        <v>36</v>
      </c>
      <c r="N255" s="79" t="s">
        <v>892</v>
      </c>
      <c r="O255" s="79" t="s">
        <v>1189</v>
      </c>
      <c r="P255" s="79" t="s">
        <v>1190</v>
      </c>
      <c r="Q255" s="79" t="s">
        <v>38</v>
      </c>
      <c r="R255" s="79">
        <v>2</v>
      </c>
      <c r="S255" s="79" t="s">
        <v>39</v>
      </c>
      <c r="T255" s="79">
        <v>1000000</v>
      </c>
      <c r="U255" s="79">
        <v>1</v>
      </c>
      <c r="V255" s="79">
        <v>2000000</v>
      </c>
      <c r="W255" s="79">
        <v>0</v>
      </c>
      <c r="X255" s="79">
        <v>2000000</v>
      </c>
      <c r="Y255" s="79" t="s">
        <v>1743</v>
      </c>
      <c r="Z255" s="79" t="s">
        <v>1152</v>
      </c>
      <c r="AA255" s="79" t="s">
        <v>1753</v>
      </c>
    </row>
    <row r="256" spans="1:27" x14ac:dyDescent="0.25">
      <c r="A256" s="79" t="s">
        <v>1152</v>
      </c>
      <c r="B256" s="86">
        <v>45444</v>
      </c>
      <c r="C256" s="86">
        <v>45444</v>
      </c>
      <c r="D256" s="86">
        <v>45444</v>
      </c>
      <c r="E256" s="79" t="s">
        <v>1495</v>
      </c>
      <c r="F256" s="79" t="s">
        <v>1740</v>
      </c>
      <c r="G256" s="79">
        <v>255</v>
      </c>
      <c r="H256" s="79" t="s">
        <v>1509</v>
      </c>
      <c r="I256" s="79" t="s">
        <v>819</v>
      </c>
      <c r="J256" s="79" t="s">
        <v>825</v>
      </c>
      <c r="K256" s="79" t="s">
        <v>227</v>
      </c>
      <c r="L256" s="79">
        <v>930000</v>
      </c>
      <c r="M256" s="79" t="s">
        <v>803</v>
      </c>
      <c r="N256" s="79" t="s">
        <v>902</v>
      </c>
      <c r="O256" s="79" t="s">
        <v>1191</v>
      </c>
      <c r="P256" s="79" t="s">
        <v>1192</v>
      </c>
      <c r="Q256" s="79" t="s">
        <v>38</v>
      </c>
      <c r="R256" s="79">
        <v>100</v>
      </c>
      <c r="S256" s="79" t="s">
        <v>39</v>
      </c>
      <c r="T256" s="79">
        <v>100000</v>
      </c>
      <c r="U256" s="79">
        <v>1</v>
      </c>
      <c r="V256" s="79">
        <v>10000000</v>
      </c>
      <c r="W256" s="79">
        <v>0</v>
      </c>
      <c r="X256" s="79">
        <v>10000000</v>
      </c>
      <c r="Y256" s="79" t="s">
        <v>1744</v>
      </c>
      <c r="Z256" s="79" t="s">
        <v>1152</v>
      </c>
      <c r="AA256" s="79" t="s">
        <v>1753</v>
      </c>
    </row>
    <row r="257" spans="1:27" x14ac:dyDescent="0.25">
      <c r="A257" s="79" t="s">
        <v>1152</v>
      </c>
      <c r="B257" s="86">
        <v>45474</v>
      </c>
      <c r="C257" s="86">
        <v>45474</v>
      </c>
      <c r="D257" s="86">
        <v>45474</v>
      </c>
      <c r="E257" s="79" t="s">
        <v>1497</v>
      </c>
      <c r="F257" s="79" t="s">
        <v>1554</v>
      </c>
      <c r="G257" s="79">
        <v>256</v>
      </c>
      <c r="H257" s="79" t="s">
        <v>1510</v>
      </c>
      <c r="I257" s="79" t="s">
        <v>33</v>
      </c>
      <c r="J257" s="79" t="s">
        <v>825</v>
      </c>
      <c r="K257" s="79" t="s">
        <v>42</v>
      </c>
      <c r="L257" s="79">
        <v>940000</v>
      </c>
      <c r="M257" s="79" t="s">
        <v>766</v>
      </c>
      <c r="N257" s="79" t="s">
        <v>926</v>
      </c>
      <c r="O257" s="79" t="s">
        <v>1193</v>
      </c>
      <c r="P257" s="79" t="s">
        <v>1194</v>
      </c>
      <c r="Q257" s="79" t="s">
        <v>38</v>
      </c>
      <c r="R257" s="79">
        <v>2</v>
      </c>
      <c r="S257" s="79" t="s">
        <v>39</v>
      </c>
      <c r="T257" s="79">
        <v>5000000</v>
      </c>
      <c r="U257" s="79">
        <v>1</v>
      </c>
      <c r="V257" s="79">
        <v>10000000</v>
      </c>
      <c r="W257" s="79">
        <v>0</v>
      </c>
      <c r="X257" s="79">
        <v>10000000</v>
      </c>
      <c r="Y257" s="79" t="s">
        <v>1745</v>
      </c>
      <c r="Z257" s="79" t="s">
        <v>1152</v>
      </c>
      <c r="AA257" s="79" t="s">
        <v>1754</v>
      </c>
    </row>
    <row r="258" spans="1:27" x14ac:dyDescent="0.25">
      <c r="A258" s="79" t="s">
        <v>1152</v>
      </c>
      <c r="B258" s="86">
        <v>45505</v>
      </c>
      <c r="C258" s="86">
        <v>45505</v>
      </c>
      <c r="D258" s="86">
        <v>45505</v>
      </c>
      <c r="E258" s="79" t="s">
        <v>1499</v>
      </c>
      <c r="F258" s="79" t="s">
        <v>1554</v>
      </c>
      <c r="G258" s="79">
        <v>257</v>
      </c>
      <c r="H258" s="79" t="s">
        <v>1511</v>
      </c>
      <c r="I258" s="79" t="s">
        <v>40</v>
      </c>
      <c r="J258" s="79" t="s">
        <v>825</v>
      </c>
      <c r="K258" s="79" t="s">
        <v>215</v>
      </c>
      <c r="L258" s="79">
        <v>910000</v>
      </c>
      <c r="M258" s="79" t="s">
        <v>818</v>
      </c>
      <c r="N258" s="79" t="s">
        <v>932</v>
      </c>
      <c r="O258" s="79" t="s">
        <v>1195</v>
      </c>
      <c r="P258" s="79" t="s">
        <v>1192</v>
      </c>
      <c r="Q258" s="79" t="s">
        <v>38</v>
      </c>
      <c r="R258" s="79">
        <v>1</v>
      </c>
      <c r="S258" s="79" t="s">
        <v>39</v>
      </c>
      <c r="T258" s="79">
        <v>10000000</v>
      </c>
      <c r="U258" s="79">
        <v>1</v>
      </c>
      <c r="V258" s="79">
        <v>10000000</v>
      </c>
      <c r="W258" s="79">
        <v>0</v>
      </c>
      <c r="X258" s="79">
        <v>10000000</v>
      </c>
      <c r="Y258" s="79" t="s">
        <v>1747</v>
      </c>
      <c r="Z258" s="79" t="s">
        <v>1152</v>
      </c>
      <c r="AA258" s="79" t="s">
        <v>1754</v>
      </c>
    </row>
    <row r="259" spans="1:27" x14ac:dyDescent="0.25">
      <c r="A259" s="79" t="s">
        <v>1152</v>
      </c>
      <c r="B259" s="86">
        <v>45536</v>
      </c>
      <c r="C259" s="86">
        <v>45536</v>
      </c>
      <c r="D259" s="86">
        <v>45536</v>
      </c>
      <c r="E259" s="79" t="s">
        <v>1491</v>
      </c>
      <c r="F259" s="79" t="s">
        <v>1740</v>
      </c>
      <c r="G259" s="79">
        <v>258</v>
      </c>
      <c r="H259" s="79" t="s">
        <v>1512</v>
      </c>
      <c r="I259" s="79" t="s">
        <v>819</v>
      </c>
      <c r="J259" s="79" t="s">
        <v>825</v>
      </c>
      <c r="K259" s="79" t="s">
        <v>220</v>
      </c>
      <c r="L259" s="79">
        <v>920000</v>
      </c>
      <c r="M259" s="79" t="s">
        <v>119</v>
      </c>
      <c r="N259" s="79" t="s">
        <v>884</v>
      </c>
      <c r="O259" s="79" t="s">
        <v>1191</v>
      </c>
      <c r="P259" s="79" t="s">
        <v>1192</v>
      </c>
      <c r="Q259" s="79" t="s">
        <v>38</v>
      </c>
      <c r="R259" s="79">
        <v>2</v>
      </c>
      <c r="S259" s="79" t="s">
        <v>39</v>
      </c>
      <c r="T259" s="79">
        <v>10000000</v>
      </c>
      <c r="U259" s="79">
        <v>1</v>
      </c>
      <c r="V259" s="79">
        <v>20000000</v>
      </c>
      <c r="W259" s="79">
        <v>0</v>
      </c>
      <c r="X259" s="79">
        <v>20000000</v>
      </c>
      <c r="Y259" s="79" t="s">
        <v>1748</v>
      </c>
      <c r="Z259" s="79" t="s">
        <v>1152</v>
      </c>
      <c r="AA259" s="79" t="s">
        <v>1753</v>
      </c>
    </row>
    <row r="260" spans="1:27" x14ac:dyDescent="0.25">
      <c r="A260" s="79" t="s">
        <v>1152</v>
      </c>
      <c r="B260" s="86">
        <v>45566</v>
      </c>
      <c r="C260" s="86">
        <v>45566</v>
      </c>
      <c r="D260" s="86">
        <v>45566</v>
      </c>
      <c r="E260" s="79" t="s">
        <v>1493</v>
      </c>
      <c r="F260" s="79" t="s">
        <v>1740</v>
      </c>
      <c r="G260" s="79">
        <v>259</v>
      </c>
      <c r="H260" s="79" t="s">
        <v>1513</v>
      </c>
      <c r="I260" s="79" t="s">
        <v>33</v>
      </c>
      <c r="J260" s="79" t="s">
        <v>825</v>
      </c>
      <c r="K260" s="79" t="s">
        <v>227</v>
      </c>
      <c r="L260" s="79">
        <v>930000</v>
      </c>
      <c r="M260" s="79" t="s">
        <v>36</v>
      </c>
      <c r="N260" s="79" t="s">
        <v>892</v>
      </c>
      <c r="O260" s="79" t="s">
        <v>1196</v>
      </c>
      <c r="P260" s="79" t="s">
        <v>1197</v>
      </c>
      <c r="Q260" s="79" t="s">
        <v>38</v>
      </c>
      <c r="R260" s="79">
        <v>10</v>
      </c>
      <c r="S260" s="79" t="s">
        <v>39</v>
      </c>
      <c r="T260" s="79">
        <v>50000000</v>
      </c>
      <c r="U260" s="79">
        <v>1</v>
      </c>
      <c r="V260" s="79">
        <v>500000000</v>
      </c>
      <c r="W260" s="79">
        <v>0</v>
      </c>
      <c r="X260" s="79">
        <v>500000000</v>
      </c>
      <c r="Y260" s="79" t="s">
        <v>1749</v>
      </c>
      <c r="Z260" s="79" t="s">
        <v>1152</v>
      </c>
      <c r="AA260" s="79" t="s">
        <v>1753</v>
      </c>
    </row>
    <row r="261" spans="1:27" x14ac:dyDescent="0.25">
      <c r="A261" s="79" t="s">
        <v>1152</v>
      </c>
      <c r="B261" s="86">
        <v>45597</v>
      </c>
      <c r="C261" s="86">
        <v>45597</v>
      </c>
      <c r="D261" s="86">
        <v>45597</v>
      </c>
      <c r="E261" s="79" t="s">
        <v>1495</v>
      </c>
      <c r="F261" s="79" t="s">
        <v>1740</v>
      </c>
      <c r="G261" s="79">
        <v>260</v>
      </c>
      <c r="H261" s="79" t="s">
        <v>1514</v>
      </c>
      <c r="I261" s="79" t="s">
        <v>40</v>
      </c>
      <c r="J261" s="79" t="s">
        <v>825</v>
      </c>
      <c r="K261" s="79" t="s">
        <v>42</v>
      </c>
      <c r="L261" s="79">
        <v>940000</v>
      </c>
      <c r="M261" s="79" t="s">
        <v>803</v>
      </c>
      <c r="N261" s="79" t="s">
        <v>902</v>
      </c>
      <c r="O261" s="79" t="s">
        <v>1195</v>
      </c>
      <c r="P261" s="79" t="s">
        <v>1198</v>
      </c>
      <c r="Q261" s="79" t="s">
        <v>38</v>
      </c>
      <c r="R261" s="79">
        <v>2</v>
      </c>
      <c r="S261" s="79" t="s">
        <v>39</v>
      </c>
      <c r="T261" s="79">
        <v>100000</v>
      </c>
      <c r="U261" s="79">
        <v>1</v>
      </c>
      <c r="V261" s="79">
        <v>200000</v>
      </c>
      <c r="W261" s="79">
        <v>0</v>
      </c>
      <c r="X261" s="79">
        <v>200000</v>
      </c>
      <c r="Y261" s="79" t="s">
        <v>1750</v>
      </c>
      <c r="Z261" s="79" t="s">
        <v>1152</v>
      </c>
      <c r="AA261" s="79" t="s">
        <v>1753</v>
      </c>
    </row>
    <row r="262" spans="1:27" x14ac:dyDescent="0.25">
      <c r="A262" s="79" t="s">
        <v>1152</v>
      </c>
      <c r="B262" s="86">
        <v>45627</v>
      </c>
      <c r="C262" s="86">
        <v>45627</v>
      </c>
      <c r="D262" s="86">
        <v>45627</v>
      </c>
      <c r="E262" s="79" t="s">
        <v>1497</v>
      </c>
      <c r="F262" s="79" t="s">
        <v>1554</v>
      </c>
      <c r="G262" s="79">
        <v>261</v>
      </c>
      <c r="H262" s="79" t="s">
        <v>1515</v>
      </c>
      <c r="I262" s="79" t="s">
        <v>819</v>
      </c>
      <c r="J262" s="79" t="s">
        <v>825</v>
      </c>
      <c r="K262" s="79" t="s">
        <v>215</v>
      </c>
      <c r="L262" s="79">
        <v>910000</v>
      </c>
      <c r="M262" s="79" t="s">
        <v>766</v>
      </c>
      <c r="N262" s="79" t="s">
        <v>926</v>
      </c>
      <c r="O262" s="79" t="s">
        <v>1191</v>
      </c>
      <c r="P262" s="79" t="s">
        <v>1199</v>
      </c>
      <c r="Q262" s="79" t="s">
        <v>38</v>
      </c>
      <c r="R262" s="79">
        <v>1</v>
      </c>
      <c r="S262" s="79" t="s">
        <v>39</v>
      </c>
      <c r="T262" s="79">
        <v>1000000</v>
      </c>
      <c r="U262" s="79">
        <v>1</v>
      </c>
      <c r="V262" s="79">
        <v>1000000</v>
      </c>
      <c r="W262" s="79">
        <v>0</v>
      </c>
      <c r="X262" s="79">
        <v>1000000</v>
      </c>
      <c r="Y262" s="79" t="s">
        <v>1751</v>
      </c>
      <c r="Z262" s="79" t="s">
        <v>1152</v>
      </c>
      <c r="AA262" s="79" t="s">
        <v>1754</v>
      </c>
    </row>
    <row r="263" spans="1:27" x14ac:dyDescent="0.25">
      <c r="A263" s="79" t="s">
        <v>1152</v>
      </c>
      <c r="B263" s="86">
        <v>45658</v>
      </c>
      <c r="C263" s="86">
        <v>45658</v>
      </c>
      <c r="D263" s="86">
        <v>45658</v>
      </c>
      <c r="E263" s="79" t="s">
        <v>1499</v>
      </c>
      <c r="F263" s="79" t="s">
        <v>1554</v>
      </c>
      <c r="G263" s="79">
        <v>262</v>
      </c>
      <c r="H263" s="79" t="s">
        <v>1516</v>
      </c>
      <c r="I263" s="79" t="s">
        <v>33</v>
      </c>
      <c r="J263" s="79" t="s">
        <v>825</v>
      </c>
      <c r="K263" s="79" t="s">
        <v>220</v>
      </c>
      <c r="L263" s="79">
        <v>920000</v>
      </c>
      <c r="M263" s="79" t="s">
        <v>119</v>
      </c>
      <c r="N263" s="79" t="s">
        <v>932</v>
      </c>
      <c r="O263" s="79" t="s">
        <v>1191</v>
      </c>
      <c r="P263" s="79" t="s">
        <v>1192</v>
      </c>
      <c r="Q263" s="79" t="s">
        <v>38</v>
      </c>
      <c r="R263" s="79">
        <v>3</v>
      </c>
      <c r="S263" s="79" t="s">
        <v>39</v>
      </c>
      <c r="T263" s="79">
        <v>1000000</v>
      </c>
      <c r="U263" s="79">
        <v>1</v>
      </c>
      <c r="V263" s="79">
        <v>3000000</v>
      </c>
      <c r="W263" s="79">
        <v>0</v>
      </c>
      <c r="X263" s="79">
        <v>3000000</v>
      </c>
      <c r="Y263" s="79" t="s">
        <v>1752</v>
      </c>
      <c r="Z263" s="79" t="s">
        <v>1152</v>
      </c>
      <c r="AA263" s="79" t="s">
        <v>1754</v>
      </c>
    </row>
    <row r="264" spans="1:27" x14ac:dyDescent="0.25">
      <c r="A264" s="79" t="s">
        <v>1152</v>
      </c>
      <c r="B264" s="86">
        <v>45689</v>
      </c>
      <c r="C264" s="86">
        <v>45689</v>
      </c>
      <c r="D264" s="86">
        <v>45689</v>
      </c>
      <c r="E264" s="79" t="s">
        <v>1495</v>
      </c>
      <c r="F264" s="79" t="s">
        <v>1740</v>
      </c>
      <c r="G264" s="79">
        <v>263</v>
      </c>
      <c r="H264" s="79" t="s">
        <v>1517</v>
      </c>
      <c r="I264" s="79" t="s">
        <v>40</v>
      </c>
      <c r="J264" s="79" t="s">
        <v>825</v>
      </c>
      <c r="K264" s="79" t="s">
        <v>227</v>
      </c>
      <c r="L264" s="79">
        <v>930000</v>
      </c>
      <c r="M264" s="79" t="s">
        <v>36</v>
      </c>
      <c r="N264" s="79" t="s">
        <v>902</v>
      </c>
      <c r="O264" s="79" t="s">
        <v>1193</v>
      </c>
      <c r="P264" s="79" t="s">
        <v>1199</v>
      </c>
      <c r="Q264" s="79" t="s">
        <v>38</v>
      </c>
      <c r="R264" s="79">
        <v>5</v>
      </c>
      <c r="S264" s="79" t="s">
        <v>39</v>
      </c>
      <c r="T264" s="79">
        <v>100000</v>
      </c>
      <c r="U264" s="79">
        <v>1</v>
      </c>
      <c r="V264" s="79">
        <v>500000</v>
      </c>
      <c r="W264" s="79">
        <v>0</v>
      </c>
      <c r="X264" s="79">
        <v>500000</v>
      </c>
      <c r="Y264" s="79" t="s">
        <v>1750</v>
      </c>
      <c r="Z264" s="79" t="s">
        <v>1152</v>
      </c>
      <c r="AA264" s="79" t="s">
        <v>1753</v>
      </c>
    </row>
    <row r="265" spans="1:27" x14ac:dyDescent="0.25">
      <c r="A265" s="79" t="s">
        <v>1152</v>
      </c>
      <c r="B265" s="86">
        <v>45717</v>
      </c>
      <c r="C265" s="86">
        <v>45717</v>
      </c>
      <c r="D265" s="86">
        <v>45717</v>
      </c>
      <c r="E265" s="79" t="s">
        <v>1495</v>
      </c>
      <c r="F265" s="79" t="s">
        <v>1740</v>
      </c>
      <c r="G265" s="79">
        <v>264</v>
      </c>
      <c r="H265" s="79" t="s">
        <v>1518</v>
      </c>
      <c r="I265" s="79" t="s">
        <v>819</v>
      </c>
      <c r="J265" s="79" t="s">
        <v>825</v>
      </c>
      <c r="K265" s="79" t="s">
        <v>42</v>
      </c>
      <c r="L265" s="79">
        <v>940000</v>
      </c>
      <c r="M265" s="79" t="s">
        <v>803</v>
      </c>
      <c r="N265" s="79" t="s">
        <v>902</v>
      </c>
      <c r="O265" s="79" t="s">
        <v>1191</v>
      </c>
      <c r="P265" s="79" t="s">
        <v>1192</v>
      </c>
      <c r="Q265" s="79" t="s">
        <v>38</v>
      </c>
      <c r="R265" s="79">
        <v>5</v>
      </c>
      <c r="S265" s="79" t="s">
        <v>39</v>
      </c>
      <c r="T265" s="79">
        <v>1000000</v>
      </c>
      <c r="U265" s="79">
        <v>1</v>
      </c>
      <c r="V265" s="79">
        <v>5000000</v>
      </c>
      <c r="W265" s="79">
        <v>0</v>
      </c>
      <c r="X265" s="79">
        <v>5000000</v>
      </c>
      <c r="Y265" s="79" t="s">
        <v>1744</v>
      </c>
      <c r="Z265" s="79" t="s">
        <v>1152</v>
      </c>
      <c r="AA265" s="79" t="s">
        <v>1753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5 6 7 c c 7 - 0 4 6 4 - 4 f e 9 - 8 c 9 f - 9 b c b 9 d 3 1 5 c 0 0 "   x m l n s = " h t t p : / / s c h e m a s . m i c r o s o f t . c o m / D a t a M a s h u p " > A A A A A G 4 H A A B Q S w M E F A A C A A g A L l s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u W z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s 9 V 9 R V P t 1 m B A A A a R o A A B M A H A B G b 3 J t d W x h c y 9 T Z W N 0 a W 9 u M S 5 t I K I Y A C i g F A A A A A A A A A A A A A A A A A A A A A A A A A A A A O 1 X 3 0 / b S B B + R + J / W I W X R L J o / B v a 4 6 T U C S 0 q R 9 I k V e + E e D D J A j 5 s L 3 U 2 1 y K U / 7 3 r 2 C k T e 7 / U l f p w D 6 B I S D O z 6 5 3 Z 2 e / 7 Z s F n M h I p m x T / z T f 7 e / t 7 i 7 s w 4 3 M 2 + H v E T l j M 5 f 4 e U 3 8 T s c x m X F k G 3 2 Y 8 P g y W W c Z T + V l k 9 9 d C 3 L c 7 T 5 c X Y c J P W m p Z 6 2 p 1 G Y h U K v + V U a w + a A V 3 Y X q r t p 0 + P v C W 2 m Y a X s f 8 c J q F 6 e J G Z E k g 4 m W S 5 s 5 F u / i U 8 f T U K q x m y 2 B S e Z j k 3 + T K Y B u 7 t b G H 6 S M x 2 y D c A X Y X 2 D 1 g 9 / W f P Q L h x 8 B u d p E D 5 W t a y G H r j 2 S i l E 0 X L P C A H e R s H g H 7 s d 5 u d Y H d B H Z w x R Z I 2 H K A H e R r g X w t k K 8 F 8 r V A v j b I 1 w b 5 2 q i l Q b 4 2 y N c G + d o g X x v k a 4 N 8 b Z C v A / J 1 U E s 7 q K U d + I p R T z s g Z w e 9 Y 8 d H j j z r s 1 R 6 z m E O S N S D H r P b R U t c l L q L U n d t u J c D P S 7 0 e N D j Q w 8 s g H u M P B 6 s g G d C j w U 9 s A Y e r I E H a + D B G n i w B h 6 s g Q d r 4 M M a + L A G P q y B D 2 v g w x r 4 4 B H 4 k M z Q I / A R n / n o D R x t E 9 q q 8 4 P 7 R 5 l I h F T k / 5 6 H c 5 4 t n v m / 9 J T 2 d k U m G O y y D O j F 8 W Q W x m G 2 O J H Z k l 9 1 t L r C / I m w 0 J w k V x n 9 w W j K X t e y u h D 1 K r 9 d z m + 5 Z G v X d v S 7 8 f D T q G Y 9 j 1 L O R M b 6 / E H W n O o w N 5 F k g d J J P N v t Z Q f t + K Y T i D m v n 4 k F Y g F 3 6 c 1 m Y p k q d 7 G 0 9 o l / l f J j u X K r O d n g y z J 6 S N S 2 e v 9 Z 8 i A y a a w P 1 h c J X 8 h o V g v 6 O P 1 H 0 6 p K O 2 r O E i l 5 O V K p f p S P 9 T V K d a 4 v m o 1 D q a l B e S 9 v u b p y z o K x 5 q M a W 7 m q d 5 N X W B c w G m 7 O O V e f l V H C y 7 v W m i f D k d Z + G m X q g v r i a 8 p G 4 e O 6 o l O e J U 1 j e 0 l + g / X D n U Z p G D f Z k Y a h z Z x X 5 i u r a z n M t F 5 3 u + r H e n / V o 9 x G U V 6 j K L 9 R 1 F G j q O N G U W a 3 W Z j Z L M x q F l Z E u b u j r E Z R d q O o 4 I 7 P 7 q P 0 F o q Y F 5 H 2 I t J e R N r / S a S 9 O 2 e 9 I B h + u p h u P O k y u e Z Z x c n O z y 4 + 1 J X H O d u I j 8 r n c m F T 7 9 9 h f 4 C E 2 m k U K y p U 8 m g s v h K V N u G x k g m 5 r V 0 V X A b j 4 e y O t S 8 P N j L q i v 3 x p z p + H H e e 9 x 3 z R P y n 1 h T 5 k 5 0 L R 2 l u V w 9 g 7 O L O n V S p J 0 f E h Y j 9 E N 8 h h k O c h l g M 8 R Z k K s h N k I 0 Q / y D G Q R x D W Y X y C O U O S h e U I S g p U B 6 g 2 E / h n i I 8 x X Q K 4 x S 4 K V Z T e K a A T C G Y g i 6 F W Q q s F E o p e F K 4 p A B J I Z G C I I U 9 C n Q U 2 i i Y U f i i g E U h i o I S h S E K P M 9 Q s 6 L P U G T z 9 f P S P M S 1 6 / k l V p + s Q e a k b b y i A F Q o 5 k I g l 3 q 4 m K O 2 J q c f w 1 J 1 P q q N R D u m o O r c U x 1 1 q t O N Z q B B M 0 w 5 t m w G l d p s U p t G d P N H M X F o Z g w N o G + Q u g D n l X 6 6 t X 4 6 3 d b v N x 9 v t 4 c Y z Q C j G 1 5 W u 9 r G 3 N E 3 2 y f e 6 h p N b + B G e u m a 3 9 M 1 9 q 9 3 j b l u m 7 o m 0 S k O K i P 2 9 6 J U f 4 Q 3 3 w F Q S w E C L Q A U A A I A C A A u W z 1 X 0 d 1 W j K Y A A A D 4 A A A A E g A A A A A A A A A A A A A A A A A A A A A A Q 2 9 u Z m l n L 1 B h Y 2 t h Z 2 U u e G 1 s U E s B A i 0 A F A A C A A g A L l s 9 V w / K 6 a u k A A A A 6 Q A A A B M A A A A A A A A A A A A A A A A A 8 g A A A F t D b 2 5 0 Z W 5 0 X 1 R 5 c G V z X S 5 4 b W x Q S w E C L Q A U A A I A C A A u W z 1 X 1 F U + 3 W Y E A A B p G g A A E w A A A A A A A A A A A A A A A A D j A Q A A R m 9 y b X V s Y X M v U 2 V j d G l v b j E u b V B L B Q Y A A A A A A w A D A M I A A A C W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G w A A A A A A A C Q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W F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V h Q X z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D o y N T o x N S 4 x N T g z M j U w W i I g L z 4 8 R W 5 0 c n k g V H l w Z T 0 i R m l s b E N v b H V t b l R 5 c G V z I i B W Y W x 1 Z T 0 i c 0 J n a 0 p D U V l H Q X d Z R 0 J n W U R C Z 1 l H Q m d Z R E J n T U R B d 0 1 E Q m d Z R y I g L z 4 8 R W 5 0 c n k g V H l w Z T 0 i R m l s b E N v b H V t b k 5 h b W V z I i B W Y W x 1 Z T 0 i c 1 s m c X V v d D t E R V B U I D o m c X V v d D s s J n F 1 b 3 Q 7 U E 8 m c X V v d D s s J n F 1 b 3 Q 7 R 1 I m c X V v d D s s J n F 1 b 3 Q 7 U 0 9 Q J n F 1 b 3 Q 7 L C Z x d W 9 0 O 0 d M I E F D Q 0 9 V T l Q m c X V v d D s s J n F 1 b 3 Q 7 R 0 w g R 1 J P V V A m c X V v d D s s J n F 1 b 3 Q 7 T m 8 m c X V v d D s s J n F 1 b 3 Q 7 Q n V k Z 2 V 0 I E 5 v J n F 1 b 3 Q 7 L C Z x d W 9 0 O 0 d S T 1 V Q J n F 1 b 3 Q 7 L C Z x d W 9 0 O 0 x p b m U g b 3 I g R G V w d C Z x d W 9 0 O y w m c X V v d D t Q c m 9 m a X Q g Q 2 V u d G V y J n F 1 b 3 Q 7 L C Z x d W 9 0 O 1 B y b 2 Z p d C B D Z W 5 0 Z X I g X G 5 D b 2 R l J n F 1 b 3 Q 7 L C Z x d W 9 0 O y B D b 3 N 0 I E N l b n R l c i Z x d W 9 0 O y w m c X V v d D t B Y 2 N v d W 5 0 I E N v Z G U m c X V v d D s s J n F 1 b 3 Q 7 U H J v a m V j d C B O Y W 1 l J n F 1 b 3 Q 7 L C Z x d W 9 0 O y B F c X V p c G 1 l b n Q g T m F t Z S Z x d W 9 0 O y w m c X V v d D t J b X B v c n Q s X G 5 E b 2 1 l c 3 R p Y y Z x d W 9 0 O y w m c X V v d D t R V F k m c X V v d D s s J n F 1 b 3 Q 7 Q 3 V y c i Z x d W 9 0 O y w m c X V v d D t Q c m l j Z S B Q Z X I g U X R 5 J n F 1 b 3 Q 7 L C Z x d W 9 0 O 0 V 4 Y 2 h h b m d l I F J h d G U m c X V v d D s s J n F 1 b 3 Q 7 Q n V k Z 2 V 0 I E J l Z m 9 y Z S B D U i Z x d W 9 0 O y w m c X V v d D t D U i Z x d W 9 0 O y w m c X V v d D t C d W R n Z X Q g Q W Z 0 Z X I g Q 1 I m c X V v d D s s J n F 1 b 3 Q 7 R 0 w g Q U N D T 1 V O V C B M S U 5 L J n F 1 b 3 Q 7 L C Z x d W 9 0 O 0 R F U F Q m c X V v d D s s J n F 1 b 3 Q 7 Q 0 9 E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g K D I p L 0 N o Y W 5 n Z W Q g V H l w Z T E u e 0 R F U F Q g O i w w f S Z x d W 9 0 O y w m c X V v d D t T Z W N 0 a W 9 u M S 9 F W F A g K D I p L 0 N o Y W 5 n Z W Q g V H l w Z T I u e 1 B P L D N 9 J n F 1 b 3 Q 7 L C Z x d W 9 0 O 1 N l Y 3 R p b 2 4 x L 0 V Y U C A o M i k v Q 2 h h b m d l Z C B U e X B l M i 5 7 R 1 I s N H 0 m c X V v d D s s J n F 1 b 3 Q 7 U 2 V j d G l v b j E v R V h Q I C g y K S 9 D a G F u Z 2 V k I F R 5 c G U y L n t T T 1 A s N X 0 m c X V v d D s s J n F 1 b 3 Q 7 U 2 V j d G l v b j E v R V h Q I C g y K S 9 D a G F u Z 2 V k I F R 5 c G U z L n t H T C B B Q 0 N P V U 5 U L D R 9 J n F 1 b 3 Q 7 L C Z x d W 9 0 O 1 N l Y 3 R p b 2 4 x L 0 V Y U C A o M i k v Q 2 h h b m d l Z C B U e X B l M y 5 7 R 0 w g R 1 J P V V A s N X 0 m c X V v d D s s J n F 1 b 3 Q 7 U 2 V j d G l v b j E v R V h Q I C g y K S 9 D a G F u Z 2 V k I F R 5 c G U x L n t O b y w x f S Z x d W 9 0 O y w m c X V v d D t T Z W N 0 a W 9 u M S 9 F W F A g K D I p L 0 N o Y W 5 n Z W Q g V H l w Z T E u e 0 J 1 Z G d l d C B O b y w y f S Z x d W 9 0 O y w m c X V v d D t T Z W N 0 a W 9 u M S 9 F W F A g K D I p L 0 N o Y W 5 n Z W Q g V H l w Z T E u e 0 d S T 1 V Q L D N 9 J n F 1 b 3 Q 7 L C Z x d W 9 0 O 1 N l Y 3 R p b 2 4 x L 0 V Y U C A o M i k v Q 2 h h b m d l Z C B U e X B l M S 5 7 T G l u Z S B v c i B E Z X B 0 L D R 9 J n F 1 b 3 Q 7 L C Z x d W 9 0 O 1 N l Y 3 R p b 2 4 x L 0 V Y U C A o M i k v Q 2 h h b m d l Z C B U e X B l M S 5 7 U H J v Z m l 0 I E N l b n R l c i w 1 f S Z x d W 9 0 O y w m c X V v d D t T Z W N 0 a W 9 u M S 9 F W F A g K D I p L 0 N o Y W 5 n Z W Q g V H l w Z T E u e 1 B y b 2 Z p d C B D Z W 5 0 Z X I g X G 5 D b 2 R l L D Z 9 J n F 1 b 3 Q 7 L C Z x d W 9 0 O 1 N l Y 3 R p b 2 4 x L 0 V Y U C A o M i k v Q 2 h h b m d l Z C B U e X B l M S 5 7 I E N v c 3 Q g Q 2 V u d G V y L D d 9 J n F 1 b 3 Q 7 L C Z x d W 9 0 O 1 N l Y 3 R p b 2 4 x L 0 V Y U C A o M i k v Q 2 h h b m d l Z C B U e X B l M S 5 7 Q W N j b 3 V u d C B D b 2 R l L D h 9 J n F 1 b 3 Q 7 L C Z x d W 9 0 O 1 N l Y 3 R p b 2 4 x L 0 V Y U C A o M i k v Q 2 h h b m d l Z C B U e X B l M S 5 7 U H J v a m V j d C B O Y W 1 l L D l 9 J n F 1 b 3 Q 7 L C Z x d W 9 0 O 1 N l Y 3 R p b 2 4 x L 0 V Y U C A o M i k v Q 2 h h b m d l Z C B U e X B l M S 5 7 I E V x d W l w b W V u d C B O Y W 1 l L D E w f S Z x d W 9 0 O y w m c X V v d D t T Z W N 0 a W 9 u M S 9 F W F A g K D I p L 0 N o Y W 5 n Z W Q g V H l w Z T E u e 0 l t c G 9 y d C x c b k R v b W V z d G l j L D E x f S Z x d W 9 0 O y w m c X V v d D t T Z W N 0 a W 9 u M S 9 F W F A g K D I p L 0 N o Y W 5 n Z W Q g V H l w Z T E u e 1 F U W S w x M n 0 m c X V v d D s s J n F 1 b 3 Q 7 U 2 V j d G l v b j E v R V h Q I C g y K S 9 D a G F u Z 2 V k I F R 5 c G U x L n t D d X J y L D E z f S Z x d W 9 0 O y w m c X V v d D t T Z W N 0 a W 9 u M S 9 F W F A g K D I p L 0 N o Y W 5 n Z W Q g V H l w Z T E u e 1 B y a W N l I F B l c i B R d H k s M T R 9 J n F 1 b 3 Q 7 L C Z x d W 9 0 O 1 N l Y 3 R p b 2 4 x L 0 V Y U C A o M i k v Q 2 h h b m d l Z C B U e X B l M S 5 7 R X h j a G F u Z 2 U g U m F 0 Z S w x N X 0 m c X V v d D s s J n F 1 b 3 Q 7 U 2 V j d G l v b j E v R V h Q I C g y K S 9 D a G F u Z 2 V k I F R 5 c G U x L n t C d W R n Z X Q g Q m V m b 3 J l I E N S L D E 2 f S Z x d W 9 0 O y w m c X V v d D t T Z W N 0 a W 9 u M S 9 F W F A g K D I p L 0 N o Y W 5 n Z W Q g V H l w Z T E u e 0 N S L D E 3 f S Z x d W 9 0 O y w m c X V v d D t T Z W N 0 a W 9 u M S 9 F W F A g K D I p L 0 N o Y W 5 n Z W Q g V H l w Z T E u e 0 J 1 Z G d l d C B B Z n R l c i B D U i w x O H 0 m c X V v d D s s J n F 1 b 3 Q 7 U 2 V j d G l v b j E v R V h Q I C g y K S 9 D a G F u Z 2 V k I F R 5 c G U x L n t H T C B B Q 0 N P V U 5 U I E x J T k s s N z Z 9 J n F 1 b 3 Q 7 L C Z x d W 9 0 O 1 N l Y 3 R p b 2 4 x L 0 V Y U C A o M i k v Q 2 h h b m d l Z C B U e X B l M S 5 7 R E V Q V C w 3 O H 0 m c X V v d D s s J n F 1 b 3 Q 7 U 2 V j d G l v b j E v R V h Q I C g y K S 9 D a G F u Z 2 V k I F R 5 c G U x L n t D T 0 R F L D c 5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R V h Q I C g y K S 9 D a G F u Z 2 V k I F R 5 c G U x L n t E R V B U I D o s M H 0 m c X V v d D s s J n F 1 b 3 Q 7 U 2 V j d G l v b j E v R V h Q I C g y K S 9 D a G F u Z 2 V k I F R 5 c G U y L n t Q T y w z f S Z x d W 9 0 O y w m c X V v d D t T Z W N 0 a W 9 u M S 9 F W F A g K D I p L 0 N o Y W 5 n Z W Q g V H l w Z T I u e 0 d S L D R 9 J n F 1 b 3 Q 7 L C Z x d W 9 0 O 1 N l Y 3 R p b 2 4 x L 0 V Y U C A o M i k v Q 2 h h b m d l Z C B U e X B l M i 5 7 U 0 9 Q L D V 9 J n F 1 b 3 Q 7 L C Z x d W 9 0 O 1 N l Y 3 R p b 2 4 x L 0 V Y U C A o M i k v Q 2 h h b m d l Z C B U e X B l M y 5 7 R 0 w g Q U N D T 1 V O V C w 0 f S Z x d W 9 0 O y w m c X V v d D t T Z W N 0 a W 9 u M S 9 F W F A g K D I p L 0 N o Y W 5 n Z W Q g V H l w Z T M u e 0 d M I E d S T 1 V Q L D V 9 J n F 1 b 3 Q 7 L C Z x d W 9 0 O 1 N l Y 3 R p b 2 4 x L 0 V Y U C A o M i k v Q 2 h h b m d l Z C B U e X B l M S 5 7 T m 8 s M X 0 m c X V v d D s s J n F 1 b 3 Q 7 U 2 V j d G l v b j E v R V h Q I C g y K S 9 D a G F u Z 2 V k I F R 5 c G U x L n t C d W R n Z X Q g T m 8 s M n 0 m c X V v d D s s J n F 1 b 3 Q 7 U 2 V j d G l v b j E v R V h Q I C g y K S 9 D a G F u Z 2 V k I F R 5 c G U x L n t H U k 9 V U C w z f S Z x d W 9 0 O y w m c X V v d D t T Z W N 0 a W 9 u M S 9 F W F A g K D I p L 0 N o Y W 5 n Z W Q g V H l w Z T E u e 0 x p b m U g b 3 I g R G V w d C w 0 f S Z x d W 9 0 O y w m c X V v d D t T Z W N 0 a W 9 u M S 9 F W F A g K D I p L 0 N o Y W 5 n Z W Q g V H l w Z T E u e 1 B y b 2 Z p d C B D Z W 5 0 Z X I s N X 0 m c X V v d D s s J n F 1 b 3 Q 7 U 2 V j d G l v b j E v R V h Q I C g y K S 9 D a G F u Z 2 V k I F R 5 c G U x L n t Q c m 9 m a X Q g Q 2 V u d G V y I F x u Q 2 9 k Z S w 2 f S Z x d W 9 0 O y w m c X V v d D t T Z W N 0 a W 9 u M S 9 F W F A g K D I p L 0 N o Y W 5 n Z W Q g V H l w Z T E u e y B D b 3 N 0 I E N l b n R l c i w 3 f S Z x d W 9 0 O y w m c X V v d D t T Z W N 0 a W 9 u M S 9 F W F A g K D I p L 0 N o Y W 5 n Z W Q g V H l w Z T E u e 0 F j Y 2 9 1 b n Q g Q 2 9 k Z S w 4 f S Z x d W 9 0 O y w m c X V v d D t T Z W N 0 a W 9 u M S 9 F W F A g K D I p L 0 N o Y W 5 n Z W Q g V H l w Z T E u e 1 B y b 2 p l Y 3 Q g T m F t Z S w 5 f S Z x d W 9 0 O y w m c X V v d D t T Z W N 0 a W 9 u M S 9 F W F A g K D I p L 0 N o Y W 5 n Z W Q g V H l w Z T E u e y B F c X V p c G 1 l b n Q g T m F t Z S w x M H 0 m c X V v d D s s J n F 1 b 3 Q 7 U 2 V j d G l v b j E v R V h Q I C g y K S 9 D a G F u Z 2 V k I F R 5 c G U x L n t J b X B v c n Q s X G 5 E b 2 1 l c 3 R p Y y w x M X 0 m c X V v d D s s J n F 1 b 3 Q 7 U 2 V j d G l v b j E v R V h Q I C g y K S 9 D a G F u Z 2 V k I F R 5 c G U x L n t R V F k s M T J 9 J n F 1 b 3 Q 7 L C Z x d W 9 0 O 1 N l Y 3 R p b 2 4 x L 0 V Y U C A o M i k v Q 2 h h b m d l Z C B U e X B l M S 5 7 Q 3 V y c i w x M 3 0 m c X V v d D s s J n F 1 b 3 Q 7 U 2 V j d G l v b j E v R V h Q I C g y K S 9 D a G F u Z 2 V k I F R 5 c G U x L n t Q c m l j Z S B Q Z X I g U X R 5 L D E 0 f S Z x d W 9 0 O y w m c X V v d D t T Z W N 0 a W 9 u M S 9 F W F A g K D I p L 0 N o Y W 5 n Z W Q g V H l w Z T E u e 0 V 4 Y 2 h h b m d l I F J h d G U s M T V 9 J n F 1 b 3 Q 7 L C Z x d W 9 0 O 1 N l Y 3 R p b 2 4 x L 0 V Y U C A o M i k v Q 2 h h b m d l Z C B U e X B l M S 5 7 Q n V k Z 2 V 0 I E J l Z m 9 y Z S B D U i w x N n 0 m c X V v d D s s J n F 1 b 3 Q 7 U 2 V j d G l v b j E v R V h Q I C g y K S 9 D a G F u Z 2 V k I F R 5 c G U x L n t D U i w x N 3 0 m c X V v d D s s J n F 1 b 3 Q 7 U 2 V j d G l v b j E v R V h Q I C g y K S 9 D a G F u Z 2 V k I F R 5 c G U x L n t C d W R n Z X Q g Q W Z 0 Z X I g Q 1 I s M T h 9 J n F 1 b 3 Q 7 L C Z x d W 9 0 O 1 N l Y 3 R p b 2 4 x L 0 V Y U C A o M i k v Q 2 h h b m d l Z C B U e X B l M S 5 7 R 0 w g Q U N D T 1 V O V C B M S U 5 L L D c 2 f S Z x d W 9 0 O y w m c X V v d D t T Z W N 0 a W 9 u M S 9 F W F A g K D I p L 0 N o Y W 5 n Z W Q g V H l w Z T E u e 0 R F U F Q s N z h 9 J n F 1 b 3 Q 7 L C Z x d W 9 0 O 1 N l Y 3 R p b 2 4 x L 0 V Y U C A o M i k v Q 2 h h b m d l Z C B U e X B l M S 5 7 Q 0 9 E R S w 3 O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W F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M o g Y y V P W T L L / d m N R 9 4 o + A A A A A A I A A A A A A A N m A A D A A A A A E A A A A H h v Z V h X z K s / r r u I j J M + 8 Q 0 A A A A A B I A A A K A A A A A Q A A A A L K 8 T K 4 5 f 0 Z u r e e z e k P V C E V A A A A B s h 3 F I C Y 2 D E F N c p Q N P / J F z z F u V n 3 S U W g b O N + x z y k M f L W L S M F P 8 V J x Y J J / o C E S 3 K F i Y k G U p X q O r 3 + U W w x v 0 q F R T Z p T d e B d z + G D Z 6 q H F e 3 N Y o h Q A A A B 0 F w a Z 4 t J y w c m N + c 4 h e P f t T j w d Q Q = = < / D a t a M a s h u p > 
</file>

<file path=customXml/itemProps1.xml><?xml version="1.0" encoding="utf-8"?>
<ds:datastoreItem xmlns:ds="http://schemas.openxmlformats.org/officeDocument/2006/customXml" ds:itemID="{136E240A-ABE8-4358-A193-6B8CD5A7F7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76</vt:i4>
      </vt:variant>
    </vt:vector>
  </HeadingPairs>
  <TitlesOfParts>
    <vt:vector size="82" baseType="lpstr">
      <vt:lpstr>EXPENSE</vt:lpstr>
      <vt:lpstr>Validation Code-Expense</vt:lpstr>
      <vt:lpstr>validation code</vt:lpstr>
      <vt:lpstr>Sheet1</vt:lpstr>
      <vt:lpstr>IP form</vt:lpstr>
      <vt:lpstr>Raw Data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Data</vt:lpstr>
      <vt:lpstr>ELECTRIC_Acc_Code</vt:lpstr>
      <vt:lpstr>enb_acc_code</vt:lpstr>
      <vt:lpstr>ENG_BODY</vt:lpstr>
      <vt:lpstr>eng_unit</vt:lpstr>
      <vt:lpstr>ENL</vt:lpstr>
      <vt:lpstr>enu_acc_code</vt:lpstr>
      <vt:lpstr>EXP</vt:lpstr>
      <vt:lpstr>fac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</vt:lpstr>
      <vt:lpstr>ppb_acc_code</vt:lpstr>
      <vt:lpstr>ppc_acc_code</vt:lpstr>
      <vt:lpstr>ppic</vt:lpstr>
      <vt:lpstr>PPU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T_periode_RBG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KOMANG YOGA PRAMANA PUTRA/AII</cp:lastModifiedBy>
  <dcterms:created xsi:type="dcterms:W3CDTF">2022-09-26T04:02:11Z</dcterms:created>
  <dcterms:modified xsi:type="dcterms:W3CDTF">2024-12-10T06:41:41Z</dcterms:modified>
</cp:coreProperties>
</file>