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o\PRAKTIKUM\PYHTON\"/>
    </mc:Choice>
  </mc:AlternateContent>
  <bookViews>
    <workbookView xWindow="-120" yWindow="-120" windowWidth="20730" windowHeight="11160" activeTab="3"/>
  </bookViews>
  <sheets>
    <sheet name="Kondisi Awal" sheetId="3" r:id="rId1"/>
    <sheet name="CART" sheetId="4" r:id="rId2"/>
    <sheet name="C5.0" sheetId="5" r:id="rId3"/>
    <sheet name="AUC" sheetId="6" r:id="rId4"/>
    <sheet name="Selisih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2" i="6"/>
  <c r="L1" i="6"/>
  <c r="N20" i="6"/>
  <c r="M20" i="6"/>
  <c r="L20" i="6"/>
  <c r="N19" i="6"/>
  <c r="M19" i="6"/>
  <c r="L19" i="6"/>
  <c r="N18" i="6"/>
  <c r="M18" i="6"/>
  <c r="L18" i="6"/>
  <c r="N14" i="6"/>
  <c r="M14" i="6"/>
  <c r="L14" i="6"/>
  <c r="N13" i="6"/>
  <c r="M13" i="6"/>
  <c r="L13" i="6"/>
  <c r="N12" i="6"/>
  <c r="M12" i="6"/>
  <c r="L12" i="6"/>
  <c r="N8" i="6"/>
  <c r="M8" i="6"/>
  <c r="L8" i="6"/>
  <c r="N7" i="6"/>
  <c r="M7" i="6"/>
  <c r="L7" i="6"/>
  <c r="N6" i="6"/>
  <c r="M6" i="6"/>
  <c r="L6" i="6"/>
  <c r="L15" i="5"/>
  <c r="K15" i="5"/>
  <c r="J15" i="5"/>
  <c r="L14" i="5"/>
  <c r="K14" i="5"/>
  <c r="J14" i="5"/>
  <c r="L13" i="5"/>
  <c r="K13" i="5"/>
  <c r="J13" i="5"/>
  <c r="L9" i="5"/>
  <c r="K9" i="5"/>
  <c r="J9" i="5"/>
  <c r="L8" i="5"/>
  <c r="K8" i="5"/>
  <c r="J8" i="5"/>
  <c r="L7" i="5"/>
  <c r="K7" i="5"/>
  <c r="J7" i="5"/>
  <c r="L3" i="5"/>
  <c r="K3" i="5"/>
  <c r="J3" i="5"/>
  <c r="L2" i="5"/>
  <c r="K2" i="5"/>
  <c r="J2" i="5"/>
  <c r="L1" i="5"/>
  <c r="K1" i="5"/>
  <c r="J1" i="5"/>
  <c r="L15" i="4" l="1"/>
  <c r="L14" i="4"/>
  <c r="L13" i="4"/>
  <c r="L9" i="4"/>
  <c r="L8" i="4"/>
  <c r="L7" i="4"/>
  <c r="L3" i="4"/>
  <c r="L2" i="4"/>
  <c r="L1" i="4"/>
  <c r="K15" i="4"/>
  <c r="K14" i="4"/>
  <c r="K13" i="4"/>
  <c r="K9" i="4"/>
  <c r="K8" i="4"/>
  <c r="K7" i="4"/>
  <c r="K3" i="4"/>
  <c r="K2" i="4"/>
  <c r="K1" i="4"/>
  <c r="J15" i="4"/>
  <c r="J14" i="4"/>
  <c r="J13" i="4"/>
  <c r="J9" i="4"/>
  <c r="J8" i="4"/>
  <c r="J7" i="4"/>
  <c r="J3" i="4"/>
  <c r="J2" i="4"/>
  <c r="J1" i="4"/>
  <c r="G4" i="3"/>
  <c r="C3" i="3"/>
  <c r="C4" i="3"/>
  <c r="C5" i="3"/>
  <c r="C2" i="3"/>
</calcChain>
</file>

<file path=xl/sharedStrings.xml><?xml version="1.0" encoding="utf-8"?>
<sst xmlns="http://schemas.openxmlformats.org/spreadsheetml/2006/main" count="175" uniqueCount="14">
  <si>
    <t>Keakuratan</t>
  </si>
  <si>
    <t>Kepekaan</t>
  </si>
  <si>
    <t>Kekhususan</t>
  </si>
  <si>
    <t>AUC</t>
  </si>
  <si>
    <t>Keadaan sesungguhnya</t>
  </si>
  <si>
    <t>Prediksi</t>
  </si>
  <si>
    <t>Obesitas</t>
  </si>
  <si>
    <t>Normal</t>
  </si>
  <si>
    <t>Status Obesitas</t>
  </si>
  <si>
    <t>Frekuensi</t>
  </si>
  <si>
    <t>Persentasi</t>
  </si>
  <si>
    <t>“NA”</t>
  </si>
  <si>
    <t>Jumlah</t>
  </si>
  <si>
    <t>Tanpa SMOTE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</si>
</sst>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0</xdr:row>
      <xdr:rowOff>38099</xdr:rowOff>
    </xdr:from>
    <xdr:to>
      <xdr:col>17</xdr:col>
      <xdr:colOff>33737</xdr:colOff>
      <xdr:row>13</xdr:row>
      <xdr:rowOff>66674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38099"/>
          <a:ext cx="5501087" cy="260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3" sqref="E3"/>
    </sheetView>
  </sheetViews>
  <sheetFormatPr defaultRowHeight="15" x14ac:dyDescent="0.25"/>
  <cols>
    <col min="1" max="1" width="14.5703125" bestFit="1" customWidth="1"/>
    <col min="2" max="2" width="9.42578125" bestFit="1" customWidth="1"/>
    <col min="3" max="3" width="13.7109375" bestFit="1" customWidth="1"/>
    <col min="6" max="6" width="14.5703125" bestFit="1" customWidth="1"/>
    <col min="7" max="7" width="18.7109375" bestFit="1" customWidth="1"/>
  </cols>
  <sheetData>
    <row r="1" spans="1:7" ht="16.5" thickBot="1" x14ac:dyDescent="0.3">
      <c r="A1" s="1" t="s">
        <v>8</v>
      </c>
      <c r="B1" s="4" t="s">
        <v>9</v>
      </c>
      <c r="C1" s="4" t="s">
        <v>10</v>
      </c>
      <c r="F1" s="1" t="s">
        <v>8</v>
      </c>
      <c r="G1" s="4" t="s">
        <v>13</v>
      </c>
    </row>
    <row r="2" spans="1:7" ht="16.5" thickBot="1" x14ac:dyDescent="0.3">
      <c r="A2" s="5" t="s">
        <v>6</v>
      </c>
      <c r="B2" s="6">
        <v>101.023</v>
      </c>
      <c r="C2" s="7">
        <f>B2/$B$5*100</f>
        <v>13.985732263276152</v>
      </c>
      <c r="F2" s="5" t="s">
        <v>6</v>
      </c>
      <c r="G2" s="6">
        <v>99.114999999999995</v>
      </c>
    </row>
    <row r="3" spans="1:7" ht="16.5" thickBot="1" x14ac:dyDescent="0.3">
      <c r="A3" s="5" t="s">
        <v>7</v>
      </c>
      <c r="B3" s="6">
        <v>611.55700000000002</v>
      </c>
      <c r="C3" s="7">
        <f t="shared" ref="C3:C5" si="0">B3/$B$5*100</f>
        <v>84.664605740597437</v>
      </c>
      <c r="F3" s="5" t="s">
        <v>7</v>
      </c>
      <c r="G3" s="6">
        <v>605.86199999999997</v>
      </c>
    </row>
    <row r="4" spans="1:7" ht="16.5" thickBot="1" x14ac:dyDescent="0.3">
      <c r="A4" s="5" t="s">
        <v>11</v>
      </c>
      <c r="B4" s="6">
        <v>9.7490000000000006</v>
      </c>
      <c r="C4" s="7">
        <f t="shared" si="0"/>
        <v>1.3496619961264189</v>
      </c>
      <c r="F4" s="5" t="s">
        <v>12</v>
      </c>
      <c r="G4" s="6">
        <f>G2+G3</f>
        <v>704.97699999999998</v>
      </c>
    </row>
    <row r="5" spans="1:7" ht="16.5" thickBot="1" x14ac:dyDescent="0.3">
      <c r="A5" s="5" t="s">
        <v>12</v>
      </c>
      <c r="B5" s="6">
        <v>722.32899999999995</v>
      </c>
      <c r="C5" s="6">
        <f t="shared" si="0"/>
        <v>100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B2" zoomScale="130" zoomScaleNormal="130" workbookViewId="0">
      <selection activeCell="L13" sqref="L13"/>
    </sheetView>
  </sheetViews>
  <sheetFormatPr defaultRowHeight="15" x14ac:dyDescent="0.25"/>
  <cols>
    <col min="1" max="1" width="12.42578125" bestFit="1" customWidth="1"/>
    <col min="2" max="2" width="11.28515625" customWidth="1"/>
    <col min="3" max="3" width="10.7109375" customWidth="1"/>
    <col min="4" max="4" width="11.140625" customWidth="1"/>
    <col min="5" max="5" width="10.7109375" customWidth="1"/>
    <col min="6" max="6" width="10.42578125" customWidth="1"/>
    <col min="7" max="7" width="10.85546875" customWidth="1"/>
    <col min="8" max="8" width="4.140625" customWidth="1"/>
    <col min="9" max="9" width="11.5703125" bestFit="1" customWidth="1"/>
  </cols>
  <sheetData>
    <row r="1" spans="1:16" ht="16.5" customHeight="1" thickBot="1" x14ac:dyDescent="0.3">
      <c r="A1" s="11" t="s">
        <v>5</v>
      </c>
      <c r="B1" s="10" t="s">
        <v>4</v>
      </c>
      <c r="C1" s="10"/>
      <c r="D1" s="10" t="s">
        <v>4</v>
      </c>
      <c r="E1" s="10"/>
      <c r="F1" s="10" t="s">
        <v>4</v>
      </c>
      <c r="G1" s="10"/>
      <c r="I1" t="s">
        <v>0</v>
      </c>
      <c r="J1" s="2">
        <f>(B3+C4)/(SUM(B3:C4))</f>
        <v>0.80185911630155005</v>
      </c>
      <c r="K1" s="2">
        <f>(D3+E4)/(SUM(D3:E4))</f>
        <v>0.80144248551350017</v>
      </c>
      <c r="L1" s="2">
        <f>(F3+G4)/(SUM(F3:G4))</f>
        <v>0.80225245154317015</v>
      </c>
      <c r="M1" s="8"/>
      <c r="O1" s="8"/>
    </row>
    <row r="2" spans="1:16" ht="16.5" thickBot="1" x14ac:dyDescent="0.3">
      <c r="A2" s="11"/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I2" t="s">
        <v>1</v>
      </c>
      <c r="J2" s="2">
        <f>B3/(B3+B4)</f>
        <v>0.63036752877119173</v>
      </c>
      <c r="K2" s="2">
        <f>D3/(D3+D4)</f>
        <v>0.62907515683391879</v>
      </c>
      <c r="L2" s="2">
        <f>F3/(F3+F4)</f>
        <v>0.63075953923686101</v>
      </c>
      <c r="M2" s="8"/>
      <c r="O2" s="8"/>
      <c r="P2" s="8"/>
    </row>
    <row r="3" spans="1:16" ht="16.5" thickBot="1" x14ac:dyDescent="0.3">
      <c r="A3" s="1" t="s">
        <v>6</v>
      </c>
      <c r="B3">
        <v>56034</v>
      </c>
      <c r="C3">
        <v>2399</v>
      </c>
      <c r="D3">
        <v>56055</v>
      </c>
      <c r="E3">
        <v>2379</v>
      </c>
      <c r="F3" s="8">
        <v>56072</v>
      </c>
      <c r="G3">
        <v>2486</v>
      </c>
      <c r="I3" t="s">
        <v>2</v>
      </c>
      <c r="J3" s="2">
        <f>C4/(C3+C4)</f>
        <v>0.97305796076053142</v>
      </c>
      <c r="K3" s="2">
        <f>E4/(E3+E4)</f>
        <v>0.97336989981530198</v>
      </c>
      <c r="L3" s="2">
        <f>G4/(G3+G4)</f>
        <v>0.97227457759437907</v>
      </c>
      <c r="M3" s="8"/>
      <c r="O3" s="8"/>
      <c r="P3" s="8"/>
    </row>
    <row r="4" spans="1:16" ht="16.5" thickBot="1" x14ac:dyDescent="0.3">
      <c r="A4" s="1" t="s">
        <v>7</v>
      </c>
      <c r="B4">
        <v>32857</v>
      </c>
      <c r="C4">
        <v>86644</v>
      </c>
      <c r="D4">
        <v>33052</v>
      </c>
      <c r="E4">
        <v>86956</v>
      </c>
      <c r="F4" s="9">
        <v>32824</v>
      </c>
      <c r="G4">
        <v>87179</v>
      </c>
      <c r="I4" t="s">
        <v>3</v>
      </c>
      <c r="J4" s="8">
        <v>0.8044</v>
      </c>
      <c r="K4" s="8">
        <v>0.80400000000000005</v>
      </c>
      <c r="L4" s="8">
        <v>0.8044</v>
      </c>
      <c r="M4" s="9"/>
      <c r="O4" s="9"/>
      <c r="P4" s="9"/>
    </row>
    <row r="5" spans="1:16" x14ac:dyDescent="0.25">
      <c r="L5" s="8"/>
      <c r="P5" s="9"/>
    </row>
    <row r="6" spans="1:16" ht="15.75" thickBot="1" x14ac:dyDescent="0.3">
      <c r="L6" s="8"/>
    </row>
    <row r="7" spans="1:16" ht="16.5" thickBot="1" x14ac:dyDescent="0.3">
      <c r="A7" s="11" t="s">
        <v>5</v>
      </c>
      <c r="B7" s="10" t="s">
        <v>4</v>
      </c>
      <c r="C7" s="10"/>
      <c r="D7" s="10" t="s">
        <v>4</v>
      </c>
      <c r="E7" s="10"/>
      <c r="F7" s="10" t="s">
        <v>4</v>
      </c>
      <c r="G7" s="10"/>
      <c r="I7" t="s">
        <v>0</v>
      </c>
      <c r="J7" s="2">
        <f>(B9+C10)/(SUM(B9:C10))</f>
        <v>0.86995527749123858</v>
      </c>
      <c r="K7" s="2">
        <f>(D9+E10)/(SUM(D9:E10))</f>
        <v>0.86889836976072565</v>
      </c>
      <c r="L7" s="2">
        <f>(F9+G10)/(SUM(F9:G10))</f>
        <v>0.86936075724338724</v>
      </c>
      <c r="M7" s="8"/>
      <c r="O7" s="8"/>
    </row>
    <row r="8" spans="1:16" ht="16.5" thickBot="1" x14ac:dyDescent="0.3">
      <c r="A8" s="11"/>
      <c r="B8" s="1" t="s">
        <v>6</v>
      </c>
      <c r="C8" s="1" t="s">
        <v>7</v>
      </c>
      <c r="D8" s="1" t="s">
        <v>6</v>
      </c>
      <c r="E8" s="1" t="s">
        <v>7</v>
      </c>
      <c r="F8" s="1" t="s">
        <v>6</v>
      </c>
      <c r="G8" s="1" t="s">
        <v>7</v>
      </c>
      <c r="I8" t="s">
        <v>1</v>
      </c>
      <c r="J8" s="2">
        <f>B9/(B9+B10)</f>
        <v>0.73264794467533778</v>
      </c>
      <c r="K8" s="2">
        <f>D9/(D9+D10)</f>
        <v>0.73098196123262105</v>
      </c>
      <c r="L8" s="2">
        <f>F9/(F9+F10)</f>
        <v>0.73172409742673283</v>
      </c>
      <c r="M8" s="8"/>
      <c r="O8" s="8"/>
    </row>
    <row r="9" spans="1:16" ht="16.5" thickBot="1" x14ac:dyDescent="0.3">
      <c r="A9" s="1" t="s">
        <v>6</v>
      </c>
      <c r="B9">
        <v>87084</v>
      </c>
      <c r="C9">
        <v>6925</v>
      </c>
      <c r="D9">
        <v>86962</v>
      </c>
      <c r="E9">
        <v>6991</v>
      </c>
      <c r="F9">
        <v>87212</v>
      </c>
      <c r="G9">
        <v>6973</v>
      </c>
      <c r="I9" t="s">
        <v>2</v>
      </c>
      <c r="J9" s="2">
        <f>C10/(C9+C10)</f>
        <v>0.96125895799184335</v>
      </c>
      <c r="K9" s="2">
        <f>E10/(E9+E10)</f>
        <v>0.96082924779380863</v>
      </c>
      <c r="L9" s="2">
        <f>G10/(G9+G10)</f>
        <v>0.96103315506826048</v>
      </c>
      <c r="M9" s="8"/>
      <c r="O9" s="9"/>
    </row>
    <row r="10" spans="1:16" ht="16.5" thickBot="1" x14ac:dyDescent="0.3">
      <c r="A10" s="1" t="s">
        <v>7</v>
      </c>
      <c r="B10">
        <v>31778</v>
      </c>
      <c r="C10">
        <v>171826</v>
      </c>
      <c r="D10">
        <v>32004</v>
      </c>
      <c r="E10">
        <v>171484</v>
      </c>
      <c r="F10">
        <v>31975</v>
      </c>
      <c r="G10">
        <v>171974</v>
      </c>
      <c r="I10" t="s">
        <v>3</v>
      </c>
      <c r="J10" s="8">
        <v>0.85370000000000001</v>
      </c>
      <c r="K10" s="8">
        <v>0.85289999999999999</v>
      </c>
      <c r="L10" s="8">
        <v>0.85309999999999997</v>
      </c>
      <c r="M10" s="9"/>
    </row>
    <row r="12" spans="1:16" ht="15.75" thickBot="1" x14ac:dyDescent="0.3"/>
    <row r="13" spans="1:16" ht="16.5" thickBot="1" x14ac:dyDescent="0.3">
      <c r="A13" s="11" t="s">
        <v>5</v>
      </c>
      <c r="B13" s="10" t="s">
        <v>4</v>
      </c>
      <c r="C13" s="10"/>
      <c r="D13" s="10" t="s">
        <v>4</v>
      </c>
      <c r="E13" s="10"/>
      <c r="F13" s="10" t="s">
        <v>4</v>
      </c>
      <c r="G13" s="10"/>
      <c r="I13" t="s">
        <v>0</v>
      </c>
      <c r="J13" s="2">
        <f>(B15+C16)/(SUM(B15:C16))</f>
        <v>0.89697266003926768</v>
      </c>
      <c r="K13" s="2">
        <f>(D15+E16)/(SUM(D15:E16))</f>
        <v>0.89675099392151447</v>
      </c>
      <c r="L13" s="2">
        <f>(F15+G16)/(SUM(F15:G16))</f>
        <v>0.89595478927797922</v>
      </c>
      <c r="M13" s="8"/>
      <c r="N13" s="8"/>
    </row>
    <row r="14" spans="1:16" ht="16.5" thickBot="1" x14ac:dyDescent="0.3">
      <c r="A14" s="11"/>
      <c r="B14" s="1" t="s">
        <v>6</v>
      </c>
      <c r="C14" s="1" t="s">
        <v>7</v>
      </c>
      <c r="D14" s="1" t="s">
        <v>6</v>
      </c>
      <c r="E14" s="1" t="s">
        <v>7</v>
      </c>
      <c r="F14" s="1" t="s">
        <v>6</v>
      </c>
      <c r="G14" s="1" t="s">
        <v>7</v>
      </c>
      <c r="I14" t="s">
        <v>1</v>
      </c>
      <c r="J14" s="2">
        <f>B15/(B15+B16)</f>
        <v>0.84871090234429525</v>
      </c>
      <c r="K14" s="2">
        <f>D15/(D15+D16)</f>
        <v>0.84835725555454311</v>
      </c>
      <c r="L14" s="2">
        <f>F15/(F15+F16)</f>
        <v>0.84749263812227682</v>
      </c>
      <c r="M14" s="8"/>
      <c r="N14" s="8"/>
    </row>
    <row r="15" spans="1:16" ht="16.5" thickBot="1" x14ac:dyDescent="0.3">
      <c r="A15" s="1" t="s">
        <v>6</v>
      </c>
      <c r="B15">
        <v>176346</v>
      </c>
      <c r="C15">
        <v>8393</v>
      </c>
      <c r="D15">
        <v>176902</v>
      </c>
      <c r="E15">
        <v>8347</v>
      </c>
      <c r="F15">
        <v>176420</v>
      </c>
      <c r="G15">
        <v>8462</v>
      </c>
      <c r="I15" t="s">
        <v>2</v>
      </c>
      <c r="J15" s="2">
        <f>C16/(C15+C16)</f>
        <v>0.9530582339649657</v>
      </c>
      <c r="K15" s="2">
        <f>E16/(E15+E16)</f>
        <v>0.95325904356590885</v>
      </c>
      <c r="L15" s="2">
        <f>G16/(G15+G16)</f>
        <v>0.95253799988782317</v>
      </c>
      <c r="M15" s="8"/>
      <c r="N15" s="9"/>
    </row>
    <row r="16" spans="1:16" ht="16.5" thickBot="1" x14ac:dyDescent="0.3">
      <c r="A16" s="1" t="s">
        <v>7</v>
      </c>
      <c r="B16">
        <v>31435</v>
      </c>
      <c r="C16">
        <v>170403</v>
      </c>
      <c r="D16">
        <v>31621</v>
      </c>
      <c r="E16">
        <v>170233</v>
      </c>
      <c r="F16">
        <v>31747</v>
      </c>
      <c r="G16">
        <v>169828</v>
      </c>
      <c r="I16" t="s">
        <v>3</v>
      </c>
      <c r="J16" s="12">
        <v>0.90849999999999997</v>
      </c>
      <c r="K16" s="8">
        <v>0.90849999999999997</v>
      </c>
      <c r="L16" s="8">
        <v>0.90800000000000003</v>
      </c>
      <c r="M16" s="9"/>
    </row>
  </sheetData>
  <mergeCells count="12">
    <mergeCell ref="B1:C1"/>
    <mergeCell ref="A7:A8"/>
    <mergeCell ref="B7:C7"/>
    <mergeCell ref="A13:A14"/>
    <mergeCell ref="B13:C13"/>
    <mergeCell ref="A1:A2"/>
    <mergeCell ref="D13:E13"/>
    <mergeCell ref="F13:G13"/>
    <mergeCell ref="F1:G1"/>
    <mergeCell ref="D7:E7"/>
    <mergeCell ref="F7:G7"/>
    <mergeCell ref="D1:E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L13" sqref="L13"/>
    </sheetView>
  </sheetViews>
  <sheetFormatPr defaultRowHeight="15" x14ac:dyDescent="0.25"/>
  <cols>
    <col min="2" max="2" width="10.42578125" customWidth="1"/>
    <col min="3" max="3" width="10.7109375" customWidth="1"/>
    <col min="4" max="4" width="10.5703125" customWidth="1"/>
    <col min="5" max="5" width="11.42578125" customWidth="1"/>
    <col min="6" max="6" width="10" customWidth="1"/>
    <col min="7" max="7" width="10.7109375" customWidth="1"/>
    <col min="8" max="8" width="4.42578125" customWidth="1"/>
    <col min="9" max="9" width="11.5703125" bestFit="1" customWidth="1"/>
  </cols>
  <sheetData>
    <row r="1" spans="1:15" ht="16.5" thickBot="1" x14ac:dyDescent="0.3">
      <c r="A1" s="11" t="s">
        <v>5</v>
      </c>
      <c r="B1" s="10" t="s">
        <v>4</v>
      </c>
      <c r="C1" s="10"/>
      <c r="D1" s="10" t="s">
        <v>4</v>
      </c>
      <c r="E1" s="10"/>
      <c r="F1" s="10" t="s">
        <v>4</v>
      </c>
      <c r="G1" s="10"/>
      <c r="I1" t="s">
        <v>0</v>
      </c>
      <c r="J1" s="2">
        <f>(B3+C4)/(SUM(B3:C4))</f>
        <v>0.82438994233817031</v>
      </c>
      <c r="K1" s="2">
        <f>(D3+E4)/(SUM(D3:E4))</f>
        <v>0.81985743266719724</v>
      </c>
      <c r="L1" s="2">
        <f>(F3+G4)/(SUM(F3:G4))</f>
        <v>0.80088057421942749</v>
      </c>
    </row>
    <row r="2" spans="1:15" ht="16.5" thickBot="1" x14ac:dyDescent="0.3">
      <c r="A2" s="11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I2" t="s">
        <v>1</v>
      </c>
      <c r="J2" s="2">
        <f>B3/(B3+B4)</f>
        <v>0.68174505855485934</v>
      </c>
      <c r="K2" s="2">
        <f>D3/(D3+D4)</f>
        <v>0.67895900434309309</v>
      </c>
      <c r="L2" s="2">
        <f>F3/(F3+F4)</f>
        <v>0.63044593088071343</v>
      </c>
      <c r="O2" s="8"/>
    </row>
    <row r="3" spans="1:15" ht="16.5" thickBot="1" x14ac:dyDescent="0.3">
      <c r="A3" s="3" t="s">
        <v>6</v>
      </c>
      <c r="B3" s="8">
        <v>60601</v>
      </c>
      <c r="C3">
        <v>2957</v>
      </c>
      <c r="D3">
        <v>60500</v>
      </c>
      <c r="E3">
        <v>3538</v>
      </c>
      <c r="F3">
        <v>56551</v>
      </c>
      <c r="G3">
        <v>2443</v>
      </c>
      <c r="I3" t="s">
        <v>2</v>
      </c>
      <c r="J3" s="2">
        <f>C4/(C3+C4)</f>
        <v>0.96679132553934621</v>
      </c>
      <c r="K3" s="2">
        <f>E4/(E3+E4)</f>
        <v>0.96039626126378241</v>
      </c>
      <c r="L3" s="2">
        <f>G4/(G3+G4)</f>
        <v>0.97256504991745929</v>
      </c>
      <c r="O3" s="8"/>
    </row>
    <row r="4" spans="1:15" ht="16.5" thickBot="1" x14ac:dyDescent="0.3">
      <c r="A4" s="3" t="s">
        <v>7</v>
      </c>
      <c r="B4" s="8">
        <v>28290</v>
      </c>
      <c r="C4">
        <v>86086</v>
      </c>
      <c r="D4">
        <v>28607</v>
      </c>
      <c r="E4">
        <v>85797</v>
      </c>
      <c r="F4">
        <v>33149</v>
      </c>
      <c r="G4">
        <v>86604</v>
      </c>
      <c r="I4" t="s">
        <v>3</v>
      </c>
      <c r="J4" s="8">
        <v>0.87470000000000003</v>
      </c>
      <c r="K4" s="8">
        <v>0.87029999999999996</v>
      </c>
      <c r="L4" s="8">
        <v>0.80430000000000001</v>
      </c>
      <c r="O4" s="9"/>
    </row>
    <row r="5" spans="1:15" x14ac:dyDescent="0.25">
      <c r="L5" s="8"/>
    </row>
    <row r="6" spans="1:15" ht="15.75" thickBot="1" x14ac:dyDescent="0.3">
      <c r="L6" s="8"/>
    </row>
    <row r="7" spans="1:15" ht="16.5" thickBot="1" x14ac:dyDescent="0.3">
      <c r="A7" s="11" t="s">
        <v>5</v>
      </c>
      <c r="B7" s="10" t="s">
        <v>4</v>
      </c>
      <c r="C7" s="10"/>
      <c r="D7" s="10" t="s">
        <v>4</v>
      </c>
      <c r="E7" s="10"/>
      <c r="F7" s="10" t="s">
        <v>4</v>
      </c>
      <c r="G7" s="10"/>
      <c r="I7" t="s">
        <v>0</v>
      </c>
      <c r="J7" s="2">
        <f>(B9+C10)/(SUM(B9:C10))</f>
        <v>0.88547543286079577</v>
      </c>
      <c r="K7" s="2">
        <f>(D9+E10)/(SUM(D9:E10))</f>
        <v>0.88033929417934986</v>
      </c>
      <c r="L7" s="2">
        <f>(F9+G10)/(SUM(F9:G10))</f>
        <v>0.86891356760906757</v>
      </c>
    </row>
    <row r="8" spans="1:15" ht="16.5" thickBot="1" x14ac:dyDescent="0.3">
      <c r="A8" s="11"/>
      <c r="B8" s="3" t="s">
        <v>6</v>
      </c>
      <c r="C8" s="3" t="s">
        <v>7</v>
      </c>
      <c r="D8" s="3" t="s">
        <v>6</v>
      </c>
      <c r="E8" s="3" t="s">
        <v>7</v>
      </c>
      <c r="F8" s="3" t="s">
        <v>6</v>
      </c>
      <c r="G8" s="3" t="s">
        <v>7</v>
      </c>
      <c r="I8" t="s">
        <v>1</v>
      </c>
      <c r="J8" s="2">
        <f>B9/(B9+B10)</f>
        <v>0.74560414598441893</v>
      </c>
      <c r="K8" s="2">
        <f>D9/(D9+D10)</f>
        <v>0.73880772657734139</v>
      </c>
      <c r="L8" s="2">
        <f>F9/(F9+F10)</f>
        <v>0.73120803675097179</v>
      </c>
    </row>
    <row r="9" spans="1:15" ht="16.5" thickBot="1" x14ac:dyDescent="0.3">
      <c r="A9" s="3" t="s">
        <v>6</v>
      </c>
      <c r="B9">
        <v>88624</v>
      </c>
      <c r="C9">
        <v>3846</v>
      </c>
      <c r="D9">
        <v>87893</v>
      </c>
      <c r="E9">
        <v>4519</v>
      </c>
      <c r="F9">
        <v>86907</v>
      </c>
      <c r="G9">
        <v>6982</v>
      </c>
      <c r="I9" t="s">
        <v>2</v>
      </c>
      <c r="J9" s="2">
        <f>C10/(C9+C10)</f>
        <v>0.97848403645294291</v>
      </c>
      <c r="K9" s="2">
        <f>E10/(E9+E10)</f>
        <v>0.97467992716066676</v>
      </c>
      <c r="L9" s="2">
        <f>G10/(G9+G10)</f>
        <v>0.96080126657609</v>
      </c>
    </row>
    <row r="10" spans="1:15" ht="16.5" thickBot="1" x14ac:dyDescent="0.3">
      <c r="A10" s="3" t="s">
        <v>7</v>
      </c>
      <c r="B10">
        <v>30238</v>
      </c>
      <c r="C10">
        <v>174905</v>
      </c>
      <c r="D10">
        <v>31073</v>
      </c>
      <c r="E10">
        <v>173956</v>
      </c>
      <c r="F10">
        <v>31947</v>
      </c>
      <c r="G10">
        <v>171136</v>
      </c>
      <c r="I10" t="s">
        <v>3</v>
      </c>
      <c r="J10" s="8">
        <v>0.86960000000000004</v>
      </c>
      <c r="K10" s="8">
        <v>0.86450000000000005</v>
      </c>
      <c r="L10" s="8">
        <v>0.85270000000000001</v>
      </c>
    </row>
    <row r="12" spans="1:15" ht="15.75" thickBot="1" x14ac:dyDescent="0.3"/>
    <row r="13" spans="1:15" ht="16.5" thickBot="1" x14ac:dyDescent="0.3">
      <c r="A13" s="11" t="s">
        <v>5</v>
      </c>
      <c r="B13" s="10" t="s">
        <v>4</v>
      </c>
      <c r="C13" s="10"/>
      <c r="D13" s="10" t="s">
        <v>4</v>
      </c>
      <c r="E13" s="10"/>
      <c r="F13" s="10" t="s">
        <v>4</v>
      </c>
      <c r="G13" s="10"/>
      <c r="I13" t="s">
        <v>0</v>
      </c>
      <c r="J13" s="2">
        <f>(B15+C16)/(SUM(B15:C16))</f>
        <v>0.9062489491097504</v>
      </c>
      <c r="K13" s="2">
        <f>(D15+E16)/(SUM(D15:E16))</f>
        <v>0.90576409896074173</v>
      </c>
      <c r="L13" s="2">
        <f>(F15+G16)/(SUM(F15:G16))</f>
        <v>0.89664998771705262</v>
      </c>
    </row>
    <row r="14" spans="1:15" ht="16.5" thickBot="1" x14ac:dyDescent="0.3">
      <c r="A14" s="11"/>
      <c r="B14" s="3" t="s">
        <v>6</v>
      </c>
      <c r="C14" s="3" t="s">
        <v>7</v>
      </c>
      <c r="D14" s="3" t="s">
        <v>6</v>
      </c>
      <c r="E14" s="3" t="s">
        <v>7</v>
      </c>
      <c r="F14" s="3" t="s">
        <v>6</v>
      </c>
      <c r="G14" s="3" t="s">
        <v>7</v>
      </c>
      <c r="I14" t="s">
        <v>1</v>
      </c>
      <c r="J14" s="2">
        <f>B15/(B15+B16)</f>
        <v>0.8531386411654579</v>
      </c>
      <c r="K14" s="2">
        <f>D15/(D15+D16)</f>
        <v>0.85197316363182962</v>
      </c>
      <c r="L14" s="2">
        <f>F15/(F15+F16)</f>
        <v>0.84864125216055308</v>
      </c>
    </row>
    <row r="15" spans="1:15" ht="16.5" thickBot="1" x14ac:dyDescent="0.3">
      <c r="A15" s="3" t="s">
        <v>6</v>
      </c>
      <c r="B15">
        <v>177266</v>
      </c>
      <c r="C15">
        <v>5727</v>
      </c>
      <c r="D15">
        <v>177656</v>
      </c>
      <c r="E15">
        <v>5612</v>
      </c>
      <c r="F15">
        <v>176755</v>
      </c>
      <c r="G15">
        <v>8442</v>
      </c>
      <c r="I15" t="s">
        <v>2</v>
      </c>
      <c r="J15" s="2">
        <f>C16/(C15+C16)</f>
        <v>0.9679690820823732</v>
      </c>
      <c r="K15" s="2">
        <f>E16/(E15+E16)</f>
        <v>0.96857430843319525</v>
      </c>
      <c r="L15" s="2">
        <f>G16/(G15+G16)</f>
        <v>0.95268865413175663</v>
      </c>
    </row>
    <row r="16" spans="1:15" ht="16.5" thickBot="1" x14ac:dyDescent="0.3">
      <c r="A16" s="3" t="s">
        <v>7</v>
      </c>
      <c r="B16">
        <v>30515</v>
      </c>
      <c r="C16">
        <v>173069</v>
      </c>
      <c r="D16">
        <v>30867</v>
      </c>
      <c r="E16">
        <v>172968</v>
      </c>
      <c r="F16">
        <v>31525</v>
      </c>
      <c r="G16">
        <v>169993</v>
      </c>
      <c r="I16" t="s">
        <v>3</v>
      </c>
      <c r="J16" s="12">
        <v>0.93359999999999999</v>
      </c>
      <c r="K16" s="8">
        <v>0.93330000000000002</v>
      </c>
      <c r="L16" s="8">
        <v>0.91120000000000001</v>
      </c>
    </row>
  </sheetData>
  <mergeCells count="12">
    <mergeCell ref="A13:A14"/>
    <mergeCell ref="B13:C13"/>
    <mergeCell ref="D13:E13"/>
    <mergeCell ref="F13:G13"/>
    <mergeCell ref="A1:A2"/>
    <mergeCell ref="B1:C1"/>
    <mergeCell ref="D1:E1"/>
    <mergeCell ref="F1:G1"/>
    <mergeCell ref="A7:A8"/>
    <mergeCell ref="B7:C7"/>
    <mergeCell ref="D7:E7"/>
    <mergeCell ref="F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C8" sqref="C8"/>
    </sheetView>
  </sheetViews>
  <sheetFormatPr defaultRowHeight="15" x14ac:dyDescent="0.25"/>
  <cols>
    <col min="1" max="1" width="12.42578125" bestFit="1" customWidth="1"/>
    <col min="2" max="3" width="12.42578125" customWidth="1"/>
    <col min="4" max="4" width="11.28515625" customWidth="1"/>
    <col min="5" max="5" width="10.7109375" customWidth="1"/>
    <col min="6" max="6" width="11.140625" customWidth="1"/>
    <col min="7" max="7" width="10.7109375" customWidth="1"/>
    <col min="8" max="8" width="10.42578125" customWidth="1"/>
    <col min="9" max="9" width="10.85546875" customWidth="1"/>
    <col min="10" max="10" width="4.140625" customWidth="1"/>
    <col min="11" max="11" width="11.5703125" bestFit="1" customWidth="1"/>
  </cols>
  <sheetData>
    <row r="1" spans="1:18" ht="16.5" thickBot="1" x14ac:dyDescent="0.3">
      <c r="A1" s="11" t="s">
        <v>5</v>
      </c>
      <c r="B1" s="10" t="s">
        <v>4</v>
      </c>
      <c r="C1" s="10"/>
      <c r="K1" t="s">
        <v>0</v>
      </c>
      <c r="L1" s="2">
        <f>(B3+C4)/(SUM(B3:C4))</f>
        <v>0.85990283316539651</v>
      </c>
    </row>
    <row r="2" spans="1:18" ht="16.5" thickBot="1" x14ac:dyDescent="0.3">
      <c r="A2" s="11"/>
      <c r="B2" s="3" t="s">
        <v>6</v>
      </c>
      <c r="C2" s="3" t="s">
        <v>7</v>
      </c>
      <c r="K2" t="s">
        <v>1</v>
      </c>
      <c r="L2" s="2">
        <f>B3/(B3+B4)</f>
        <v>0</v>
      </c>
    </row>
    <row r="3" spans="1:18" ht="16.5" thickBot="1" x14ac:dyDescent="0.3">
      <c r="A3" s="3" t="s">
        <v>6</v>
      </c>
      <c r="B3" s="8">
        <v>0</v>
      </c>
      <c r="C3">
        <v>0</v>
      </c>
      <c r="K3" t="s">
        <v>2</v>
      </c>
      <c r="L3" s="2">
        <f>C4/(C3+C4)</f>
        <v>1</v>
      </c>
    </row>
    <row r="4" spans="1:18" ht="16.5" thickBot="1" x14ac:dyDescent="0.3">
      <c r="A4" s="3" t="s">
        <v>7</v>
      </c>
      <c r="B4" s="8">
        <v>29615</v>
      </c>
      <c r="C4">
        <v>181774</v>
      </c>
      <c r="K4" t="s">
        <v>3</v>
      </c>
      <c r="L4" s="8">
        <v>0.5</v>
      </c>
    </row>
    <row r="5" spans="1:18" ht="15.75" thickBot="1" x14ac:dyDescent="0.3"/>
    <row r="6" spans="1:18" ht="16.5" customHeight="1" thickBot="1" x14ac:dyDescent="0.3">
      <c r="A6" s="11" t="s">
        <v>5</v>
      </c>
      <c r="B6" s="10" t="s">
        <v>4</v>
      </c>
      <c r="C6" s="10"/>
      <c r="D6" s="10" t="s">
        <v>4</v>
      </c>
      <c r="E6" s="10"/>
      <c r="F6" s="10" t="s">
        <v>4</v>
      </c>
      <c r="G6" s="10"/>
      <c r="H6" s="10" t="s">
        <v>4</v>
      </c>
      <c r="I6" s="10"/>
      <c r="K6" t="s">
        <v>0</v>
      </c>
      <c r="L6" s="2">
        <f>(D8+E9)/(SUM(D8:E9))</f>
        <v>0.80185911630155005</v>
      </c>
      <c r="M6" s="2">
        <f>(F8+G9)/(SUM(F8:G9))</f>
        <v>0.80144248551350017</v>
      </c>
      <c r="N6" s="2">
        <f>(H8+I9)/(SUM(H8:I9))</f>
        <v>0.80225245154317015</v>
      </c>
      <c r="O6" s="8"/>
      <c r="Q6" s="8"/>
    </row>
    <row r="7" spans="1:18" ht="16.5" thickBot="1" x14ac:dyDescent="0.3">
      <c r="A7" s="11"/>
      <c r="B7" s="3" t="s">
        <v>6</v>
      </c>
      <c r="C7" s="3" t="s">
        <v>7</v>
      </c>
      <c r="D7" s="3" t="s">
        <v>6</v>
      </c>
      <c r="E7" s="3" t="s">
        <v>7</v>
      </c>
      <c r="F7" s="3" t="s">
        <v>6</v>
      </c>
      <c r="G7" s="3" t="s">
        <v>7</v>
      </c>
      <c r="H7" s="3" t="s">
        <v>6</v>
      </c>
      <c r="I7" s="3" t="s">
        <v>7</v>
      </c>
      <c r="K7" t="s">
        <v>1</v>
      </c>
      <c r="L7" s="2">
        <f>D8/(D8+D9)</f>
        <v>0.63036752877119173</v>
      </c>
      <c r="M7" s="2">
        <f>F8/(F8+F9)</f>
        <v>0.62907515683391879</v>
      </c>
      <c r="N7" s="2">
        <f>H8/(H8+H9)</f>
        <v>0.63075953923686101</v>
      </c>
      <c r="O7" s="8"/>
      <c r="Q7" s="8"/>
      <c r="R7" s="8"/>
    </row>
    <row r="8" spans="1:18" ht="16.5" thickBot="1" x14ac:dyDescent="0.3">
      <c r="A8" s="3" t="s">
        <v>6</v>
      </c>
      <c r="B8">
        <v>56034</v>
      </c>
      <c r="C8">
        <v>2399</v>
      </c>
      <c r="D8">
        <v>56034</v>
      </c>
      <c r="E8">
        <v>2399</v>
      </c>
      <c r="F8">
        <v>56055</v>
      </c>
      <c r="G8">
        <v>2379</v>
      </c>
      <c r="H8" s="8">
        <v>56072</v>
      </c>
      <c r="I8">
        <v>2486</v>
      </c>
      <c r="K8" t="s">
        <v>2</v>
      </c>
      <c r="L8" s="2">
        <f>E9/(E8+E9)</f>
        <v>0.97305796076053142</v>
      </c>
      <c r="M8" s="2">
        <f>G9/(G8+G9)</f>
        <v>0.97336989981530198</v>
      </c>
      <c r="N8" s="2">
        <f>I9/(I8+I9)</f>
        <v>0.97227457759437907</v>
      </c>
      <c r="O8" s="8"/>
      <c r="Q8" s="9"/>
      <c r="R8" s="8"/>
    </row>
    <row r="9" spans="1:18" ht="16.5" thickBot="1" x14ac:dyDescent="0.3">
      <c r="A9" s="3" t="s">
        <v>7</v>
      </c>
      <c r="B9">
        <v>32857</v>
      </c>
      <c r="C9">
        <v>86644</v>
      </c>
      <c r="D9">
        <v>32857</v>
      </c>
      <c r="E9">
        <v>86644</v>
      </c>
      <c r="F9">
        <v>33052</v>
      </c>
      <c r="G9">
        <v>86956</v>
      </c>
      <c r="H9" s="9">
        <v>32824</v>
      </c>
      <c r="I9">
        <v>87179</v>
      </c>
      <c r="K9" t="s">
        <v>3</v>
      </c>
      <c r="L9" s="8">
        <v>0.8044</v>
      </c>
      <c r="M9" s="8">
        <v>0.80400000000000005</v>
      </c>
      <c r="N9" s="8">
        <v>0.8044</v>
      </c>
      <c r="O9" s="9"/>
      <c r="Q9" s="9"/>
      <c r="R9" s="9"/>
    </row>
    <row r="10" spans="1:18" x14ac:dyDescent="0.25">
      <c r="N10" s="8"/>
      <c r="R10" s="9"/>
    </row>
    <row r="11" spans="1:18" ht="15.75" thickBot="1" x14ac:dyDescent="0.3">
      <c r="N11" s="8"/>
    </row>
    <row r="12" spans="1:18" ht="16.5" thickBot="1" x14ac:dyDescent="0.3">
      <c r="A12" s="11" t="s">
        <v>5</v>
      </c>
      <c r="B12" s="10" t="s">
        <v>4</v>
      </c>
      <c r="C12" s="10"/>
      <c r="D12" s="10" t="s">
        <v>4</v>
      </c>
      <c r="E12" s="10"/>
      <c r="F12" s="10" t="s">
        <v>4</v>
      </c>
      <c r="G12" s="10"/>
      <c r="H12" s="10" t="s">
        <v>4</v>
      </c>
      <c r="I12" s="10"/>
      <c r="K12" t="s">
        <v>0</v>
      </c>
      <c r="L12" s="2">
        <f>(D14+E15)/(SUM(D14:E15))</f>
        <v>0.86995527749123858</v>
      </c>
      <c r="M12" s="2">
        <f>(F14+G15)/(SUM(F14:G15))</f>
        <v>0.86889836976072565</v>
      </c>
      <c r="N12" s="2">
        <f>(H14+I15)/(SUM(H14:I15))</f>
        <v>0.86936075724338724</v>
      </c>
      <c r="O12" s="8"/>
      <c r="Q12" s="8"/>
    </row>
    <row r="13" spans="1:18" ht="16.5" thickBot="1" x14ac:dyDescent="0.3">
      <c r="A13" s="11"/>
      <c r="B13" s="3" t="s">
        <v>6</v>
      </c>
      <c r="C13" s="3" t="s">
        <v>7</v>
      </c>
      <c r="D13" s="3" t="s">
        <v>6</v>
      </c>
      <c r="E13" s="3" t="s">
        <v>7</v>
      </c>
      <c r="F13" s="3" t="s">
        <v>6</v>
      </c>
      <c r="G13" s="3" t="s">
        <v>7</v>
      </c>
      <c r="H13" s="3" t="s">
        <v>6</v>
      </c>
      <c r="I13" s="3" t="s">
        <v>7</v>
      </c>
      <c r="K13" t="s">
        <v>1</v>
      </c>
      <c r="L13" s="2">
        <f>D14/(D14+D15)</f>
        <v>0.73264794467533778</v>
      </c>
      <c r="M13" s="2">
        <f>F14/(F14+F15)</f>
        <v>0.73098196123262105</v>
      </c>
      <c r="N13" s="2">
        <f>H14/(H14+H15)</f>
        <v>0.73172409742673283</v>
      </c>
      <c r="O13" s="8"/>
      <c r="Q13" s="8"/>
    </row>
    <row r="14" spans="1:18" ht="16.5" thickBot="1" x14ac:dyDescent="0.3">
      <c r="A14" s="3" t="s">
        <v>6</v>
      </c>
      <c r="B14">
        <v>56034</v>
      </c>
      <c r="C14">
        <v>2399</v>
      </c>
      <c r="D14">
        <v>87084</v>
      </c>
      <c r="E14">
        <v>6925</v>
      </c>
      <c r="F14">
        <v>86962</v>
      </c>
      <c r="G14">
        <v>6991</v>
      </c>
      <c r="H14">
        <v>87212</v>
      </c>
      <c r="I14">
        <v>6973</v>
      </c>
      <c r="K14" t="s">
        <v>2</v>
      </c>
      <c r="L14" s="2">
        <f>E15/(E14+E15)</f>
        <v>0.96125895799184335</v>
      </c>
      <c r="M14" s="2">
        <f>G15/(G14+G15)</f>
        <v>0.96082924779380863</v>
      </c>
      <c r="N14" s="2">
        <f>I15/(I14+I15)</f>
        <v>0.96103315506826048</v>
      </c>
      <c r="O14" s="8"/>
      <c r="Q14" s="9"/>
    </row>
    <row r="15" spans="1:18" ht="16.5" thickBot="1" x14ac:dyDescent="0.3">
      <c r="A15" s="3" t="s">
        <v>7</v>
      </c>
      <c r="B15">
        <v>32857</v>
      </c>
      <c r="C15">
        <v>86644</v>
      </c>
      <c r="D15">
        <v>31778</v>
      </c>
      <c r="E15">
        <v>171826</v>
      </c>
      <c r="F15">
        <v>32004</v>
      </c>
      <c r="G15">
        <v>171484</v>
      </c>
      <c r="H15">
        <v>31975</v>
      </c>
      <c r="I15">
        <v>171974</v>
      </c>
      <c r="K15" t="s">
        <v>3</v>
      </c>
      <c r="L15" s="8">
        <v>0.85370000000000001</v>
      </c>
      <c r="M15" s="8">
        <v>0.85289999999999999</v>
      </c>
      <c r="N15" s="8">
        <v>0.85309999999999997</v>
      </c>
      <c r="O15" s="9"/>
    </row>
    <row r="17" spans="1:16" ht="15.75" thickBot="1" x14ac:dyDescent="0.3"/>
    <row r="18" spans="1:16" ht="16.5" thickBot="1" x14ac:dyDescent="0.3">
      <c r="A18" s="11" t="s">
        <v>5</v>
      </c>
      <c r="B18" s="10" t="s">
        <v>4</v>
      </c>
      <c r="C18" s="10"/>
      <c r="D18" s="10" t="s">
        <v>4</v>
      </c>
      <c r="E18" s="10"/>
      <c r="F18" s="10" t="s">
        <v>4</v>
      </c>
      <c r="G18" s="10"/>
      <c r="H18" s="10" t="s">
        <v>4</v>
      </c>
      <c r="I18" s="10"/>
      <c r="K18" t="s">
        <v>0</v>
      </c>
      <c r="L18" s="2">
        <f>(D20+E21)/(SUM(D20:E21))</f>
        <v>0.89697266003926768</v>
      </c>
      <c r="M18" s="2">
        <f>(F20+G21)/(SUM(F20:G21))</f>
        <v>0.89675099392151447</v>
      </c>
      <c r="N18" s="2">
        <f>(H20+I21)/(SUM(H20:I21))</f>
        <v>0.89595478927797922</v>
      </c>
      <c r="O18" s="8"/>
      <c r="P18" s="8"/>
    </row>
    <row r="19" spans="1:16" ht="16.5" thickBot="1" x14ac:dyDescent="0.3">
      <c r="A19" s="11"/>
      <c r="B19" s="3" t="s">
        <v>6</v>
      </c>
      <c r="C19" s="3" t="s">
        <v>7</v>
      </c>
      <c r="D19" s="3" t="s">
        <v>6</v>
      </c>
      <c r="E19" s="3" t="s">
        <v>7</v>
      </c>
      <c r="F19" s="3" t="s">
        <v>6</v>
      </c>
      <c r="G19" s="3" t="s">
        <v>7</v>
      </c>
      <c r="H19" s="3" t="s">
        <v>6</v>
      </c>
      <c r="I19" s="3" t="s">
        <v>7</v>
      </c>
      <c r="K19" t="s">
        <v>1</v>
      </c>
      <c r="L19" s="2">
        <f>D20/(D20+D21)</f>
        <v>0.84871090234429525</v>
      </c>
      <c r="M19" s="2">
        <f>F20/(F20+F21)</f>
        <v>0.84835725555454311</v>
      </c>
      <c r="N19" s="2">
        <f>H20/(H20+H21)</f>
        <v>0.84749263812227682</v>
      </c>
      <c r="O19" s="8"/>
      <c r="P19" s="8"/>
    </row>
    <row r="20" spans="1:16" ht="16.5" thickBot="1" x14ac:dyDescent="0.3">
      <c r="A20" s="3" t="s">
        <v>6</v>
      </c>
      <c r="B20">
        <v>56034</v>
      </c>
      <c r="C20">
        <v>2399</v>
      </c>
      <c r="D20">
        <v>176346</v>
      </c>
      <c r="E20">
        <v>8393</v>
      </c>
      <c r="F20">
        <v>176902</v>
      </c>
      <c r="G20">
        <v>8347</v>
      </c>
      <c r="H20">
        <v>176420</v>
      </c>
      <c r="I20">
        <v>8462</v>
      </c>
      <c r="K20" t="s">
        <v>2</v>
      </c>
      <c r="L20" s="2">
        <f>E21/(E20+E21)</f>
        <v>0.9530582339649657</v>
      </c>
      <c r="M20" s="2">
        <f>G21/(G20+G21)</f>
        <v>0.95325904356590885</v>
      </c>
      <c r="N20" s="2">
        <f>I21/(I20+I21)</f>
        <v>0.95253799988782317</v>
      </c>
      <c r="O20" s="8"/>
      <c r="P20" s="9"/>
    </row>
    <row r="21" spans="1:16" ht="16.5" thickBot="1" x14ac:dyDescent="0.3">
      <c r="A21" s="3" t="s">
        <v>7</v>
      </c>
      <c r="B21">
        <v>32857</v>
      </c>
      <c r="C21">
        <v>86644</v>
      </c>
      <c r="D21">
        <v>31435</v>
      </c>
      <c r="E21">
        <v>170403</v>
      </c>
      <c r="F21">
        <v>31621</v>
      </c>
      <c r="G21">
        <v>170233</v>
      </c>
      <c r="H21">
        <v>31747</v>
      </c>
      <c r="I21">
        <v>169828</v>
      </c>
      <c r="K21" t="s">
        <v>3</v>
      </c>
      <c r="L21" s="12">
        <v>0.90849999999999997</v>
      </c>
      <c r="M21" s="8">
        <v>0.90849999999999997</v>
      </c>
      <c r="N21" s="8">
        <v>0.90800000000000003</v>
      </c>
      <c r="O21" s="9"/>
    </row>
  </sheetData>
  <mergeCells count="17">
    <mergeCell ref="A1:A2"/>
    <mergeCell ref="B1:C1"/>
    <mergeCell ref="A18:A19"/>
    <mergeCell ref="D18:E18"/>
    <mergeCell ref="F18:G18"/>
    <mergeCell ref="H18:I18"/>
    <mergeCell ref="B6:C6"/>
    <mergeCell ref="B12:C12"/>
    <mergeCell ref="B18:C18"/>
    <mergeCell ref="A6:A7"/>
    <mergeCell ref="D6:E6"/>
    <mergeCell ref="F6:G6"/>
    <mergeCell ref="H6:I6"/>
    <mergeCell ref="A12:A13"/>
    <mergeCell ref="D12:E12"/>
    <mergeCell ref="F12:G12"/>
    <mergeCell ref="H12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Kondisi Awal</vt:lpstr>
      <vt:lpstr>CART</vt:lpstr>
      <vt:lpstr>C5.0</vt:lpstr>
      <vt:lpstr>AUC</vt:lpstr>
      <vt:lpstr>Selisih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DEVTEK.ID</cp:lastModifiedBy>
  <dcterms:created xsi:type="dcterms:W3CDTF">2019-02-06T11:16:46Z</dcterms:created>
  <dcterms:modified xsi:type="dcterms:W3CDTF">2019-08-14T16:58:58Z</dcterms:modified>
</cp:coreProperties>
</file>