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7340" yWindow="-21580" windowWidth="31040" windowHeight="20140" tabRatio="500"/>
  </bookViews>
  <sheets>
    <sheet name="wk0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H5" i="1"/>
  <c r="J5" i="1"/>
  <c r="K5" i="1"/>
  <c r="I4" i="1"/>
  <c r="H2" i="1"/>
  <c r="H4" i="1"/>
  <c r="J4" i="1"/>
  <c r="K4" i="1"/>
  <c r="I3" i="1"/>
  <c r="H3" i="1"/>
  <c r="J3" i="1"/>
  <c r="K3" i="1"/>
  <c r="D6" i="1"/>
  <c r="E6" i="1"/>
  <c r="D5" i="1"/>
  <c r="E5" i="1"/>
  <c r="D4" i="1"/>
  <c r="E4" i="1"/>
  <c r="P3" i="1"/>
  <c r="Q3" i="1"/>
  <c r="V2" i="1"/>
  <c r="W2" i="1"/>
  <c r="P2" i="1"/>
  <c r="Q2" i="1"/>
  <c r="J2" i="1"/>
  <c r="K2" i="1"/>
  <c r="D3" i="1"/>
  <c r="E3" i="1"/>
  <c r="E2" i="1"/>
  <c r="D2" i="1"/>
</calcChain>
</file>

<file path=xl/sharedStrings.xml><?xml version="1.0" encoding="utf-8"?>
<sst xmlns="http://schemas.openxmlformats.org/spreadsheetml/2006/main" count="20" uniqueCount="9">
  <si>
    <t>Annuity</t>
  </si>
  <si>
    <t>Rate</t>
  </si>
  <si>
    <t>Periods</t>
  </si>
  <si>
    <t>PresVal</t>
  </si>
  <si>
    <t>ADF</t>
  </si>
  <si>
    <t>Loan</t>
  </si>
  <si>
    <t>Payments</t>
  </si>
  <si>
    <t>ACF</t>
  </si>
  <si>
    <t>FutVal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</si>
</sst>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0" fillId="0" borderId="0" xfId="0" applyNumberForma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Annuity"/>
    <tableColumn id="2" name="Rate"/>
    <tableColumn id="3" name="Periods"/>
    <tableColumn id="4" name="ADF">
      <calculatedColumnFormula>(1-1/POWER(1+$B2,$C2))/$B2</calculatedColumnFormula>
    </tableColumn>
    <tableColumn id="5" name="PresVal">
      <calculatedColumnFormula>$A2*$D2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K5" totalsRowShown="0">
  <autoFilter ref="G1:K5"/>
  <tableColumns count="5">
    <tableColumn id="1" name="Loan"/>
    <tableColumn id="2" name="Rate" dataDxfId="0">
      <calculatedColumnFormula>0.035/12</calculatedColumnFormula>
    </tableColumn>
    <tableColumn id="3" name="Periods"/>
    <tableColumn id="4" name="ADF">
      <calculatedColumnFormula>(1-1/POWER(1+$H2,$I2))/$H2</calculatedColumnFormula>
    </tableColumn>
    <tableColumn id="5" name="Payments">
      <calculatedColumnFormula>$G2/$J2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M1:Q3" totalsRowShown="0">
  <autoFilter ref="M1:Q3"/>
  <tableColumns count="5">
    <tableColumn id="1" name="Annuity"/>
    <tableColumn id="2" name="Rate"/>
    <tableColumn id="3" name="Periods"/>
    <tableColumn id="4" name="ACF">
      <calculatedColumnFormula>(POWER(1+$N2,$O2)-1)/$N2</calculatedColumnFormula>
    </tableColumn>
    <tableColumn id="5" name="FutVal">
      <calculatedColumnFormula>$M2*$P2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S1:W2" totalsRowShown="0">
  <autoFilter ref="S1:W2"/>
  <tableColumns count="5">
    <tableColumn id="1" name="FutVal"/>
    <tableColumn id="2" name="Rate"/>
    <tableColumn id="3" name="Periods"/>
    <tableColumn id="4" name="ACF">
      <calculatedColumnFormula>(POWER(1+$T2,$U2)-1)/$T2</calculatedColumnFormula>
    </tableColumn>
    <tableColumn id="5" name="Annuity">
      <calculatedColumnFormula>$S2/$V2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zoomScale="125" zoomScaleNormal="125" zoomScalePageLayoutView="125" workbookViewId="0">
      <selection activeCell="J5" sqref="J5"/>
    </sheetView>
  </sheetViews>
  <sheetFormatPr baseColWidth="10" defaultRowHeight="15" x14ac:dyDescent="0"/>
  <cols>
    <col min="5" max="5" width="12.83203125" customWidth="1"/>
    <col min="11" max="11" width="12.33203125" customWidth="1"/>
    <col min="17" max="17" width="16" customWidth="1"/>
  </cols>
  <sheetData>
    <row r="1" spans="1:23">
      <c r="A1" t="s">
        <v>0</v>
      </c>
      <c r="B1" t="s">
        <v>1</v>
      </c>
      <c r="C1" t="s">
        <v>2</v>
      </c>
      <c r="D1" t="s">
        <v>4</v>
      </c>
      <c r="E1" t="s">
        <v>3</v>
      </c>
      <c r="G1" t="s">
        <v>5</v>
      </c>
      <c r="H1" t="s">
        <v>1</v>
      </c>
      <c r="I1" t="s">
        <v>2</v>
      </c>
      <c r="J1" t="s">
        <v>4</v>
      </c>
      <c r="K1" t="s">
        <v>6</v>
      </c>
      <c r="M1" t="s">
        <v>0</v>
      </c>
      <c r="N1" t="s">
        <v>1</v>
      </c>
      <c r="O1" t="s">
        <v>2</v>
      </c>
      <c r="P1" t="s">
        <v>7</v>
      </c>
      <c r="Q1" t="s">
        <v>8</v>
      </c>
      <c r="S1" t="s">
        <v>8</v>
      </c>
      <c r="T1" t="s">
        <v>1</v>
      </c>
      <c r="U1" t="s">
        <v>2</v>
      </c>
      <c r="V1" t="s">
        <v>7</v>
      </c>
      <c r="W1" t="s">
        <v>0</v>
      </c>
    </row>
    <row r="2" spans="1:23">
      <c r="A2">
        <v>1000</v>
      </c>
      <c r="B2">
        <v>0.04</v>
      </c>
      <c r="C2">
        <v>13</v>
      </c>
      <c r="D2">
        <f>(1-1/POWER(1+$B2,$C2))/$B2</f>
        <v>9.9856478466330501</v>
      </c>
      <c r="E2">
        <f>$A2*$D2</f>
        <v>9985.64784663305</v>
      </c>
      <c r="G2">
        <v>37150</v>
      </c>
      <c r="H2">
        <f>0.04/12</f>
        <v>3.3333333333333335E-3</v>
      </c>
      <c r="I2">
        <v>60</v>
      </c>
      <c r="J2">
        <f>(1-1/POWER(1+$H2,$I2))/$H2</f>
        <v>54.299068901235152</v>
      </c>
      <c r="K2">
        <f>$G2/$J2</f>
        <v>684.17379435312819</v>
      </c>
      <c r="M2">
        <v>3000</v>
      </c>
      <c r="N2">
        <v>0.05</v>
      </c>
      <c r="O2">
        <v>4</v>
      </c>
      <c r="P2">
        <f>(POWER(1+$N2,$O2)-1)/$N2</f>
        <v>4.3101250000000002</v>
      </c>
      <c r="Q2">
        <f>$M2*$P2</f>
        <v>12930.375</v>
      </c>
      <c r="S2">
        <v>1000000</v>
      </c>
      <c r="T2">
        <v>0.06</v>
      </c>
      <c r="U2">
        <v>35</v>
      </c>
      <c r="V2">
        <f>(POWER(1+$T2,$U2)-1)/$T2</f>
        <v>111.43477987187251</v>
      </c>
      <c r="W2">
        <f>$S2/$V2</f>
        <v>8973.8589796632441</v>
      </c>
    </row>
    <row r="3" spans="1:23">
      <c r="A3" s="1">
        <v>2000</v>
      </c>
      <c r="B3" s="1">
        <v>0.05</v>
      </c>
      <c r="C3" s="1">
        <v>4</v>
      </c>
      <c r="D3" s="1">
        <f>(1-1/POWER(1+$B3,$C3))/$B3</f>
        <v>3.5459505041623607</v>
      </c>
      <c r="E3" s="1">
        <f>$A3*$D3</f>
        <v>7091.9010083247213</v>
      </c>
      <c r="G3" s="1">
        <v>450000</v>
      </c>
      <c r="H3" s="1">
        <f t="shared" ref="H2:H3" si="0">0.035/12</f>
        <v>2.9166666666666668E-3</v>
      </c>
      <c r="I3" s="1">
        <f>30*12</f>
        <v>360</v>
      </c>
      <c r="J3" s="1">
        <f>(1-1/POWER(1+$H3,$I3))/$H3</f>
        <v>222.69498496455597</v>
      </c>
      <c r="K3" s="1">
        <f>$G3/$J3</f>
        <v>2020.7010951397122</v>
      </c>
      <c r="M3" s="1">
        <v>5000</v>
      </c>
      <c r="N3" s="1">
        <v>0.06</v>
      </c>
      <c r="O3" s="1">
        <v>20</v>
      </c>
      <c r="P3" s="1">
        <f>(POWER(1+$N3,$O3)-1)/$N3</f>
        <v>36.785591203547469</v>
      </c>
      <c r="Q3" s="1">
        <f>$M3*$P3</f>
        <v>183927.95601773734</v>
      </c>
    </row>
    <row r="4" spans="1:23">
      <c r="A4" s="1">
        <v>500</v>
      </c>
      <c r="B4" s="1">
        <v>5.0000000000000001E-3</v>
      </c>
      <c r="C4" s="1">
        <v>36</v>
      </c>
      <c r="D4" s="1">
        <f>(1-1/POWER(1+$B4,$C4))/$B4</f>
        <v>32.871016239264982</v>
      </c>
      <c r="E4" s="1">
        <f>$A4*$D4</f>
        <v>16435.50811963249</v>
      </c>
      <c r="G4" s="1">
        <v>450000</v>
      </c>
      <c r="H4" s="2">
        <f>0.03/12</f>
        <v>2.5000000000000001E-3</v>
      </c>
      <c r="I4" s="1">
        <f>20*12</f>
        <v>240</v>
      </c>
      <c r="J4" s="1">
        <f>(1-1/POWER(1+$H4,$I4))/$H4</f>
        <v>180.31091441247096</v>
      </c>
      <c r="K4" s="1">
        <f>$G4/$J4</f>
        <v>2495.6891903426358</v>
      </c>
    </row>
    <row r="5" spans="1:23">
      <c r="A5" s="1">
        <v>600</v>
      </c>
      <c r="B5" s="1">
        <v>5.0000000000000001E-3</v>
      </c>
      <c r="C5" s="1">
        <v>24</v>
      </c>
      <c r="D5" s="1">
        <f>(1-1/POWER(1+$B5,$C5))/$B5</f>
        <v>22.562866221765731</v>
      </c>
      <c r="E5" s="1">
        <f>$A5*$D5</f>
        <v>13537.719733059439</v>
      </c>
      <c r="G5" s="1">
        <v>450000</v>
      </c>
      <c r="H5" s="2">
        <f>0.028/12</f>
        <v>2.3333333333333335E-3</v>
      </c>
      <c r="I5" s="1">
        <f>15*12</f>
        <v>180</v>
      </c>
      <c r="J5" s="1">
        <f>(1-1/POWER(1+$H5,$I5))/$H5</f>
        <v>146.84213508754502</v>
      </c>
      <c r="K5" s="1">
        <f>$G5/$J5</f>
        <v>3064.5155066133907</v>
      </c>
    </row>
    <row r="6" spans="1:23">
      <c r="A6" s="1">
        <v>350</v>
      </c>
      <c r="B6" s="1">
        <v>5.0000000000000001E-3</v>
      </c>
      <c r="C6" s="1">
        <v>48</v>
      </c>
      <c r="D6" s="1">
        <f>(1-1/POWER(1+$B6,$C6))/$B6</f>
        <v>42.580317782824913</v>
      </c>
      <c r="E6" s="1">
        <f>$A6*$D6</f>
        <v>14903.111223988719</v>
      </c>
    </row>
  </sheetData>
  <pageMargins left="0.75" right="0.75" top="1" bottom="1" header="0.5" footer="0.5"/>
  <pageSetup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wk01</vt:lpstr>
    </vt:vector>
  </TitlesOfParts>
  <Company>Amazon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2016-09-29T07:00:41Z</dcterms:created>
  <dcterms:modified xsi:type="dcterms:W3CDTF">2016-09-29T07:31:14Z</dcterms:modified>
</cp:coreProperties>
</file>