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8321_DKE_PR\Zeiterfassung\"/>
    </mc:Choice>
  </mc:AlternateContent>
  <xr:revisionPtr revIDLastSave="0" documentId="13_ncr:1_{07A648FA-A131-4619-8A5F-3C67B828F092}" xr6:coauthVersionLast="36" xr6:coauthVersionMax="36" xr10:uidLastSave="{00000000-0000-0000-0000-000000000000}"/>
  <bookViews>
    <workbookView xWindow="20010" yWindow="0" windowWidth="28800" windowHeight="12360" activeTab="3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" i="4" l="1"/>
  <c r="H27" i="4"/>
  <c r="G39" i="4"/>
  <c r="H39" i="4"/>
  <c r="G34" i="4"/>
  <c r="H34" i="4"/>
  <c r="G28" i="4" l="1"/>
  <c r="H28" i="4"/>
  <c r="G31" i="4"/>
  <c r="H31" i="4"/>
  <c r="G30" i="4"/>
  <c r="H30" i="4"/>
  <c r="G26" i="4"/>
  <c r="H26" i="4"/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3" i="5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8" i="4"/>
  <c r="G38" i="4"/>
  <c r="H37" i="4"/>
  <c r="G37" i="4"/>
  <c r="H36" i="4"/>
  <c r="G36" i="4"/>
  <c r="H35" i="4"/>
  <c r="G35" i="4"/>
  <c r="H33" i="4"/>
  <c r="G33" i="4"/>
  <c r="H32" i="4"/>
  <c r="G32" i="4"/>
  <c r="H29" i="4"/>
  <c r="G29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74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1" i="1"/>
  <c r="C38" i="1"/>
  <c r="C40" i="1"/>
  <c r="C42" i="1"/>
  <c r="C36" i="1"/>
  <c r="C34" i="1"/>
  <c r="C32" i="1"/>
  <c r="C31" i="1"/>
  <c r="C35" i="1"/>
  <c r="C37" i="1"/>
  <c r="C39" i="1"/>
  <c r="C33" i="1"/>
  <c r="G53" i="3"/>
  <c r="D44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F42" i="1" s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9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<sst xmlns="http://schemas.openxmlformats.org/spreadsheetml/2006/main" count="334" uniqueCount="70">
  <si>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</si>
  <si>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</si>
  <si>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</si>
  <si>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</si>
  <si>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</si>
  <si>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</si>
  <si>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</si>
  <si>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</si>
  <si>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</si>
  <si>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</si>
  <si>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</si>
  <si>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</si>
  <si>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</si>
  <si>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</si>
  <si>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</si>
  <si>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</si>
  <si>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</si>
  <si>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</si>
  <si>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</si>
  <si>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</si>
  <si>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</si>
  <si>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</si>
  <si>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</si>
  <si>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</si>
  <si>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</si>
  <si>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</si>
  <si>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</si>
  <si>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</si>
  <si>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</si>
  <si>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</si>
  <si>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</si>
  <si>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</si>
  <si>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</si>
  <si>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</si>
  <si>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</si>
  <si>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</si>
  <si>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</si>
  <si>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</si>
  <si>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</si>
  <si>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</si>
  <si>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</si>
  <si>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</si>
  <si>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</si>
  <si>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</si>
  <si>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</si>
  <si>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</si>
  <si>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</si>
  <si>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</si>
  <si>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</si>
  <si>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</si>
  <si>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</si>
  <si>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</si>
  <si>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</si>
  <si>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</si>
  <si>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</si>
  <si>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</si>
  <si>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</si>
  <si>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</si>
  <si>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</si>
  <si>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</si>
  <si>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</si>
  <si>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</si>
  <si>
    <t xml:space="preserve">Gruppenbesprechung Zwischenpräsentation Implementierung </t>
  </si>
  <si>
    <t>User Schnittstelle CBR</t>
  </si>
  <si>
    <t>Zwischenpräsentation Implementierung</t>
  </si>
  <si>
    <t>Datenspeicherung, CBR, RMI</t>
  </si>
  <si>
    <t>CBR, RMI</t>
  </si>
  <si>
    <t>Recherche</t>
  </si>
  <si>
    <t>Vadalog</t>
  </si>
  <si>
    <t>Datenspeicherung, 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</si>
</sst>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#,##0.00\ _€_-;\-* #,##0.00\ _€_-;_-* "-"??\ _€_-;_-@_-</c:formatCode>
                <c:ptCount val="4"/>
                <c:pt idx="0">
                  <c:v>107</c:v>
                </c:pt>
                <c:pt idx="1">
                  <c:v>113.75</c:v>
                </c:pt>
                <c:pt idx="2">
                  <c:v>99.75</c:v>
                </c:pt>
                <c:pt idx="3">
                  <c:v>116.75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_-* #,##0.00\ _€_-;\-* #,##0.00\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64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67</c:v>
                </c:pt>
                <c:pt idx="15">
                  <c:v>26</c:v>
                </c:pt>
                <c:pt idx="16">
                  <c:v>2.5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81328"/>
        <c:axId val="106672624"/>
      </c:barChart>
      <c:catAx>
        <c:axId val="10668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72624"/>
        <c:crosses val="autoZero"/>
        <c:auto val="1"/>
        <c:lblAlgn val="ctr"/>
        <c:lblOffset val="100"/>
        <c:noMultiLvlLbl val="0"/>
      </c:catAx>
      <c:valAx>
        <c:axId val="1066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73" totalsRowShown="0" headerRowDxfId="5">
  <autoFilter ref="B6:H73" xr:uid="{00000000-0009-0000-0100-000003000000}"/>
  <sortState ref="B7:H52">
    <sortCondition ref="D6:D52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opLeftCell="A16" zoomScale="85" zoomScaleNormal="85" workbookViewId="0">
      <selection activeCell="E3" sqref="E3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107</v>
      </c>
      <c r="B4" s="1">
        <f t="shared" ref="B4:D4" si="0">C44</f>
        <v>113.75</v>
      </c>
      <c r="C4" s="1">
        <f t="shared" si="0"/>
        <v>99.75</v>
      </c>
      <c r="D4" s="1">
        <f t="shared" si="0"/>
        <v>116.75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25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14</v>
      </c>
      <c r="E36" s="3">
        <f>SUMIF(Tomic!H16:H61,Zeiterfassung_Gesamt!A36,Tomic!G16:G61)</f>
        <v>21</v>
      </c>
      <c r="F36" s="3">
        <f t="shared" si="2"/>
        <v>64</v>
      </c>
      <c r="J36" s="12"/>
      <c r="K36" s="14"/>
    </row>
    <row r="37" spans="1:11" outlineLevel="1" x14ac:dyDescent="0.2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7</v>
      </c>
      <c r="E37" s="3">
        <f>SUMIF(Tomic!H17:H62,Zeiterfassung_Gesamt!A37,Tomic!G17:G62)</f>
        <v>22</v>
      </c>
      <c r="F37" s="3">
        <f t="shared" si="2"/>
        <v>58.5</v>
      </c>
      <c r="J37" s="12"/>
      <c r="K37" s="14"/>
    </row>
    <row r="38" spans="1:11" outlineLevel="1" x14ac:dyDescent="0.2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SUMIF(Aistleithner!H19:H70,Zeiterfassung_Gesamt!A39,Aistleithner!G19:G70)</f>
        <v>2</v>
      </c>
      <c r="C39" s="3">
        <f>SUMIF(Dusanic!H19:H64,Zeiterfassung_Gesamt!A39,Dusanic!G19:G64)</f>
        <v>2</v>
      </c>
      <c r="D39" s="3">
        <f>SUMIF(Tabelle35[KW],Zeiterfassung_Gesamt!A39,Tabelle35[Dauer])</f>
        <v>6</v>
      </c>
      <c r="E39" s="3">
        <f>SUMIF(Tomic!H19:H64,Zeiterfassung_Gesamt!A39,Tomic!G19:G64)</f>
        <v>2</v>
      </c>
      <c r="F39" s="3">
        <f t="shared" si="2"/>
        <v>12</v>
      </c>
      <c r="J39" s="12"/>
      <c r="K39" s="14"/>
    </row>
    <row r="40" spans="1:11" outlineLevel="1" x14ac:dyDescent="0.25">
      <c r="A40" s="2">
        <v>2</v>
      </c>
      <c r="B40" s="3">
        <f>SUMIF(Aistleithner!H20:H71,Zeiterfassung_Gesamt!A40,Aistleithner!G20:G71)</f>
        <v>20</v>
      </c>
      <c r="C40" s="3">
        <f>SUMIF(Dusanic!H20:H65,Zeiterfassung_Gesamt!A40,Dusanic!G20:G65)</f>
        <v>18.25</v>
      </c>
      <c r="D40" s="3">
        <f>SUMIF(Tabelle35[KW],Zeiterfassung_Gesamt!A40,Tabelle35[Dauer])</f>
        <v>10.5</v>
      </c>
      <c r="E40" s="3">
        <f>SUMIF(Tomic!H20:H65,Zeiterfassung_Gesamt!A40,Tomic!G20:G65)</f>
        <v>18.25</v>
      </c>
      <c r="F40" s="3">
        <f t="shared" si="2"/>
        <v>67</v>
      </c>
      <c r="J40" s="12"/>
      <c r="K40" s="14"/>
    </row>
    <row r="41" spans="1:11" outlineLevel="1" x14ac:dyDescent="0.25">
      <c r="A41" s="2">
        <v>3</v>
      </c>
      <c r="B41" s="3">
        <f>SUMIF(Aistleithner!H21:H72,Zeiterfassung_Gesamt!A41,Aistleithner!G21:G72)</f>
        <v>8.5</v>
      </c>
      <c r="C41" s="3">
        <f>SUMIF(Dusanic!H21:H66,Zeiterfassung_Gesamt!A41,Dusanic!G21:G66)</f>
        <v>2</v>
      </c>
      <c r="D41" s="3">
        <f>SUMIF(Tabelle35[KW],Zeiterfassung_Gesamt!A41,Tabelle35[Dauer])</f>
        <v>13.5</v>
      </c>
      <c r="E41" s="3">
        <f>SUMIF(Tomic!H21:H66,Zeiterfassung_Gesamt!A41,Tomic!G21:G66)</f>
        <v>2</v>
      </c>
      <c r="F41" s="3">
        <f t="shared" si="2"/>
        <v>26</v>
      </c>
      <c r="J41" s="12"/>
      <c r="K41" s="14"/>
    </row>
    <row r="42" spans="1:11" outlineLevel="1" x14ac:dyDescent="0.25">
      <c r="A42" s="2">
        <v>4</v>
      </c>
      <c r="B42" s="3">
        <f>SUMIF(Aistleithner!H22:H73,Zeiterfassung_Gesamt!A42,Aistleithner!G22:G73)</f>
        <v>0</v>
      </c>
      <c r="C42" s="3">
        <f>SUMIF(Dusanic!H23:H67,Zeiterfassung_Gesamt!A42,Dusanic!G23:G67)</f>
        <v>0</v>
      </c>
      <c r="D42" s="3">
        <f>SUMIF(Tabelle35[KW],Zeiterfassung_Gesamt!A42,Tabelle35[Dauer])</f>
        <v>2.5</v>
      </c>
      <c r="E42" s="3">
        <f>SUMIF(Tomic!H22:H67,Zeiterfassung_Gesamt!A42,Tomic!G22:G67)</f>
        <v>0</v>
      </c>
      <c r="F42" s="3">
        <f t="shared" si="2"/>
        <v>2.5</v>
      </c>
      <c r="J42" s="12"/>
      <c r="K42" s="14"/>
    </row>
    <row r="43" spans="1:11" outlineLevel="1" x14ac:dyDescent="0.25">
      <c r="A43" s="2">
        <v>5</v>
      </c>
      <c r="B43" s="3">
        <f>SUMIF(Aistleithner!H23:H74,Zeiterfassung_Gesamt!A43,Aistleithner!G23:G74)</f>
        <v>0</v>
      </c>
      <c r="C43" s="3">
        <f>SUMIF(Dusanic!H25:H68,Zeiterfassung_Gesamt!A43,Dusanic!G25:G68)</f>
        <v>0</v>
      </c>
      <c r="D43" s="3">
        <f>SUMIF(Tabelle35[KW],Zeiterfassung_Gesamt!A43,Tabelle35[Dauer])</f>
        <v>0</v>
      </c>
      <c r="E43" s="3">
        <f>SUMIF(Tomic!H23:H68,Zeiterfassung_Gesamt!A43,Tomic!G23:G68)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107</v>
      </c>
      <c r="C44" s="4">
        <f t="shared" ref="C44:E44" si="3">SUM(C26:C43)</f>
        <v>113.75</v>
      </c>
      <c r="D44" s="4">
        <f t="shared" si="3"/>
        <v>99.75</v>
      </c>
      <c r="E44" s="4">
        <f t="shared" si="3"/>
        <v>116.75</v>
      </c>
      <c r="F44" s="4">
        <f>SUM(F26:F43)</f>
        <v>437.25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opLeftCell="A31" workbookViewId="0">
      <selection activeCell="B47" sqref="B47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s="30" t="s">
        <v>55</v>
      </c>
      <c r="C36" s="30" t="s">
        <v>58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s="30" t="s">
        <v>55</v>
      </c>
      <c r="C37" s="30" t="s">
        <v>57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55</v>
      </c>
      <c r="C38" t="s">
        <v>56</v>
      </c>
      <c r="D38" s="56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s="30" t="s">
        <v>26</v>
      </c>
      <c r="C39" s="30" t="s">
        <v>61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25">
      <c r="B40" s="30" t="s">
        <v>55</v>
      </c>
      <c r="C40" s="30" t="s">
        <v>56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25">
      <c r="B41" s="30" t="s">
        <v>55</v>
      </c>
      <c r="C41" s="30" t="s">
        <v>56</v>
      </c>
      <c r="D41" s="27">
        <v>43476</v>
      </c>
      <c r="E41" s="28">
        <v>0.45833333333333331</v>
      </c>
      <c r="F41" s="28">
        <v>0.58333333333333337</v>
      </c>
      <c r="G41">
        <f>(Tabelle3[[#This Row],[bis]]*24)-(Tabelle3[[#This Row],[von]]*24)</f>
        <v>3</v>
      </c>
      <c r="H41">
        <f>WEEKNUM(Tabelle3[[#This Row],[Datum]],2)</f>
        <v>2</v>
      </c>
    </row>
    <row r="42" spans="2:8" x14ac:dyDescent="0.25">
      <c r="B42" s="30" t="s">
        <v>55</v>
      </c>
      <c r="C42" s="30" t="s">
        <v>56</v>
      </c>
      <c r="D42" s="27">
        <v>43476</v>
      </c>
      <c r="E42" s="28">
        <v>0.70833333333333337</v>
      </c>
      <c r="F42" s="28">
        <v>0.79166666666666663</v>
      </c>
      <c r="G42">
        <f>(Tabelle3[[#This Row],[bis]]*24)-(Tabelle3[[#This Row],[von]]*24)</f>
        <v>2</v>
      </c>
      <c r="H42">
        <f>WEEKNUM(Tabelle3[[#This Row],[Datum]],2)</f>
        <v>2</v>
      </c>
    </row>
    <row r="43" spans="2:8" x14ac:dyDescent="0.25">
      <c r="B43" s="30" t="s">
        <v>26</v>
      </c>
      <c r="C43" s="30" t="s">
        <v>62</v>
      </c>
      <c r="D43" s="27">
        <v>43479</v>
      </c>
      <c r="E43" s="28">
        <v>0.45833333333333331</v>
      </c>
      <c r="F43" s="28">
        <v>0.54166666666666663</v>
      </c>
      <c r="G43">
        <f>(Tabelle3[[#This Row],[bis]]*24)-(Tabelle3[[#This Row],[von]]*24)</f>
        <v>2</v>
      </c>
      <c r="H43">
        <f>WEEKNUM(Tabelle3[[#This Row],[Datum]],2)</f>
        <v>3</v>
      </c>
    </row>
    <row r="44" spans="2:8" x14ac:dyDescent="0.25">
      <c r="B44" s="30" t="s">
        <v>55</v>
      </c>
      <c r="C44" s="30" t="s">
        <v>63</v>
      </c>
      <c r="D44" s="27">
        <v>43480</v>
      </c>
      <c r="E44" s="28">
        <v>0.58333333333333337</v>
      </c>
      <c r="F44" s="28">
        <v>0.66666666666666663</v>
      </c>
      <c r="G44">
        <f>(Tabelle3[[#This Row],[bis]]*24)-(Tabelle3[[#This Row],[von]]*24)</f>
        <v>2</v>
      </c>
      <c r="H44">
        <f>WEEKNUM(Tabelle3[[#This Row],[Datum]],2)</f>
        <v>3</v>
      </c>
    </row>
    <row r="45" spans="2:8" x14ac:dyDescent="0.25">
      <c r="B45" s="26" t="s">
        <v>24</v>
      </c>
      <c r="C45" s="30" t="s">
        <v>64</v>
      </c>
      <c r="D45" s="27">
        <v>43482</v>
      </c>
      <c r="E45" s="28">
        <v>0.35416666666666669</v>
      </c>
      <c r="F45" s="28">
        <v>0.4375</v>
      </c>
      <c r="G45">
        <f>(Tabelle3[[#This Row],[bis]]*24)-(Tabelle3[[#This Row],[von]]*24)</f>
        <v>2</v>
      </c>
      <c r="H45">
        <f>WEEKNUM(Tabelle3[[#This Row],[Datum]],2)</f>
        <v>3</v>
      </c>
    </row>
    <row r="46" spans="2:8" x14ac:dyDescent="0.25">
      <c r="B46" s="30" t="s">
        <v>55</v>
      </c>
      <c r="C46" s="30" t="s">
        <v>56</v>
      </c>
      <c r="D46" s="27">
        <v>43482</v>
      </c>
      <c r="E46" s="28">
        <v>0.77083333333333337</v>
      </c>
      <c r="F46" s="28">
        <v>0.875</v>
      </c>
      <c r="G46">
        <f>(Tabelle3[[#This Row],[bis]]*24)-(Tabelle3[[#This Row],[von]]*24)</f>
        <v>2.5</v>
      </c>
      <c r="H46">
        <f>WEEKNUM(Tabelle3[[#This Row],[Datum]],2)</f>
        <v>3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27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32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27"/>
      <c r="E51" s="28"/>
      <c r="F51" s="28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32"/>
      <c r="E52" s="33"/>
      <c r="F52" s="34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27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32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25">
      <c r="B59" s="35" t="s">
        <v>19</v>
      </c>
      <c r="C59" s="36"/>
      <c r="D59" s="36"/>
      <c r="E59" s="36"/>
      <c r="F59" s="36"/>
      <c r="G59">
        <f>SUM(G7:G58)</f>
        <v>107</v>
      </c>
    </row>
    <row r="61" spans="1:8" x14ac:dyDescent="0.25">
      <c r="A61" s="11"/>
      <c r="B61" s="11"/>
      <c r="C61" s="11"/>
      <c r="D61" s="11"/>
    </row>
    <row r="62" spans="1:8" ht="18.75" x14ac:dyDescent="0.3">
      <c r="A62" s="11"/>
      <c r="B62" s="37"/>
      <c r="C62" s="11"/>
      <c r="D62" s="11"/>
    </row>
    <row r="63" spans="1:8" x14ac:dyDescent="0.25">
      <c r="A63" s="11"/>
      <c r="B63" s="11"/>
      <c r="C63" s="11"/>
      <c r="D63" s="11"/>
    </row>
    <row r="64" spans="1:8" ht="15.75" x14ac:dyDescent="0.25">
      <c r="A64" s="11"/>
      <c r="B64" s="38"/>
      <c r="C64" s="38"/>
      <c r="D64" s="39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4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11"/>
      <c r="C103" s="11"/>
      <c r="D103" s="40"/>
    </row>
    <row r="104" spans="1:4" x14ac:dyDescent="0.25">
      <c r="A104" s="11"/>
      <c r="B104" s="42"/>
      <c r="C104" s="11"/>
      <c r="D104" s="40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ht="18.75" x14ac:dyDescent="0.3">
      <c r="A107" s="11"/>
      <c r="B107" s="37"/>
      <c r="C107" s="11"/>
      <c r="D107" s="11"/>
    </row>
    <row r="108" spans="1:4" x14ac:dyDescent="0.25">
      <c r="A108" s="11"/>
      <c r="B108" s="11"/>
      <c r="C108" s="11"/>
      <c r="D108" s="11"/>
    </row>
    <row r="109" spans="1:4" ht="15.75" x14ac:dyDescent="0.25">
      <c r="A109" s="11"/>
      <c r="B109" s="38"/>
      <c r="C109" s="38"/>
      <c r="D109" s="39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11"/>
      <c r="C148" s="11"/>
      <c r="D148" s="40"/>
    </row>
    <row r="149" spans="1:4" x14ac:dyDescent="0.25">
      <c r="A149" s="11"/>
      <c r="B149" s="42"/>
      <c r="C149" s="11"/>
      <c r="D149" s="40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ht="18.75" x14ac:dyDescent="0.3">
      <c r="A152" s="11"/>
      <c r="B152" s="37"/>
      <c r="C152" s="11"/>
      <c r="D152" s="11"/>
    </row>
    <row r="153" spans="1:4" x14ac:dyDescent="0.25">
      <c r="A153" s="11"/>
      <c r="B153" s="11"/>
      <c r="C153" s="11"/>
      <c r="D153" s="11"/>
    </row>
    <row r="154" spans="1:4" ht="15.75" x14ac:dyDescent="0.25">
      <c r="A154" s="11"/>
      <c r="B154" s="38"/>
      <c r="C154" s="38"/>
      <c r="D154" s="39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11"/>
      <c r="C193" s="11"/>
      <c r="D193" s="40"/>
    </row>
    <row r="194" spans="1:4" x14ac:dyDescent="0.25">
      <c r="A194" s="11"/>
      <c r="B194" s="42"/>
      <c r="C194" s="11"/>
      <c r="D194" s="40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ht="18.75" x14ac:dyDescent="0.3">
      <c r="A197" s="11"/>
      <c r="B197" s="37"/>
      <c r="C197" s="11"/>
      <c r="D197" s="11"/>
    </row>
    <row r="198" spans="1:4" x14ac:dyDescent="0.25">
      <c r="A198" s="11"/>
      <c r="B198" s="11"/>
      <c r="C198" s="11"/>
      <c r="D198" s="11"/>
    </row>
    <row r="199" spans="1:4" ht="15.75" x14ac:dyDescent="0.25">
      <c r="A199" s="11"/>
      <c r="B199" s="38"/>
      <c r="C199" s="38"/>
      <c r="D199" s="39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  <c r="B234" s="11"/>
      <c r="C234" s="11"/>
      <c r="D234" s="40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19" workbookViewId="0">
      <selection activeCell="B38" sqref="B38:F38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2:8" x14ac:dyDescent="0.25">
      <c r="B34" s="30" t="s">
        <v>51</v>
      </c>
      <c r="C34" s="30" t="s">
        <v>52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2:8" x14ac:dyDescent="0.25">
      <c r="B35" s="30" t="s">
        <v>51</v>
      </c>
      <c r="C35" s="30" t="s">
        <v>52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2:8" x14ac:dyDescent="0.25">
      <c r="B36" s="30" t="s">
        <v>26</v>
      </c>
      <c r="C36" s="30" t="s">
        <v>61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2:8" x14ac:dyDescent="0.25">
      <c r="B37" s="30" t="s">
        <v>26</v>
      </c>
      <c r="C37" s="30" t="s">
        <v>62</v>
      </c>
      <c r="D37" s="27">
        <v>43479</v>
      </c>
      <c r="E37" s="28">
        <v>0.45833333333333331</v>
      </c>
      <c r="F37" s="28">
        <v>0.54166666666666663</v>
      </c>
      <c r="G37">
        <f>(Tabelle34[[#This Row],[bis]]*24)-(Tabelle34[[#This Row],[von]]*24)</f>
        <v>2</v>
      </c>
      <c r="H37">
        <f>WEEKNUM(Tabelle34[[#This Row],[Datum]],2)</f>
        <v>3</v>
      </c>
    </row>
    <row r="38" spans="2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2:8" x14ac:dyDescent="0.25">
      <c r="B39" s="30"/>
      <c r="C39" s="30"/>
      <c r="D39" s="27"/>
      <c r="E39" s="28"/>
      <c r="F39" s="28"/>
      <c r="G39" s="31">
        <f>(Tabelle34[[#This Row],[bis]]*24)-(Tabelle34[[#This Row],[von]]*24)</f>
        <v>0</v>
      </c>
      <c r="H39" s="31">
        <f>WEEKNUM(Tabelle34[[#This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(Tabelle34[[#This Row],[bis]]*24)-(Tabelle34[[#This Row],[von]]*24)</f>
        <v>0</v>
      </c>
      <c r="H40">
        <f>WEEKNUM(Tabelle34[[#This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(Tabelle34[[#This Row],[bis]]*24)-(Tabelle34[[#This Row],[von]]*24)</f>
        <v>0</v>
      </c>
      <c r="H41">
        <f>WEEKNUM(Tabelle34[[#This Row],[Datum]],2)</f>
        <v>1</v>
      </c>
    </row>
    <row r="42" spans="2:8" x14ac:dyDescent="0.25">
      <c r="B42" s="30"/>
      <c r="C42" s="30"/>
      <c r="D42" s="27"/>
      <c r="E42" s="28"/>
      <c r="F42" s="28"/>
      <c r="G42" s="31">
        <f>(Tabelle34[[#This Row],[bis]]*24)-(Tabelle34[[#This Row],[von]]*24)</f>
        <v>0</v>
      </c>
      <c r="H42" s="31">
        <f>WEEKNUM(Tabelle34[[#This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2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113.75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7"/>
  <sheetViews>
    <sheetView tabSelected="1" topLeftCell="A25" workbookViewId="0">
      <selection activeCell="G42" sqref="G42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s="26" t="s">
        <v>49</v>
      </c>
      <c r="C26" s="26" t="s">
        <v>59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25">
      <c r="B27" s="26" t="s">
        <v>67</v>
      </c>
      <c r="C27" s="26" t="s">
        <v>68</v>
      </c>
      <c r="D27" s="27">
        <v>43450</v>
      </c>
      <c r="E27" s="28">
        <v>0.60416666666666663</v>
      </c>
      <c r="F27" s="28">
        <v>0.72916666666666663</v>
      </c>
      <c r="G27" s="31">
        <f>(Tabelle35[[#This Row],[bis]]*24)-(Tabelle35[[#This Row],[von]]*24)</f>
        <v>3</v>
      </c>
      <c r="H27" s="31">
        <f>WEEKNUM(Tabelle35[[#This Row],[Datum]],2)</f>
        <v>50</v>
      </c>
    </row>
    <row r="28" spans="2:8" x14ac:dyDescent="0.25">
      <c r="B28" s="26" t="s">
        <v>55</v>
      </c>
      <c r="C28" s="26" t="s">
        <v>60</v>
      </c>
      <c r="D28" s="27">
        <v>43450</v>
      </c>
      <c r="E28" s="28">
        <v>0.75</v>
      </c>
      <c r="F28" s="28">
        <v>0.9375</v>
      </c>
      <c r="G28" s="31">
        <f>(Tabelle35[[#This Row],[bis]]*24)-(Tabelle35[[#This Row],[von]]*24)</f>
        <v>4.5</v>
      </c>
      <c r="H28" s="31">
        <f>WEEKNUM(Tabelle35[[#This Row],[Datum]],2)</f>
        <v>50</v>
      </c>
    </row>
    <row r="29" spans="2:8" x14ac:dyDescent="0.25">
      <c r="B29" s="26" t="s">
        <v>26</v>
      </c>
      <c r="C29" s="26" t="s">
        <v>54</v>
      </c>
      <c r="D29" s="27">
        <v>43451</v>
      </c>
      <c r="E29" s="28">
        <v>0.5</v>
      </c>
      <c r="F29" s="28">
        <v>0.625</v>
      </c>
      <c r="G29">
        <f>(Tabelle35[[#This Row],[bis]]*24)-(Tabelle35[[#This Row],[von]]*24)</f>
        <v>3</v>
      </c>
      <c r="H29">
        <f>WEEKNUM(Tabelle35[[#This Row],[Datum]],2)</f>
        <v>51</v>
      </c>
    </row>
    <row r="30" spans="2:8" x14ac:dyDescent="0.25">
      <c r="B30" s="26" t="s">
        <v>55</v>
      </c>
      <c r="C30" s="26" t="s">
        <v>49</v>
      </c>
      <c r="D30" s="27">
        <v>43454</v>
      </c>
      <c r="E30" s="28">
        <v>0.41666666666666669</v>
      </c>
      <c r="F30" s="28">
        <v>0.58333333333333337</v>
      </c>
      <c r="G30" s="31">
        <f>(Tabelle35[[#This Row],[bis]]*24)-(Tabelle35[[#This Row],[von]]*24)</f>
        <v>4</v>
      </c>
      <c r="H30" s="31">
        <f>WEEKNUM(Tabelle35[[#This Row],[Datum]],2)</f>
        <v>51</v>
      </c>
    </row>
    <row r="31" spans="2:8" x14ac:dyDescent="0.25">
      <c r="B31" s="26" t="s">
        <v>55</v>
      </c>
      <c r="C31" s="26" t="s">
        <v>49</v>
      </c>
      <c r="D31" s="27">
        <v>43468</v>
      </c>
      <c r="E31" s="28">
        <v>0.375</v>
      </c>
      <c r="F31" s="28">
        <v>0.54166666666666663</v>
      </c>
      <c r="G31" s="31">
        <f>(Tabelle35[[#This Row],[bis]]*24)-(Tabelle35[[#This Row],[von]]*24)</f>
        <v>4</v>
      </c>
      <c r="H31" s="31">
        <f>WEEKNUM(Tabelle35[[#This Row],[Datum]],2)</f>
        <v>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(Tabelle35[[#This Row],[bis]]*24)-(Tabelle35[[#This Row],[von]]*24)</f>
        <v>2</v>
      </c>
      <c r="H32">
        <f>WEEKNUM(Tabelle35[[#This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(Tabelle35[[#This Row],[bis]]*24)-(Tabelle35[[#This Row],[von]]*24)</f>
        <v>5</v>
      </c>
      <c r="H33">
        <f>WEEKNUM(Tabelle35[[#This Row],[Datum]],2)</f>
        <v>2</v>
      </c>
    </row>
    <row r="34" spans="2:8" x14ac:dyDescent="0.25">
      <c r="B34" s="30" t="s">
        <v>55</v>
      </c>
      <c r="C34" s="30" t="s">
        <v>66</v>
      </c>
      <c r="D34" s="27">
        <v>43473</v>
      </c>
      <c r="E34" s="28">
        <v>0.77083333333333337</v>
      </c>
      <c r="F34" s="28">
        <v>0.94791666666666663</v>
      </c>
      <c r="G34" s="31">
        <f>(Tabelle35[[#This Row],[bis]]*24)-(Tabelle35[[#This Row],[von]]*24)</f>
        <v>4.25</v>
      </c>
      <c r="H34" s="31">
        <f>WEEKNUM(Tabelle35[[#This Row],[Datum]],2)</f>
        <v>2</v>
      </c>
    </row>
    <row r="35" spans="2:8" x14ac:dyDescent="0.25">
      <c r="B35" s="30" t="s">
        <v>26</v>
      </c>
      <c r="C35" s="30" t="s">
        <v>61</v>
      </c>
      <c r="D35" s="27">
        <v>43475</v>
      </c>
      <c r="E35" s="28">
        <v>0.35416666666666669</v>
      </c>
      <c r="F35" s="28">
        <v>0.40625</v>
      </c>
      <c r="G35">
        <f>(Tabelle35[[#This Row],[bis]]*24)-(Tabelle35[[#This Row],[von]]*24)</f>
        <v>1.25</v>
      </c>
      <c r="H35">
        <f>WEEKNUM(Tabelle35[[#This Row],[Datum]],2)</f>
        <v>2</v>
      </c>
    </row>
    <row r="36" spans="2:8" x14ac:dyDescent="0.25">
      <c r="B36" s="30" t="s">
        <v>26</v>
      </c>
      <c r="C36" s="30" t="s">
        <v>62</v>
      </c>
      <c r="D36" s="27">
        <v>43479</v>
      </c>
      <c r="E36" s="28">
        <v>0.45833333333333331</v>
      </c>
      <c r="F36" s="28">
        <v>0.54166666666666663</v>
      </c>
      <c r="G36">
        <f>(Tabelle35[[#This Row],[bis]]*24)-(Tabelle35[[#This Row],[von]]*24)</f>
        <v>2</v>
      </c>
      <c r="H36">
        <f>WEEKNUM(Tabelle35[[#This Row],[Datum]],2)</f>
        <v>3</v>
      </c>
    </row>
    <row r="37" spans="2:8" x14ac:dyDescent="0.25">
      <c r="B37" s="26" t="s">
        <v>46</v>
      </c>
      <c r="C37" s="26" t="s">
        <v>47</v>
      </c>
      <c r="D37" s="27">
        <v>43479</v>
      </c>
      <c r="E37" s="28">
        <v>0.875</v>
      </c>
      <c r="F37" s="28">
        <v>0.9375</v>
      </c>
      <c r="G37">
        <f>(Tabelle35[[#This Row],[bis]]*24)-(Tabelle35[[#This Row],[von]]*24)</f>
        <v>1.5</v>
      </c>
      <c r="H37">
        <f>WEEKNUM(Tabelle35[[#This Row],[Datum]],2)</f>
        <v>3</v>
      </c>
    </row>
    <row r="38" spans="2:8" x14ac:dyDescent="0.25">
      <c r="B38" s="30" t="s">
        <v>55</v>
      </c>
      <c r="C38" s="30" t="s">
        <v>65</v>
      </c>
      <c r="D38" s="27">
        <v>43480</v>
      </c>
      <c r="E38" s="28">
        <v>0.8125</v>
      </c>
      <c r="F38" s="28">
        <v>0.94791666666666663</v>
      </c>
      <c r="G38">
        <f>(Tabelle35[[#This Row],[bis]]*24)-(Tabelle35[[#This Row],[von]]*24)</f>
        <v>3.25</v>
      </c>
      <c r="H38">
        <f>WEEKNUM(Tabelle35[[#This Row],[Datum]],2)</f>
        <v>3</v>
      </c>
    </row>
    <row r="39" spans="2:8" x14ac:dyDescent="0.25">
      <c r="B39" s="30" t="s">
        <v>55</v>
      </c>
      <c r="C39" s="30" t="s">
        <v>65</v>
      </c>
      <c r="D39" s="27">
        <v>43481</v>
      </c>
      <c r="E39" s="28">
        <v>0.70833333333333337</v>
      </c>
      <c r="F39" s="28">
        <v>0.78125</v>
      </c>
      <c r="G39" s="31">
        <f>(Tabelle35[[#This Row],[bis]]*24)-(Tabelle35[[#This Row],[von]]*24)</f>
        <v>1.75</v>
      </c>
      <c r="H39" s="31">
        <f>WEEKNUM(Tabelle35[[#This Row],[Datum]],2)</f>
        <v>3</v>
      </c>
    </row>
    <row r="40" spans="2:8" x14ac:dyDescent="0.25">
      <c r="B40" s="26" t="s">
        <v>24</v>
      </c>
      <c r="C40" s="30" t="s">
        <v>64</v>
      </c>
      <c r="D40" s="27">
        <v>43482</v>
      </c>
      <c r="E40" s="28">
        <v>0.35416666666666669</v>
      </c>
      <c r="F40" s="28">
        <v>0.375</v>
      </c>
      <c r="G40">
        <f>(Tabelle35[[#This Row],[bis]]*24)-(Tabelle35[[#This Row],[von]]*24)</f>
        <v>0.5</v>
      </c>
      <c r="H40">
        <f>WEEKNUM(Tabelle35[[#This Row],[Datum]],2)</f>
        <v>3</v>
      </c>
    </row>
    <row r="41" spans="2:8" x14ac:dyDescent="0.25">
      <c r="B41" s="30" t="s">
        <v>55</v>
      </c>
      <c r="C41" s="30" t="s">
        <v>65</v>
      </c>
      <c r="D41" s="27">
        <v>43485</v>
      </c>
      <c r="E41" s="28">
        <v>0.54166666666666663</v>
      </c>
      <c r="F41" s="28">
        <v>0.72916666666666663</v>
      </c>
      <c r="G41">
        <f>(Tabelle35[[#This Row],[bis]]*24)-(Tabelle35[[#This Row],[von]]*24)</f>
        <v>4.5</v>
      </c>
      <c r="H41">
        <f>WEEKNUM(Tabelle35[[#This Row],[Datum]],2)</f>
        <v>3</v>
      </c>
    </row>
    <row r="42" spans="2:8" x14ac:dyDescent="0.25">
      <c r="B42" s="30" t="s">
        <v>55</v>
      </c>
      <c r="C42" s="30" t="s">
        <v>69</v>
      </c>
      <c r="D42" s="27">
        <v>43487</v>
      </c>
      <c r="E42" s="28">
        <v>0.375</v>
      </c>
      <c r="F42" s="28">
        <v>0.47916666666666669</v>
      </c>
      <c r="G42">
        <f>(Tabelle35[[#This Row],[bis]]*24)-(Tabelle35[[#This Row],[von]]*24)</f>
        <v>2.5</v>
      </c>
      <c r="H42">
        <f>WEEKNUM(Tabelle35[[#This Row],[Datum]],2)</f>
        <v>4</v>
      </c>
    </row>
    <row r="43" spans="2:8" x14ac:dyDescent="0.25">
      <c r="B43" s="30"/>
      <c r="C43" s="30"/>
      <c r="D43" s="27"/>
      <c r="E43" s="28"/>
      <c r="F43" s="28"/>
      <c r="G43">
        <f>(Tabelle35[[#This Row],[bis]]*24)-(Tabelle35[[#This Row],[von]]*24)</f>
        <v>0</v>
      </c>
      <c r="H43">
        <f>WEEKNUM(Tabelle35[[#This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(Tabelle35[[#This Row],[bis]]*24)-(Tabelle35[[#This Row],[von]]*24)</f>
        <v>0</v>
      </c>
      <c r="H45">
        <f>WEEKNUM(Tabelle35[[#This Row],[Datum]],2)</f>
        <v>1</v>
      </c>
    </row>
    <row r="46" spans="2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2:8" x14ac:dyDescent="0.25">
      <c r="B48" s="30"/>
      <c r="C48" s="30"/>
      <c r="D48" s="27"/>
      <c r="E48" s="28"/>
      <c r="F48" s="28"/>
      <c r="G48" s="31">
        <f>(Tabelle35[[#This Row],[bis]]*24)-(Tabelle35[[#This Row],[von]]*24)</f>
        <v>0</v>
      </c>
      <c r="H48" s="31">
        <f>WEEKNUM(Tabelle35[[#This Row],[Datum]],2)</f>
        <v>1</v>
      </c>
    </row>
    <row r="49" spans="1:8" x14ac:dyDescent="0.25">
      <c r="B49" s="30"/>
      <c r="C49" s="30"/>
      <c r="D49" s="27"/>
      <c r="E49" s="28"/>
      <c r="F49" s="28"/>
      <c r="G49" s="31">
        <f>(Tabelle35[[#This Row],[bis]]*24)-(Tabelle35[[#This Row],[von]]*24)</f>
        <v>0</v>
      </c>
      <c r="H49" s="31">
        <f>WEEKNUM(Tabelle35[[#This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(Tabelle35[[#This Row],[bis]]*24)-(Tabelle35[[#This Row],[von]]*24)</f>
        <v>0</v>
      </c>
      <c r="H50" s="31">
        <f>WEEKNUM(Tabelle35[[#This Row],[Datum]],2)</f>
        <v>1</v>
      </c>
    </row>
    <row r="51" spans="1:8" x14ac:dyDescent="0.25">
      <c r="B51" s="30"/>
      <c r="C51" s="30"/>
      <c r="D51" s="27"/>
      <c r="E51" s="28"/>
      <c r="F51" s="28"/>
      <c r="G51">
        <f>(Tabelle35[[#This Row],[bis]]*24)-(Tabelle35[[#This Row],[von]]*24)</f>
        <v>0</v>
      </c>
      <c r="H51">
        <f>WEEKNUM(Tabelle35[[#This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x14ac:dyDescent="0.25">
      <c r="B53" s="30"/>
      <c r="C53" s="30"/>
      <c r="D53" s="27"/>
      <c r="E53" s="28"/>
      <c r="F53" s="28"/>
      <c r="G53">
        <f>(Tabelle35[[#This Row],[bis]]*24)-(Tabelle35[[#This Row],[von]]*24)</f>
        <v>0</v>
      </c>
      <c r="H53">
        <f>WEEKNUM(Tabelle35[[#This Row],[Datum]],2)</f>
        <v>1</v>
      </c>
    </row>
    <row r="54" spans="1:8" x14ac:dyDescent="0.25">
      <c r="A54" s="11"/>
      <c r="B54" s="30"/>
      <c r="C54" s="30"/>
      <c r="D54" s="27"/>
      <c r="E54" s="28"/>
      <c r="F54" s="2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30"/>
      <c r="D55" s="27"/>
      <c r="E55" s="28"/>
      <c r="F55" s="28"/>
      <c r="G55">
        <f>(Tabelle35[[#This Row],[bis]]*24)-(Tabelle35[[#This Row],[von]]*24)</f>
        <v>0</v>
      </c>
      <c r="H55">
        <f>WEEKNUM(Tabelle35[[#This Row],[Datum]],2)</f>
        <v>1</v>
      </c>
    </row>
    <row r="56" spans="1:8" s="19" customFormat="1" x14ac:dyDescent="0.25">
      <c r="A56" s="11"/>
      <c r="B56" s="30"/>
      <c r="C56" s="30"/>
      <c r="D56" s="27"/>
      <c r="E56" s="28"/>
      <c r="F56" s="28"/>
      <c r="G56">
        <f>(Tabelle35[[#This Row],[bis]]*24)-(Tabelle35[[#This Row],[von]]*24)</f>
        <v>0</v>
      </c>
      <c r="H56">
        <f>WEEKNUM(Tabelle35[[#This Row],[Datum]],2)</f>
        <v>1</v>
      </c>
    </row>
    <row r="57" spans="1:8" s="19" customFormat="1" x14ac:dyDescent="0.25">
      <c r="A57" s="11"/>
      <c r="B57" s="30"/>
      <c r="C57" s="30"/>
      <c r="D57" s="27"/>
      <c r="E57" s="28"/>
      <c r="F57" s="28"/>
      <c r="G57">
        <f>(Tabelle35[[#This Row],[bis]]*24)-(Tabelle35[[#This Row],[von]]*24)</f>
        <v>0</v>
      </c>
      <c r="H57">
        <f>WEEKNUM(Tabelle35[[#This Row],[Datum]],2)</f>
        <v>1</v>
      </c>
    </row>
    <row r="58" spans="1:8" s="19" customFormat="1" x14ac:dyDescent="0.25">
      <c r="A58" s="11"/>
      <c r="B58"/>
      <c r="C58"/>
      <c r="D58" s="46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11"/>
      <c r="C59" s="11"/>
      <c r="D59" s="49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30"/>
      <c r="C62" s="50"/>
      <c r="D62" s="52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30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50"/>
      <c r="C67" s="11"/>
      <c r="D67" s="51"/>
      <c r="E67" s="47"/>
      <c r="F67" s="48"/>
      <c r="G67" s="31">
        <f>(Tabelle35[[#This Row],[bis]]*24)-(Tabelle35[[#This Row],[von]]*24)</f>
        <v>0</v>
      </c>
      <c r="H67" s="31">
        <f>WEEKNUM(Tabelle35[[#This Row],[Datum]],2)</f>
        <v>1</v>
      </c>
    </row>
    <row r="68" spans="1:8" s="19" customFormat="1" x14ac:dyDescent="0.25">
      <c r="A68" s="11"/>
      <c r="B68" s="50"/>
      <c r="C68" s="11"/>
      <c r="D68" s="51"/>
      <c r="E68" s="47"/>
      <c r="F68" s="48"/>
      <c r="G68" s="31">
        <f>(Tabelle35[[#This Row],[bis]]*24)-(Tabelle35[[#This Row],[von]]*24)</f>
        <v>0</v>
      </c>
      <c r="H68" s="31">
        <f>WEEKNUM(Tabelle35[[#This Row],[Datum]],2)</f>
        <v>1</v>
      </c>
    </row>
    <row r="69" spans="1:8" s="19" customFormat="1" x14ac:dyDescent="0.25">
      <c r="A69" s="11"/>
      <c r="B69" s="50"/>
      <c r="C69" s="11"/>
      <c r="D69" s="51"/>
      <c r="E69" s="47"/>
      <c r="F69" s="48"/>
      <c r="G69" s="31">
        <f>(Tabelle35[[#This Row],[bis]]*24)-(Tabelle35[[#This Row],[von]]*24)</f>
        <v>0</v>
      </c>
      <c r="H69" s="31">
        <f>WEEKNUM(Tabelle35[[#This Row],[Datum]],2)</f>
        <v>1</v>
      </c>
    </row>
    <row r="70" spans="1:8" s="19" customFormat="1" x14ac:dyDescent="0.25">
      <c r="A70" s="11"/>
      <c r="B70" s="50"/>
      <c r="C70" s="11"/>
      <c r="D70" s="51"/>
      <c r="E70" s="47"/>
      <c r="F70" s="48"/>
      <c r="G70" s="31">
        <f>(Tabelle35[[#This Row],[bis]]*24)-(Tabelle35[[#This Row],[von]]*24)</f>
        <v>0</v>
      </c>
      <c r="H70" s="31">
        <f>WEEKNUM(Tabelle35[[#This Row],[Datum]],2)</f>
        <v>1</v>
      </c>
    </row>
    <row r="71" spans="1:8" s="19" customFormat="1" x14ac:dyDescent="0.25">
      <c r="A71" s="11"/>
      <c r="B71" s="50"/>
      <c r="C71" s="11"/>
      <c r="D71" s="51"/>
      <c r="E71" s="47"/>
      <c r="F71" s="48"/>
      <c r="G71" s="31">
        <f>(Tabelle35[[#This Row],[bis]]*24)-(Tabelle35[[#This Row],[von]]*24)</f>
        <v>0</v>
      </c>
      <c r="H71" s="31">
        <f>WEEKNUM(Tabelle35[[#This Row],[Datum]],2)</f>
        <v>1</v>
      </c>
    </row>
    <row r="72" spans="1:8" s="19" customFormat="1" x14ac:dyDescent="0.25">
      <c r="A72" s="11"/>
      <c r="B72" s="50"/>
      <c r="C72" s="11"/>
      <c r="D72" s="51"/>
      <c r="E72" s="47"/>
      <c r="F72" s="48"/>
      <c r="G72" s="31">
        <f>(Tabelle35[[#This Row],[bis]]*24)-(Tabelle35[[#This Row],[von]]*24)</f>
        <v>0</v>
      </c>
      <c r="H72" s="31">
        <f>WEEKNUM(Tabelle35[[#This Row],[Datum]],2)</f>
        <v>1</v>
      </c>
    </row>
    <row r="73" spans="1:8" s="19" customFormat="1" x14ac:dyDescent="0.25">
      <c r="A73" s="11"/>
      <c r="B73" s="50"/>
      <c r="C73" s="11"/>
      <c r="D73" s="51"/>
      <c r="E73" s="47"/>
      <c r="F73" s="48"/>
      <c r="G73" s="31">
        <f>(Tabelle35[[#This Row],[bis]]*24)-(Tabelle35[[#This Row],[von]]*24)</f>
        <v>0</v>
      </c>
      <c r="H73" s="31">
        <f>WEEKNUM(Tabelle35[[#This Row],[Datum]],2)</f>
        <v>1</v>
      </c>
    </row>
    <row r="74" spans="1:8" s="19" customFormat="1" x14ac:dyDescent="0.25">
      <c r="A74" s="11"/>
      <c r="B74" s="43" t="s">
        <v>19</v>
      </c>
      <c r="C74" s="44"/>
      <c r="D74" s="44"/>
      <c r="E74" s="44"/>
      <c r="F74" s="44"/>
      <c r="G74" s="53">
        <f>SUM(G7:G73)</f>
        <v>99.75</v>
      </c>
      <c r="H74" s="5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42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11"/>
      <c r="F103"/>
      <c r="G103"/>
      <c r="H103"/>
    </row>
    <row r="104" spans="1:8" s="19" customFormat="1" x14ac:dyDescent="0.25">
      <c r="A104" s="11"/>
      <c r="B104" s="11"/>
      <c r="C104" s="11"/>
      <c r="D104" s="11"/>
      <c r="F104"/>
      <c r="G104"/>
      <c r="H104"/>
    </row>
    <row r="105" spans="1:8" s="19" customFormat="1" ht="18.75" x14ac:dyDescent="0.3">
      <c r="A105" s="11"/>
      <c r="B105" s="37"/>
      <c r="C105" s="11"/>
      <c r="D105" s="11"/>
      <c r="F105"/>
      <c r="G105"/>
      <c r="H105"/>
    </row>
    <row r="106" spans="1:8" s="19" customFormat="1" x14ac:dyDescent="0.25">
      <c r="A106" s="11"/>
      <c r="B106" s="11"/>
      <c r="C106" s="11"/>
      <c r="D106" s="11"/>
      <c r="F106"/>
      <c r="G106"/>
      <c r="H106"/>
    </row>
    <row r="107" spans="1:8" s="19" customFormat="1" ht="15.75" x14ac:dyDescent="0.25">
      <c r="A107" s="11"/>
      <c r="B107" s="38"/>
      <c r="C107" s="38"/>
      <c r="D107" s="39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42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11"/>
      <c r="F148"/>
      <c r="G148"/>
      <c r="H148"/>
    </row>
    <row r="149" spans="1:8" s="19" customFormat="1" x14ac:dyDescent="0.25">
      <c r="A149" s="11"/>
      <c r="B149" s="11"/>
      <c r="C149" s="11"/>
      <c r="D149" s="11"/>
      <c r="F149"/>
      <c r="G149"/>
      <c r="H149"/>
    </row>
    <row r="150" spans="1:8" s="19" customFormat="1" ht="18.75" x14ac:dyDescent="0.3">
      <c r="A150" s="11"/>
      <c r="B150" s="37"/>
      <c r="C150" s="11"/>
      <c r="D150" s="11"/>
      <c r="F150"/>
      <c r="G150"/>
      <c r="H150"/>
    </row>
    <row r="151" spans="1:8" s="19" customFormat="1" x14ac:dyDescent="0.25">
      <c r="A151" s="11"/>
      <c r="B151" s="11"/>
      <c r="C151" s="11"/>
      <c r="D151" s="11"/>
      <c r="F151"/>
      <c r="G151"/>
      <c r="H151"/>
    </row>
    <row r="152" spans="1:8" s="19" customFormat="1" ht="15.75" x14ac:dyDescent="0.25">
      <c r="A152" s="11"/>
      <c r="B152" s="38"/>
      <c r="C152" s="38"/>
      <c r="D152" s="39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42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11"/>
      <c r="F193"/>
      <c r="G193"/>
      <c r="H193"/>
    </row>
    <row r="194" spans="1:8" s="19" customFormat="1" x14ac:dyDescent="0.25">
      <c r="A194" s="11"/>
      <c r="B194" s="11"/>
      <c r="C194" s="11"/>
      <c r="D194" s="11"/>
      <c r="F194"/>
      <c r="G194"/>
      <c r="H194"/>
    </row>
    <row r="195" spans="1:8" s="19" customFormat="1" ht="18.75" x14ac:dyDescent="0.3">
      <c r="A195" s="11"/>
      <c r="B195" s="37"/>
      <c r="C195" s="11"/>
      <c r="D195" s="11"/>
      <c r="F195"/>
      <c r="G195"/>
      <c r="H195"/>
    </row>
    <row r="196" spans="1:8" s="19" customFormat="1" x14ac:dyDescent="0.25">
      <c r="A196" s="11"/>
      <c r="B196" s="11"/>
      <c r="C196" s="11"/>
      <c r="D196" s="11"/>
      <c r="F196"/>
      <c r="G196"/>
      <c r="H196"/>
    </row>
    <row r="197" spans="1:8" s="19" customFormat="1" ht="15.75" x14ac:dyDescent="0.25">
      <c r="A197" s="11"/>
      <c r="B197" s="38"/>
      <c r="C197" s="38"/>
      <c r="D197" s="39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s="19" customFormat="1" x14ac:dyDescent="0.25">
      <c r="A226" s="11"/>
      <c r="B226" s="11"/>
      <c r="C226" s="11"/>
      <c r="D226" s="40"/>
      <c r="F226"/>
      <c r="G226"/>
      <c r="H226"/>
    </row>
    <row r="227" spans="1:8" s="19" customFormat="1" x14ac:dyDescent="0.25">
      <c r="A227" s="11"/>
      <c r="B227" s="11"/>
      <c r="C227" s="11"/>
      <c r="D227" s="40"/>
      <c r="F227"/>
      <c r="G227"/>
      <c r="H227"/>
    </row>
    <row r="228" spans="1:8" s="19" customFormat="1" x14ac:dyDescent="0.25">
      <c r="A228" s="11"/>
      <c r="B228" s="11"/>
      <c r="C228" s="11"/>
      <c r="D228" s="40"/>
      <c r="F228"/>
      <c r="G228"/>
      <c r="H228"/>
    </row>
    <row r="229" spans="1:8" s="19" customFormat="1" x14ac:dyDescent="0.25">
      <c r="A229" s="11"/>
      <c r="B229" s="11"/>
      <c r="C229" s="11"/>
      <c r="D229" s="40"/>
      <c r="F229"/>
      <c r="G229"/>
      <c r="H229"/>
    </row>
    <row r="230" spans="1:8" s="19" customFormat="1" x14ac:dyDescent="0.25">
      <c r="A230" s="11"/>
      <c r="B230" s="11"/>
      <c r="C230" s="11"/>
      <c r="D230" s="40"/>
      <c r="F230"/>
      <c r="G230"/>
      <c r="H230"/>
    </row>
    <row r="231" spans="1:8" x14ac:dyDescent="0.25">
      <c r="A231" s="11"/>
      <c r="B231" s="11"/>
      <c r="C231" s="11"/>
      <c r="D231" s="40"/>
    </row>
    <row r="232" spans="1:8" x14ac:dyDescent="0.25">
      <c r="A232" s="11"/>
      <c r="B232" s="11"/>
      <c r="C232" s="11"/>
      <c r="D232" s="40"/>
    </row>
    <row r="233" spans="1:8" x14ac:dyDescent="0.25">
      <c r="A233" s="11"/>
    </row>
    <row r="234" spans="1:8" x14ac:dyDescent="0.25">
      <c r="A234" s="11"/>
    </row>
    <row r="235" spans="1:8" x14ac:dyDescent="0.25">
      <c r="A235" s="11"/>
    </row>
    <row r="236" spans="1:8" x14ac:dyDescent="0.25">
      <c r="A236" s="11"/>
    </row>
    <row r="237" spans="1:8" x14ac:dyDescent="0.25">
      <c r="A237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opLeftCell="A13" workbookViewId="0">
      <selection activeCell="B40" sqref="B40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25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25">
      <c r="B34" s="30" t="s">
        <v>55</v>
      </c>
      <c r="C34" s="30" t="s">
        <v>58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2:8" x14ac:dyDescent="0.25">
      <c r="B35" s="30" t="s">
        <v>55</v>
      </c>
      <c r="C35" s="30" t="s">
        <v>57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2:8" x14ac:dyDescent="0.25">
      <c r="B36" s="30" t="s">
        <v>51</v>
      </c>
      <c r="C36" s="30" t="s">
        <v>52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2:8" x14ac:dyDescent="0.25">
      <c r="B37" s="30" t="s">
        <v>51</v>
      </c>
      <c r="C37" s="30" t="s">
        <v>52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2:8" x14ac:dyDescent="0.25">
      <c r="B38" s="30" t="s">
        <v>26</v>
      </c>
      <c r="C38" s="30" t="s">
        <v>61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2:8" x14ac:dyDescent="0.25">
      <c r="B39" s="30" t="s">
        <v>26</v>
      </c>
      <c r="C39" s="30" t="s">
        <v>62</v>
      </c>
      <c r="D39" s="27">
        <v>43479</v>
      </c>
      <c r="E39" s="28">
        <v>0.45833333333333331</v>
      </c>
      <c r="F39" s="28">
        <v>0.54166666666666663</v>
      </c>
      <c r="G39">
        <f>(Tabelle37[[#This Row],[bis]]*24)-(Tabelle37[[#This Row],[von]]*24)</f>
        <v>2</v>
      </c>
      <c r="H39">
        <f>WEEKNUM(Tabelle37[[#This Row],[Datum]],2)</f>
        <v>3</v>
      </c>
    </row>
    <row r="40" spans="2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(Tabelle37[[#This Row],[bis]]*24)-(Tabelle37[[#This Row],[von]]*24)</f>
        <v>0</v>
      </c>
      <c r="H41">
        <f>WEEKNUM(Tabelle37[[#This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(Tabelle37[[#This Row],[bis]]*24)-(Tabelle37[[#This Row],[von]]*24)</f>
        <v>0</v>
      </c>
      <c r="H42">
        <f>WEEKNUM(Tabelle37[[#This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(Tabelle37[[#This Row],[bis]]*24)-(Tabelle37[[#This Row],[von]]*24)</f>
        <v>0</v>
      </c>
      <c r="H43" s="31">
        <f>WEEKNUM(Tabelle37[[#This Row],[Datum]],2)</f>
        <v>1</v>
      </c>
    </row>
    <row r="44" spans="2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116.75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2019-01-22T16:07:16Z</dcterms:modified>
</cp:coreProperties>
</file>