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Dokumente\Konzeptueller Entwurf\"/>
    </mc:Choice>
  </mc:AlternateContent>
  <xr:revisionPtr revIDLastSave="0" documentId="13_ncr:1_{117018D8-E4E1-4999-B416-3552EF85923F}" xr6:coauthVersionLast="36" xr6:coauthVersionMax="36" xr10:uidLastSave="{00000000-0000-0000-0000-000000000000}"/>
  <bookViews>
    <workbookView xWindow="0" yWindow="0" windowWidth="20490" windowHeight="7545" activeTab="1" xr2:uid="{D4203D62-B900-4327-9FC4-747C9894F5FC}"/>
  </bookViews>
  <sheets>
    <sheet name="Tabelle1" sheetId="1" r:id="rId1"/>
    <sheet name="Vergleich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2" l="1"/>
  <c r="D13" i="2"/>
  <c r="D12" i="2"/>
  <c r="D14" i="2"/>
  <c r="C14" i="2" s="1"/>
  <c r="D10" i="2"/>
  <c r="C10" i="2" s="1"/>
  <c r="F9" i="2"/>
  <c r="C9" i="2" s="1"/>
  <c r="C5" i="2"/>
  <c r="C6" i="2"/>
  <c r="C11" i="2"/>
  <c r="C12" i="2"/>
  <c r="D8" i="2"/>
  <c r="C8" i="2" s="1"/>
  <c r="E7" i="2"/>
  <c r="C7" i="2" s="1"/>
  <c r="G7" i="2"/>
  <c r="G4" i="2"/>
  <c r="F4" i="2"/>
  <c r="E4" i="2"/>
  <c r="D4" i="2"/>
  <c r="C4" i="2" s="1"/>
  <c r="G3" i="2"/>
  <c r="F3" i="2"/>
  <c r="E3" i="2"/>
  <c r="C3" i="2" s="1"/>
  <c r="D3" i="2"/>
  <c r="B15" i="2"/>
  <c r="C13" i="2" l="1"/>
  <c r="C15" i="2"/>
  <c r="B15" i="1" l="1"/>
</calcChain>
</file>

<file path=xl/sharedStrings.xml><?xml version="1.0" encoding="utf-8"?>
<sst xmlns="http://schemas.openxmlformats.org/spreadsheetml/2006/main" count="48" uniqueCount="23">
  <si>
    <t xml:space="preserve">Aufwandsschätzung </t>
  </si>
  <si>
    <t xml:space="preserve">Planung und Organisation </t>
  </si>
  <si>
    <t xml:space="preserve">Dokumentation </t>
  </si>
  <si>
    <t xml:space="preserve">Evaluierungsprogramm </t>
  </si>
  <si>
    <t xml:space="preserve">Datengenerator Rule Model Inheritance </t>
  </si>
  <si>
    <t xml:space="preserve">Datengenerator CBR </t>
  </si>
  <si>
    <t xml:space="preserve">Datenspeicherung </t>
  </si>
  <si>
    <t xml:space="preserve">User Schnittstelle </t>
  </si>
  <si>
    <t xml:space="preserve">Rule Model Inheritance Datengenerator Schnittstelle </t>
  </si>
  <si>
    <t xml:space="preserve">Vadalog Schnittstelle </t>
  </si>
  <si>
    <t>Schnittstelle Datenspeicherung</t>
  </si>
  <si>
    <t>CBR Datengenerator Schnittstelle</t>
  </si>
  <si>
    <t>in Stunden</t>
  </si>
  <si>
    <t xml:space="preserve">Implementierung von </t>
  </si>
  <si>
    <t>Summe</t>
  </si>
  <si>
    <t xml:space="preserve">Zuteilung Verantwortungsbereiche </t>
  </si>
  <si>
    <t>Aistleithner</t>
  </si>
  <si>
    <t>Dusanic und Tomic</t>
  </si>
  <si>
    <t>Aistleithner und Teuchtmann</t>
  </si>
  <si>
    <t>Teuchtmann</t>
  </si>
  <si>
    <t>Dusanic</t>
  </si>
  <si>
    <t>Tomic</t>
  </si>
  <si>
    <t>tatsächlich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</si>
</sst>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wender/Documents/GitHub/258321_DKE_PR/Zeiterfassung/Zeiterfassung_Gesa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Aistleithner"/>
      <sheetName val="Dusanic"/>
      <sheetName val="Teuchtmann"/>
      <sheetName val="Tomic"/>
    </sheetNames>
    <sheetDataSet>
      <sheetData sheetId="0" refreshError="1"/>
      <sheetData sheetId="1">
        <row r="8">
          <cell r="G8">
            <v>3</v>
          </cell>
        </row>
        <row r="10">
          <cell r="G10">
            <v>2</v>
          </cell>
        </row>
        <row r="11">
          <cell r="G11">
            <v>6</v>
          </cell>
        </row>
        <row r="12">
          <cell r="G12">
            <v>1.5</v>
          </cell>
        </row>
        <row r="14">
          <cell r="G14">
            <v>2</v>
          </cell>
        </row>
        <row r="15">
          <cell r="G15">
            <v>1</v>
          </cell>
        </row>
        <row r="17">
          <cell r="G17">
            <v>6</v>
          </cell>
        </row>
        <row r="18">
          <cell r="G18">
            <v>2</v>
          </cell>
        </row>
        <row r="20">
          <cell r="G20">
            <v>2</v>
          </cell>
        </row>
        <row r="21">
          <cell r="G21">
            <v>2</v>
          </cell>
        </row>
        <row r="22">
          <cell r="G22">
            <v>6</v>
          </cell>
        </row>
        <row r="23">
          <cell r="G23">
            <v>1.5</v>
          </cell>
        </row>
        <row r="24">
          <cell r="G24">
            <v>2</v>
          </cell>
        </row>
        <row r="26">
          <cell r="G26">
            <v>3</v>
          </cell>
        </row>
        <row r="28">
          <cell r="G28">
            <v>2</v>
          </cell>
        </row>
        <row r="29">
          <cell r="G29">
            <v>3</v>
          </cell>
        </row>
        <row r="30">
          <cell r="G30">
            <v>1</v>
          </cell>
        </row>
        <row r="31">
          <cell r="G31">
            <v>2</v>
          </cell>
        </row>
        <row r="32">
          <cell r="G32">
            <v>3</v>
          </cell>
        </row>
        <row r="33">
          <cell r="G33">
            <v>3</v>
          </cell>
        </row>
        <row r="34">
          <cell r="G34">
            <v>5</v>
          </cell>
        </row>
        <row r="35">
          <cell r="G35">
            <v>4.5</v>
          </cell>
        </row>
        <row r="38">
          <cell r="G38">
            <v>5</v>
          </cell>
        </row>
        <row r="39">
          <cell r="G39">
            <v>1.25</v>
          </cell>
        </row>
        <row r="41">
          <cell r="G41">
            <v>3</v>
          </cell>
        </row>
        <row r="42">
          <cell r="G42">
            <v>2</v>
          </cell>
        </row>
        <row r="43">
          <cell r="G43">
            <v>2</v>
          </cell>
        </row>
        <row r="44">
          <cell r="G44">
            <v>2</v>
          </cell>
        </row>
        <row r="45">
          <cell r="G45">
            <v>2</v>
          </cell>
        </row>
        <row r="46">
          <cell r="G46">
            <v>4.5</v>
          </cell>
        </row>
        <row r="47">
          <cell r="G47">
            <v>2</v>
          </cell>
        </row>
        <row r="48">
          <cell r="G48">
            <v>2.5</v>
          </cell>
        </row>
      </sheetData>
      <sheetData sheetId="2">
        <row r="8">
          <cell r="G8">
            <v>3</v>
          </cell>
        </row>
        <row r="10">
          <cell r="G10">
            <v>6</v>
          </cell>
        </row>
        <row r="11">
          <cell r="G11">
            <v>2</v>
          </cell>
        </row>
        <row r="14">
          <cell r="G14">
            <v>6</v>
          </cell>
        </row>
        <row r="15">
          <cell r="G15">
            <v>2</v>
          </cell>
        </row>
        <row r="17">
          <cell r="G17">
            <v>2</v>
          </cell>
        </row>
        <row r="18">
          <cell r="G18">
            <v>6</v>
          </cell>
        </row>
        <row r="19">
          <cell r="G19">
            <v>7.5</v>
          </cell>
        </row>
        <row r="22">
          <cell r="G22">
            <v>3</v>
          </cell>
        </row>
        <row r="23">
          <cell r="G23">
            <v>2.5</v>
          </cell>
        </row>
        <row r="24">
          <cell r="G24">
            <v>3</v>
          </cell>
        </row>
        <row r="25">
          <cell r="G25">
            <v>6</v>
          </cell>
        </row>
        <row r="26">
          <cell r="G26">
            <v>6</v>
          </cell>
        </row>
        <row r="27">
          <cell r="G27">
            <v>6</v>
          </cell>
        </row>
        <row r="28">
          <cell r="G28">
            <v>3</v>
          </cell>
        </row>
        <row r="29">
          <cell r="G29">
            <v>6</v>
          </cell>
        </row>
        <row r="30">
          <cell r="G30">
            <v>7</v>
          </cell>
        </row>
        <row r="31">
          <cell r="G31">
            <v>6</v>
          </cell>
        </row>
        <row r="34">
          <cell r="G34">
            <v>6</v>
          </cell>
        </row>
        <row r="35">
          <cell r="G35">
            <v>6</v>
          </cell>
        </row>
        <row r="36">
          <cell r="G36">
            <v>1.25</v>
          </cell>
        </row>
        <row r="37">
          <cell r="G37">
            <v>2</v>
          </cell>
        </row>
      </sheetData>
      <sheetData sheetId="3">
        <row r="8">
          <cell r="G8">
            <v>3</v>
          </cell>
        </row>
        <row r="10">
          <cell r="G10">
            <v>6</v>
          </cell>
        </row>
        <row r="11">
          <cell r="G11">
            <v>1</v>
          </cell>
        </row>
        <row r="13">
          <cell r="G13">
            <v>6</v>
          </cell>
        </row>
        <row r="14">
          <cell r="G14">
            <v>2</v>
          </cell>
        </row>
        <row r="15">
          <cell r="G15">
            <v>1.75</v>
          </cell>
        </row>
        <row r="17">
          <cell r="G17">
            <v>2</v>
          </cell>
        </row>
        <row r="18">
          <cell r="G18">
            <v>6</v>
          </cell>
        </row>
        <row r="19">
          <cell r="G19">
            <v>4</v>
          </cell>
        </row>
        <row r="22">
          <cell r="G22">
            <v>3</v>
          </cell>
        </row>
        <row r="23">
          <cell r="G23">
            <v>2</v>
          </cell>
        </row>
        <row r="24">
          <cell r="G24">
            <v>2</v>
          </cell>
        </row>
        <row r="25">
          <cell r="G25">
            <v>3</v>
          </cell>
        </row>
        <row r="26">
          <cell r="G26">
            <v>3.5</v>
          </cell>
        </row>
        <row r="28">
          <cell r="G28">
            <v>4.5</v>
          </cell>
        </row>
        <row r="29">
          <cell r="G29">
            <v>3</v>
          </cell>
        </row>
        <row r="30">
          <cell r="G30">
            <v>4</v>
          </cell>
        </row>
        <row r="31">
          <cell r="G31">
            <v>4</v>
          </cell>
        </row>
        <row r="35">
          <cell r="G35">
            <v>1.25</v>
          </cell>
        </row>
        <row r="36">
          <cell r="G36">
            <v>2</v>
          </cell>
        </row>
        <row r="38">
          <cell r="G38">
            <v>3.25</v>
          </cell>
        </row>
        <row r="39">
          <cell r="G39">
            <v>1.75</v>
          </cell>
        </row>
        <row r="41">
          <cell r="G41">
            <v>4.5</v>
          </cell>
        </row>
      </sheetData>
      <sheetData sheetId="4">
        <row r="8">
          <cell r="G8">
            <v>3</v>
          </cell>
        </row>
        <row r="10">
          <cell r="G10">
            <v>6</v>
          </cell>
        </row>
        <row r="11">
          <cell r="G11">
            <v>2</v>
          </cell>
        </row>
        <row r="13">
          <cell r="G13">
            <v>1.5</v>
          </cell>
        </row>
        <row r="15">
          <cell r="G15">
            <v>6</v>
          </cell>
        </row>
        <row r="16">
          <cell r="G16">
            <v>2</v>
          </cell>
        </row>
        <row r="17">
          <cell r="G17">
            <v>1.5</v>
          </cell>
        </row>
        <row r="19">
          <cell r="G19">
            <v>2</v>
          </cell>
        </row>
        <row r="20">
          <cell r="G20">
            <v>6</v>
          </cell>
        </row>
        <row r="21">
          <cell r="G21">
            <v>7.5</v>
          </cell>
        </row>
        <row r="23">
          <cell r="G23">
            <v>1.5</v>
          </cell>
        </row>
        <row r="24">
          <cell r="G24">
            <v>3</v>
          </cell>
        </row>
        <row r="25">
          <cell r="G25">
            <v>2.5</v>
          </cell>
        </row>
        <row r="26">
          <cell r="G26">
            <v>3</v>
          </cell>
        </row>
        <row r="27">
          <cell r="G27">
            <v>6</v>
          </cell>
        </row>
        <row r="28">
          <cell r="G28">
            <v>6</v>
          </cell>
        </row>
        <row r="29">
          <cell r="G29">
            <v>6</v>
          </cell>
        </row>
        <row r="31">
          <cell r="G31">
            <v>6</v>
          </cell>
        </row>
        <row r="32">
          <cell r="G32">
            <v>7</v>
          </cell>
        </row>
        <row r="33">
          <cell r="G33">
            <v>6</v>
          </cell>
        </row>
        <row r="36">
          <cell r="G36">
            <v>6</v>
          </cell>
        </row>
        <row r="37">
          <cell r="G37">
            <v>6</v>
          </cell>
        </row>
        <row r="38">
          <cell r="G38">
            <v>1.25</v>
          </cell>
        </row>
        <row r="39">
          <cell r="G39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5F59-6792-4D16-B0A7-C65959325E3B}">
  <dimension ref="A1:D16"/>
  <sheetViews>
    <sheetView workbookViewId="0">
      <selection sqref="A1:B15"/>
    </sheetView>
  </sheetViews>
  <sheetFormatPr baseColWidth="10" defaultRowHeight="15" x14ac:dyDescent="0.25"/>
  <cols>
    <col min="1" max="1" width="49.140625" bestFit="1" customWidth="1"/>
    <col min="4" max="4" width="33" bestFit="1" customWidth="1"/>
  </cols>
  <sheetData>
    <row r="1" spans="1:4" x14ac:dyDescent="0.25">
      <c r="A1" t="s">
        <v>0</v>
      </c>
      <c r="B1" t="s">
        <v>12</v>
      </c>
      <c r="D1" t="s">
        <v>15</v>
      </c>
    </row>
    <row r="2" spans="1:4" ht="10.5" customHeight="1" x14ac:dyDescent="0.25"/>
    <row r="3" spans="1:4" x14ac:dyDescent="0.25">
      <c r="A3" t="s">
        <v>1</v>
      </c>
      <c r="B3">
        <v>50</v>
      </c>
      <c r="D3" t="s">
        <v>16</v>
      </c>
    </row>
    <row r="4" spans="1:4" x14ac:dyDescent="0.25">
      <c r="A4" t="s">
        <v>2</v>
      </c>
      <c r="B4">
        <v>50</v>
      </c>
      <c r="D4" t="s">
        <v>18</v>
      </c>
    </row>
    <row r="5" spans="1:4" x14ac:dyDescent="0.25">
      <c r="A5" s="1" t="s">
        <v>13</v>
      </c>
    </row>
    <row r="6" spans="1:4" x14ac:dyDescent="0.25">
      <c r="A6" t="s">
        <v>3</v>
      </c>
      <c r="B6">
        <v>50</v>
      </c>
      <c r="D6" t="s">
        <v>18</v>
      </c>
    </row>
    <row r="7" spans="1:4" x14ac:dyDescent="0.25">
      <c r="A7" t="s">
        <v>4</v>
      </c>
      <c r="B7">
        <v>140</v>
      </c>
      <c r="D7" t="s">
        <v>17</v>
      </c>
    </row>
    <row r="8" spans="1:4" x14ac:dyDescent="0.25">
      <c r="A8" t="s">
        <v>5</v>
      </c>
      <c r="B8">
        <v>100</v>
      </c>
      <c r="D8" t="s">
        <v>18</v>
      </c>
    </row>
    <row r="9" spans="1:4" x14ac:dyDescent="0.25">
      <c r="A9" t="s">
        <v>6</v>
      </c>
      <c r="B9">
        <v>30</v>
      </c>
      <c r="D9" t="s">
        <v>19</v>
      </c>
    </row>
    <row r="10" spans="1:4" x14ac:dyDescent="0.25">
      <c r="A10" t="s">
        <v>7</v>
      </c>
      <c r="B10">
        <v>50</v>
      </c>
      <c r="D10" t="s">
        <v>17</v>
      </c>
    </row>
    <row r="11" spans="1:4" x14ac:dyDescent="0.25">
      <c r="A11" t="s">
        <v>8</v>
      </c>
      <c r="B11">
        <v>40</v>
      </c>
      <c r="D11" t="s">
        <v>17</v>
      </c>
    </row>
    <row r="12" spans="1:4" x14ac:dyDescent="0.25">
      <c r="A12" t="s">
        <v>11</v>
      </c>
      <c r="B12">
        <v>40</v>
      </c>
      <c r="D12" t="s">
        <v>18</v>
      </c>
    </row>
    <row r="13" spans="1:4" x14ac:dyDescent="0.25">
      <c r="A13" t="s">
        <v>9</v>
      </c>
      <c r="B13">
        <v>30</v>
      </c>
      <c r="D13" t="s">
        <v>16</v>
      </c>
    </row>
    <row r="14" spans="1:4" x14ac:dyDescent="0.25">
      <c r="A14" t="s">
        <v>10</v>
      </c>
      <c r="B14">
        <v>30</v>
      </c>
      <c r="D14" t="s">
        <v>19</v>
      </c>
    </row>
    <row r="15" spans="1:4" ht="15.75" thickBot="1" x14ac:dyDescent="0.3">
      <c r="A15" s="2" t="s">
        <v>14</v>
      </c>
      <c r="B15" s="2">
        <f>SUM(B3:B14)</f>
        <v>610</v>
      </c>
    </row>
    <row r="16" spans="1:4" ht="15.75" thickTop="1" x14ac:dyDescent="0.2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D6D3-C5ED-4569-95FC-28394E5122A1}">
  <dimension ref="A1:G16"/>
  <sheetViews>
    <sheetView tabSelected="1" workbookViewId="0">
      <selection activeCell="E17" sqref="E17"/>
    </sheetView>
  </sheetViews>
  <sheetFormatPr baseColWidth="10" defaultRowHeight="15" x14ac:dyDescent="0.25"/>
  <cols>
    <col min="1" max="1" width="49.140625" bestFit="1" customWidth="1"/>
    <col min="5" max="5" width="12" bestFit="1" customWidth="1"/>
  </cols>
  <sheetData>
    <row r="1" spans="1:7" x14ac:dyDescent="0.25">
      <c r="A1" t="s">
        <v>0</v>
      </c>
      <c r="B1" t="s">
        <v>12</v>
      </c>
      <c r="C1" t="s">
        <v>22</v>
      </c>
    </row>
    <row r="2" spans="1:7" x14ac:dyDescent="0.25">
      <c r="C2" t="s">
        <v>14</v>
      </c>
      <c r="D2" t="s">
        <v>16</v>
      </c>
      <c r="E2" t="s">
        <v>20</v>
      </c>
      <c r="F2" t="s">
        <v>19</v>
      </c>
      <c r="G2" t="s">
        <v>21</v>
      </c>
    </row>
    <row r="3" spans="1:7" x14ac:dyDescent="0.25">
      <c r="A3" t="s">
        <v>1</v>
      </c>
      <c r="B3">
        <v>50</v>
      </c>
      <c r="C3">
        <f>SUM(D3:G3)</f>
        <v>51.5</v>
      </c>
      <c r="D3">
        <f>[1]Aistleithner!$G$8+[1]Aistleithner!$G$10+[1]Aistleithner!$G$31+[1]Aistleithner!$G$32+[1]Aistleithner!$G$33+[1]Aistleithner!$G$39+[1]Aistleithner!$G$43</f>
        <v>16.25</v>
      </c>
      <c r="E3">
        <f>[1]Dusanic!$G$8+[1]Dusanic!$G$24+[1]Dusanic!$G$28+[1]Dusanic!$G$36+[1]Dusanic!$G$37</f>
        <v>12.25</v>
      </c>
      <c r="F3">
        <f>SUM([1]Teuchtmann!$G$8+[1]Teuchtmann!$G$25+[1]Teuchtmann!$G$29+[1]Teuchtmann!$G$35+[1]Teuchtmann!$G$36)</f>
        <v>12.25</v>
      </c>
      <c r="G3">
        <f>SUM([1]Tomic!$G$8+[1]Tomic!$G$23+[1]Tomic!$G$26+[1]Tomic!$G$38+[1]Tomic!$G$39)</f>
        <v>10.75</v>
      </c>
    </row>
    <row r="4" spans="1:7" x14ac:dyDescent="0.25">
      <c r="A4" t="s">
        <v>2</v>
      </c>
      <c r="B4">
        <v>50</v>
      </c>
      <c r="C4">
        <f t="shared" ref="C4:C14" si="0">SUM(D4:G4)</f>
        <v>151.75</v>
      </c>
      <c r="D4">
        <f>SUM([1]Aistleithner!$G$11+[1]Aistleithner!$G$12+[1]Aistleithner!$G$14+[1]Aistleithner!$G$15+[1]Aistleithner!$G$17+[1]Aistleithner!$G$18+[1]Aistleithner!$G$21+[1]Aistleithner!$G$20+[1]Aistleithner!$G$22+[1]Aistleithner!$G$23+[1]Aistleithner!$G$24++[1]Aistleithner!$G$26+[1]Aistleithner!$G$28+[1]Aistleithner!$G$29+[1]Aistleithner!$G$30+[1]Aistleithner!$G$31)</f>
        <v>43</v>
      </c>
      <c r="E4">
        <f>SUM([1]Dusanic!$G$10+[1]Dusanic!$G$11+[1]Dusanic!$G$14+[1]Dusanic!$G$15+[1]Dusanic!$G$17+[1]Dusanic!$G$18+[1]Dusanic!$G$19+[1]Dusanic!$G$22+[1]Dusanic!$G$23)</f>
        <v>37</v>
      </c>
      <c r="F4">
        <f>SUM([1]Teuchtmann!$G$10+[1]Teuchtmann!$G$11+[1]Teuchtmann!$G$13+[1]Teuchtmann!$G$15+[1]Teuchtmann!$G$17+[1]Teuchtmann!$G$18+[1]Teuchtmann!$G$19+[1]Teuchtmann!$G$22+[1]Teuchtmann!$G$23)</f>
        <v>31.75</v>
      </c>
      <c r="G4">
        <f>SUM([1]Tomic!$G$10+[1]Tomic!$G$11+[1]Tomic!$G$13+[1]Tomic!$G$15+[1]Tomic!$G$16+[1]Tomic!$G$17+[1]Tomic!$G$19+[1]Tomic!$G$20+[1]Tomic!$G$21+[1]Tomic!$G$24+[1]Tomic!$G$25)</f>
        <v>40</v>
      </c>
    </row>
    <row r="5" spans="1:7" x14ac:dyDescent="0.25">
      <c r="A5" s="1" t="s">
        <v>13</v>
      </c>
      <c r="C5">
        <f t="shared" si="0"/>
        <v>0</v>
      </c>
    </row>
    <row r="6" spans="1:7" x14ac:dyDescent="0.25">
      <c r="A6" t="s">
        <v>3</v>
      </c>
      <c r="B6">
        <v>50</v>
      </c>
      <c r="C6">
        <f t="shared" si="0"/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4</v>
      </c>
      <c r="B7">
        <v>140</v>
      </c>
      <c r="C7">
        <f t="shared" si="0"/>
        <v>98</v>
      </c>
      <c r="D7">
        <v>0</v>
      </c>
      <c r="E7">
        <f>SUM([1]Dusanic!$G$25+[1]Dusanic!$G$26+[1]Dusanic!$G$27+[1]Dusanic!$G$29+[1]Dusanic!$G$30+[1]Dusanic!$G$31+[1]Dusanic!$G$34+[1]Dusanic!$G$35)</f>
        <v>49</v>
      </c>
      <c r="F7">
        <v>0</v>
      </c>
      <c r="G7">
        <f>SUM([1]Tomic!$G$27+[1]Tomic!$G$28+[1]Tomic!$G$29+[1]Tomic!$G$31+[1]Tomic!$G$32+[1]Tomic!$G$33+[1]Tomic!$G$36+[1]Tomic!$G$37)</f>
        <v>49</v>
      </c>
    </row>
    <row r="8" spans="1:7" x14ac:dyDescent="0.25">
      <c r="A8" t="s">
        <v>5</v>
      </c>
      <c r="B8">
        <v>100</v>
      </c>
      <c r="C8">
        <f t="shared" si="0"/>
        <v>28</v>
      </c>
      <c r="D8">
        <f>SUM([1]Aistleithner!$G$34+[1]Aistleithner!$G$35+[1]Aistleithner!$G$38+[1]Aistleithner!$G$41+[1]Aistleithner!$G$42+[1]Aistleithner!$G$44+[1]Aistleithner!$G$46+[1]Aistleithner!$G$47)</f>
        <v>28</v>
      </c>
      <c r="E8">
        <v>0</v>
      </c>
      <c r="F8">
        <v>0</v>
      </c>
      <c r="G8">
        <v>0</v>
      </c>
    </row>
    <row r="9" spans="1:7" x14ac:dyDescent="0.25">
      <c r="A9" t="s">
        <v>6</v>
      </c>
      <c r="B9">
        <v>30</v>
      </c>
      <c r="C9">
        <f t="shared" si="0"/>
        <v>25</v>
      </c>
      <c r="D9">
        <v>0</v>
      </c>
      <c r="E9">
        <v>0</v>
      </c>
      <c r="F9">
        <f>SUM([1]Teuchtmann!$G$14+[1]Teuchtmann!$G$24+[1]Teuchtmann!$G$26+[1]Teuchtmann!$G$30+[1]Teuchtmann!$G$31+[1]Teuchtmann!$G$38+[1]Teuchtmann!$G$39+[1]Teuchtmann!$G$41)</f>
        <v>25</v>
      </c>
      <c r="G9">
        <v>0</v>
      </c>
    </row>
    <row r="10" spans="1:7" x14ac:dyDescent="0.25">
      <c r="A10" t="s">
        <v>7</v>
      </c>
      <c r="B10">
        <v>50</v>
      </c>
      <c r="C10">
        <f t="shared" si="0"/>
        <v>2</v>
      </c>
      <c r="D10">
        <f>[1]Aistleithner!$G$45</f>
        <v>2</v>
      </c>
      <c r="E10">
        <v>0</v>
      </c>
      <c r="F10">
        <v>0</v>
      </c>
      <c r="G10">
        <v>0</v>
      </c>
    </row>
    <row r="11" spans="1:7" x14ac:dyDescent="0.25">
      <c r="A11" t="s">
        <v>8</v>
      </c>
      <c r="B11">
        <v>40</v>
      </c>
      <c r="C11">
        <f t="shared" si="0"/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11</v>
      </c>
      <c r="B12">
        <v>40</v>
      </c>
      <c r="C12">
        <f t="shared" si="0"/>
        <v>2</v>
      </c>
      <c r="D12">
        <f>[1]Aistleithner!$G$44</f>
        <v>2</v>
      </c>
      <c r="E12">
        <v>0</v>
      </c>
      <c r="F12">
        <v>0</v>
      </c>
      <c r="G12">
        <v>0</v>
      </c>
    </row>
    <row r="13" spans="1:7" x14ac:dyDescent="0.25">
      <c r="A13" t="s">
        <v>9</v>
      </c>
      <c r="B13">
        <v>30</v>
      </c>
      <c r="C13">
        <f t="shared" si="0"/>
        <v>9.5</v>
      </c>
      <c r="D13">
        <f>[1]Aistleithner!$G$45</f>
        <v>2</v>
      </c>
      <c r="E13">
        <v>0</v>
      </c>
      <c r="F13">
        <f>[1]Teuchtmann!$G$28+[1]Teuchtmann!$G$29</f>
        <v>7.5</v>
      </c>
      <c r="G13">
        <v>0</v>
      </c>
    </row>
    <row r="14" spans="1:7" x14ac:dyDescent="0.25">
      <c r="A14" t="s">
        <v>10</v>
      </c>
      <c r="B14">
        <v>30</v>
      </c>
      <c r="C14">
        <f t="shared" si="0"/>
        <v>2.5</v>
      </c>
      <c r="D14">
        <f>SUM([1]Aistleithner!$G$48)</f>
        <v>2.5</v>
      </c>
      <c r="E14">
        <v>0</v>
      </c>
      <c r="F14">
        <v>0</v>
      </c>
      <c r="G14">
        <v>0</v>
      </c>
    </row>
    <row r="15" spans="1:7" ht="15.75" thickBot="1" x14ac:dyDescent="0.3">
      <c r="A15" s="2" t="s">
        <v>14</v>
      </c>
      <c r="B15" s="2">
        <f>SUM(B3:B14)</f>
        <v>610</v>
      </c>
      <c r="C15" s="2">
        <f>SUM(C3:C14)</f>
        <v>370.25</v>
      </c>
    </row>
    <row r="16" spans="1:7" ht="15.75" thickTop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Anwender</cp:lastModifiedBy>
  <dcterms:created xsi:type="dcterms:W3CDTF">2018-11-09T11:16:45Z</dcterms:created>
  <dcterms:modified xsi:type="dcterms:W3CDTF">2019-01-22T16:21:44Z</dcterms:modified>
</cp:coreProperties>
</file>