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Zeiterfassung\"/>
    </mc:Choice>
  </mc:AlternateContent>
  <xr:revisionPtr revIDLastSave="0" documentId="10_ncr:100000_{6B9DE8B6-4607-430D-816D-8EB31FEC3750}" xr6:coauthVersionLast="31" xr6:coauthVersionMax="38" xr10:uidLastSave="{00000000-0000-0000-0000-000000000000}"/>
  <bookViews>
    <workbookView xWindow="20010" yWindow="0" windowWidth="28800" windowHeight="12360" activeTab="1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" l="1"/>
  <c r="H7" i="2"/>
  <c r="G7" i="2"/>
  <c r="G8" i="2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1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C43" i="1" s="1"/>
  <c r="G23" i="3"/>
  <c r="H22" i="3"/>
  <c r="G22" i="3"/>
  <c r="H21" i="3"/>
  <c r="C41" i="1" s="1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38" i="1" l="1"/>
  <c r="C40" i="1"/>
  <c r="C42" i="1"/>
  <c r="C36" i="1"/>
  <c r="C34" i="1"/>
  <c r="C32" i="1"/>
  <c r="C31" i="1"/>
  <c r="C35" i="1"/>
  <c r="C37" i="1"/>
  <c r="C39" i="1"/>
  <c r="C33" i="1"/>
  <c r="G51" i="3"/>
  <c r="D44" i="1"/>
  <c r="C4" i="1" s="1"/>
  <c r="C29" i="1"/>
  <c r="C28" i="1"/>
  <c r="C30" i="1"/>
  <c r="C26" i="1"/>
  <c r="C27" i="1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2" i="1" l="1"/>
  <c r="B40" i="1"/>
  <c r="F40" i="1" s="1"/>
  <c r="B36" i="1"/>
  <c r="B38" i="1"/>
  <c r="B34" i="1"/>
  <c r="B32" i="1"/>
  <c r="B41" i="1"/>
  <c r="F41" i="1" s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8" i="2"/>
  <c r="F42" i="1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<sst xmlns="http://schemas.openxmlformats.org/spreadsheetml/2006/main" count="164" uniqueCount="44">
  <si>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</si>
  <si>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</si>
  <si>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</si>
  <si>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</si>
  <si>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</si>
  <si>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</si>
  <si>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</si>
  <si>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</si>
  <si>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</si>
  <si>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</si>
  <si>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</si>
  <si>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</si>
  <si>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</si>
  <si>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</si>
  <si>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</si>
  <si>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</si>
  <si>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</si>
  <si>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</si>
  <si>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</si>
  <si>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</si>
  <si>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</si>
  <si>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</si>
  <si>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</si>
  <si>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</si>
  <si>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</si>
  <si>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</si>
  <si>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</si>
  <si>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</si>
  <si>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</si>
  <si>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</si>
  <si>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</si>
  <si>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</si>
  <si>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</si>
  <si>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</si>
  <si>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</si>
  <si>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</si>
  <si>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</si>
  <si>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</si>
  <si>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</si>
  <si>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technische Umsetzung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</si>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</sst>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41</c:v>
                </c:pt>
                <c:pt idx="1">
                  <c:v>33</c:v>
                </c:pt>
                <c:pt idx="2">
                  <c:v>32.75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41.25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37560"/>
        <c:axId val="579135264"/>
      </c:barChart>
      <c:catAx>
        <c:axId val="5791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5264"/>
        <c:crosses val="autoZero"/>
        <c:auto val="1"/>
        <c:lblAlgn val="ctr"/>
        <c:lblOffset val="100"/>
        <c:noMultiLvlLbl val="0"/>
      </c:catAx>
      <c:valAx>
        <c:axId val="5791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308161</xdr:colOff>
      <xdr:row>4</xdr:row>
      <xdr:rowOff>180413</xdr:rowOff>
    </xdr:from>
    <xdr:to>
      <xdr:col>9</xdr:col>
      <xdr:colOff>795617</xdr:colOff>
      <xdr:row>19</xdr:row>
      <xdr:rowOff>134470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1F69A-9A77-42DA-9A62-C5544D55FF24}" name="Tabelle3" displayName="Tabelle3" ref="B6:H58" totalsRowShown="0" headerRowDxfId="11">
  <autoFilter ref="B6:H58" xr:uid="{B2AAE8C0-5429-4F41-A2C1-C06D4332E61C}"/>
  <sortState ref="B7:H58">
    <sortCondition ref="D6:D58"/>
  </sortState>
  <tableColumns count="7">
    <tableColumn id="2" xr3:uid="{3F0F9059-3FDE-45C6-BA32-00EBED916E32}" name="Art"/>
    <tableColumn id="3" xr3:uid="{EB3608DC-DC8E-462B-BB94-CF6F686D6801}" name="Beschreibung"/>
    <tableColumn id="8" xr3:uid="{17B92012-74EE-4255-A265-3A42B5616E5F}" name="Datum"/>
    <tableColumn id="4" xr3:uid="{3DF51C04-2D1F-4380-B04C-0DD2318EF5CB}" name="von"/>
    <tableColumn id="5" xr3:uid="{E213C342-B672-4541-83E3-3C76F991FF4C}" name="bis"/>
    <tableColumn id="15" xr3:uid="{B72ECF90-E07C-4D35-ABA3-126DD90F9720}" name="Dauer" dataDxfId="10">
      <calculatedColumnFormula>(Tabelle3[[#This Row],[bis]]*24)-(Tabelle3[[#This Row],[von]]*24)</calculatedColumnFormula>
    </tableColumn>
    <tableColumn id="1" xr3:uid="{E44CD97C-026C-45D5-BB8E-CB977C08CBB2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4F8976-4D20-4E3A-BB8F-19141C9028C0}" name="Tabelle34" displayName="Tabelle34" ref="B6:H51" totalsRowShown="0" headerRowDxfId="8">
  <autoFilter ref="B6:H51" xr:uid="{AF2294F6-A757-4A34-8910-D94726233EBD}"/>
  <sortState ref="B7:H45">
    <sortCondition ref="D6:D45"/>
  </sortState>
  <tableColumns count="7">
    <tableColumn id="2" xr3:uid="{78D52AB3-7FE1-41D9-939D-26B960BC39D5}" name="Art"/>
    <tableColumn id="3" xr3:uid="{621C872B-E670-4033-9B02-B830C46872E5}" name="Beschreibung"/>
    <tableColumn id="8" xr3:uid="{26F33C14-6807-413B-8FBE-D34779C43C77}" name="Datum"/>
    <tableColumn id="4" xr3:uid="{15D1E9DF-12C4-4FC8-874B-DB9AAC5C56C3}" name="von"/>
    <tableColumn id="5" xr3:uid="{E0AD404B-59A9-45B3-B9F8-331B55973554}" name="bis"/>
    <tableColumn id="15" xr3:uid="{24B255B8-3C01-47A4-9755-7E475310D3E0}" name="Dauer" dataDxfId="7">
      <calculatedColumnFormula>(Tabelle34[[#This Row],[bis]]*24)-(Tabelle34[[#This Row],[von]]*24)</calculatedColumnFormula>
    </tableColumn>
    <tableColumn id="1" xr3:uid="{72F2ED19-A350-4E07-BAF5-6B17DBA2F201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1782C-2D2A-4A21-81F7-7BAAEDDE3004}" name="Tabelle35" displayName="Tabelle35" ref="B6:H66" totalsRowShown="0" headerRowDxfId="5">
  <autoFilter ref="B6:H66" xr:uid="{46129063-717B-4E03-95A3-CF9875C14C66}"/>
  <sortState ref="B7:H45">
    <sortCondition ref="D6:D45"/>
  </sortState>
  <tableColumns count="7">
    <tableColumn id="2" xr3:uid="{300A897A-B15C-4B70-8B3C-F9712B9AD880}" name="Art"/>
    <tableColumn id="3" xr3:uid="{0314E0DA-3900-43D8-A7E2-45E6EA6D722A}" name="Beschreibung"/>
    <tableColumn id="8" xr3:uid="{6F322882-3C77-4F86-922D-3B21CA6F9AD8}" name="Datum"/>
    <tableColumn id="4" xr3:uid="{D8D33064-5246-4C8A-8ABA-E9EE997D1205}" name="von"/>
    <tableColumn id="5" xr3:uid="{3119A4E3-6F0C-4313-B810-96458240A40F}" name="bis"/>
    <tableColumn id="15" xr3:uid="{CC3DFB17-EA80-457D-AA6B-8FB44E13DD26}" name="Dauer" dataDxfId="4">
      <calculatedColumnFormula>(Tabelle35[[#This Row],[bis]]*24)-(Tabelle35[[#This Row],[von]]*24)</calculatedColumnFormula>
    </tableColumn>
    <tableColumn id="1" xr3:uid="{2F0443D6-77B6-4597-BADF-BD34FAA6EFEC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F4E006-0259-44DA-A927-6D5E1B77D5D7}" name="Tabelle37" displayName="Tabelle37" ref="B6:H51" totalsRowShown="0" headerRowDxfId="2">
  <autoFilter ref="B6:H51" xr:uid="{BDA37E31-8A5A-4684-BBE7-B2701523FAA5}"/>
  <sortState ref="B7:H45">
    <sortCondition ref="D6:D45"/>
  </sortState>
  <tableColumns count="7">
    <tableColumn id="2" xr3:uid="{AA45AA02-34FB-4C83-95D6-25C1FFF2382F}" name="Art"/>
    <tableColumn id="3" xr3:uid="{437A61A1-7FE1-477C-BD81-016FAAD0B9F0}" name="Beschreibung"/>
    <tableColumn id="8" xr3:uid="{7D2A3F73-6868-4138-B809-E0785E0EABC8}" name="Datum"/>
    <tableColumn id="4" xr3:uid="{1602EC61-B777-462E-8BFB-EC0C01BD3B5A}" name="von"/>
    <tableColumn id="5" xr3:uid="{159815A8-DA44-41F8-B29A-59E5270015B4}" name="bis"/>
    <tableColumn id="15" xr3:uid="{958EC6BE-D67E-445A-BA78-C2BC1126AD7C}" name="Dauer" dataDxfId="1">
      <calculatedColumnFormula>(Tabelle37[[#This Row],[bis]]*24)-(Tabelle37[[#This Row],[von]]*24)</calculatedColumnFormula>
    </tableColumn>
    <tableColumn id="1" xr3:uid="{9D2E1A88-B081-4FC6-8750-803579DFE6AF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opLeftCell="A7" zoomScale="85" zoomScaleNormal="85" workbookViewId="0">
      <selection activeCell="G23" sqref="G23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6" t="s">
        <v>4</v>
      </c>
      <c r="B2" s="57"/>
      <c r="C2" s="57"/>
      <c r="D2" s="58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41</v>
      </c>
      <c r="B4" s="1">
        <f t="shared" ref="B4:D4" si="0">C44</f>
        <v>33</v>
      </c>
      <c r="C4" s="1">
        <f t="shared" si="0"/>
        <v>32.75</v>
      </c>
      <c r="D4" s="1">
        <f t="shared" si="0"/>
        <v>36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6" t="s">
        <v>5</v>
      </c>
      <c r="B23" s="57"/>
      <c r="C23" s="57"/>
      <c r="D23" s="57"/>
      <c r="E23" s="57"/>
      <c r="F23" s="58"/>
      <c r="H23" s="9"/>
      <c r="I23" s="9"/>
      <c r="J23" s="9"/>
      <c r="K23" s="9"/>
    </row>
    <row r="24" spans="1:11" x14ac:dyDescent="0.25">
      <c r="A24" s="15"/>
      <c r="B24" s="59" t="s">
        <v>7</v>
      </c>
      <c r="C24" s="60"/>
      <c r="D24" s="60"/>
      <c r="E24" s="60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SUMIF(Aistleithner!H6:H56,Zeiterfassung_Gesamt!A26,Aistleithner!G6:G56)</f>
        <v>4.5</v>
      </c>
      <c r="C26" s="3">
        <f>SUMIF(Dusanic!H6:H49,Zeiterfassung_Gesamt!A26,Dusanic!G6:G49)</f>
        <v>4.5</v>
      </c>
      <c r="D26" s="3">
        <f>SUMIF(Tabelle35[KW],Zeiterfassung_Gesamt!A26,Tabelle35[Dauer])</f>
        <v>4.5</v>
      </c>
      <c r="E26" s="3">
        <f>SUMIF(Tomic!H6:H49,Zeiterfassung_Gesamt!A26,Tomic!G6:G49)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SUMIF(Aistleithner!H7:H57,Zeiterfassung_Gesamt!A27,Aistleithner!G7:G57)</f>
        <v>3.5</v>
      </c>
      <c r="C27" s="3">
        <f>SUMIF(Dusanic!H7:H50,Zeiterfassung_Gesamt!A27,Dusanic!G7:G50)</f>
        <v>1.5</v>
      </c>
      <c r="D27" s="3">
        <f>SUMIF(Tabelle35[KW],Zeiterfassung_Gesamt!A27,Tabelle35[Dauer])</f>
        <v>1.5</v>
      </c>
      <c r="E27" s="3">
        <f>SUMIF(Tomic!H7:H50,Zeiterfassung_Gesamt!A27,Tomic!G7:G50)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SUMIF(Aistleithner!H8:H58,Zeiterfassung_Gesamt!A28,Aistleithner!G8:G58)</f>
        <v>9</v>
      </c>
      <c r="C28" s="3">
        <f>SUMIF(Dusanic!H8:H51,Zeiterfassung_Gesamt!A28,Dusanic!G8:G51)</f>
        <v>9.5</v>
      </c>
      <c r="D28" s="3">
        <f>SUMIF(Tabelle35[KW],Zeiterfassung_Gesamt!A28,Tabelle35[Dauer])</f>
        <v>8.5</v>
      </c>
      <c r="E28" s="3">
        <f>SUMIF(Tomic!H8:H51,Zeiterfassung_Gesamt!A28,Tomic!G8:G51)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SUMIF(Aistleithner!H9:H59,Zeiterfassung_Gesamt!A29,Aistleithner!G9:G59)</f>
        <v>3</v>
      </c>
      <c r="C29" s="3">
        <f>SUMIF(Dusanic!H9:H52,Zeiterfassung_Gesamt!A29,Dusanic!G9:G52)</f>
        <v>0</v>
      </c>
      <c r="D29" s="3">
        <f>SUMIF(Tabelle35[KW],Zeiterfassung_Gesamt!A29,Tabelle35[Dauer])</f>
        <v>0</v>
      </c>
      <c r="E29" s="3">
        <f>SUMIF(Tomic!H9:H52,Zeiterfassung_Gesamt!A29,Tomic!G9:G52)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SUMIF(Aistleithner!H10:H60,Zeiterfassung_Gesamt!A30,Aistleithner!G10:G60)</f>
        <v>0</v>
      </c>
      <c r="C30" s="3">
        <f>SUMIF(Dusanic!H10:H53,Zeiterfassung_Gesamt!A30,Dusanic!G10:G53)</f>
        <v>0</v>
      </c>
      <c r="D30" s="3">
        <f>SUMIF(Tabelle35[KW],Zeiterfassung_Gesamt!A30,Tabelle35[Dauer])</f>
        <v>0</v>
      </c>
      <c r="E30" s="3">
        <f>SUMIF(Tomic!H10:H53,Zeiterfassung_Gesamt!A30,Tomic!G10:G53)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SUMIF(Aistleithner!H11:H61,Zeiterfassung_Gesamt!A31,Aistleithner!G11:G61)</f>
        <v>7</v>
      </c>
      <c r="C31" s="3">
        <f>SUMIF(Dusanic!H11:H54,Zeiterfassung_Gesamt!A31,Dusanic!G11:G54)</f>
        <v>7</v>
      </c>
      <c r="D31" s="3">
        <f>SUMIF(Tabelle35[KW],Zeiterfassung_Gesamt!A31,Tabelle35[Dauer])</f>
        <v>6</v>
      </c>
      <c r="E31" s="3">
        <f>SUMIF(Tomic!H11:H54,Zeiterfassung_Gesamt!A31,Tomic!G11:G54)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SUMIF(Aistleithner!H12:H62,Zeiterfassung_Gesamt!A32,Aistleithner!G12:G62)</f>
        <v>2</v>
      </c>
      <c r="C32" s="3">
        <f>SUMIF(Dusanic!H12:H55,Zeiterfassung_Gesamt!A32,Dusanic!G12:G55)</f>
        <v>2</v>
      </c>
      <c r="D32" s="3">
        <f>SUMIF(Tabelle35[KW],Zeiterfassung_Gesamt!A32,Tabelle35[Dauer])</f>
        <v>0</v>
      </c>
      <c r="E32" s="3">
        <f>SUMIF(Tomic!H12:H55,Zeiterfassung_Gesamt!A32,Tomic!G12:G55)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SUMIF(Aistleithner!H13:H63,Zeiterfassung_Gesamt!A33,Aistleithner!G13:G63)</f>
        <v>12</v>
      </c>
      <c r="C33" s="3">
        <f>SUMIF(Dusanic!H13:H56,Zeiterfassung_Gesamt!A33,Dusanic!G13:G56)</f>
        <v>8.5</v>
      </c>
      <c r="D33" s="3">
        <f>SUMIF(Tabelle35[KW],Zeiterfassung_Gesamt!A33,Tabelle35[Dauer])</f>
        <v>12.25</v>
      </c>
      <c r="E33" s="3">
        <f>SUMIF(Tomic!H13:H56,Zeiterfassung_Gesamt!A33,Tomic!G13:G56)</f>
        <v>8.5</v>
      </c>
      <c r="F33" s="3">
        <f t="shared" si="2"/>
        <v>41.25</v>
      </c>
      <c r="J33" s="12"/>
      <c r="K33" s="14"/>
    </row>
    <row r="34" spans="1:11" outlineLevel="1" x14ac:dyDescent="0.25">
      <c r="A34" s="2">
        <v>48</v>
      </c>
      <c r="B34" s="3">
        <f>SUMIF(Aistleithner!H14:H64,Zeiterfassung_Gesamt!A34,Aistleithner!G14:G64)</f>
        <v>0</v>
      </c>
      <c r="C34" s="3">
        <f>SUMIF(Dusanic!H14:H57,Zeiterfassung_Gesamt!A34,Dusanic!G14:G57)</f>
        <v>0</v>
      </c>
      <c r="D34" s="3">
        <f>SUMIF(Tabelle35[KW],Zeiterfassung_Gesamt!A34,Tabelle35[Dauer])</f>
        <v>0</v>
      </c>
      <c r="E34" s="3">
        <f>SUMIF(Tomic!H14:H57,Zeiterfassung_Gesamt!A34,Tomic!G14:G57)</f>
        <v>0</v>
      </c>
      <c r="F34" s="3">
        <f t="shared" si="2"/>
        <v>0</v>
      </c>
      <c r="J34" s="12"/>
      <c r="K34" s="14"/>
    </row>
    <row r="35" spans="1:11" outlineLevel="1" x14ac:dyDescent="0.25">
      <c r="A35" s="2">
        <v>49</v>
      </c>
      <c r="B35" s="3">
        <f>SUMIF(Aistleithner!H15:H65,Zeiterfassung_Gesamt!A35,Aistleithner!G15:G65)</f>
        <v>0</v>
      </c>
      <c r="C35" s="3">
        <f>SUMIF(Dusanic!H15:H58,Zeiterfassung_Gesamt!A35,Dusanic!G15:G58)</f>
        <v>0</v>
      </c>
      <c r="D35" s="3">
        <f>SUMIF(Tabelle35[KW],Zeiterfassung_Gesamt!A35,Tabelle35[Dauer])</f>
        <v>0</v>
      </c>
      <c r="E35" s="3">
        <f>SUMIF(Tomic!H15:H58,Zeiterfassung_Gesamt!A35,Tomic!G15:G58)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SUMIF(Aistleithner!H16:H66,Zeiterfassung_Gesamt!A36,Aistleithner!G16:G66)</f>
        <v>0</v>
      </c>
      <c r="C36" s="3">
        <f>SUMIF(Dusanic!H16:H59,Zeiterfassung_Gesamt!A36,Dusanic!G16:G59)</f>
        <v>0</v>
      </c>
      <c r="D36" s="3">
        <f>SUMIF(Tabelle35[KW],Zeiterfassung_Gesamt!A36,Tabelle35[Dauer])</f>
        <v>0</v>
      </c>
      <c r="E36" s="3">
        <f>SUMIF(Tomic!H16:H59,Zeiterfassung_Gesamt!A36,Tomic!G16:G59)</f>
        <v>0</v>
      </c>
      <c r="F36" s="3">
        <f t="shared" si="2"/>
        <v>0</v>
      </c>
      <c r="J36" s="12"/>
      <c r="K36" s="14"/>
    </row>
    <row r="37" spans="1:11" outlineLevel="1" x14ac:dyDescent="0.25">
      <c r="A37" s="2">
        <v>51</v>
      </c>
      <c r="B37" s="3">
        <f>SUMIF(Aistleithner!H17:H67,Zeiterfassung_Gesamt!A37,Aistleithner!G17:G67)</f>
        <v>0</v>
      </c>
      <c r="C37" s="3">
        <f>SUMIF(Dusanic!H17:H60,Zeiterfassung_Gesamt!A37,Dusanic!G17:G60)</f>
        <v>0</v>
      </c>
      <c r="D37" s="3">
        <f>SUMIF(Tabelle35[KW],Zeiterfassung_Gesamt!A37,Tabelle35[Dauer])</f>
        <v>0</v>
      </c>
      <c r="E37" s="3">
        <f>SUMIF(Tomic!H17:H60,Zeiterfassung_Gesamt!A37,Tomic!G17:G60)</f>
        <v>0</v>
      </c>
      <c r="F37" s="3">
        <f t="shared" si="2"/>
        <v>0</v>
      </c>
      <c r="J37" s="12"/>
      <c r="K37" s="14"/>
    </row>
    <row r="38" spans="1:11" outlineLevel="1" x14ac:dyDescent="0.25">
      <c r="A38" s="2">
        <v>52</v>
      </c>
      <c r="B38" s="3">
        <f>SUMIF(Aistleithner!H18:H68,Zeiterfassung_Gesamt!A38,Aistleithner!G18:G68)</f>
        <v>0</v>
      </c>
      <c r="C38" s="3">
        <f>SUMIF(Dusanic!H18:H61,Zeiterfassung_Gesamt!A38,Dusanic!G18:G61)</f>
        <v>0</v>
      </c>
      <c r="D38" s="3">
        <f>SUMIF(Tabelle35[KW],Zeiterfassung_Gesamt!A38,Tabelle35[Dauer])</f>
        <v>0</v>
      </c>
      <c r="E38" s="3">
        <f>SUMIF(Tomic!H18:H61,Zeiterfassung_Gesamt!A38,Tomic!G18:G61)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SUMIF(Aistleithner!H19:H69,Zeiterfassung_Gesamt!A39,Aistleithner!G19:G69)</f>
        <v>0</v>
      </c>
      <c r="C39" s="3">
        <f>SUMIF(Dusanic!H19:H62,Zeiterfassung_Gesamt!A39,Dusanic!G19:G62)</f>
        <v>0</v>
      </c>
      <c r="D39" s="3">
        <f>SUMIF(Tabelle35[KW],Zeiterfassung_Gesamt!A39,Tabelle35[Dauer])</f>
        <v>0</v>
      </c>
      <c r="E39" s="3">
        <f>SUMIF(Tomic!H19:H62,Zeiterfassung_Gesamt!A39,Tomic!G19:G62)</f>
        <v>0</v>
      </c>
      <c r="F39" s="3">
        <f t="shared" si="2"/>
        <v>0</v>
      </c>
      <c r="J39" s="12"/>
      <c r="K39" s="14"/>
    </row>
    <row r="40" spans="1:11" outlineLevel="1" x14ac:dyDescent="0.25">
      <c r="A40" s="2">
        <v>2</v>
      </c>
      <c r="B40" s="3">
        <f>SUMIF(Aistleithner!H20:H70,Zeiterfassung_Gesamt!A40,Aistleithner!G20:G70)</f>
        <v>0</v>
      </c>
      <c r="C40" s="3">
        <f>SUMIF(Dusanic!H20:H63,Zeiterfassung_Gesamt!A40,Dusanic!G20:G63)</f>
        <v>0</v>
      </c>
      <c r="D40" s="3">
        <f>SUMIF(Tabelle35[KW],Zeiterfassung_Gesamt!A40,Tabelle35[Dauer])</f>
        <v>0</v>
      </c>
      <c r="E40" s="3">
        <f>SUMIF(Tomic!H20:H63,Zeiterfassung_Gesamt!A40,Tomic!G20:G63)</f>
        <v>0</v>
      </c>
      <c r="F40" s="3">
        <f t="shared" si="2"/>
        <v>0</v>
      </c>
      <c r="J40" s="12"/>
      <c r="K40" s="14"/>
    </row>
    <row r="41" spans="1:11" outlineLevel="1" x14ac:dyDescent="0.25">
      <c r="A41" s="2">
        <v>3</v>
      </c>
      <c r="B41" s="3">
        <f>SUMIF(Aistleithner!H21:H71,Zeiterfassung_Gesamt!A41,Aistleithner!G21:G71)</f>
        <v>0</v>
      </c>
      <c r="C41" s="3">
        <f>SUMIF(Dusanic!H21:H64,Zeiterfassung_Gesamt!A41,Dusanic!G21:G64)</f>
        <v>0</v>
      </c>
      <c r="D41" s="3">
        <f>SUMIF(Tabelle35[KW],Zeiterfassung_Gesamt!A41,Tabelle35[Dauer])</f>
        <v>0</v>
      </c>
      <c r="E41" s="3">
        <f>SUMIF(Tomic!H21:H64,Zeiterfassung_Gesamt!A41,Tomic!G21:G64)</f>
        <v>0</v>
      </c>
      <c r="F41" s="3">
        <f t="shared" si="2"/>
        <v>0</v>
      </c>
      <c r="J41" s="12"/>
      <c r="K41" s="14"/>
    </row>
    <row r="42" spans="1:11" outlineLevel="1" x14ac:dyDescent="0.25">
      <c r="A42" s="2">
        <v>4</v>
      </c>
      <c r="B42" s="3">
        <f>SUMIF(Aistleithner!H22:H72,Zeiterfassung_Gesamt!A42,Aistleithner!G22:G72)</f>
        <v>0</v>
      </c>
      <c r="C42" s="3">
        <f>SUMIF(Dusanic!H22:H65,Zeiterfassung_Gesamt!A42,Dusanic!G22:G65)</f>
        <v>0</v>
      </c>
      <c r="D42" s="3">
        <f>SUMIF(Tabelle35[KW],Zeiterfassung_Gesamt!A42,Tabelle35[Dauer])</f>
        <v>0</v>
      </c>
      <c r="E42" s="3">
        <f>SUMIF(Tomic!H22:H65,Zeiterfassung_Gesamt!A42,Tomic!G22:G65)</f>
        <v>0</v>
      </c>
      <c r="F42" s="3">
        <f t="shared" si="2"/>
        <v>0</v>
      </c>
      <c r="J42" s="12"/>
      <c r="K42" s="14"/>
    </row>
    <row r="43" spans="1:11" outlineLevel="1" x14ac:dyDescent="0.25">
      <c r="A43" s="2">
        <v>5</v>
      </c>
      <c r="B43" s="3">
        <f>SUMIF(Aistleithner!H23:H73,Zeiterfassung_Gesamt!A43,Aistleithner!G23:G73)</f>
        <v>0</v>
      </c>
      <c r="C43" s="3">
        <f>SUMIF(Dusanic!H23:H66,Zeiterfassung_Gesamt!A43,Dusanic!G23:G66)</f>
        <v>0</v>
      </c>
      <c r="D43" s="3">
        <f>SUMIF(Tabelle35[KW],Zeiterfassung_Gesamt!A43,Tabelle35[Dauer])</f>
        <v>0</v>
      </c>
      <c r="E43" s="3">
        <f>SUMIF(Tomic!H23:H66,Zeiterfassung_Gesamt!A43,Tomic!G23:G66)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41</v>
      </c>
      <c r="C44" s="4">
        <f t="shared" ref="C44:E44" si="3">SUM(C26:C43)</f>
        <v>33</v>
      </c>
      <c r="D44" s="4">
        <f t="shared" si="3"/>
        <v>32.75</v>
      </c>
      <c r="E44" s="4">
        <f t="shared" si="3"/>
        <v>36</v>
      </c>
      <c r="F44" s="4">
        <f>SUM(F26:F43)</f>
        <v>142.75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BC6F-2EFC-4FEF-B846-1981218F4DC2}">
  <dimension ref="A2:H243"/>
  <sheetViews>
    <sheetView tabSelected="1" workbookViewId="0">
      <selection activeCell="D17" sqref="D17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41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42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 t="s">
        <v>30</v>
      </c>
      <c r="C23" s="26" t="s">
        <v>43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s="26"/>
      <c r="C24" s="26"/>
      <c r="D24" s="27"/>
      <c r="E24" s="28"/>
      <c r="F24" s="28"/>
      <c r="G24">
        <f>(Tabelle3[[#This Row],[bis]]*24)-(Tabelle3[[#This Row],[von]]*24)</f>
        <v>0</v>
      </c>
      <c r="H24">
        <f>WEEKNUM(Tabelle3[[#This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(Tabelle3[[#This Row],[bis]]*24)-(Tabelle3[[#This Row],[von]]*24)</f>
        <v>0</v>
      </c>
      <c r="H25">
        <f>WEEKNUM(Tabelle3[[#This Row],[Datum]],2)</f>
        <v>1</v>
      </c>
    </row>
    <row r="26" spans="2:8" x14ac:dyDescent="0.25">
      <c r="B26" s="26"/>
      <c r="C26" s="30"/>
      <c r="D26" s="27"/>
      <c r="E26" s="28"/>
      <c r="F26" s="28"/>
      <c r="G26">
        <f>(Tabelle3[[#This Row],[bis]]*24)-(Tabelle3[[#This Row],[von]]*24)</f>
        <v>0</v>
      </c>
      <c r="H26">
        <f>WEEKNUM(Tabelle3[[#This Row],[Datum]],2)</f>
        <v>1</v>
      </c>
    </row>
    <row r="27" spans="2:8" x14ac:dyDescent="0.25">
      <c r="B27" s="26"/>
      <c r="C27" s="26"/>
      <c r="D27" s="27"/>
      <c r="E27" s="28"/>
      <c r="F27" s="28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(Tabelle3[[#This Row],[bis]]*24)-(Tabelle3[[#This Row],[von]]*24)</f>
        <v>0</v>
      </c>
      <c r="H32">
        <f>WEEKNUM(Tabelle3[[#This Row],[Datum]],2)</f>
        <v>1</v>
      </c>
    </row>
    <row r="33" spans="2:8" x14ac:dyDescent="0.25">
      <c r="B33" s="30"/>
      <c r="C33" s="30"/>
      <c r="D33" s="27"/>
      <c r="E33" s="28"/>
      <c r="F33" s="28"/>
      <c r="G33">
        <f>(Tabelle3[[#This Row],[bis]]*24)-(Tabelle3[[#This Row],[von]]*24)</f>
        <v>0</v>
      </c>
      <c r="H33">
        <f>WEEKNUM(Tabelle3[[#This Row],[Datum]],2)</f>
        <v>1</v>
      </c>
    </row>
    <row r="34" spans="2:8" x14ac:dyDescent="0.25">
      <c r="B34" s="30"/>
      <c r="C34" s="30"/>
      <c r="D34" s="27"/>
      <c r="E34" s="28"/>
      <c r="F34" s="28"/>
      <c r="G34">
        <f>(Tabelle3[[#This Row],[bis]]*24)-(Tabelle3[[#This Row],[von]]*24)</f>
        <v>0</v>
      </c>
      <c r="H34">
        <f>WEEKNUM(Tabelle3[[#This Row],[Datum]],2)</f>
        <v>1</v>
      </c>
    </row>
    <row r="35" spans="2:8" x14ac:dyDescent="0.25">
      <c r="B35" s="30"/>
      <c r="C35" s="30"/>
      <c r="D35" s="27"/>
      <c r="E35" s="28"/>
      <c r="F35" s="28"/>
      <c r="G35">
        <f>(Tabelle3[[#This Row],[bis]]*24)-(Tabelle3[[#This Row],[von]]*24)</f>
        <v>0</v>
      </c>
      <c r="H35">
        <f>WEEKNUM(Tabelle3[[#This Row],[Datum]],2)</f>
        <v>1</v>
      </c>
    </row>
    <row r="36" spans="2:8" x14ac:dyDescent="0.25">
      <c r="B36" s="30"/>
      <c r="C36" s="30"/>
      <c r="D36" s="27"/>
      <c r="E36" s="28"/>
      <c r="F36" s="28"/>
      <c r="G36">
        <f>(Tabelle3[[#This Row],[bis]]*24)-(Tabelle3[[#This Row],[von]]*24)</f>
        <v>0</v>
      </c>
      <c r="H36">
        <f>WEEKNUM(Tabelle3[[#This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(Tabelle3[[#This Row],[bis]]*24)-(Tabelle3[[#This Row],[von]]*24)</f>
        <v>0</v>
      </c>
      <c r="H37">
        <f>WEEKNUM(Tabelle3[[#This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(Tabelle3[[#This Row],[bis]]*24)-(Tabelle3[[#This Row],[von]]*24)</f>
        <v>0</v>
      </c>
      <c r="H38">
        <f>WEEKNUM(Tabelle3[[#This Row],[Datum]],2)</f>
        <v>1</v>
      </c>
    </row>
    <row r="39" spans="2:8" x14ac:dyDescent="0.25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(Tabelle3[[#This Row],[bis]]*24)-(Tabelle3[[#This Row],[von]]*24)</f>
        <v>0</v>
      </c>
      <c r="H46" s="31">
        <f>WEEKNUM(Tabelle3[[#This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32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27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32"/>
      <c r="E51" s="33"/>
      <c r="F51" s="34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32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27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5" t="s">
        <v>19</v>
      </c>
      <c r="C58" s="36"/>
      <c r="D58" s="36"/>
      <c r="E58" s="36"/>
      <c r="F58" s="36"/>
      <c r="G58">
        <f>SUM(G7:G57)</f>
        <v>41</v>
      </c>
    </row>
    <row r="60" spans="1:8" x14ac:dyDescent="0.25">
      <c r="A60" s="11"/>
      <c r="B60" s="11"/>
      <c r="C60" s="11"/>
      <c r="D60" s="11"/>
    </row>
    <row r="61" spans="1:8" ht="18.75" x14ac:dyDescent="0.3">
      <c r="A61" s="11"/>
      <c r="B61" s="37"/>
      <c r="C61" s="11"/>
      <c r="D61" s="11"/>
    </row>
    <row r="62" spans="1:8" x14ac:dyDescent="0.25">
      <c r="A62" s="11"/>
      <c r="B62" s="11"/>
      <c r="C62" s="11"/>
      <c r="D62" s="11"/>
    </row>
    <row r="63" spans="1:8" ht="15.75" x14ac:dyDescent="0.25">
      <c r="A63" s="11"/>
      <c r="B63" s="38"/>
      <c r="C63" s="38"/>
      <c r="D63" s="39"/>
    </row>
    <row r="64" spans="1:8" x14ac:dyDescent="0.25">
      <c r="A64" s="11"/>
      <c r="B64" s="11"/>
      <c r="C64" s="11"/>
      <c r="D64" s="40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41"/>
      <c r="C71" s="11"/>
      <c r="D71" s="40"/>
    </row>
    <row r="72" spans="1:4" x14ac:dyDescent="0.25">
      <c r="A72" s="11"/>
      <c r="B72" s="1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42"/>
      <c r="C103" s="11"/>
      <c r="D103" s="40"/>
    </row>
    <row r="104" spans="1:4" x14ac:dyDescent="0.25">
      <c r="A104" s="11"/>
      <c r="B104" s="11"/>
      <c r="C104" s="11"/>
      <c r="D104" s="11"/>
    </row>
    <row r="105" spans="1:4" x14ac:dyDescent="0.25">
      <c r="A105" s="11"/>
      <c r="B105" s="11"/>
      <c r="C105" s="11"/>
      <c r="D105" s="11"/>
    </row>
    <row r="106" spans="1:4" ht="18.75" x14ac:dyDescent="0.3">
      <c r="A106" s="11"/>
      <c r="B106" s="37"/>
      <c r="C106" s="11"/>
      <c r="D106" s="11"/>
    </row>
    <row r="107" spans="1:4" x14ac:dyDescent="0.25">
      <c r="A107" s="11"/>
      <c r="B107" s="11"/>
      <c r="C107" s="11"/>
      <c r="D107" s="11"/>
    </row>
    <row r="108" spans="1:4" ht="15.75" x14ac:dyDescent="0.25">
      <c r="A108" s="11"/>
      <c r="B108" s="38"/>
      <c r="C108" s="38"/>
      <c r="D108" s="39"/>
    </row>
    <row r="109" spans="1:4" x14ac:dyDescent="0.25">
      <c r="A109" s="11"/>
      <c r="B109" s="11"/>
      <c r="C109" s="11"/>
      <c r="D109" s="40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42"/>
      <c r="C148" s="11"/>
      <c r="D148" s="40"/>
    </row>
    <row r="149" spans="1:4" x14ac:dyDescent="0.25">
      <c r="A149" s="11"/>
      <c r="B149" s="11"/>
      <c r="C149" s="11"/>
      <c r="D149" s="11"/>
    </row>
    <row r="150" spans="1:4" x14ac:dyDescent="0.25">
      <c r="A150" s="11"/>
      <c r="B150" s="11"/>
      <c r="C150" s="11"/>
      <c r="D150" s="11"/>
    </row>
    <row r="151" spans="1:4" ht="18.75" x14ac:dyDescent="0.3">
      <c r="A151" s="11"/>
      <c r="B151" s="37"/>
      <c r="C151" s="11"/>
      <c r="D151" s="11"/>
    </row>
    <row r="152" spans="1:4" x14ac:dyDescent="0.25">
      <c r="A152" s="11"/>
      <c r="B152" s="11"/>
      <c r="C152" s="11"/>
      <c r="D152" s="11"/>
    </row>
    <row r="153" spans="1:4" ht="15.75" x14ac:dyDescent="0.25">
      <c r="A153" s="11"/>
      <c r="B153" s="38"/>
      <c r="C153" s="38"/>
      <c r="D153" s="39"/>
    </row>
    <row r="154" spans="1:4" x14ac:dyDescent="0.25">
      <c r="A154" s="11"/>
      <c r="B154" s="11"/>
      <c r="C154" s="11"/>
      <c r="D154" s="40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42"/>
      <c r="C193" s="11"/>
      <c r="D193" s="40"/>
    </row>
    <row r="194" spans="1:4" x14ac:dyDescent="0.25">
      <c r="A194" s="11"/>
      <c r="B194" s="11"/>
      <c r="C194" s="11"/>
      <c r="D194" s="11"/>
    </row>
    <row r="195" spans="1:4" x14ac:dyDescent="0.25">
      <c r="A195" s="11"/>
      <c r="B195" s="11"/>
      <c r="C195" s="11"/>
      <c r="D195" s="11"/>
    </row>
    <row r="196" spans="1:4" ht="18.75" x14ac:dyDescent="0.3">
      <c r="A196" s="11"/>
      <c r="B196" s="37"/>
      <c r="C196" s="11"/>
      <c r="D196" s="11"/>
    </row>
    <row r="197" spans="1:4" x14ac:dyDescent="0.25">
      <c r="A197" s="11"/>
      <c r="B197" s="11"/>
      <c r="C197" s="11"/>
      <c r="D197" s="11"/>
    </row>
    <row r="198" spans="1:4" ht="15.75" x14ac:dyDescent="0.25">
      <c r="A198" s="11"/>
      <c r="B198" s="38"/>
      <c r="C198" s="38"/>
      <c r="D198" s="39"/>
    </row>
    <row r="199" spans="1:4" x14ac:dyDescent="0.25">
      <c r="A199" s="11"/>
      <c r="B199" s="11"/>
      <c r="C199" s="11"/>
      <c r="D199" s="40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2EE7-F057-4BE3-8BEF-61F9A2A5EE76}">
  <dimension ref="A2:H230"/>
  <sheetViews>
    <sheetView topLeftCell="A4" workbookViewId="0">
      <selection activeCell="C20" sqref="C20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41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/>
      <c r="C19" s="26"/>
      <c r="D19" s="27"/>
      <c r="E19" s="28"/>
      <c r="F19" s="28"/>
      <c r="G19">
        <f>(Tabelle34[[#This Row],[bis]]*24)-(Tabelle34[[#This Row],[von]]*24)</f>
        <v>0</v>
      </c>
      <c r="H19">
        <f>WEEKNUM(Tabelle34[[#This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25">
      <c r="B23" s="30"/>
      <c r="C23" s="30"/>
      <c r="D23" s="27"/>
      <c r="E23" s="28"/>
      <c r="F23" s="28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25">
      <c r="B37" s="30"/>
      <c r="C37" s="30"/>
      <c r="D37" s="27"/>
      <c r="E37" s="28"/>
      <c r="F37" s="28"/>
      <c r="G37" s="31">
        <f>(Tabelle34[[#This Row],[bis]]*24)-(Tabelle34[[#This Row],[von]]*24)</f>
        <v>0</v>
      </c>
      <c r="H37" s="31">
        <f>WEEKNUM(Tabelle34[[#This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(Tabelle34[[#This Row],[bis]]*24)-(Tabelle34[[#This Row],[von]]*24)</f>
        <v>0</v>
      </c>
      <c r="H40" s="31">
        <f>WEEKNUM(Tabelle34[[#This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(Tabelle34[[#This Row],[bis]]*24)-(Tabelle34[[#This Row],[von]]*24)</f>
        <v>0</v>
      </c>
      <c r="H41" s="31">
        <f>WEEKNUM(Tabelle34[[#This Row],[Datum]],2)</f>
        <v>1</v>
      </c>
    </row>
    <row r="42" spans="1:8" x14ac:dyDescent="0.25">
      <c r="B42" s="30"/>
      <c r="C42" s="30"/>
      <c r="D42" s="27"/>
      <c r="E42" s="28"/>
      <c r="F42" s="28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(Tabelle34[[#This Row],[bis]]*24)-(Tabelle34[[#This Row],[von]]*24)</f>
        <v>0</v>
      </c>
      <c r="H44" s="31">
        <f>WEEKNUM(Tabelle34[[#This Row],[Datum]],2)</f>
        <v>1</v>
      </c>
    </row>
    <row r="45" spans="1:8" x14ac:dyDescent="0.25">
      <c r="B45" s="30"/>
      <c r="C45" s="30"/>
      <c r="D45" s="27"/>
      <c r="E45" s="28"/>
      <c r="F45" s="28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(Tabelle34[[#This Row],[bis]]*24)-(Tabelle34[[#This Row],[von]]*24)</f>
        <v>0</v>
      </c>
      <c r="H47" s="31">
        <f>WEEKNUM(Tabelle34[[#This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(Tabelle34[[#This Row],[bis]]*24)-(Tabelle34[[#This Row],[von]]*24)</f>
        <v>0</v>
      </c>
      <c r="H49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33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EAAC-2A2F-4AA4-872E-37CAC64D3E9A}">
  <dimension ref="A2:H230"/>
  <sheetViews>
    <sheetView workbookViewId="0">
      <selection activeCell="C20" sqref="C20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39</v>
      </c>
      <c r="C14" s="26" t="s">
        <v>40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41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/>
      <c r="C19" s="26"/>
      <c r="D19" s="27"/>
      <c r="E19" s="28"/>
      <c r="F19" s="28"/>
      <c r="G19">
        <f>(Tabelle35[[#This Row],[bis]]*24)-(Tabelle35[[#This Row],[von]]*24)</f>
        <v>0</v>
      </c>
      <c r="H19">
        <f>WEEKNUM(Tabelle35[[#This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(Tabelle35[[#This Row],[bis]]*24)-(Tabelle35[[#This Row],[von]]*24)</f>
        <v>0</v>
      </c>
      <c r="H20">
        <f>WEEKNUM(Tabelle35[[#This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(Tabelle35[[#This Row],[bis]]*24)-(Tabelle35[[#This Row],[von]]*24)</f>
        <v>0</v>
      </c>
      <c r="H21">
        <f>WEEKNUM(Tabelle35[[#This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(Tabelle35[[#This Row],[bis]]*24)-(Tabelle35[[#This Row],[von]]*24)</f>
        <v>0</v>
      </c>
      <c r="H22">
        <f>WEEKNUM(Tabelle35[[#This Row],[Datum]],2)</f>
        <v>1</v>
      </c>
    </row>
    <row r="23" spans="2:8" x14ac:dyDescent="0.25">
      <c r="B23" s="26"/>
      <c r="C23" s="30"/>
      <c r="D23" s="27"/>
      <c r="E23" s="28"/>
      <c r="F23" s="28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25">
      <c r="B25" s="26"/>
      <c r="C25" s="26"/>
      <c r="D25" s="27"/>
      <c r="E25" s="28"/>
      <c r="F25" s="28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25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25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25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25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25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25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2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25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43" t="s">
        <v>19</v>
      </c>
      <c r="C67" s="44"/>
      <c r="D67" s="44"/>
      <c r="E67" s="44"/>
      <c r="F67" s="44"/>
      <c r="G67" s="53">
        <f>SUM(G7:G66)</f>
        <v>32.75</v>
      </c>
      <c r="H67" s="54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42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11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ht="18.75" x14ac:dyDescent="0.3">
      <c r="A98" s="11"/>
      <c r="B98" s="37"/>
      <c r="C98" s="11"/>
      <c r="D98" s="11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ht="15.75" x14ac:dyDescent="0.25">
      <c r="A100" s="11"/>
      <c r="B100" s="38"/>
      <c r="C100" s="38"/>
      <c r="D100" s="39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42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11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ht="18.75" x14ac:dyDescent="0.3">
      <c r="A143" s="11"/>
      <c r="B143" s="37"/>
      <c r="C143" s="11"/>
      <c r="D143" s="11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ht="15.75" x14ac:dyDescent="0.25">
      <c r="A145" s="11"/>
      <c r="B145" s="38"/>
      <c r="C145" s="38"/>
      <c r="D145" s="39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42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11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ht="18.75" x14ac:dyDescent="0.3">
      <c r="A188" s="11"/>
      <c r="B188" s="37"/>
      <c r="C188" s="11"/>
      <c r="D188" s="11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ht="15.75" x14ac:dyDescent="0.25">
      <c r="A190" s="11"/>
      <c r="B190" s="38"/>
      <c r="C190" s="38"/>
      <c r="D190" s="39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F21B-0FD5-4A2C-BFFD-2CC06888678E}">
  <dimension ref="A2:H230"/>
  <sheetViews>
    <sheetView topLeftCell="A4" workbookViewId="0">
      <selection activeCell="B21" sqref="B21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41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/>
      <c r="C21" s="26"/>
      <c r="D21" s="27"/>
      <c r="E21" s="28"/>
      <c r="F21" s="28"/>
      <c r="G21">
        <f>(Tabelle37[[#This Row],[bis]]*24)-(Tabelle37[[#This Row],[von]]*24)</f>
        <v>0</v>
      </c>
      <c r="H21">
        <f>WEEKNUM(Tabelle37[[#This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(Tabelle37[[#This Row],[bis]]*24)-(Tabelle37[[#This Row],[von]]*24)</f>
        <v>0</v>
      </c>
      <c r="H41" s="31">
        <f>WEEKNUM(Tabelle37[[#This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(Tabelle37[[#This Row],[bis]]*24)-(Tabelle37[[#This Row],[von]]*24)</f>
        <v>0</v>
      </c>
      <c r="H42" s="31">
        <f>WEEKNUM(Tabelle37[[#This Row],[Datum]],2)</f>
        <v>1</v>
      </c>
    </row>
    <row r="43" spans="1:8" x14ac:dyDescent="0.25">
      <c r="B43" s="30"/>
      <c r="C43" s="30"/>
      <c r="D43" s="27"/>
      <c r="E43" s="28"/>
      <c r="F43" s="28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(Tabelle37[[#This Row],[bis]]*24)-(Tabelle37[[#This Row],[von]]*24)</f>
        <v>0</v>
      </c>
      <c r="H45" s="31">
        <f>WEEKNUM(Tabelle37[[#This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>
        <f>(Tabelle37[[#This Row],[bis]]*24)-(Tabelle37[[#This Row],[von]]*24)</f>
        <v>0</v>
      </c>
      <c r="H47">
        <f>WEEKNUM(Tabelle37[[#This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 s="31">
        <f>(Tabelle37[[#This Row],[bis]]*24)-(Tabelle37[[#This Row],[von]]*24)</f>
        <v>0</v>
      </c>
      <c r="H48" s="31">
        <f>WEEKNUM(Tabelle37[[#This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 s="31">
        <f>(Tabelle37[[#This Row],[bis]]*24)-(Tabelle37[[#This Row],[von]]*24)</f>
        <v>0</v>
      </c>
      <c r="H49" s="31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(Tabelle37[[#This Row],[bis]]*24)-(Tabelle37[[#This Row],[von]]*24)</f>
        <v>0</v>
      </c>
      <c r="H50">
        <f>WEEKNUM(Tabelle37[[#This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36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2018-11-24T13:34:44Z</dcterms:modified>
</cp:coreProperties>
</file>