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73880279-4FF8-4DCB-877D-05772CC1FBDB}" xr6:coauthVersionLast="31" xr6:coauthVersionMax="31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4" l="1"/>
  <c r="H27" i="4"/>
  <c r="G30" i="4"/>
  <c r="H30" i="4"/>
  <c r="G29" i="4"/>
  <c r="H29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28" i="4"/>
  <c r="G28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71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<sst xmlns="http://schemas.openxmlformats.org/spreadsheetml/2006/main" count="318" uniqueCount="65">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</sst>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107</c:v>
                </c:pt>
                <c:pt idx="1">
                  <c:v>113.75</c:v>
                </c:pt>
                <c:pt idx="2">
                  <c:v>78.5</c:v>
                </c:pt>
                <c:pt idx="3">
                  <c:v>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61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62.75</c:v>
                </c:pt>
                <c:pt idx="15">
                  <c:v>14.5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0" totalsRowShown="0" headerRowDxfId="5">
  <autoFilter ref="B6:H70" xr:uid="{00000000-0009-0000-0100-000003000000}"/>
  <sortState ref="B7:H49">
    <sortCondition ref="D6:D49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E3" sqref="E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107</v>
      </c>
      <c r="B4" s="1">
        <f t="shared" ref="B4:D4" si="0">C44</f>
        <v>113.75</v>
      </c>
      <c r="C4" s="1">
        <f t="shared" si="0"/>
        <v>78.5</v>
      </c>
      <c r="D4" s="1">
        <f t="shared" si="0"/>
        <v>116.75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11</v>
      </c>
      <c r="E36" s="3">
        <f>SUMIF(Tomic!H16:H61,Zeiterfassung_Gesamt!A36,Tomic!G16:G61)</f>
        <v>21</v>
      </c>
      <c r="F36" s="3">
        <f t="shared" si="2"/>
        <v>61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6.25</v>
      </c>
      <c r="E40" s="3">
        <f>SUMIF(Tomic!H20:H65,Zeiterfassung_Gesamt!A40,Tomic!G20:G65)</f>
        <v>18.25</v>
      </c>
      <c r="F40" s="3">
        <f t="shared" si="2"/>
        <v>62.75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2</v>
      </c>
      <c r="E41" s="3">
        <f>SUMIF(Tomic!H21:H66,Zeiterfassung_Gesamt!A41,Tomic!G21:G66)</f>
        <v>2</v>
      </c>
      <c r="F41" s="3">
        <f t="shared" si="2"/>
        <v>14.5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107</v>
      </c>
      <c r="C44" s="4">
        <f t="shared" ref="C44:E44" si="3">SUM(C26:C43)</f>
        <v>113.75</v>
      </c>
      <c r="D44" s="4">
        <f t="shared" si="3"/>
        <v>78.5</v>
      </c>
      <c r="E44" s="4">
        <f t="shared" si="3"/>
        <v>116.75</v>
      </c>
      <c r="F44" s="4">
        <f>SUM(F26:F43)</f>
        <v>416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33" workbookViewId="0">
      <selection activeCell="E47" sqref="E4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107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23" workbookViewId="0">
      <selection activeCell="B38" sqref="B38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113.75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4"/>
  <sheetViews>
    <sheetView topLeftCell="A19" workbookViewId="0">
      <selection activeCell="B35" sqref="B35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55</v>
      </c>
      <c r="C27" s="26" t="s">
        <v>60</v>
      </c>
      <c r="D27" s="27">
        <v>43450</v>
      </c>
      <c r="E27" s="28">
        <v>0.75</v>
      </c>
      <c r="F27" s="28">
        <v>0.9375</v>
      </c>
      <c r="G27" s="31">
        <f>(Tabelle35[[#This Row],[bis]]*24)-(Tabelle35[[#This Row],[von]]*24)</f>
        <v>4.5</v>
      </c>
      <c r="H27" s="31">
        <f>WEEKNUM(Tabelle35[[#This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(Tabelle35[[#This Row],[bis]]*24)-(Tabelle35[[#This Row],[von]]*24)</f>
        <v>3</v>
      </c>
      <c r="H28">
        <f>WEEKNUM(Tabelle35[[#This Row],[Datum]],2)</f>
        <v>51</v>
      </c>
    </row>
    <row r="29" spans="2:8" x14ac:dyDescent="0.25">
      <c r="B29" s="26" t="s">
        <v>55</v>
      </c>
      <c r="C29" s="26" t="s">
        <v>49</v>
      </c>
      <c r="D29" s="27">
        <v>43454</v>
      </c>
      <c r="E29" s="28">
        <v>0.41666666666666669</v>
      </c>
      <c r="F29" s="28">
        <v>0.58333333333333337</v>
      </c>
      <c r="G29" s="31">
        <f>(Tabelle35[[#This Row],[bis]]*24)-(Tabelle35[[#This Row],[von]]*24)</f>
        <v>4</v>
      </c>
      <c r="H29" s="31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43468</v>
      </c>
      <c r="E30" s="28">
        <v>0.375</v>
      </c>
      <c r="F30" s="28">
        <v>0.54166666666666663</v>
      </c>
      <c r="G30" s="31">
        <f>(Tabelle35[[#This Row],[bis]]*24)-(Tabelle35[[#This Row],[von]]*24)</f>
        <v>4</v>
      </c>
      <c r="H30" s="31">
        <f>WEEKNUM(Tabelle35[[#This Row],[Datum]],2)</f>
        <v>1</v>
      </c>
    </row>
    <row r="31" spans="2:8" x14ac:dyDescent="0.25">
      <c r="B31" s="30" t="s">
        <v>55</v>
      </c>
      <c r="C31" s="30" t="s">
        <v>58</v>
      </c>
      <c r="D31" s="27">
        <v>43469</v>
      </c>
      <c r="E31" s="28">
        <v>0.41666666666666669</v>
      </c>
      <c r="F31" s="28">
        <v>0.5</v>
      </c>
      <c r="G31">
        <f>(Tabelle35[[#This Row],[bis]]*24)-(Tabelle35[[#This Row],[von]]*24)</f>
        <v>2</v>
      </c>
      <c r="H31">
        <f>WEEKNUM(Tabelle35[[#This Row],[Datum]],2)</f>
        <v>1</v>
      </c>
    </row>
    <row r="32" spans="2:8" x14ac:dyDescent="0.25">
      <c r="B32" s="30" t="s">
        <v>55</v>
      </c>
      <c r="C32" s="30" t="s">
        <v>57</v>
      </c>
      <c r="D32" s="27">
        <v>43472</v>
      </c>
      <c r="E32" s="28">
        <v>0.375</v>
      </c>
      <c r="F32" s="28">
        <v>0.58333333333333337</v>
      </c>
      <c r="G32">
        <f>(Tabelle35[[#This Row],[bis]]*24)-(Tabelle35[[#This Row],[von]]*24)</f>
        <v>5</v>
      </c>
      <c r="H32">
        <f>WEEKNUM(Tabelle35[[#This Row],[Datum]],2)</f>
        <v>2</v>
      </c>
    </row>
    <row r="33" spans="2:8" x14ac:dyDescent="0.25">
      <c r="B33" s="30" t="s">
        <v>26</v>
      </c>
      <c r="C33" s="30" t="s">
        <v>61</v>
      </c>
      <c r="D33" s="27">
        <v>43475</v>
      </c>
      <c r="E33" s="28">
        <v>0.35416666666666669</v>
      </c>
      <c r="F33" s="28">
        <v>0.40625</v>
      </c>
      <c r="G33">
        <f>(Tabelle35[[#This Row],[bis]]*24)-(Tabelle35[[#This Row],[von]]*24)</f>
        <v>1.25</v>
      </c>
      <c r="H33">
        <f>WEEKNUM(Tabelle35[[#This Row],[Datum]],2)</f>
        <v>2</v>
      </c>
    </row>
    <row r="34" spans="2:8" x14ac:dyDescent="0.25">
      <c r="B34" s="30" t="s">
        <v>26</v>
      </c>
      <c r="C34" s="30" t="s">
        <v>62</v>
      </c>
      <c r="D34" s="27">
        <v>43479</v>
      </c>
      <c r="E34" s="28">
        <v>0.45833333333333331</v>
      </c>
      <c r="F34" s="28">
        <v>0.54166666666666663</v>
      </c>
      <c r="G34">
        <f>(Tabelle35[[#This Row],[bis]]*24)-(Tabelle35[[#This Row],[von]]*24)</f>
        <v>2</v>
      </c>
      <c r="H34">
        <f>WEEKNUM(Tabelle35[[#This Row],[Datum]],2)</f>
        <v>3</v>
      </c>
    </row>
    <row r="35" spans="2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(Tabelle35[[#This Row],[bis]]*24)-(Tabelle35[[#This Row],[von]]*24)</f>
        <v>0</v>
      </c>
      <c r="H40">
        <f>WEEKNUM(Tabelle35[[#This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(Tabelle35[[#This Row],[bis]]*24)-(Tabelle35[[#This Row],[von]]*24)</f>
        <v>0</v>
      </c>
      <c r="H41">
        <f>WEEKNUM(Tabelle35[[#This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(Tabelle35[[#This Row],[bis]]*24)-(Tabelle35[[#This Row],[von]]*24)</f>
        <v>0</v>
      </c>
      <c r="H42">
        <f>WEEKNUM(Tabelle35[[#This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(Tabelle35[[#This Row],[bis]]*24)-(Tabelle35[[#This Row],[von]]*24)</f>
        <v>0</v>
      </c>
      <c r="H43">
        <f>WEEKNUM(Tabelle35[[#This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(Tabelle35[[#This Row],[bis]]*24)-(Tabelle35[[#This Row],[von]]*24)</f>
        <v>0</v>
      </c>
      <c r="H44" s="31">
        <f>WEEKNUM(Tabelle35[[#This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(Tabelle35[[#This Row],[bis]]*24)-(Tabelle35[[#This Row],[von]]*24)</f>
        <v>0</v>
      </c>
      <c r="H46" s="31">
        <f>WEEKNUM(Tabelle35[[#This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x14ac:dyDescent="0.25">
      <c r="A51" s="11"/>
      <c r="B51" s="30"/>
      <c r="C51" s="30"/>
      <c r="D51" s="27"/>
      <c r="E51" s="28"/>
      <c r="F51" s="2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(Tabelle35[[#This Row],[bis]]*24)-(Tabelle35[[#This Row],[von]]*24)</f>
        <v>0</v>
      </c>
      <c r="H52">
        <f>WEEKNUM(Tabelle35[[#This Row],[Datum]],2)</f>
        <v>1</v>
      </c>
    </row>
    <row r="53" spans="1:8" s="19" customFormat="1" x14ac:dyDescent="0.25">
      <c r="A53" s="11"/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s="19" customFormat="1" x14ac:dyDescent="0.25">
      <c r="A54" s="11"/>
      <c r="B54" s="30"/>
      <c r="C54" s="30"/>
      <c r="D54" s="27"/>
      <c r="E54" s="28"/>
      <c r="F54" s="28"/>
      <c r="G54">
        <f>(Tabelle35[[#This Row],[bis]]*24)-(Tabelle35[[#This Row],[von]]*24)</f>
        <v>0</v>
      </c>
      <c r="H54">
        <f>WEEKNUM(Tabelle35[[#This Row],[Datum]],2)</f>
        <v>1</v>
      </c>
    </row>
    <row r="55" spans="1:8" s="19" customFormat="1" x14ac:dyDescent="0.25">
      <c r="A55" s="11"/>
      <c r="B55"/>
      <c r="C55"/>
      <c r="D55" s="46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11"/>
      <c r="C56" s="11"/>
      <c r="D56" s="49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11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30"/>
      <c r="C59" s="50"/>
      <c r="D59" s="52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30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43" t="s">
        <v>19</v>
      </c>
      <c r="C71" s="44"/>
      <c r="D71" s="44"/>
      <c r="E71" s="44"/>
      <c r="F71" s="44"/>
      <c r="G71" s="53">
        <f>SUM(G7:G70)</f>
        <v>78.5</v>
      </c>
      <c r="H71" s="54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42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x14ac:dyDescent="0.25">
      <c r="A101" s="11"/>
      <c r="B101" s="11"/>
      <c r="C101" s="11"/>
      <c r="D101" s="11"/>
      <c r="F101"/>
      <c r="G101"/>
      <c r="H101"/>
    </row>
    <row r="102" spans="1:8" s="19" customFormat="1" ht="18.75" x14ac:dyDescent="0.3">
      <c r="A102" s="11"/>
      <c r="B102" s="37"/>
      <c r="C102" s="11"/>
      <c r="D102" s="11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ht="15.75" x14ac:dyDescent="0.25">
      <c r="A104" s="11"/>
      <c r="B104" s="38"/>
      <c r="C104" s="38"/>
      <c r="D104" s="39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42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x14ac:dyDescent="0.25">
      <c r="A146" s="11"/>
      <c r="B146" s="11"/>
      <c r="C146" s="11"/>
      <c r="D146" s="11"/>
      <c r="F146"/>
      <c r="G146"/>
      <c r="H146"/>
    </row>
    <row r="147" spans="1:8" s="19" customFormat="1" ht="18.75" x14ac:dyDescent="0.3">
      <c r="A147" s="11"/>
      <c r="B147" s="37"/>
      <c r="C147" s="11"/>
      <c r="D147" s="11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ht="15.75" x14ac:dyDescent="0.25">
      <c r="A149" s="11"/>
      <c r="B149" s="38"/>
      <c r="C149" s="38"/>
      <c r="D149" s="39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42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x14ac:dyDescent="0.25">
      <c r="A191" s="11"/>
      <c r="B191" s="11"/>
      <c r="C191" s="11"/>
      <c r="D191" s="11"/>
      <c r="F191"/>
      <c r="G191"/>
      <c r="H191"/>
    </row>
    <row r="192" spans="1:8" s="19" customFormat="1" ht="18.75" x14ac:dyDescent="0.3">
      <c r="A192" s="11"/>
      <c r="B192" s="37"/>
      <c r="C192" s="11"/>
      <c r="D192" s="11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ht="15.75" x14ac:dyDescent="0.25">
      <c r="A194" s="11"/>
      <c r="B194" s="38"/>
      <c r="C194" s="38"/>
      <c r="D194" s="39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x14ac:dyDescent="0.25">
      <c r="A228" s="11"/>
      <c r="B228" s="11"/>
      <c r="C228" s="11"/>
      <c r="D228" s="40"/>
    </row>
    <row r="229" spans="1:8" x14ac:dyDescent="0.25">
      <c r="A229" s="11"/>
      <c r="B229" s="11"/>
      <c r="C229" s="11"/>
      <c r="D229" s="40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  <row r="233" spans="1:8" x14ac:dyDescent="0.25">
      <c r="A233" s="11"/>
    </row>
    <row r="234" spans="1:8" x14ac:dyDescent="0.25">
      <c r="A23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31" workbookViewId="0">
      <selection activeCell="B40" sqref="B4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116.75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2019-01-17T20:00:21Z</dcterms:modified>
</cp:coreProperties>
</file>