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-15" yWindow="-15" windowWidth="21600" windowHeight="13740" tabRatio="201" firstSheet="1" activeTab="1"/>
  </bookViews>
  <sheets>
    <sheet name="xl_DCF_History" sheetId="4" state="veryHidden" r:id="rId1"/>
    <sheet name="Sheet1" sheetId="1" r:id="rId2"/>
    <sheet name="Classified as UnClassified" sheetId="5" state="hidden" r:id="rId3"/>
  </sheets>
  <definedNames>
    <definedName name="_xlnm.Print_Area" localSheetId="1">Sheet1!$A$11:$J$61</definedName>
    <definedName name="_xlnm.Print_Titles" localSheetId="1">Sheet1!$10:$11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15" i="1"/>
  <c r="L33" s="1"/>
  <c r="O33" s="1"/>
  <c r="L16"/>
  <c r="L17"/>
  <c r="L18"/>
  <c r="L19"/>
  <c r="L20"/>
  <c r="L21"/>
  <c r="L22"/>
  <c r="L23"/>
  <c r="L24"/>
  <c r="L25"/>
  <c r="L26"/>
  <c r="L27"/>
  <c r="L28"/>
  <c r="L29"/>
  <c r="L30"/>
  <c r="L31"/>
  <c r="L32"/>
  <c r="K36"/>
  <c r="K37"/>
  <c r="K38"/>
  <c r="K39"/>
  <c r="K47" s="1"/>
  <c r="K40"/>
  <c r="K41"/>
  <c r="K42"/>
  <c r="K43"/>
  <c r="K44"/>
  <c r="K45"/>
  <c r="K46"/>
  <c r="K35"/>
  <c r="B47"/>
  <c r="N33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14"/>
  <c r="B33"/>
  <c r="M15"/>
  <c r="M33" s="1"/>
  <c r="M16"/>
  <c r="M17"/>
  <c r="M18"/>
  <c r="M19"/>
  <c r="M20"/>
  <c r="M21"/>
  <c r="M22"/>
  <c r="M23"/>
  <c r="M24"/>
  <c r="M25"/>
  <c r="M26"/>
  <c r="M27"/>
  <c r="M28"/>
  <c r="M29"/>
  <c r="M30"/>
  <c r="M31"/>
  <c r="M32"/>
  <c r="M14"/>
  <c r="L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14"/>
  <c r="L47"/>
  <c r="M47"/>
  <c r="L36"/>
  <c r="M36"/>
  <c r="L37"/>
  <c r="M37"/>
  <c r="L38"/>
  <c r="M38"/>
  <c r="L39"/>
  <c r="M39"/>
  <c r="L40"/>
  <c r="M40"/>
  <c r="L41"/>
  <c r="M41"/>
  <c r="L42"/>
  <c r="M42"/>
  <c r="L43"/>
  <c r="M43"/>
  <c r="L44"/>
  <c r="M44"/>
  <c r="L45"/>
  <c r="M45"/>
  <c r="L46"/>
  <c r="M46"/>
  <c r="M35"/>
  <c r="L35"/>
  <c r="K33"/>
  <c r="C1"/>
</calcChain>
</file>

<file path=xl/sharedStrings.xml><?xml version="1.0" encoding="utf-8"?>
<sst xmlns="http://schemas.openxmlformats.org/spreadsheetml/2006/main" count="445" uniqueCount="277">
  <si>
    <t>PTS645SL50-2 LFS</t>
    <phoneticPr fontId="0" type="noConversion"/>
  </si>
  <si>
    <t>Mouser</t>
    <phoneticPr fontId="0" type="noConversion"/>
  </si>
  <si>
    <t>LED2, LED3, LED5</t>
  </si>
  <si>
    <t>LED6, LED7</t>
  </si>
  <si>
    <t>SG1</t>
  </si>
  <si>
    <t>LD1085</t>
  </si>
  <si>
    <t>U$3</t>
  </si>
  <si>
    <t>U2</t>
  </si>
  <si>
    <t>U3</t>
  </si>
  <si>
    <t>U$4, U$5</t>
  </si>
  <si>
    <t>U6, U8</t>
  </si>
  <si>
    <t>IC3</t>
  </si>
  <si>
    <t>U$2</t>
  </si>
  <si>
    <t>IC4</t>
  </si>
  <si>
    <t>U$1</t>
  </si>
  <si>
    <t>8MHz CRYSTALSMD HC49UP</t>
  </si>
  <si>
    <t>CONN USB R/A A TYPE</t>
  </si>
  <si>
    <t>CONN RCPT USB MINI B R/A</t>
  </si>
  <si>
    <t>CONN MINI MICRO-SD 8PIN</t>
  </si>
  <si>
    <t>10pin 2mm female header</t>
  </si>
  <si>
    <t>LED RED</t>
  </si>
  <si>
    <t>LED YELLOW</t>
  </si>
  <si>
    <t>LED R/G</t>
  </si>
  <si>
    <t>BUZZER</t>
  </si>
  <si>
    <t>8BIT SHIFT REGISTER</t>
  </si>
  <si>
    <t>REG BUCK ADJ 10A</t>
  </si>
  <si>
    <t>INVERTER</t>
  </si>
  <si>
    <t>Motor Driver</t>
  </si>
  <si>
    <t>ESD PROTECTION</t>
  </si>
  <si>
    <t>STM32F4 MCU 32BIT</t>
  </si>
  <si>
    <t>PWR SW USB 1A</t>
  </si>
  <si>
    <t>DUAL OP AMP</t>
  </si>
  <si>
    <t>ACCEL/GYRO</t>
  </si>
  <si>
    <t>14-TSSOP</t>
  </si>
  <si>
    <t>14-WDFN</t>
  </si>
  <si>
    <t>VFQFPN48</t>
  </si>
  <si>
    <t>SOT23-6</t>
  </si>
  <si>
    <t>100-LQFP</t>
  </si>
  <si>
    <t>8-SOIC</t>
  </si>
  <si>
    <t>28-TFLGA</t>
  </si>
  <si>
    <t>L6206Q</t>
  </si>
  <si>
    <t>LM358DT</t>
  </si>
  <si>
    <t>LSM330DLC</t>
  </si>
  <si>
    <t>80-EDK227M016A9HAA</t>
  </si>
  <si>
    <t>KEMET</t>
  </si>
  <si>
    <t>R7, R10, R11, R19, R26, R28, R31, R36, R39, R41, R42, R43</t>
  </si>
  <si>
    <t>652-3361S-1-103GLF</t>
  </si>
  <si>
    <t>STL4P2UH7</t>
  </si>
  <si>
    <t>STL85N6F3</t>
  </si>
  <si>
    <t>HC-49S-C20QSA-8.000MHZ</t>
  </si>
  <si>
    <t>717-9B-8.000MAAJ-B</t>
  </si>
  <si>
    <t>Amphenol</t>
  </si>
  <si>
    <t>LD1085xx33</t>
  </si>
  <si>
    <t>932-MIKROE-55</t>
  </si>
  <si>
    <t>STEVAL-xxxV1 (AITHON)</t>
  </si>
  <si>
    <t>AITHON Board</t>
  </si>
  <si>
    <t>C9</t>
  </si>
  <si>
    <t>SMD 0402</t>
  </si>
  <si>
    <t>C8</t>
  </si>
  <si>
    <t>C10, C32</t>
  </si>
  <si>
    <t>C46</t>
  </si>
  <si>
    <t>C11</t>
  </si>
  <si>
    <t>C1, C6, C25, C33</t>
  </si>
  <si>
    <t>ਗ਼ਜ਼੣ੈੳ੬੺੺੨ੵ੫੹੶ਧ੭੨੼ੳੰ੺ੰ</t>
  </si>
  <si>
    <t>੪੻ੵ਷਷਷ਿ਺਺</t>
  </si>
  <si>
    <t>਺ਵ਷ਵਹਵ਷</t>
  </si>
  <si>
    <t>਼਺ਾਾ</t>
  </si>
  <si>
    <t>adriano.basile@st.com</t>
  </si>
  <si>
    <t>+390957404286</t>
  </si>
  <si>
    <t>L1</t>
  </si>
  <si>
    <t>Q1</t>
  </si>
  <si>
    <t>R1</t>
  </si>
  <si>
    <t>See Datasheet</t>
  </si>
  <si>
    <t>C&amp;K</t>
  </si>
  <si>
    <t>Adriano Basile</t>
  </si>
  <si>
    <t>BTN1, BTN2, RESET</t>
  </si>
  <si>
    <t>611-PTS645SL502</t>
  </si>
  <si>
    <t>MOUSER</t>
  </si>
  <si>
    <t>10V</t>
  </si>
  <si>
    <t>SMD 1206</t>
  </si>
  <si>
    <t>C7, C37</t>
  </si>
  <si>
    <t>10uF</t>
  </si>
  <si>
    <t>C39</t>
  </si>
  <si>
    <t>4,7uF</t>
  </si>
  <si>
    <t>C3, C4, C5, C36</t>
  </si>
  <si>
    <t>22uF</t>
  </si>
  <si>
    <t>C27, C31</t>
  </si>
  <si>
    <t>C13, C14, C17, C18</t>
  </si>
  <si>
    <t>47pF</t>
  </si>
  <si>
    <t>C44</t>
  </si>
  <si>
    <t>C2, C19</t>
  </si>
  <si>
    <t>C20, C48</t>
  </si>
  <si>
    <t>R46, R47, R48, R49</t>
  </si>
  <si>
    <t>R33</t>
  </si>
  <si>
    <t>R45</t>
  </si>
  <si>
    <t>R27, R29</t>
  </si>
  <si>
    <t>R18, R32, R40</t>
  </si>
  <si>
    <t>R2, R3, R34</t>
  </si>
  <si>
    <t>R4, R20, R21, R35</t>
  </si>
  <si>
    <t>R22, R23, R24, R25</t>
  </si>
  <si>
    <t>R12, R13</t>
  </si>
  <si>
    <t>POT</t>
  </si>
  <si>
    <t>Q2</t>
  </si>
  <si>
    <t>Q3</t>
  </si>
  <si>
    <t>MOTOR1, MOTOR2, POWER, SERVO_PWR</t>
  </si>
  <si>
    <t>NPN 45V 500mA</t>
  </si>
  <si>
    <t>MOSFET P-CH 30V 60A</t>
  </si>
  <si>
    <t>Y2</t>
  </si>
  <si>
    <t>F1</t>
  </si>
  <si>
    <t>SW1</t>
  </si>
  <si>
    <t>USB1</t>
  </si>
  <si>
    <t>USB2</t>
  </si>
  <si>
    <t>SD</t>
  </si>
  <si>
    <t>LED4</t>
  </si>
  <si>
    <t>16V</t>
  </si>
  <si>
    <t>0,1uF</t>
  </si>
  <si>
    <t>100uF</t>
  </si>
  <si>
    <t>1uF</t>
  </si>
  <si>
    <t>2,2uF</t>
  </si>
  <si>
    <t>8,2pF</t>
  </si>
  <si>
    <t>C29</t>
  </si>
  <si>
    <t>C12, C15, C16, C21, C22, C34, C38, C40, C41, C42, C43</t>
  </si>
  <si>
    <t>EDK227M016A9HAA</t>
  </si>
  <si>
    <t>EDK107M035A9HAA</t>
  </si>
  <si>
    <t>80-EDK107M035A9HAA</t>
  </si>
  <si>
    <t>35V</t>
  </si>
  <si>
    <t>35V+</t>
  </si>
  <si>
    <t>6.3V</t>
  </si>
  <si>
    <t>0,01uF</t>
  </si>
  <si>
    <t>220u</t>
  </si>
  <si>
    <t>20p</t>
  </si>
  <si>
    <t>0,22u</t>
  </si>
  <si>
    <r>
      <t>10</t>
    </r>
    <r>
      <rPr>
        <sz val="10"/>
        <color indexed="8"/>
        <rFont val="Calibri"/>
        <family val="2"/>
      </rPr>
      <t>Ω</t>
    </r>
    <r>
      <rPr>
        <sz val="10"/>
        <color indexed="8"/>
        <rFont val="Arial"/>
        <family val="2"/>
      </rPr>
      <t xml:space="preserve"> 5%</t>
    </r>
  </si>
  <si>
    <t>15Ω 5%</t>
  </si>
  <si>
    <t>0.25W</t>
  </si>
  <si>
    <t>93.1kΩ 1%</t>
  </si>
  <si>
    <t>100kΩ 5%</t>
  </si>
  <si>
    <t>220Ω 5%</t>
  </si>
  <si>
    <t>18kΩ 1%</t>
  </si>
  <si>
    <t>651-1935161</t>
    <phoneticPr fontId="0" type="noConversion"/>
  </si>
  <si>
    <t>ST</t>
    <phoneticPr fontId="0" type="noConversion"/>
  </si>
  <si>
    <t>810-VLF12060T2R7N100</t>
    <phoneticPr fontId="0" type="noConversion"/>
  </si>
  <si>
    <t>Phoenix Contact</t>
    <phoneticPr fontId="0" type="noConversion"/>
  </si>
  <si>
    <t>Richtek</t>
    <phoneticPr fontId="0" type="noConversion"/>
  </si>
  <si>
    <t>ST</t>
    <phoneticPr fontId="0" type="noConversion"/>
  </si>
  <si>
    <t>ST</t>
    <phoneticPr fontId="0" type="noConversion"/>
  </si>
  <si>
    <t>J14, J15, J16</t>
    <phoneticPr fontId="0" type="noConversion"/>
  </si>
  <si>
    <t>Mouser</t>
    <phoneticPr fontId="0" type="noConversion"/>
  </si>
  <si>
    <t>PowerFLAT 2x2</t>
    <phoneticPr fontId="0" type="noConversion"/>
  </si>
  <si>
    <t>PowerFLAT 5x6</t>
    <phoneticPr fontId="0" type="noConversion"/>
  </si>
  <si>
    <t>JP2</t>
    <phoneticPr fontId="0" type="noConversion"/>
  </si>
  <si>
    <t>3pin male .1" header</t>
    <phoneticPr fontId="0" type="noConversion"/>
  </si>
  <si>
    <t>J1, J2, J3, JP1, J7</t>
    <phoneticPr fontId="0" type="noConversion"/>
  </si>
  <si>
    <t>4pin female .1" header</t>
    <phoneticPr fontId="0" type="noConversion"/>
  </si>
  <si>
    <t>J5, J6</t>
    <phoneticPr fontId="0" type="noConversion"/>
  </si>
  <si>
    <t>6pin female .1" header</t>
    <phoneticPr fontId="0" type="noConversion"/>
  </si>
  <si>
    <t>JP3, J8, J9, J10</t>
    <phoneticPr fontId="0" type="noConversion"/>
  </si>
  <si>
    <t>8pin female .1" header</t>
    <phoneticPr fontId="0" type="noConversion"/>
  </si>
  <si>
    <t>8pin male .1" header</t>
    <phoneticPr fontId="0" type="noConversion"/>
  </si>
  <si>
    <t>J11, J12, J13</t>
    <phoneticPr fontId="0" type="noConversion"/>
  </si>
  <si>
    <t>15pin female .1" header</t>
    <phoneticPr fontId="0" type="noConversion"/>
  </si>
  <si>
    <t>LCD</t>
    <phoneticPr fontId="0" type="noConversion"/>
  </si>
  <si>
    <t>16pin female .1" header</t>
    <phoneticPr fontId="0" type="noConversion"/>
  </si>
  <si>
    <t>SOT-23</t>
  </si>
  <si>
    <t>MOSFET P-CH 20V 4A</t>
  </si>
  <si>
    <t>SOT-8</t>
  </si>
  <si>
    <t>STMPS2171MTR</t>
  </si>
  <si>
    <t>UX60SC-MB-5ST(80)</t>
  </si>
  <si>
    <t>3361S-1-103GLF</t>
  </si>
  <si>
    <t>611-OS102011MS2QS1</t>
    <phoneticPr fontId="0" type="noConversion"/>
  </si>
  <si>
    <t>ST</t>
    <phoneticPr fontId="0" type="noConversion"/>
  </si>
  <si>
    <t>10kΩ 1%</t>
  </si>
  <si>
    <t>39kΩ 1%</t>
  </si>
  <si>
    <t>2kΩ 1%</t>
  </si>
  <si>
    <t>4.7kΩ 5%</t>
  </si>
  <si>
    <t>100Ω 5%</t>
  </si>
  <si>
    <t>0,1W</t>
  </si>
  <si>
    <t>0,125W</t>
  </si>
  <si>
    <t>TRIMMER 10k 10%</t>
  </si>
  <si>
    <t>PTH</t>
  </si>
  <si>
    <t>2STR1230</t>
  </si>
  <si>
    <t>TDK</t>
  </si>
  <si>
    <t>VLF12060T-2R7N100</t>
  </si>
  <si>
    <t>Mouser</t>
  </si>
  <si>
    <t>PowerPAK 1212-8</t>
  </si>
  <si>
    <t>Vishay</t>
  </si>
  <si>
    <t>781-SI7617DN-GE3</t>
  </si>
  <si>
    <t>LCD</t>
  </si>
  <si>
    <t>16x2 Character Backlit LCD Display Board</t>
  </si>
  <si>
    <t>2-PTH</t>
  </si>
  <si>
    <t>2pos Screw Terminal - 5mm Pitch</t>
  </si>
  <si>
    <t>PTS120615V050</t>
  </si>
  <si>
    <t>Cooper Bussmann</t>
  </si>
  <si>
    <t>504-PTS120615V050</t>
  </si>
  <si>
    <t>0S102011MS2QS1</t>
  </si>
  <si>
    <t>649-87583-2010BLF</t>
  </si>
  <si>
    <t>87583-2010BLF</t>
  </si>
  <si>
    <t>FCI</t>
  </si>
  <si>
    <t>Hirose Electric</t>
  </si>
  <si>
    <t>798-UX60SC-MB-5ST80</t>
  </si>
  <si>
    <t>517-950510-6102-AR</t>
  </si>
  <si>
    <t>950510-6102-AR</t>
  </si>
  <si>
    <t>3M</t>
  </si>
  <si>
    <t>SMD 0606</t>
  </si>
  <si>
    <t>604-APTB1615ESGC-F01</t>
  </si>
  <si>
    <t>APTB1615ESGC-F01</t>
  </si>
  <si>
    <t>Kingbright</t>
  </si>
  <si>
    <t>APT1608EC</t>
  </si>
  <si>
    <t>604-APT1608EC</t>
  </si>
  <si>
    <t>APT1608YC</t>
  </si>
  <si>
    <t>604-APT1608YC</t>
  </si>
  <si>
    <t>GT-111P</t>
  </si>
  <si>
    <t>Digikey</t>
  </si>
  <si>
    <t>433-1020-ND</t>
  </si>
  <si>
    <t xml:space="preserve"> LD1085CDT-R</t>
  </si>
  <si>
    <t>DPAK</t>
  </si>
  <si>
    <t>MC74HC164ADTR2G</t>
  </si>
  <si>
    <t>863-MC74HC164ADTR2G</t>
  </si>
  <si>
    <t>1028-1199-1-ND</t>
  </si>
  <si>
    <t>RT7259GQW</t>
  </si>
  <si>
    <t>SC70-5</t>
  </si>
  <si>
    <t>Fairchild</t>
  </si>
  <si>
    <t>512-NC7SZU04P5X</t>
  </si>
  <si>
    <t>NC7SZU04P5X</t>
  </si>
  <si>
    <t>USBLC6-2SC6</t>
  </si>
  <si>
    <t>STM32F437VI</t>
  </si>
  <si>
    <t>BAV99,215</t>
  </si>
  <si>
    <t>NXP</t>
  </si>
  <si>
    <t>771-BAV99-T/R</t>
  </si>
  <si>
    <t>ON Semiconductor</t>
  </si>
  <si>
    <t>Soberton Inc</t>
  </si>
  <si>
    <t>1,21kΩ 1%</t>
    <phoneticPr fontId="0" type="noConversion"/>
  </si>
  <si>
    <t>INDUCTOR - 2,7u 10A</t>
    <phoneticPr fontId="0" type="noConversion"/>
  </si>
  <si>
    <t>MOSFET N-CH 60V 13,5A</t>
    <phoneticPr fontId="0" type="noConversion"/>
  </si>
  <si>
    <t>SW SLIDE 0,1A</t>
    <phoneticPr fontId="0" type="noConversion"/>
  </si>
  <si>
    <t>C23, C24, C26, C28</t>
  </si>
  <si>
    <t>C50</t>
  </si>
  <si>
    <t>C30, C35, C45, C47, C49</t>
  </si>
  <si>
    <t>R37, R38, R44</t>
  </si>
  <si>
    <t>PTC RESETABLE 1A</t>
  </si>
  <si>
    <t>XB1</t>
  </si>
  <si>
    <t>U$6, U$7, U$8, U$9</t>
  </si>
  <si>
    <t>SI7617</t>
  </si>
  <si>
    <t>U$10, U$11</t>
  </si>
  <si>
    <t>BAV99</t>
  </si>
  <si>
    <t>Item</t>
  </si>
  <si>
    <t>Quantity</t>
  </si>
  <si>
    <t>Reference</t>
  </si>
  <si>
    <t>Manufacturer</t>
  </si>
  <si>
    <t>Part / Value</t>
  </si>
  <si>
    <t>ST</t>
  </si>
  <si>
    <t>Package</t>
  </si>
  <si>
    <t>SMD 0603</t>
  </si>
  <si>
    <t>ANY</t>
  </si>
  <si>
    <t>SMD 0805</t>
  </si>
  <si>
    <t>Voltage / Watt / Ampere</t>
  </si>
  <si>
    <t>Supplier</t>
  </si>
  <si>
    <t>Manufacturer’s ordering code / Orderable Part Number</t>
  </si>
  <si>
    <t>Supplier’s 
ordering code</t>
  </si>
  <si>
    <t>Data:</t>
  </si>
  <si>
    <t>Document reference:</t>
  </si>
  <si>
    <t>PCB reference:</t>
  </si>
  <si>
    <t>Date: March, 20 2006</t>
  </si>
  <si>
    <t>Company:</t>
  </si>
  <si>
    <t>STMicroelectronics</t>
  </si>
  <si>
    <t>Contact person:</t>
  </si>
  <si>
    <t>E-mail:</t>
  </si>
  <si>
    <t>Phone:</t>
  </si>
  <si>
    <t>CLINAME</t>
  </si>
  <si>
    <t>DATETIME</t>
  </si>
  <si>
    <t>DONEBY</t>
  </si>
  <si>
    <t>IPADDRESS</t>
  </si>
  <si>
    <t>APPVER</t>
  </si>
  <si>
    <t>RANDOM</t>
  </si>
  <si>
    <t>CHECKSUM</t>
  </si>
  <si>
    <t>ੜੵ੊ੳ੨੺੺ੰ੭ੰ੬੫</t>
  </si>
  <si>
    <t>ਹਸ਼ਹਹਸ਼ਹ਷ਸ਷ਧਧਸ਻ੁਹ਻੗੔ਧਯ੎੔ਜ਼ਲਸੁ਷ਰ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</si>
</sst>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[&lt;=9999999]####\-####;\(0###\)\ ####\-####"/>
  </numFmts>
  <fonts count="41">
    <font>
      <sz val="10"/>
      <name val="Arial"/>
    </font>
    <font>
      <u/>
      <sz val="10"/>
      <color indexed="12"/>
      <name val="Arial"/>
      <family val="2"/>
    </font>
    <font>
      <sz val="8"/>
      <name val="Helvetica"/>
      <family val="2"/>
    </font>
    <font>
      <b/>
      <i/>
      <sz val="8"/>
      <name val="Helvetica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Helvetica"/>
      <family val="2"/>
    </font>
    <font>
      <b/>
      <sz val="10"/>
      <name val="Arial"/>
      <family val="2"/>
    </font>
    <font>
      <sz val="10"/>
      <name val="Arial"/>
    </font>
    <font>
      <b/>
      <sz val="2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10"/>
      <name val="Arial"/>
    </font>
    <font>
      <sz val="10"/>
      <name val="Helvetica"/>
      <family val="2"/>
    </font>
    <font>
      <sz val="10"/>
      <name val="Arial"/>
    </font>
    <font>
      <sz val="10"/>
      <color indexed="8"/>
      <name val="Calibri"/>
      <family val="2"/>
    </font>
    <font>
      <sz val="10"/>
      <name val="Arial"/>
    </font>
    <font>
      <sz val="10"/>
      <color indexed="63"/>
      <name val="Arial"/>
      <family val="2"/>
    </font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0" applyNumberFormat="0" applyAlignment="0" applyProtection="0"/>
    <xf numFmtId="0" fontId="14" fillId="28" borderId="21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22" applyNumberFormat="0" applyFill="0" applyAlignment="0" applyProtection="0"/>
    <xf numFmtId="0" fontId="18" fillId="0" borderId="23" applyNumberFormat="0" applyFill="0" applyAlignment="0" applyProtection="0"/>
    <xf numFmtId="0" fontId="19" fillId="0" borderId="24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0" fillId="30" borderId="20" applyNumberFormat="0" applyAlignment="0" applyProtection="0"/>
    <xf numFmtId="0" fontId="21" fillId="0" borderId="25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10" fillId="32" borderId="26" applyNumberFormat="0" applyFont="0" applyAlignment="0" applyProtection="0"/>
    <xf numFmtId="0" fontId="23" fillId="27" borderId="27" applyNumberFormat="0" applyAlignment="0" applyProtection="0"/>
    <xf numFmtId="0" fontId="24" fillId="0" borderId="0" applyNumberFormat="0" applyFill="0" applyBorder="0" applyAlignment="0" applyProtection="0"/>
    <xf numFmtId="0" fontId="25" fillId="0" borderId="28" applyNumberFormat="0" applyFill="0" applyAlignment="0" applyProtection="0"/>
    <xf numFmtId="0" fontId="26" fillId="0" borderId="0" applyNumberFormat="0" applyFill="0" applyBorder="0" applyAlignment="0" applyProtection="0"/>
  </cellStyleXfs>
  <cellXfs count="17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left" wrapText="1"/>
    </xf>
    <xf numFmtId="0" fontId="27" fillId="3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0" borderId="1" xfId="38" applyFont="1" applyBorder="1"/>
    <xf numFmtId="0" fontId="28" fillId="0" borderId="1" xfId="0" applyFont="1" applyBorder="1" applyAlignment="1">
      <alignment horizontal="center" vertical="center" wrapText="1"/>
    </xf>
    <xf numFmtId="49" fontId="2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28" fillId="3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49" fontId="36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left" wrapText="1"/>
    </xf>
    <xf numFmtId="0" fontId="36" fillId="33" borderId="1" xfId="0" applyFont="1" applyFill="1" applyBorder="1" applyAlignment="1">
      <alignment horizontal="center" wrapText="1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wrapText="1"/>
    </xf>
    <xf numFmtId="0" fontId="27" fillId="34" borderId="1" xfId="0" applyFont="1" applyFill="1" applyBorder="1" applyAlignment="1">
      <alignment horizontal="left" wrapText="1"/>
    </xf>
    <xf numFmtId="0" fontId="28" fillId="34" borderId="1" xfId="39" applyFont="1" applyFill="1" applyBorder="1" applyAlignment="1">
      <alignment horizontal="left" vertical="center"/>
    </xf>
    <xf numFmtId="0" fontId="27" fillId="34" borderId="1" xfId="39" applyFont="1" applyFill="1" applyBorder="1" applyAlignment="1">
      <alignment horizontal="left" wrapText="1"/>
    </xf>
    <xf numFmtId="49" fontId="28" fillId="34" borderId="1" xfId="39" applyNumberFormat="1" applyFont="1" applyFill="1" applyBorder="1" applyAlignment="1" applyProtection="1">
      <alignment horizontal="center" vertical="center" wrapText="1"/>
      <protection locked="0"/>
    </xf>
    <xf numFmtId="49" fontId="28" fillId="34" borderId="1" xfId="39" applyNumberFormat="1" applyFont="1" applyFill="1" applyBorder="1" applyAlignment="1">
      <alignment horizontal="center" vertical="center" wrapText="1"/>
    </xf>
    <xf numFmtId="49" fontId="36" fillId="34" borderId="1" xfId="39" applyNumberFormat="1" applyFont="1" applyFill="1" applyBorder="1" applyAlignment="1" applyProtection="1">
      <alignment horizontal="center" vertical="center" wrapText="1"/>
      <protection locked="0"/>
    </xf>
    <xf numFmtId="0" fontId="36" fillId="34" borderId="1" xfId="39" applyFont="1" applyFill="1" applyBorder="1" applyAlignment="1">
      <alignment horizontal="center" wrapText="1"/>
    </xf>
    <xf numFmtId="0" fontId="34" fillId="34" borderId="1" xfId="0" applyFont="1" applyFill="1" applyBorder="1" applyAlignment="1">
      <alignment horizontal="center"/>
    </xf>
    <xf numFmtId="0" fontId="8" fillId="34" borderId="1" xfId="39" applyFont="1" applyFill="1" applyBorder="1" applyAlignment="1">
      <alignment horizontal="left" vertical="center"/>
    </xf>
    <xf numFmtId="49" fontId="8" fillId="34" borderId="1" xfId="39" applyNumberFormat="1" applyFont="1" applyFill="1" applyBorder="1" applyAlignment="1" applyProtection="1">
      <alignment horizontal="center" vertical="center" wrapText="1"/>
      <protection locked="0"/>
    </xf>
    <xf numFmtId="0" fontId="28" fillId="34" borderId="1" xfId="39" applyFont="1" applyFill="1" applyBorder="1" applyAlignment="1">
      <alignment wrapText="1"/>
    </xf>
    <xf numFmtId="0" fontId="8" fillId="34" borderId="1" xfId="39" applyFont="1" applyFill="1" applyBorder="1" applyAlignment="1">
      <alignment horizontal="center" vertical="distributed"/>
    </xf>
    <xf numFmtId="0" fontId="8" fillId="34" borderId="1" xfId="39" applyFont="1" applyFill="1" applyBorder="1" applyAlignment="1">
      <alignment horizontal="left"/>
    </xf>
    <xf numFmtId="0" fontId="28" fillId="34" borderId="1" xfId="39" applyFont="1" applyFill="1" applyBorder="1" applyAlignment="1">
      <alignment horizontal="left" wrapText="1"/>
    </xf>
    <xf numFmtId="0" fontId="35" fillId="34" borderId="29" xfId="39" applyFont="1" applyFill="1" applyBorder="1" applyAlignment="1">
      <alignment horizontal="center" vertical="center"/>
    </xf>
    <xf numFmtId="0" fontId="35" fillId="34" borderId="26" xfId="39" applyFont="1" applyFill="1" applyAlignment="1">
      <alignment horizontal="center" vertical="center"/>
    </xf>
    <xf numFmtId="0" fontId="2" fillId="34" borderId="26" xfId="39" applyFont="1" applyFill="1" applyAlignment="1">
      <alignment horizontal="center" vertical="center"/>
    </xf>
    <xf numFmtId="0" fontId="8" fillId="34" borderId="29" xfId="39" applyFont="1" applyFill="1" applyBorder="1" applyAlignment="1">
      <alignment horizontal="center" vertical="center"/>
    </xf>
    <xf numFmtId="0" fontId="8" fillId="34" borderId="26" xfId="39" applyFont="1" applyFill="1" applyAlignment="1">
      <alignment horizontal="center" vertical="center"/>
    </xf>
    <xf numFmtId="0" fontId="36" fillId="34" borderId="1" xfId="0" applyFont="1" applyFill="1" applyBorder="1" applyAlignment="1">
      <alignment horizontal="center" vertical="center"/>
    </xf>
    <xf numFmtId="0" fontId="38" fillId="34" borderId="1" xfId="26" applyFont="1" applyFill="1" applyBorder="1" applyAlignment="1">
      <alignment horizontal="left"/>
    </xf>
    <xf numFmtId="0" fontId="38" fillId="34" borderId="1" xfId="26" applyFont="1" applyFill="1" applyBorder="1" applyAlignment="1">
      <alignment horizontal="left" wrapText="1"/>
    </xf>
    <xf numFmtId="49" fontId="38" fillId="34" borderId="1" xfId="26" applyNumberFormat="1" applyFont="1" applyFill="1" applyBorder="1" applyAlignment="1" applyProtection="1">
      <alignment horizontal="center" vertical="center" wrapText="1"/>
      <protection locked="0"/>
    </xf>
    <xf numFmtId="49" fontId="38" fillId="34" borderId="1" xfId="26" applyNumberFormat="1" applyFont="1" applyFill="1" applyBorder="1" applyAlignment="1">
      <alignment horizontal="center" vertical="center" wrapText="1"/>
    </xf>
    <xf numFmtId="49" fontId="36" fillId="34" borderId="1" xfId="26" applyNumberFormat="1" applyFont="1" applyFill="1" applyBorder="1" applyAlignment="1" applyProtection="1">
      <alignment horizontal="center" vertical="center" wrapText="1"/>
      <protection locked="0"/>
    </xf>
    <xf numFmtId="0" fontId="36" fillId="34" borderId="30" xfId="26" applyFont="1" applyFill="1" applyBorder="1" applyAlignment="1">
      <alignment horizontal="center" vertical="center"/>
    </xf>
    <xf numFmtId="0" fontId="36" fillId="34" borderId="20" xfId="26" applyFont="1" applyFill="1" applyAlignment="1">
      <alignment horizontal="center" vertical="center"/>
    </xf>
    <xf numFmtId="0" fontId="39" fillId="34" borderId="20" xfId="26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30" fillId="34" borderId="1" xfId="39" applyFont="1" applyFill="1" applyBorder="1" applyAlignment="1">
      <alignment horizontal="left" vertical="center"/>
    </xf>
    <xf numFmtId="0" fontId="28" fillId="34" borderId="1" xfId="39" applyFont="1" applyFill="1" applyBorder="1" applyAlignment="1">
      <alignment horizontal="center" vertical="center"/>
    </xf>
    <xf numFmtId="0" fontId="30" fillId="34" borderId="1" xfId="39" applyFont="1" applyFill="1" applyBorder="1" applyAlignment="1">
      <alignment horizontal="center" vertical="center"/>
    </xf>
    <xf numFmtId="0" fontId="28" fillId="34" borderId="29" xfId="39" applyFont="1" applyFill="1" applyBorder="1" applyAlignment="1">
      <alignment horizontal="center" vertical="center"/>
    </xf>
    <xf numFmtId="0" fontId="28" fillId="34" borderId="26" xfId="39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7" fillId="34" borderId="1" xfId="39" applyFont="1" applyFill="1" applyBorder="1" applyAlignment="1">
      <alignment horizontal="center" vertical="center" wrapText="1"/>
    </xf>
    <xf numFmtId="0" fontId="27" fillId="33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34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3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" fillId="0" borderId="13" xfId="34" applyBorder="1" applyAlignment="1" applyProtection="1">
      <alignment horizontal="left" vertical="top" wrapText="1"/>
    </xf>
    <xf numFmtId="0" fontId="1" fillId="0" borderId="11" xfId="34" applyBorder="1" applyAlignment="1" applyProtection="1">
      <alignment horizontal="left" vertical="top" wrapText="1"/>
    </xf>
    <xf numFmtId="0" fontId="1" fillId="0" borderId="12" xfId="34" applyBorder="1" applyAlignment="1" applyProtection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165" fontId="7" fillId="0" borderId="13" xfId="0" applyNumberFormat="1" applyFont="1" applyBorder="1" applyAlignment="1">
      <alignment horizontal="left" vertical="top" wrapText="1"/>
    </xf>
    <xf numFmtId="165" fontId="7" fillId="0" borderId="11" xfId="0" applyNumberFormat="1" applyFont="1" applyBorder="1" applyAlignment="1">
      <alignment horizontal="left" vertical="top" wrapText="1"/>
    </xf>
    <xf numFmtId="165" fontId="7" fillId="0" borderId="19" xfId="0" applyNumberFormat="1" applyFont="1" applyBorder="1" applyAlignment="1">
      <alignment horizontal="left" vertical="top" wrapText="1"/>
    </xf>
    <xf numFmtId="0" fontId="8" fillId="35" borderId="1" xfId="0" applyFont="1" applyFill="1" applyBorder="1" applyAlignment="1">
      <alignment horizontal="left" vertical="center"/>
    </xf>
    <xf numFmtId="0" fontId="28" fillId="35" borderId="1" xfId="0" applyFont="1" applyFill="1" applyBorder="1" applyAlignment="1">
      <alignment horizontal="left" vertical="center"/>
    </xf>
    <xf numFmtId="0" fontId="27" fillId="35" borderId="1" xfId="0" applyFont="1" applyFill="1" applyBorder="1" applyAlignment="1">
      <alignment horizontal="left" wrapText="1"/>
    </xf>
    <xf numFmtId="0" fontId="37" fillId="35" borderId="1" xfId="0" applyFont="1" applyFill="1" applyBorder="1" applyAlignment="1">
      <alignment horizontal="left" wrapText="1"/>
    </xf>
    <xf numFmtId="49" fontId="36" fillId="35" borderId="1" xfId="0" applyNumberFormat="1" applyFont="1" applyFill="1" applyBorder="1" applyAlignment="1" applyProtection="1">
      <alignment horizontal="center" vertical="center" wrapText="1"/>
      <protection locked="0"/>
    </xf>
    <xf numFmtId="49" fontId="28" fillId="35" borderId="1" xfId="0" applyNumberFormat="1" applyFont="1" applyFill="1" applyBorder="1" applyAlignment="1">
      <alignment horizontal="center" vertical="center" wrapText="1"/>
    </xf>
    <xf numFmtId="0" fontId="28" fillId="35" borderId="1" xfId="0" applyFont="1" applyFill="1" applyBorder="1" applyAlignment="1">
      <alignment horizontal="center" vertical="distributed"/>
    </xf>
    <xf numFmtId="49" fontId="28" fillId="35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5" borderId="0" xfId="0" applyFont="1" applyFill="1" applyAlignment="1">
      <alignment horizontal="center" vertical="center"/>
    </xf>
    <xf numFmtId="49" fontId="36" fillId="35" borderId="1" xfId="0" applyNumberFormat="1" applyFont="1" applyFill="1" applyBorder="1" applyAlignment="1">
      <alignment horizontal="center" vertical="center" wrapText="1"/>
    </xf>
    <xf numFmtId="49" fontId="8" fillId="35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5" borderId="1" xfId="0" applyFont="1" applyFill="1" applyBorder="1" applyAlignment="1">
      <alignment horizontal="center" vertical="distributed"/>
    </xf>
    <xf numFmtId="0" fontId="2" fillId="36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8" fillId="37" borderId="1" xfId="0" applyFont="1" applyFill="1" applyBorder="1" applyAlignment="1">
      <alignment horizontal="left" vertical="center"/>
    </xf>
    <xf numFmtId="0" fontId="27" fillId="37" borderId="1" xfId="0" applyFont="1" applyFill="1" applyBorder="1" applyAlignment="1">
      <alignment horizontal="left" wrapText="1"/>
    </xf>
    <xf numFmtId="0" fontId="0" fillId="37" borderId="1" xfId="0" applyFill="1" applyBorder="1" applyAlignment="1">
      <alignment horizontal="left" vertical="center" wrapText="1"/>
    </xf>
    <xf numFmtId="49" fontId="36" fillId="37" borderId="1" xfId="0" applyNumberFormat="1" applyFont="1" applyFill="1" applyBorder="1" applyAlignment="1" applyProtection="1">
      <alignment horizontal="center" vertical="center" wrapText="1"/>
      <protection locked="0"/>
    </xf>
    <xf numFmtId="49" fontId="28" fillId="37" borderId="1" xfId="0" applyNumberFormat="1" applyFont="1" applyFill="1" applyBorder="1" applyAlignment="1">
      <alignment horizontal="center" vertical="center" wrapText="1"/>
    </xf>
    <xf numFmtId="49" fontId="28" fillId="3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7" borderId="0" xfId="0" applyFont="1" applyFill="1" applyAlignment="1">
      <alignment horizontal="center" vertical="center"/>
    </xf>
    <xf numFmtId="49" fontId="0" fillId="37" borderId="1" xfId="0" applyNumberFormat="1" applyFill="1" applyBorder="1" applyAlignment="1">
      <alignment horizontal="center" vertical="center" wrapText="1"/>
    </xf>
    <xf numFmtId="49" fontId="0" fillId="37" borderId="1" xfId="0" applyNumberFormat="1" applyFill="1" applyBorder="1" applyAlignment="1" applyProtection="1">
      <alignment horizontal="center" vertical="center" wrapText="1"/>
      <protection locked="0"/>
    </xf>
    <xf numFmtId="0" fontId="27" fillId="37" borderId="1" xfId="38" applyFont="1" applyFill="1" applyBorder="1" applyAlignment="1">
      <alignment horizontal="left"/>
    </xf>
    <xf numFmtId="0" fontId="27" fillId="37" borderId="1" xfId="38" applyFont="1" applyFill="1" applyBorder="1"/>
    <xf numFmtId="0" fontId="27" fillId="37" borderId="1" xfId="38" applyFont="1" applyFill="1" applyBorder="1" applyAlignment="1">
      <alignment horizontal="center" vertical="center"/>
    </xf>
    <xf numFmtId="0" fontId="36" fillId="37" borderId="1" xfId="0" applyFont="1" applyFill="1" applyBorder="1" applyAlignment="1">
      <alignment horizontal="center" vertical="distributed"/>
    </xf>
    <xf numFmtId="0" fontId="27" fillId="37" borderId="1" xfId="38" applyFont="1" applyFill="1" applyBorder="1" applyAlignment="1">
      <alignment horizontal="center"/>
    </xf>
    <xf numFmtId="0" fontId="10" fillId="37" borderId="0" xfId="38" applyFill="1"/>
    <xf numFmtId="0" fontId="28" fillId="37" borderId="1" xfId="0" applyFont="1" applyFill="1" applyBorder="1" applyAlignment="1">
      <alignment horizontal="left" vertical="center"/>
    </xf>
    <xf numFmtId="0" fontId="28" fillId="37" borderId="1" xfId="0" applyFont="1" applyFill="1" applyBorder="1" applyAlignment="1">
      <alignment horizontal="left" vertical="center" wrapText="1"/>
    </xf>
    <xf numFmtId="49" fontId="36" fillId="37" borderId="1" xfId="0" applyNumberFormat="1" applyFont="1" applyFill="1" applyBorder="1" applyAlignment="1">
      <alignment horizontal="center" vertical="center" wrapText="1"/>
    </xf>
    <xf numFmtId="0" fontId="36" fillId="37" borderId="1" xfId="0" applyFont="1" applyFill="1" applyBorder="1" applyAlignment="1">
      <alignment horizontal="left" vertical="center" wrapText="1"/>
    </xf>
    <xf numFmtId="49" fontId="33" fillId="37" borderId="1" xfId="0" applyNumberFormat="1" applyFont="1" applyFill="1" applyBorder="1" applyAlignment="1">
      <alignment horizontal="center" vertical="center" wrapText="1"/>
    </xf>
    <xf numFmtId="49" fontId="33" fillId="37" borderId="1" xfId="0" applyNumberFormat="1" applyFont="1" applyFill="1" applyBorder="1" applyAlignment="1" applyProtection="1">
      <alignment horizontal="center" vertical="center" wrapText="1"/>
      <protection locked="0"/>
    </xf>
    <xf numFmtId="0" fontId="33" fillId="37" borderId="1" xfId="0" applyFont="1" applyFill="1" applyBorder="1" applyAlignment="1">
      <alignment horizontal="left" vertical="center"/>
    </xf>
    <xf numFmtId="0" fontId="28" fillId="37" borderId="1" xfId="0" applyFont="1" applyFill="1" applyBorder="1" applyAlignment="1">
      <alignment horizontal="center" vertical="distributed"/>
    </xf>
    <xf numFmtId="0" fontId="37" fillId="37" borderId="1" xfId="0" applyFont="1" applyFill="1" applyBorder="1" applyAlignment="1">
      <alignment horizontal="left" wrapText="1"/>
    </xf>
    <xf numFmtId="0" fontId="28" fillId="37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distributed"/>
    </xf>
    <xf numFmtId="0" fontId="8" fillId="34" borderId="1" xfId="0" applyFont="1" applyFill="1" applyBorder="1" applyAlignment="1">
      <alignment horizontal="left" vertical="center"/>
    </xf>
    <xf numFmtId="0" fontId="28" fillId="34" borderId="1" xfId="0" applyFont="1" applyFill="1" applyBorder="1" applyAlignment="1">
      <alignment horizontal="left" vertical="center"/>
    </xf>
    <xf numFmtId="0" fontId="37" fillId="34" borderId="1" xfId="0" applyFont="1" applyFill="1" applyBorder="1" applyAlignment="1">
      <alignment horizontal="left" wrapText="1"/>
    </xf>
    <xf numFmtId="49" fontId="36" fillId="34" borderId="1" xfId="0" applyNumberFormat="1" applyFont="1" applyFill="1" applyBorder="1" applyAlignment="1" applyProtection="1">
      <alignment horizontal="center" vertical="center" wrapText="1"/>
      <protection locked="0"/>
    </xf>
    <xf numFmtId="49" fontId="28" fillId="34" borderId="1" xfId="0" applyNumberFormat="1" applyFont="1" applyFill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distributed"/>
    </xf>
    <xf numFmtId="49" fontId="28" fillId="3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4" borderId="0" xfId="0" applyFont="1" applyFill="1" applyAlignment="1">
      <alignment horizontal="center" vertical="center"/>
    </xf>
    <xf numFmtId="0" fontId="40" fillId="36" borderId="1" xfId="0" applyFont="1" applyFill="1" applyBorder="1" applyAlignment="1">
      <alignment horizontal="left" vertical="center"/>
    </xf>
    <xf numFmtId="0" fontId="40" fillId="36" borderId="1" xfId="0" applyFont="1" applyFill="1" applyBorder="1" applyAlignment="1">
      <alignment horizontal="left" wrapText="1"/>
    </xf>
    <xf numFmtId="49" fontId="40" fillId="36" borderId="1" xfId="0" applyNumberFormat="1" applyFont="1" applyFill="1" applyBorder="1" applyAlignment="1" applyProtection="1">
      <alignment horizontal="center" vertical="center" wrapText="1"/>
      <protection locked="0"/>
    </xf>
    <xf numFmtId="49" fontId="40" fillId="36" borderId="1" xfId="0" applyNumberFormat="1" applyFont="1" applyFill="1" applyBorder="1" applyAlignment="1">
      <alignment horizontal="center" vertical="center" wrapText="1"/>
    </xf>
    <xf numFmtId="0" fontId="40" fillId="36" borderId="1" xfId="0" applyFont="1" applyFill="1" applyBorder="1" applyAlignment="1">
      <alignment horizontal="center" vertical="distributed"/>
    </xf>
    <xf numFmtId="0" fontId="8" fillId="0" borderId="1" xfId="0" applyFont="1" applyFill="1" applyBorder="1" applyAlignment="1">
      <alignment horizontal="center" vertical="distributed"/>
    </xf>
    <xf numFmtId="0" fontId="8" fillId="38" borderId="1" xfId="0" applyFont="1" applyFill="1" applyBorder="1" applyAlignment="1">
      <alignment horizontal="left" vertical="center"/>
    </xf>
    <xf numFmtId="0" fontId="28" fillId="38" borderId="1" xfId="0" applyFont="1" applyFill="1" applyBorder="1" applyAlignment="1">
      <alignment horizontal="left" vertical="center"/>
    </xf>
    <xf numFmtId="0" fontId="27" fillId="38" borderId="1" xfId="0" applyFont="1" applyFill="1" applyBorder="1" applyAlignment="1">
      <alignment horizontal="left" wrapText="1"/>
    </xf>
    <xf numFmtId="0" fontId="37" fillId="38" borderId="1" xfId="0" applyFont="1" applyFill="1" applyBorder="1" applyAlignment="1">
      <alignment horizontal="left" wrapText="1"/>
    </xf>
    <xf numFmtId="49" fontId="36" fillId="38" borderId="1" xfId="0" applyNumberFormat="1" applyFont="1" applyFill="1" applyBorder="1" applyAlignment="1" applyProtection="1">
      <alignment horizontal="center" vertical="center" wrapText="1"/>
      <protection locked="0"/>
    </xf>
    <xf numFmtId="49" fontId="28" fillId="38" borderId="1" xfId="0" applyNumberFormat="1" applyFont="1" applyFill="1" applyBorder="1" applyAlignment="1">
      <alignment horizontal="center" vertical="center" wrapText="1"/>
    </xf>
    <xf numFmtId="49" fontId="28" fillId="38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38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8" borderId="1" xfId="0" applyFont="1" applyFill="1" applyBorder="1" applyAlignment="1">
      <alignment horizontal="center" vertical="distributed"/>
    </xf>
    <xf numFmtId="0" fontId="2" fillId="38" borderId="0" xfId="0" applyFont="1" applyFill="1" applyAlignment="1">
      <alignment horizontal="center" vertical="center"/>
    </xf>
    <xf numFmtId="0" fontId="10" fillId="37" borderId="0" xfId="38" applyFill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6" Type="http://schemas.openxmlformats.org/officeDocument/2006/relationships/image" Target="../media/image16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123" Type="http://schemas.openxmlformats.org/officeDocument/2006/relationships/image" Target="../media/image123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113" Type="http://schemas.openxmlformats.org/officeDocument/2006/relationships/image" Target="../media/image113.emf"/><Relationship Id="rId118" Type="http://schemas.openxmlformats.org/officeDocument/2006/relationships/image" Target="../media/image118.emf"/><Relationship Id="rId126" Type="http://schemas.openxmlformats.org/officeDocument/2006/relationships/image" Target="../media/image12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116" Type="http://schemas.openxmlformats.org/officeDocument/2006/relationships/image" Target="../media/image116.emf"/><Relationship Id="rId124" Type="http://schemas.openxmlformats.org/officeDocument/2006/relationships/image" Target="../media/image124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11" Type="http://schemas.openxmlformats.org/officeDocument/2006/relationships/image" Target="../media/image11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14" Type="http://schemas.openxmlformats.org/officeDocument/2006/relationships/image" Target="../media/image114.emf"/><Relationship Id="rId119" Type="http://schemas.openxmlformats.org/officeDocument/2006/relationships/image" Target="../media/image119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o.basile@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ColWidth="8.85546875" defaultRowHeight="12.75"/>
  <sheetData>
    <row r="1" spans="1:7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>
      <c r="A2" t="s">
        <v>275</v>
      </c>
      <c r="B2" t="s">
        <v>276</v>
      </c>
      <c r="C2" t="s">
        <v>63</v>
      </c>
      <c r="D2" t="s">
        <v>64</v>
      </c>
      <c r="E2" t="s">
        <v>65</v>
      </c>
      <c r="F2">
        <v>7</v>
      </c>
      <c r="G2" t="s">
        <v>66</v>
      </c>
    </row>
  </sheetData>
  <pageMargins left="0.7" right="0.7" top="0.75" bottom="0.75" header="0.3" footer="0.3"/>
  <customProperties>
    <customPr name="ChangeNameIdentifier" r:id="rId1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O86"/>
  <sheetViews>
    <sheetView tabSelected="1" topLeftCell="B1" zoomScaleNormal="100" zoomScalePageLayoutView="180" workbookViewId="0">
      <pane ySplit="1" topLeftCell="A11" activePane="bottomLeft" state="frozen"/>
      <selection pane="bottomLeft" activeCell="M25" sqref="M25"/>
    </sheetView>
  </sheetViews>
  <sheetFormatPr defaultColWidth="8.85546875" defaultRowHeight="11.25"/>
  <cols>
    <col min="1" max="1" width="10" style="3" customWidth="1"/>
    <col min="2" max="2" width="8.85546875" style="3"/>
    <col min="3" max="3" width="21.42578125" style="4" customWidth="1"/>
    <col min="4" max="4" width="24.42578125" style="4" customWidth="1"/>
    <col min="5" max="5" width="13.28515625" style="4" customWidth="1"/>
    <col min="6" max="6" width="16.42578125" style="4" bestFit="1" customWidth="1"/>
    <col min="7" max="7" width="17.140625" style="3" bestFit="1" customWidth="1"/>
    <col min="8" max="8" width="25.28515625" style="3" bestFit="1" customWidth="1"/>
    <col min="9" max="9" width="15.85546875" style="3" customWidth="1"/>
    <col min="10" max="10" width="23.85546875" style="3" customWidth="1"/>
    <col min="11" max="11" width="12.7109375" style="3" customWidth="1"/>
    <col min="12" max="16384" width="8.85546875" style="3"/>
  </cols>
  <sheetData>
    <row r="1" spans="1:14" ht="12.75">
      <c r="A1" s="6" t="s">
        <v>259</v>
      </c>
      <c r="C1" s="86">
        <f ca="1">TODAY()</f>
        <v>41584</v>
      </c>
      <c r="D1" s="86"/>
      <c r="E1" s="6"/>
      <c r="F1" s="76"/>
      <c r="G1" s="6"/>
      <c r="H1" s="6"/>
      <c r="I1" s="6"/>
      <c r="K1" s="3">
        <v>402</v>
      </c>
      <c r="L1" s="3">
        <v>603</v>
      </c>
      <c r="M1" s="3">
        <v>805</v>
      </c>
      <c r="N1" s="3">
        <v>1206</v>
      </c>
    </row>
    <row r="2" spans="1:14" ht="13.5" thickBot="1">
      <c r="A2" s="6"/>
      <c r="B2" s="6"/>
      <c r="C2" s="6"/>
      <c r="D2" s="6"/>
      <c r="E2" s="6"/>
      <c r="F2" s="76"/>
      <c r="G2" s="6"/>
      <c r="H2" s="6"/>
      <c r="I2" s="6"/>
    </row>
    <row r="3" spans="1:14">
      <c r="A3" s="87" t="s">
        <v>260</v>
      </c>
      <c r="B3" s="88"/>
      <c r="C3" s="89"/>
      <c r="D3" s="88" t="s">
        <v>261</v>
      </c>
      <c r="E3" s="88"/>
      <c r="F3" s="88"/>
      <c r="G3" s="88" t="s">
        <v>262</v>
      </c>
      <c r="H3" s="88"/>
      <c r="I3" s="90"/>
    </row>
    <row r="4" spans="1:14" ht="15.75">
      <c r="A4" s="91"/>
      <c r="B4" s="92"/>
      <c r="C4" s="93"/>
      <c r="D4" s="92" t="s">
        <v>54</v>
      </c>
      <c r="E4" s="92"/>
      <c r="F4" s="92"/>
      <c r="G4" s="92"/>
      <c r="H4" s="92"/>
      <c r="I4" s="94"/>
    </row>
    <row r="5" spans="1:14">
      <c r="A5" s="101" t="s">
        <v>263</v>
      </c>
      <c r="B5" s="102"/>
      <c r="C5" s="102"/>
      <c r="D5" s="102"/>
      <c r="E5" s="102"/>
      <c r="F5" s="102"/>
      <c r="G5" s="102"/>
      <c r="H5" s="102"/>
      <c r="I5" s="103"/>
    </row>
    <row r="6" spans="1:14" ht="12.75">
      <c r="A6" s="104" t="s">
        <v>264</v>
      </c>
      <c r="B6" s="105"/>
      <c r="C6" s="105"/>
      <c r="D6" s="105"/>
      <c r="E6" s="105"/>
      <c r="F6" s="105"/>
      <c r="G6" s="105"/>
      <c r="H6" s="105"/>
      <c r="I6" s="106"/>
    </row>
    <row r="7" spans="1:14">
      <c r="A7" s="101" t="s">
        <v>265</v>
      </c>
      <c r="B7" s="102"/>
      <c r="C7" s="107"/>
      <c r="D7" s="108" t="s">
        <v>266</v>
      </c>
      <c r="E7" s="102"/>
      <c r="F7" s="107"/>
      <c r="G7" s="108" t="s">
        <v>267</v>
      </c>
      <c r="H7" s="102"/>
      <c r="I7" s="103"/>
    </row>
    <row r="8" spans="1:14" ht="33.75" customHeight="1" thickBot="1">
      <c r="A8" s="95" t="s">
        <v>74</v>
      </c>
      <c r="B8" s="96"/>
      <c r="C8" s="97"/>
      <c r="D8" s="98" t="s">
        <v>67</v>
      </c>
      <c r="E8" s="99"/>
      <c r="F8" s="100"/>
      <c r="G8" s="109" t="s">
        <v>68</v>
      </c>
      <c r="H8" s="110"/>
      <c r="I8" s="111"/>
    </row>
    <row r="10" spans="1:14">
      <c r="A10" s="5"/>
      <c r="B10" s="1"/>
      <c r="C10" s="2"/>
      <c r="D10" s="2"/>
      <c r="E10" s="2"/>
      <c r="F10" s="2"/>
      <c r="G10" s="1"/>
      <c r="H10" s="1"/>
      <c r="I10" s="1"/>
      <c r="J10" s="1"/>
    </row>
    <row r="11" spans="1:14" ht="38.25">
      <c r="A11" s="8" t="s">
        <v>245</v>
      </c>
      <c r="B11" s="8" t="s">
        <v>246</v>
      </c>
      <c r="C11" s="9" t="s">
        <v>247</v>
      </c>
      <c r="D11" s="9" t="s">
        <v>249</v>
      </c>
      <c r="E11" s="9" t="s">
        <v>255</v>
      </c>
      <c r="F11" s="9" t="s">
        <v>251</v>
      </c>
      <c r="G11" s="8" t="s">
        <v>248</v>
      </c>
      <c r="H11" s="9" t="s">
        <v>257</v>
      </c>
      <c r="I11" s="9" t="s">
        <v>256</v>
      </c>
      <c r="J11" s="9" t="s">
        <v>258</v>
      </c>
      <c r="K11" s="1"/>
      <c r="L11" s="1"/>
    </row>
    <row r="12" spans="1:14" ht="26.25">
      <c r="A12" s="85" t="s">
        <v>55</v>
      </c>
      <c r="B12" s="85"/>
      <c r="C12" s="85"/>
      <c r="D12" s="85"/>
      <c r="E12" s="85"/>
      <c r="F12" s="85"/>
      <c r="G12" s="85"/>
      <c r="H12" s="85"/>
      <c r="I12" s="85"/>
      <c r="J12" s="85"/>
      <c r="K12" s="1"/>
      <c r="L12" s="1"/>
    </row>
    <row r="13" spans="1:14" s="13" customFormat="1" ht="15.75" customHeight="1">
      <c r="A13" s="11">
        <v>1</v>
      </c>
      <c r="B13" s="11">
        <v>3</v>
      </c>
      <c r="C13" s="16" t="s">
        <v>75</v>
      </c>
      <c r="D13" s="16"/>
      <c r="E13" s="7"/>
      <c r="F13" s="12"/>
      <c r="G13" s="7" t="s">
        <v>73</v>
      </c>
      <c r="H13" s="7" t="s">
        <v>0</v>
      </c>
      <c r="I13" s="7" t="s">
        <v>77</v>
      </c>
      <c r="J13" s="7" t="s">
        <v>76</v>
      </c>
    </row>
    <row r="14" spans="1:14" s="133" customFormat="1" ht="12.75">
      <c r="A14" s="127">
        <v>2</v>
      </c>
      <c r="B14" s="127">
        <v>1</v>
      </c>
      <c r="C14" s="128" t="s">
        <v>56</v>
      </c>
      <c r="D14" s="129" t="s">
        <v>115</v>
      </c>
      <c r="E14" s="130" t="s">
        <v>126</v>
      </c>
      <c r="F14" s="131" t="s">
        <v>252</v>
      </c>
      <c r="G14" s="132" t="s">
        <v>253</v>
      </c>
      <c r="H14" s="132"/>
      <c r="I14" s="132" t="s">
        <v>253</v>
      </c>
      <c r="J14" s="132"/>
      <c r="K14" s="133">
        <f>IF(F14="SMD 0402", 1, 0)*B14</f>
        <v>0</v>
      </c>
      <c r="L14" s="133">
        <f>IF(F14="SMD 0603", 1, 0)*B14</f>
        <v>1</v>
      </c>
      <c r="M14" s="133">
        <f>IF(F14="SMD 0805", 1, 0)*B14</f>
        <v>0</v>
      </c>
      <c r="N14" s="133">
        <f>IF(F14="SMD 1206", 1, 0)*B14</f>
        <v>0</v>
      </c>
    </row>
    <row r="15" spans="1:14" s="133" customFormat="1" ht="12.75">
      <c r="A15" s="127">
        <v>3</v>
      </c>
      <c r="B15" s="127">
        <v>1</v>
      </c>
      <c r="C15" s="128" t="s">
        <v>120</v>
      </c>
      <c r="D15" s="129" t="s">
        <v>115</v>
      </c>
      <c r="E15" s="130" t="s">
        <v>126</v>
      </c>
      <c r="F15" s="134" t="s">
        <v>57</v>
      </c>
      <c r="G15" s="135" t="s">
        <v>253</v>
      </c>
      <c r="H15" s="132"/>
      <c r="I15" s="135" t="s">
        <v>253</v>
      </c>
      <c r="J15" s="132"/>
      <c r="K15" s="133">
        <f t="shared" ref="K15:K32" si="0">IF(F15="SMD 0402", 1, 0)*B15</f>
        <v>1</v>
      </c>
      <c r="L15" s="133">
        <f t="shared" ref="L15:L32" si="1">IF(F15="SMD 0603", 1, 0)*B15</f>
        <v>0</v>
      </c>
      <c r="M15" s="133">
        <f t="shared" ref="M15:M32" si="2">IF(F15="SMD 0805", 1, 0)*B15</f>
        <v>0</v>
      </c>
      <c r="N15" s="133">
        <f t="shared" ref="N15:N32" si="3">IF(F15="SMD 1206", 1, 0)*B15</f>
        <v>0</v>
      </c>
    </row>
    <row r="16" spans="1:14" s="133" customFormat="1" ht="38.25">
      <c r="A16" s="127">
        <v>4</v>
      </c>
      <c r="B16" s="127">
        <v>11</v>
      </c>
      <c r="C16" s="128" t="s">
        <v>121</v>
      </c>
      <c r="D16" s="129" t="s">
        <v>115</v>
      </c>
      <c r="E16" s="135" t="s">
        <v>78</v>
      </c>
      <c r="F16" s="131" t="s">
        <v>57</v>
      </c>
      <c r="G16" s="132" t="s">
        <v>253</v>
      </c>
      <c r="H16" s="132"/>
      <c r="I16" s="132" t="s">
        <v>253</v>
      </c>
      <c r="J16" s="132"/>
      <c r="K16" s="133">
        <f t="shared" si="0"/>
        <v>11</v>
      </c>
      <c r="L16" s="133">
        <f t="shared" si="1"/>
        <v>0</v>
      </c>
      <c r="M16" s="133">
        <f t="shared" si="2"/>
        <v>0</v>
      </c>
      <c r="N16" s="133">
        <f t="shared" si="3"/>
        <v>0</v>
      </c>
    </row>
    <row r="17" spans="1:15" s="141" customFormat="1" ht="15">
      <c r="A17" s="127">
        <v>5</v>
      </c>
      <c r="B17" s="136">
        <v>1</v>
      </c>
      <c r="C17" s="137" t="s">
        <v>58</v>
      </c>
      <c r="D17" s="137" t="s">
        <v>116</v>
      </c>
      <c r="E17" s="130" t="s">
        <v>125</v>
      </c>
      <c r="F17" s="138" t="s">
        <v>72</v>
      </c>
      <c r="G17" s="132" t="s">
        <v>253</v>
      </c>
      <c r="H17" s="139" t="s">
        <v>123</v>
      </c>
      <c r="I17" s="132" t="s">
        <v>253</v>
      </c>
      <c r="J17" s="140" t="s">
        <v>124</v>
      </c>
      <c r="K17" s="133">
        <f t="shared" si="0"/>
        <v>0</v>
      </c>
      <c r="L17" s="133">
        <f t="shared" si="1"/>
        <v>0</v>
      </c>
      <c r="M17" s="133">
        <f t="shared" si="2"/>
        <v>0</v>
      </c>
      <c r="N17" s="133">
        <f t="shared" si="3"/>
        <v>0</v>
      </c>
      <c r="O17" s="177">
        <v>1</v>
      </c>
    </row>
    <row r="18" spans="1:15" s="133" customFormat="1" ht="18.75" customHeight="1">
      <c r="A18" s="127">
        <v>6</v>
      </c>
      <c r="B18" s="142">
        <v>2</v>
      </c>
      <c r="C18" s="128" t="s">
        <v>59</v>
      </c>
      <c r="D18" s="129" t="s">
        <v>117</v>
      </c>
      <c r="E18" s="132" t="s">
        <v>78</v>
      </c>
      <c r="F18" s="131" t="s">
        <v>252</v>
      </c>
      <c r="G18" s="132" t="s">
        <v>253</v>
      </c>
      <c r="H18" s="132"/>
      <c r="I18" s="132" t="s">
        <v>253</v>
      </c>
      <c r="J18" s="132"/>
      <c r="K18" s="133">
        <f t="shared" si="0"/>
        <v>0</v>
      </c>
      <c r="L18" s="133">
        <f t="shared" si="1"/>
        <v>2</v>
      </c>
      <c r="M18" s="133">
        <f t="shared" si="2"/>
        <v>0</v>
      </c>
      <c r="N18" s="133">
        <f t="shared" si="3"/>
        <v>0</v>
      </c>
    </row>
    <row r="19" spans="1:15" s="133" customFormat="1" ht="18.75" customHeight="1">
      <c r="A19" s="127">
        <v>7</v>
      </c>
      <c r="B19" s="142">
        <v>1</v>
      </c>
      <c r="C19" s="128" t="s">
        <v>60</v>
      </c>
      <c r="D19" s="129" t="s">
        <v>117</v>
      </c>
      <c r="E19" s="132" t="s">
        <v>78</v>
      </c>
      <c r="F19" s="131" t="s">
        <v>57</v>
      </c>
      <c r="G19" s="132" t="s">
        <v>253</v>
      </c>
      <c r="H19" s="132"/>
      <c r="I19" s="132" t="s">
        <v>253</v>
      </c>
      <c r="J19" s="132"/>
      <c r="K19" s="133">
        <f t="shared" si="0"/>
        <v>1</v>
      </c>
      <c r="L19" s="133">
        <f t="shared" si="1"/>
        <v>0</v>
      </c>
      <c r="M19" s="133">
        <f t="shared" si="2"/>
        <v>0</v>
      </c>
      <c r="N19" s="133">
        <f t="shared" si="3"/>
        <v>0</v>
      </c>
    </row>
    <row r="20" spans="1:15" s="133" customFormat="1" ht="18.75" customHeight="1">
      <c r="A20" s="127">
        <v>8</v>
      </c>
      <c r="B20" s="142">
        <v>1</v>
      </c>
      <c r="C20" s="128" t="s">
        <v>61</v>
      </c>
      <c r="D20" s="129" t="s">
        <v>115</v>
      </c>
      <c r="E20" s="130" t="s">
        <v>125</v>
      </c>
      <c r="F20" s="131" t="s">
        <v>254</v>
      </c>
      <c r="G20" s="132" t="s">
        <v>253</v>
      </c>
      <c r="H20" s="132"/>
      <c r="I20" s="132" t="s">
        <v>253</v>
      </c>
      <c r="J20" s="132"/>
      <c r="K20" s="133">
        <f t="shared" si="0"/>
        <v>0</v>
      </c>
      <c r="L20" s="133">
        <f t="shared" si="1"/>
        <v>0</v>
      </c>
      <c r="M20" s="133">
        <f t="shared" si="2"/>
        <v>1</v>
      </c>
      <c r="N20" s="133">
        <f t="shared" si="3"/>
        <v>0</v>
      </c>
    </row>
    <row r="21" spans="1:15" s="133" customFormat="1" ht="15.75" customHeight="1">
      <c r="A21" s="127">
        <v>9</v>
      </c>
      <c r="B21" s="142">
        <v>2</v>
      </c>
      <c r="C21" s="128" t="s">
        <v>80</v>
      </c>
      <c r="D21" s="129" t="s">
        <v>118</v>
      </c>
      <c r="E21" s="130" t="s">
        <v>127</v>
      </c>
      <c r="F21" s="131" t="s">
        <v>57</v>
      </c>
      <c r="G21" s="132" t="s">
        <v>253</v>
      </c>
      <c r="H21" s="132"/>
      <c r="I21" s="132" t="s">
        <v>253</v>
      </c>
      <c r="J21" s="132"/>
      <c r="K21" s="133">
        <f t="shared" si="0"/>
        <v>2</v>
      </c>
      <c r="L21" s="133">
        <f t="shared" si="1"/>
        <v>0</v>
      </c>
      <c r="M21" s="133">
        <f t="shared" si="2"/>
        <v>0</v>
      </c>
      <c r="N21" s="133">
        <f t="shared" si="3"/>
        <v>0</v>
      </c>
    </row>
    <row r="22" spans="1:15" s="133" customFormat="1" ht="15.75" customHeight="1">
      <c r="A22" s="127">
        <v>10</v>
      </c>
      <c r="B22" s="142">
        <v>4</v>
      </c>
      <c r="C22" s="128" t="s">
        <v>62</v>
      </c>
      <c r="D22" s="143" t="s">
        <v>81</v>
      </c>
      <c r="E22" s="132" t="s">
        <v>78</v>
      </c>
      <c r="F22" s="131" t="s">
        <v>252</v>
      </c>
      <c r="G22" s="132" t="s">
        <v>253</v>
      </c>
      <c r="H22" s="132"/>
      <c r="I22" s="132" t="s">
        <v>253</v>
      </c>
      <c r="J22" s="132"/>
      <c r="K22" s="133">
        <f t="shared" si="0"/>
        <v>0</v>
      </c>
      <c r="L22" s="133">
        <f t="shared" si="1"/>
        <v>4</v>
      </c>
      <c r="M22" s="133">
        <f t="shared" si="2"/>
        <v>0</v>
      </c>
      <c r="N22" s="133">
        <f t="shared" si="3"/>
        <v>0</v>
      </c>
    </row>
    <row r="23" spans="1:15" s="133" customFormat="1" ht="15.75" customHeight="1">
      <c r="A23" s="127">
        <v>11</v>
      </c>
      <c r="B23" s="142">
        <v>4</v>
      </c>
      <c r="C23" s="143" t="s">
        <v>235</v>
      </c>
      <c r="D23" s="143" t="s">
        <v>81</v>
      </c>
      <c r="E23" s="130" t="s">
        <v>125</v>
      </c>
      <c r="F23" s="131" t="s">
        <v>254</v>
      </c>
      <c r="G23" s="132" t="s">
        <v>253</v>
      </c>
      <c r="H23" s="132"/>
      <c r="I23" s="132" t="s">
        <v>253</v>
      </c>
      <c r="J23" s="132"/>
      <c r="K23" s="133">
        <f t="shared" si="0"/>
        <v>0</v>
      </c>
      <c r="L23" s="133">
        <f t="shared" si="1"/>
        <v>0</v>
      </c>
      <c r="M23" s="133">
        <f t="shared" si="2"/>
        <v>4</v>
      </c>
      <c r="N23" s="133">
        <f t="shared" si="3"/>
        <v>0</v>
      </c>
    </row>
    <row r="24" spans="1:15" s="133" customFormat="1" ht="20.25" customHeight="1">
      <c r="A24" s="127">
        <v>12</v>
      </c>
      <c r="B24" s="142">
        <v>1</v>
      </c>
      <c r="C24" s="143" t="s">
        <v>82</v>
      </c>
      <c r="D24" s="143" t="s">
        <v>83</v>
      </c>
      <c r="E24" s="135" t="s">
        <v>78</v>
      </c>
      <c r="F24" s="131" t="s">
        <v>252</v>
      </c>
      <c r="G24" s="132" t="s">
        <v>253</v>
      </c>
      <c r="H24" s="132"/>
      <c r="I24" s="132" t="s">
        <v>253</v>
      </c>
      <c r="J24" s="132"/>
      <c r="K24" s="133">
        <f t="shared" si="0"/>
        <v>0</v>
      </c>
      <c r="L24" s="133">
        <f t="shared" si="1"/>
        <v>1</v>
      </c>
      <c r="M24" s="133">
        <f t="shared" si="2"/>
        <v>0</v>
      </c>
      <c r="N24" s="133">
        <f t="shared" si="3"/>
        <v>0</v>
      </c>
    </row>
    <row r="25" spans="1:15" s="133" customFormat="1" ht="20.25" customHeight="1">
      <c r="A25" s="127">
        <v>13</v>
      </c>
      <c r="B25" s="142">
        <v>1</v>
      </c>
      <c r="C25" s="143" t="s">
        <v>236</v>
      </c>
      <c r="D25" s="129" t="s">
        <v>119</v>
      </c>
      <c r="E25" s="135" t="s">
        <v>78</v>
      </c>
      <c r="F25" s="144" t="s">
        <v>57</v>
      </c>
      <c r="G25" s="132" t="s">
        <v>253</v>
      </c>
      <c r="H25" s="132"/>
      <c r="I25" s="132" t="s">
        <v>253</v>
      </c>
      <c r="J25" s="132"/>
      <c r="K25" s="133">
        <f t="shared" si="0"/>
        <v>1</v>
      </c>
      <c r="L25" s="133">
        <f t="shared" si="1"/>
        <v>0</v>
      </c>
      <c r="M25" s="133">
        <f t="shared" si="2"/>
        <v>0</v>
      </c>
      <c r="N25" s="133">
        <f t="shared" si="3"/>
        <v>0</v>
      </c>
    </row>
    <row r="26" spans="1:15" s="133" customFormat="1" ht="27.75" customHeight="1">
      <c r="A26" s="127">
        <v>14</v>
      </c>
      <c r="B26" s="142">
        <v>5</v>
      </c>
      <c r="C26" s="128" t="s">
        <v>237</v>
      </c>
      <c r="D26" s="145" t="s">
        <v>128</v>
      </c>
      <c r="E26" s="130" t="s">
        <v>125</v>
      </c>
      <c r="F26" s="131" t="s">
        <v>57</v>
      </c>
      <c r="G26" s="132" t="s">
        <v>253</v>
      </c>
      <c r="H26" s="132"/>
      <c r="I26" s="132" t="s">
        <v>253</v>
      </c>
      <c r="J26" s="132"/>
      <c r="K26" s="133">
        <f t="shared" si="0"/>
        <v>5</v>
      </c>
      <c r="L26" s="133">
        <f t="shared" si="1"/>
        <v>0</v>
      </c>
      <c r="M26" s="133">
        <f t="shared" si="2"/>
        <v>0</v>
      </c>
      <c r="N26" s="133">
        <f t="shared" si="3"/>
        <v>0</v>
      </c>
    </row>
    <row r="27" spans="1:15" s="133" customFormat="1" ht="16.5" customHeight="1">
      <c r="A27" s="127">
        <v>15</v>
      </c>
      <c r="B27" s="142">
        <v>4</v>
      </c>
      <c r="C27" s="128" t="s">
        <v>84</v>
      </c>
      <c r="D27" s="143" t="s">
        <v>85</v>
      </c>
      <c r="E27" s="135" t="s">
        <v>78</v>
      </c>
      <c r="F27" s="131" t="s">
        <v>254</v>
      </c>
      <c r="G27" s="132" t="s">
        <v>253</v>
      </c>
      <c r="H27" s="132"/>
      <c r="I27" s="132" t="s">
        <v>253</v>
      </c>
      <c r="J27" s="132"/>
      <c r="K27" s="133">
        <f t="shared" si="0"/>
        <v>0</v>
      </c>
      <c r="L27" s="133">
        <f t="shared" si="1"/>
        <v>0</v>
      </c>
      <c r="M27" s="133">
        <f t="shared" si="2"/>
        <v>4</v>
      </c>
      <c r="N27" s="133">
        <f t="shared" si="3"/>
        <v>0</v>
      </c>
    </row>
    <row r="28" spans="1:15" s="133" customFormat="1" ht="21" customHeight="1">
      <c r="A28" s="127">
        <v>16</v>
      </c>
      <c r="B28" s="142">
        <v>2</v>
      </c>
      <c r="C28" s="128" t="s">
        <v>86</v>
      </c>
      <c r="D28" s="143" t="s">
        <v>85</v>
      </c>
      <c r="E28" s="130" t="s">
        <v>125</v>
      </c>
      <c r="F28" s="146" t="s">
        <v>79</v>
      </c>
      <c r="G28" s="147" t="s">
        <v>253</v>
      </c>
      <c r="H28" s="147"/>
      <c r="I28" s="147" t="s">
        <v>253</v>
      </c>
      <c r="J28" s="147"/>
      <c r="K28" s="133">
        <f t="shared" si="0"/>
        <v>0</v>
      </c>
      <c r="L28" s="133">
        <f t="shared" si="1"/>
        <v>0</v>
      </c>
      <c r="M28" s="133">
        <f t="shared" si="2"/>
        <v>0</v>
      </c>
      <c r="N28" s="133">
        <f t="shared" si="3"/>
        <v>2</v>
      </c>
    </row>
    <row r="29" spans="1:15" s="133" customFormat="1" ht="17.25" customHeight="1">
      <c r="A29" s="127">
        <v>17</v>
      </c>
      <c r="B29" s="148">
        <v>4</v>
      </c>
      <c r="C29" s="128" t="s">
        <v>87</v>
      </c>
      <c r="D29" s="143" t="s">
        <v>88</v>
      </c>
      <c r="E29" s="135" t="s">
        <v>78</v>
      </c>
      <c r="F29" s="131" t="s">
        <v>57</v>
      </c>
      <c r="G29" s="132" t="s">
        <v>253</v>
      </c>
      <c r="H29" s="149"/>
      <c r="I29" s="132" t="s">
        <v>253</v>
      </c>
      <c r="J29" s="132"/>
      <c r="K29" s="133">
        <f t="shared" si="0"/>
        <v>4</v>
      </c>
      <c r="L29" s="133">
        <f t="shared" si="1"/>
        <v>0</v>
      </c>
      <c r="M29" s="133">
        <f t="shared" si="2"/>
        <v>0</v>
      </c>
      <c r="N29" s="133">
        <f t="shared" si="3"/>
        <v>0</v>
      </c>
    </row>
    <row r="30" spans="1:15" s="133" customFormat="1" ht="18.75" customHeight="1">
      <c r="A30" s="127">
        <v>18</v>
      </c>
      <c r="B30" s="142">
        <v>1</v>
      </c>
      <c r="C30" s="128" t="s">
        <v>89</v>
      </c>
      <c r="D30" s="150" t="s">
        <v>129</v>
      </c>
      <c r="E30" s="135" t="s">
        <v>114</v>
      </c>
      <c r="F30" s="151" t="s">
        <v>72</v>
      </c>
      <c r="G30" s="132" t="s">
        <v>44</v>
      </c>
      <c r="H30" s="152" t="s">
        <v>122</v>
      </c>
      <c r="I30" s="132" t="s">
        <v>1</v>
      </c>
      <c r="J30" s="132" t="s">
        <v>43</v>
      </c>
      <c r="K30" s="133">
        <f t="shared" si="0"/>
        <v>0</v>
      </c>
      <c r="L30" s="133">
        <f t="shared" si="1"/>
        <v>0</v>
      </c>
      <c r="M30" s="133">
        <f t="shared" si="2"/>
        <v>0</v>
      </c>
      <c r="N30" s="133">
        <f t="shared" si="3"/>
        <v>0</v>
      </c>
      <c r="O30" s="133">
        <v>1</v>
      </c>
    </row>
    <row r="31" spans="1:15" s="133" customFormat="1" ht="12.75">
      <c r="A31" s="127">
        <v>19</v>
      </c>
      <c r="B31" s="142">
        <v>2</v>
      </c>
      <c r="C31" s="128" t="s">
        <v>90</v>
      </c>
      <c r="D31" s="150" t="s">
        <v>130</v>
      </c>
      <c r="E31" s="130" t="s">
        <v>78</v>
      </c>
      <c r="F31" s="131" t="s">
        <v>57</v>
      </c>
      <c r="G31" s="149" t="s">
        <v>253</v>
      </c>
      <c r="H31" s="149"/>
      <c r="I31" s="149" t="s">
        <v>253</v>
      </c>
      <c r="J31" s="132"/>
      <c r="K31" s="133">
        <f t="shared" si="0"/>
        <v>2</v>
      </c>
      <c r="L31" s="133">
        <f t="shared" si="1"/>
        <v>0</v>
      </c>
      <c r="M31" s="133">
        <f t="shared" si="2"/>
        <v>0</v>
      </c>
      <c r="N31" s="133">
        <f t="shared" si="3"/>
        <v>0</v>
      </c>
    </row>
    <row r="32" spans="1:15" s="133" customFormat="1" ht="12.75">
      <c r="A32" s="127">
        <v>20</v>
      </c>
      <c r="B32" s="142">
        <v>2</v>
      </c>
      <c r="C32" s="128" t="s">
        <v>91</v>
      </c>
      <c r="D32" s="150" t="s">
        <v>131</v>
      </c>
      <c r="E32" s="130" t="s">
        <v>78</v>
      </c>
      <c r="F32" s="131" t="s">
        <v>57</v>
      </c>
      <c r="G32" s="149" t="s">
        <v>253</v>
      </c>
      <c r="H32" s="149"/>
      <c r="I32" s="149" t="s">
        <v>253</v>
      </c>
      <c r="J32" s="132"/>
      <c r="K32" s="133">
        <f t="shared" si="0"/>
        <v>2</v>
      </c>
      <c r="L32" s="133">
        <f t="shared" si="1"/>
        <v>0</v>
      </c>
      <c r="M32" s="133">
        <f t="shared" si="2"/>
        <v>0</v>
      </c>
      <c r="N32" s="133">
        <f t="shared" si="3"/>
        <v>0</v>
      </c>
    </row>
    <row r="33" spans="1:15" s="124" customFormat="1" ht="12.75">
      <c r="A33" s="161"/>
      <c r="B33" s="161">
        <f>SUM(B14:B32)</f>
        <v>50</v>
      </c>
      <c r="C33" s="162"/>
      <c r="D33" s="162"/>
      <c r="E33" s="163"/>
      <c r="F33" s="164"/>
      <c r="G33" s="165"/>
      <c r="H33" s="165"/>
      <c r="I33" s="165"/>
      <c r="J33" s="163"/>
      <c r="K33" s="124">
        <f>SUM(K14:K32)</f>
        <v>29</v>
      </c>
      <c r="L33" s="124">
        <f t="shared" ref="L33:N33" si="4">SUM(L14:L32)</f>
        <v>8</v>
      </c>
      <c r="M33" s="124">
        <f t="shared" si="4"/>
        <v>9</v>
      </c>
      <c r="N33" s="124">
        <f t="shared" si="4"/>
        <v>2</v>
      </c>
      <c r="O33" s="124">
        <f>SUM(K33:N33)+SUM(O14:O32)</f>
        <v>50</v>
      </c>
    </row>
    <row r="34" spans="1:15" s="160" customFormat="1" ht="12.75">
      <c r="A34" s="153"/>
      <c r="B34" s="154"/>
      <c r="C34" s="42"/>
      <c r="D34" s="155"/>
      <c r="E34" s="156"/>
      <c r="F34" s="157"/>
      <c r="G34" s="158"/>
      <c r="H34" s="158"/>
      <c r="I34" s="158"/>
      <c r="J34" s="159"/>
    </row>
    <row r="35" spans="1:15" s="120" customFormat="1" ht="12.75">
      <c r="A35" s="112">
        <v>21</v>
      </c>
      <c r="B35" s="113">
        <v>1</v>
      </c>
      <c r="C35" s="114" t="s">
        <v>71</v>
      </c>
      <c r="D35" s="115" t="s">
        <v>132</v>
      </c>
      <c r="E35" s="116" t="s">
        <v>176</v>
      </c>
      <c r="F35" s="117" t="s">
        <v>57</v>
      </c>
      <c r="G35" s="118" t="s">
        <v>253</v>
      </c>
      <c r="H35" s="118"/>
      <c r="I35" s="118" t="s">
        <v>253</v>
      </c>
      <c r="J35" s="119"/>
      <c r="K35" s="120">
        <f>IF(F35="SMD 0402", 1, 0)*B35</f>
        <v>1</v>
      </c>
      <c r="L35" s="120">
        <f>IF(F35="SMD 0603", 1, 0)</f>
        <v>0</v>
      </c>
      <c r="M35" s="120">
        <f>IF(F35="SMD 0805", 1, 0)</f>
        <v>0</v>
      </c>
    </row>
    <row r="36" spans="1:15" s="120" customFormat="1" ht="38.25">
      <c r="A36" s="112">
        <v>22</v>
      </c>
      <c r="B36" s="113">
        <v>12</v>
      </c>
      <c r="C36" s="114" t="s">
        <v>45</v>
      </c>
      <c r="D36" s="115" t="s">
        <v>171</v>
      </c>
      <c r="E36" s="116" t="s">
        <v>176</v>
      </c>
      <c r="F36" s="121" t="s">
        <v>57</v>
      </c>
      <c r="G36" s="118" t="s">
        <v>253</v>
      </c>
      <c r="H36" s="118"/>
      <c r="I36" s="118" t="s">
        <v>253</v>
      </c>
      <c r="J36" s="119"/>
      <c r="K36" s="120">
        <f t="shared" ref="K36:K46" si="5">IF(F36="SMD 0402", 1, 0)*B36</f>
        <v>12</v>
      </c>
      <c r="L36" s="120">
        <f t="shared" ref="L36:L46" si="6">IF(F36="SMD 0603", 1, 0)</f>
        <v>0</v>
      </c>
      <c r="M36" s="120">
        <f t="shared" ref="M36:M46" si="7">IF(F36="SMD 0805", 1, 0)</f>
        <v>0</v>
      </c>
    </row>
    <row r="37" spans="1:15" s="120" customFormat="1" ht="12.75">
      <c r="A37" s="112">
        <v>23</v>
      </c>
      <c r="B37" s="113">
        <v>4</v>
      </c>
      <c r="C37" s="114" t="s">
        <v>92</v>
      </c>
      <c r="D37" s="115" t="s">
        <v>133</v>
      </c>
      <c r="E37" s="116" t="s">
        <v>176</v>
      </c>
      <c r="F37" s="117" t="s">
        <v>57</v>
      </c>
      <c r="G37" s="118" t="s">
        <v>253</v>
      </c>
      <c r="H37" s="118"/>
      <c r="I37" s="118" t="s">
        <v>253</v>
      </c>
      <c r="J37" s="119"/>
      <c r="K37" s="120">
        <f t="shared" si="5"/>
        <v>4</v>
      </c>
      <c r="L37" s="120">
        <f t="shared" si="6"/>
        <v>0</v>
      </c>
      <c r="M37" s="120">
        <f t="shared" si="7"/>
        <v>0</v>
      </c>
    </row>
    <row r="38" spans="1:15" s="120" customFormat="1" ht="12.75">
      <c r="A38" s="112">
        <v>24</v>
      </c>
      <c r="B38" s="113">
        <v>1</v>
      </c>
      <c r="C38" s="114" t="s">
        <v>93</v>
      </c>
      <c r="D38" s="115" t="s">
        <v>138</v>
      </c>
      <c r="E38" s="116" t="s">
        <v>176</v>
      </c>
      <c r="F38" s="117" t="s">
        <v>57</v>
      </c>
      <c r="G38" s="118" t="s">
        <v>253</v>
      </c>
      <c r="H38" s="118"/>
      <c r="I38" s="118" t="s">
        <v>253</v>
      </c>
      <c r="J38" s="119"/>
      <c r="K38" s="120">
        <f t="shared" si="5"/>
        <v>1</v>
      </c>
      <c r="L38" s="120">
        <f t="shared" si="6"/>
        <v>0</v>
      </c>
      <c r="M38" s="120">
        <f t="shared" si="7"/>
        <v>0</v>
      </c>
    </row>
    <row r="39" spans="1:15" s="120" customFormat="1" ht="12.75">
      <c r="A39" s="112">
        <v>25</v>
      </c>
      <c r="B39" s="113">
        <v>1</v>
      </c>
      <c r="C39" s="114" t="s">
        <v>94</v>
      </c>
      <c r="D39" s="115" t="s">
        <v>231</v>
      </c>
      <c r="E39" s="116" t="s">
        <v>176</v>
      </c>
      <c r="F39" s="117" t="s">
        <v>57</v>
      </c>
      <c r="G39" s="118" t="s">
        <v>253</v>
      </c>
      <c r="H39" s="119"/>
      <c r="I39" s="118" t="s">
        <v>253</v>
      </c>
      <c r="J39" s="119"/>
      <c r="K39" s="120">
        <f t="shared" si="5"/>
        <v>1</v>
      </c>
      <c r="L39" s="120">
        <f t="shared" si="6"/>
        <v>0</v>
      </c>
      <c r="M39" s="120">
        <f t="shared" si="7"/>
        <v>0</v>
      </c>
    </row>
    <row r="40" spans="1:15" s="120" customFormat="1" ht="15.75" customHeight="1">
      <c r="A40" s="112">
        <v>26</v>
      </c>
      <c r="B40" s="113">
        <v>2</v>
      </c>
      <c r="C40" s="114" t="s">
        <v>95</v>
      </c>
      <c r="D40" s="115" t="s">
        <v>172</v>
      </c>
      <c r="E40" s="116" t="s">
        <v>176</v>
      </c>
      <c r="F40" s="117" t="s">
        <v>57</v>
      </c>
      <c r="G40" s="119" t="s">
        <v>253</v>
      </c>
      <c r="H40" s="119"/>
      <c r="I40" s="119" t="s">
        <v>253</v>
      </c>
      <c r="J40" s="119"/>
      <c r="K40" s="120">
        <f t="shared" si="5"/>
        <v>2</v>
      </c>
      <c r="L40" s="120">
        <f t="shared" si="6"/>
        <v>0</v>
      </c>
      <c r="M40" s="120">
        <f t="shared" si="7"/>
        <v>0</v>
      </c>
    </row>
    <row r="41" spans="1:15" s="120" customFormat="1" ht="15.75" customHeight="1">
      <c r="A41" s="112">
        <v>27</v>
      </c>
      <c r="B41" s="113">
        <v>3</v>
      </c>
      <c r="C41" s="114" t="s">
        <v>96</v>
      </c>
      <c r="D41" s="115" t="s">
        <v>135</v>
      </c>
      <c r="E41" s="116" t="s">
        <v>176</v>
      </c>
      <c r="F41" s="117" t="s">
        <v>57</v>
      </c>
      <c r="G41" s="119" t="s">
        <v>253</v>
      </c>
      <c r="H41" s="119"/>
      <c r="I41" s="119" t="s">
        <v>253</v>
      </c>
      <c r="J41" s="119"/>
      <c r="K41" s="120">
        <f t="shared" si="5"/>
        <v>3</v>
      </c>
      <c r="L41" s="120">
        <f t="shared" si="6"/>
        <v>0</v>
      </c>
      <c r="M41" s="120">
        <f t="shared" si="7"/>
        <v>0</v>
      </c>
    </row>
    <row r="42" spans="1:15" s="120" customFormat="1" ht="15.75" customHeight="1">
      <c r="A42" s="112">
        <v>28</v>
      </c>
      <c r="B42" s="113">
        <v>3</v>
      </c>
      <c r="C42" s="114" t="s">
        <v>97</v>
      </c>
      <c r="D42" s="115" t="s">
        <v>136</v>
      </c>
      <c r="E42" s="116" t="s">
        <v>176</v>
      </c>
      <c r="F42" s="117" t="s">
        <v>57</v>
      </c>
      <c r="G42" s="119" t="s">
        <v>253</v>
      </c>
      <c r="H42" s="119"/>
      <c r="I42" s="119" t="s">
        <v>253</v>
      </c>
      <c r="J42" s="119"/>
      <c r="K42" s="120">
        <f t="shared" si="5"/>
        <v>3</v>
      </c>
      <c r="L42" s="120">
        <f t="shared" si="6"/>
        <v>0</v>
      </c>
      <c r="M42" s="120">
        <f t="shared" si="7"/>
        <v>0</v>
      </c>
    </row>
    <row r="43" spans="1:15" s="120" customFormat="1" ht="15.75" customHeight="1">
      <c r="A43" s="112">
        <v>29</v>
      </c>
      <c r="B43" s="113">
        <v>4</v>
      </c>
      <c r="C43" s="114" t="s">
        <v>98</v>
      </c>
      <c r="D43" s="115" t="s">
        <v>137</v>
      </c>
      <c r="E43" s="116" t="s">
        <v>176</v>
      </c>
      <c r="F43" s="117" t="s">
        <v>57</v>
      </c>
      <c r="G43" s="119" t="s">
        <v>253</v>
      </c>
      <c r="H43" s="119"/>
      <c r="I43" s="122" t="s">
        <v>253</v>
      </c>
      <c r="J43" s="122"/>
      <c r="K43" s="120">
        <f t="shared" si="5"/>
        <v>4</v>
      </c>
      <c r="L43" s="120">
        <f t="shared" si="6"/>
        <v>0</v>
      </c>
      <c r="M43" s="120">
        <f t="shared" si="7"/>
        <v>0</v>
      </c>
    </row>
    <row r="44" spans="1:15" s="120" customFormat="1" ht="15.75" customHeight="1">
      <c r="A44" s="112">
        <v>30</v>
      </c>
      <c r="B44" s="113">
        <v>3</v>
      </c>
      <c r="C44" s="114" t="s">
        <v>238</v>
      </c>
      <c r="D44" s="115" t="s">
        <v>173</v>
      </c>
      <c r="E44" s="116" t="s">
        <v>177</v>
      </c>
      <c r="F44" s="117" t="s">
        <v>57</v>
      </c>
      <c r="G44" s="119" t="s">
        <v>253</v>
      </c>
      <c r="H44" s="119"/>
      <c r="I44" s="122" t="s">
        <v>253</v>
      </c>
      <c r="J44" s="122"/>
      <c r="K44" s="120">
        <f t="shared" si="5"/>
        <v>3</v>
      </c>
      <c r="L44" s="120">
        <f t="shared" si="6"/>
        <v>0</v>
      </c>
      <c r="M44" s="120">
        <f t="shared" si="7"/>
        <v>0</v>
      </c>
    </row>
    <row r="45" spans="1:15" s="120" customFormat="1" ht="15.75" customHeight="1">
      <c r="A45" s="112">
        <v>31</v>
      </c>
      <c r="B45" s="113">
        <v>4</v>
      </c>
      <c r="C45" s="114" t="s">
        <v>99</v>
      </c>
      <c r="D45" s="115" t="s">
        <v>174</v>
      </c>
      <c r="E45" s="116" t="s">
        <v>176</v>
      </c>
      <c r="F45" s="117" t="s">
        <v>57</v>
      </c>
      <c r="G45" s="119" t="s">
        <v>253</v>
      </c>
      <c r="H45" s="119"/>
      <c r="I45" s="122" t="s">
        <v>253</v>
      </c>
      <c r="J45" s="122"/>
      <c r="K45" s="120">
        <f t="shared" si="5"/>
        <v>4</v>
      </c>
      <c r="L45" s="120">
        <f t="shared" si="6"/>
        <v>0</v>
      </c>
      <c r="M45" s="120">
        <f t="shared" si="7"/>
        <v>0</v>
      </c>
    </row>
    <row r="46" spans="1:15" s="120" customFormat="1" ht="12.75">
      <c r="A46" s="112">
        <v>32</v>
      </c>
      <c r="B46" s="113">
        <v>2</v>
      </c>
      <c r="C46" s="114" t="s">
        <v>100</v>
      </c>
      <c r="D46" s="115" t="s">
        <v>175</v>
      </c>
      <c r="E46" s="116" t="s">
        <v>176</v>
      </c>
      <c r="F46" s="117" t="s">
        <v>57</v>
      </c>
      <c r="G46" s="119" t="s">
        <v>253</v>
      </c>
      <c r="H46" s="119"/>
      <c r="I46" s="122" t="s">
        <v>253</v>
      </c>
      <c r="J46" s="123"/>
      <c r="K46" s="120">
        <f t="shared" si="5"/>
        <v>2</v>
      </c>
      <c r="L46" s="120">
        <f t="shared" si="6"/>
        <v>0</v>
      </c>
      <c r="M46" s="120">
        <f t="shared" si="7"/>
        <v>0</v>
      </c>
    </row>
    <row r="47" spans="1:15" s="176" customFormat="1" ht="12.75">
      <c r="A47" s="167"/>
      <c r="B47" s="168">
        <f>SUM(B35:B46)</f>
        <v>40</v>
      </c>
      <c r="C47" s="169"/>
      <c r="D47" s="170"/>
      <c r="E47" s="171"/>
      <c r="F47" s="172"/>
      <c r="G47" s="173"/>
      <c r="H47" s="173"/>
      <c r="I47" s="174"/>
      <c r="J47" s="175"/>
      <c r="K47" s="176">
        <f>SUM(K35:K46)</f>
        <v>40</v>
      </c>
      <c r="L47" s="176">
        <f t="shared" ref="L47:M47" si="8">SUM(L35:L46)</f>
        <v>0</v>
      </c>
      <c r="M47" s="176">
        <f t="shared" si="8"/>
        <v>0</v>
      </c>
    </row>
    <row r="48" spans="1:15" s="13" customFormat="1" ht="12.75">
      <c r="A48" s="11"/>
      <c r="B48" s="17"/>
      <c r="C48" s="125"/>
      <c r="D48" s="126"/>
      <c r="E48" s="35"/>
      <c r="F48" s="24"/>
      <c r="G48" s="23"/>
      <c r="H48" s="23"/>
      <c r="I48" s="7"/>
      <c r="J48" s="166"/>
    </row>
    <row r="49" spans="1:12" s="13" customFormat="1" ht="15.75" customHeight="1">
      <c r="A49" s="11">
        <v>33</v>
      </c>
      <c r="B49" s="11">
        <v>1</v>
      </c>
      <c r="C49" s="14" t="s">
        <v>101</v>
      </c>
      <c r="D49" s="37" t="s">
        <v>178</v>
      </c>
      <c r="E49" s="35" t="s">
        <v>134</v>
      </c>
      <c r="F49" s="24" t="s">
        <v>72</v>
      </c>
      <c r="G49" s="10"/>
      <c r="H49" s="35" t="s">
        <v>168</v>
      </c>
      <c r="I49" s="7" t="s">
        <v>147</v>
      </c>
      <c r="J49" s="7" t="s">
        <v>46</v>
      </c>
    </row>
    <row r="50" spans="1:12" s="13" customFormat="1" ht="15.95" customHeight="1">
      <c r="A50" s="11">
        <v>34</v>
      </c>
      <c r="B50" s="17">
        <v>1</v>
      </c>
      <c r="C50" s="14" t="s">
        <v>150</v>
      </c>
      <c r="D50" s="42" t="s">
        <v>151</v>
      </c>
      <c r="E50" s="23"/>
      <c r="F50" s="36" t="s">
        <v>179</v>
      </c>
      <c r="G50" s="23"/>
      <c r="H50" s="26"/>
      <c r="I50" s="23"/>
      <c r="J50" s="39"/>
    </row>
    <row r="51" spans="1:12" s="13" customFormat="1" ht="15.95" customHeight="1">
      <c r="A51" s="11">
        <v>35</v>
      </c>
      <c r="B51" s="17">
        <v>5</v>
      </c>
      <c r="C51" s="14" t="s">
        <v>152</v>
      </c>
      <c r="D51" s="42" t="s">
        <v>153</v>
      </c>
      <c r="E51" s="23"/>
      <c r="F51" s="36" t="s">
        <v>179</v>
      </c>
      <c r="G51" s="23"/>
      <c r="H51" s="26"/>
      <c r="I51" s="23"/>
      <c r="J51" s="39"/>
    </row>
    <row r="52" spans="1:12" s="13" customFormat="1" ht="15.95" customHeight="1">
      <c r="A52" s="11">
        <v>36</v>
      </c>
      <c r="B52" s="17">
        <v>2</v>
      </c>
      <c r="C52" s="14" t="s">
        <v>154</v>
      </c>
      <c r="D52" s="42" t="s">
        <v>155</v>
      </c>
      <c r="E52" s="23"/>
      <c r="F52" s="36" t="s">
        <v>179</v>
      </c>
      <c r="G52" s="23"/>
      <c r="H52" s="26"/>
      <c r="I52" s="23"/>
      <c r="J52" s="39"/>
    </row>
    <row r="53" spans="1:12" s="13" customFormat="1" ht="15.95" customHeight="1">
      <c r="A53" s="11">
        <v>37</v>
      </c>
      <c r="B53" s="17">
        <v>4</v>
      </c>
      <c r="C53" s="14" t="s">
        <v>156</v>
      </c>
      <c r="D53" s="42" t="s">
        <v>157</v>
      </c>
      <c r="E53" s="23"/>
      <c r="F53" s="36" t="s">
        <v>179</v>
      </c>
      <c r="G53" s="23"/>
      <c r="H53" s="26"/>
      <c r="I53" s="23"/>
      <c r="J53" s="39"/>
    </row>
    <row r="54" spans="1:12" s="13" customFormat="1" ht="15.95" customHeight="1">
      <c r="A54" s="11">
        <v>38</v>
      </c>
      <c r="B54" s="17">
        <v>3</v>
      </c>
      <c r="C54" s="14" t="s">
        <v>146</v>
      </c>
      <c r="D54" s="42" t="s">
        <v>158</v>
      </c>
      <c r="E54" s="23"/>
      <c r="F54" s="36" t="s">
        <v>179</v>
      </c>
      <c r="G54" s="23"/>
      <c r="H54" s="26"/>
      <c r="I54" s="23"/>
      <c r="J54" s="39"/>
    </row>
    <row r="55" spans="1:12" s="13" customFormat="1" ht="15.95" customHeight="1">
      <c r="A55" s="11">
        <v>39</v>
      </c>
      <c r="B55" s="17">
        <v>3</v>
      </c>
      <c r="C55" s="14" t="s">
        <v>159</v>
      </c>
      <c r="D55" s="42" t="s">
        <v>160</v>
      </c>
      <c r="E55" s="23"/>
      <c r="F55" s="36" t="s">
        <v>179</v>
      </c>
      <c r="G55" s="23"/>
      <c r="H55" s="26"/>
      <c r="I55" s="23"/>
      <c r="J55" s="39"/>
    </row>
    <row r="56" spans="1:12" s="13" customFormat="1" ht="15.95" customHeight="1">
      <c r="A56" s="11">
        <v>40</v>
      </c>
      <c r="B56" s="17">
        <v>1</v>
      </c>
      <c r="C56" s="14" t="s">
        <v>161</v>
      </c>
      <c r="D56" s="42" t="s">
        <v>162</v>
      </c>
      <c r="E56" s="23"/>
      <c r="F56" s="36" t="s">
        <v>179</v>
      </c>
      <c r="G56" s="23"/>
      <c r="H56" s="26"/>
      <c r="I56" s="23"/>
      <c r="J56" s="39"/>
    </row>
    <row r="57" spans="1:12" s="58" customFormat="1" ht="15.75" customHeight="1">
      <c r="A57" s="11">
        <v>41</v>
      </c>
      <c r="B57" s="43">
        <v>1</v>
      </c>
      <c r="C57" s="44" t="s">
        <v>69</v>
      </c>
      <c r="D57" s="44" t="s">
        <v>232</v>
      </c>
      <c r="E57" s="45"/>
      <c r="F57" s="46" t="s">
        <v>72</v>
      </c>
      <c r="G57" s="47" t="s">
        <v>181</v>
      </c>
      <c r="H57" s="48" t="s">
        <v>182</v>
      </c>
      <c r="I57" s="47" t="s">
        <v>183</v>
      </c>
      <c r="J57" s="49" t="s">
        <v>141</v>
      </c>
      <c r="K57" s="56"/>
      <c r="L57" s="57"/>
    </row>
    <row r="58" spans="1:12" s="58" customFormat="1" ht="15.75" customHeight="1">
      <c r="A58" s="11">
        <v>42</v>
      </c>
      <c r="B58" s="50">
        <v>1</v>
      </c>
      <c r="C58" s="44" t="s">
        <v>70</v>
      </c>
      <c r="D58" s="44" t="s">
        <v>164</v>
      </c>
      <c r="E58" s="45"/>
      <c r="F58" s="46" t="s">
        <v>148</v>
      </c>
      <c r="G58" s="47" t="s">
        <v>250</v>
      </c>
      <c r="H58" s="48" t="s">
        <v>47</v>
      </c>
      <c r="I58" s="47" t="s">
        <v>250</v>
      </c>
      <c r="J58" s="51"/>
      <c r="K58" s="59"/>
      <c r="L58" s="60"/>
    </row>
    <row r="59" spans="1:12" s="58" customFormat="1" ht="12.75">
      <c r="A59" s="11">
        <v>43</v>
      </c>
      <c r="B59" s="50">
        <v>1</v>
      </c>
      <c r="C59" s="44" t="s">
        <v>102</v>
      </c>
      <c r="D59" s="44" t="s">
        <v>105</v>
      </c>
      <c r="E59" s="45"/>
      <c r="F59" s="46" t="s">
        <v>163</v>
      </c>
      <c r="G59" s="47" t="s">
        <v>250</v>
      </c>
      <c r="H59" s="48" t="s">
        <v>180</v>
      </c>
      <c r="I59" s="47" t="s">
        <v>250</v>
      </c>
      <c r="J59" s="53"/>
      <c r="K59" s="59"/>
      <c r="L59" s="60"/>
    </row>
    <row r="60" spans="1:12" s="58" customFormat="1" ht="12.75">
      <c r="A60" s="11">
        <v>44</v>
      </c>
      <c r="B60" s="50">
        <v>1</v>
      </c>
      <c r="C60" s="44" t="s">
        <v>103</v>
      </c>
      <c r="D60" s="44" t="s">
        <v>233</v>
      </c>
      <c r="E60" s="52"/>
      <c r="F60" s="46" t="s">
        <v>149</v>
      </c>
      <c r="G60" s="47" t="s">
        <v>250</v>
      </c>
      <c r="H60" s="48" t="s">
        <v>48</v>
      </c>
      <c r="I60" s="47" t="s">
        <v>250</v>
      </c>
      <c r="J60" s="53"/>
      <c r="K60" s="59"/>
      <c r="L60" s="60"/>
    </row>
    <row r="61" spans="1:12" s="58" customFormat="1" ht="12.75">
      <c r="A61" s="11">
        <v>45</v>
      </c>
      <c r="B61" s="54">
        <v>4</v>
      </c>
      <c r="C61" s="44" t="s">
        <v>241</v>
      </c>
      <c r="D61" s="44" t="s">
        <v>106</v>
      </c>
      <c r="E61" s="55"/>
      <c r="F61" s="46" t="s">
        <v>184</v>
      </c>
      <c r="G61" s="51" t="s">
        <v>185</v>
      </c>
      <c r="H61" s="46" t="s">
        <v>242</v>
      </c>
      <c r="I61" s="51" t="s">
        <v>183</v>
      </c>
      <c r="J61" s="51" t="s">
        <v>186</v>
      </c>
      <c r="K61" s="59"/>
      <c r="L61" s="60"/>
    </row>
    <row r="62" spans="1:12" s="69" customFormat="1" ht="25.5">
      <c r="A62" s="11">
        <v>46</v>
      </c>
      <c r="B62" s="62">
        <v>1</v>
      </c>
      <c r="C62" s="37" t="s">
        <v>187</v>
      </c>
      <c r="D62" s="63" t="s">
        <v>188</v>
      </c>
      <c r="E62" s="64"/>
      <c r="F62" s="65"/>
      <c r="G62" s="66"/>
      <c r="H62" s="66"/>
      <c r="I62" s="66" t="s">
        <v>183</v>
      </c>
      <c r="J62" s="61" t="s">
        <v>53</v>
      </c>
      <c r="K62" s="67"/>
      <c r="L62" s="68"/>
    </row>
    <row r="63" spans="1:12" ht="38.25">
      <c r="A63" s="11">
        <v>47</v>
      </c>
      <c r="B63" s="31">
        <v>4</v>
      </c>
      <c r="C63" s="14" t="s">
        <v>104</v>
      </c>
      <c r="D63" s="37" t="s">
        <v>190</v>
      </c>
      <c r="E63" s="25"/>
      <c r="F63" s="25" t="s">
        <v>189</v>
      </c>
      <c r="G63" s="20" t="s">
        <v>142</v>
      </c>
      <c r="H63" s="70">
        <v>1935161</v>
      </c>
      <c r="I63" s="19" t="s">
        <v>1</v>
      </c>
      <c r="J63" s="19" t="s">
        <v>139</v>
      </c>
      <c r="K63" s="30"/>
      <c r="L63" s="30"/>
    </row>
    <row r="64" spans="1:12" s="58" customFormat="1" ht="25.5">
      <c r="A64" s="11">
        <v>48</v>
      </c>
      <c r="B64" s="71">
        <v>1</v>
      </c>
      <c r="C64" s="44" t="s">
        <v>107</v>
      </c>
      <c r="D64" s="44" t="s">
        <v>15</v>
      </c>
      <c r="F64" s="77" t="s">
        <v>72</v>
      </c>
      <c r="G64" s="72"/>
      <c r="H64" s="73" t="s">
        <v>49</v>
      </c>
      <c r="I64" s="72" t="s">
        <v>1</v>
      </c>
      <c r="J64" s="72" t="s">
        <v>50</v>
      </c>
      <c r="K64" s="74"/>
      <c r="L64" s="75"/>
    </row>
    <row r="65" spans="1:12" ht="12.75">
      <c r="A65" s="11">
        <v>49</v>
      </c>
      <c r="B65" s="32">
        <v>1</v>
      </c>
      <c r="C65" s="14" t="s">
        <v>108</v>
      </c>
      <c r="D65" s="14" t="s">
        <v>239</v>
      </c>
      <c r="E65" s="19"/>
      <c r="F65" s="70" t="s">
        <v>79</v>
      </c>
      <c r="G65" s="79" t="s">
        <v>192</v>
      </c>
      <c r="H65" s="19" t="s">
        <v>191</v>
      </c>
      <c r="I65" s="79" t="s">
        <v>183</v>
      </c>
      <c r="J65" s="19" t="s">
        <v>193</v>
      </c>
      <c r="K65" s="30"/>
      <c r="L65" s="30"/>
    </row>
    <row r="66" spans="1:12" ht="12.75">
      <c r="A66" s="11">
        <v>50</v>
      </c>
      <c r="B66" s="33">
        <v>1</v>
      </c>
      <c r="C66" s="14" t="s">
        <v>109</v>
      </c>
      <c r="D66" s="14" t="s">
        <v>234</v>
      </c>
      <c r="E66" s="19"/>
      <c r="F66" s="70" t="s">
        <v>72</v>
      </c>
      <c r="G66" s="79" t="s">
        <v>73</v>
      </c>
      <c r="H66" s="19" t="s">
        <v>194</v>
      </c>
      <c r="I66" s="19" t="s">
        <v>1</v>
      </c>
      <c r="J66" s="19" t="s">
        <v>169</v>
      </c>
      <c r="K66" s="30"/>
      <c r="L66" s="30"/>
    </row>
    <row r="67" spans="1:12" ht="12.75">
      <c r="A67" s="11">
        <v>51</v>
      </c>
      <c r="B67" s="33">
        <v>1</v>
      </c>
      <c r="C67" s="14" t="s">
        <v>110</v>
      </c>
      <c r="D67" s="14" t="s">
        <v>16</v>
      </c>
      <c r="E67" s="19"/>
      <c r="F67" s="70" t="s">
        <v>72</v>
      </c>
      <c r="G67" s="79" t="s">
        <v>197</v>
      </c>
      <c r="H67" s="19" t="s">
        <v>196</v>
      </c>
      <c r="I67" s="79" t="s">
        <v>183</v>
      </c>
      <c r="J67" s="19" t="s">
        <v>195</v>
      </c>
      <c r="K67" s="30"/>
      <c r="L67" s="30"/>
    </row>
    <row r="68" spans="1:12" ht="25.5">
      <c r="A68" s="11">
        <v>52</v>
      </c>
      <c r="B68" s="33">
        <v>1</v>
      </c>
      <c r="C68" s="14" t="s">
        <v>111</v>
      </c>
      <c r="D68" s="14" t="s">
        <v>17</v>
      </c>
      <c r="E68" s="19"/>
      <c r="F68" s="70" t="s">
        <v>72</v>
      </c>
      <c r="G68" s="79" t="s">
        <v>198</v>
      </c>
      <c r="H68" s="19" t="s">
        <v>167</v>
      </c>
      <c r="I68" s="79" t="s">
        <v>183</v>
      </c>
      <c r="J68" s="19" t="s">
        <v>199</v>
      </c>
      <c r="K68" s="30"/>
      <c r="L68" s="30"/>
    </row>
    <row r="69" spans="1:12" ht="25.5">
      <c r="A69" s="11">
        <v>53</v>
      </c>
      <c r="B69" s="33">
        <v>1</v>
      </c>
      <c r="C69" s="14" t="s">
        <v>112</v>
      </c>
      <c r="D69" s="14" t="s">
        <v>18</v>
      </c>
      <c r="E69" s="19"/>
      <c r="F69" s="70" t="s">
        <v>72</v>
      </c>
      <c r="G69" s="19" t="s">
        <v>51</v>
      </c>
      <c r="H69" s="40">
        <v>1010058159</v>
      </c>
      <c r="I69" s="19"/>
      <c r="J69" s="19"/>
      <c r="K69" s="30"/>
      <c r="L69" s="30"/>
    </row>
    <row r="70" spans="1:12" ht="12.75">
      <c r="A70" s="11">
        <v>54</v>
      </c>
      <c r="B70" s="33">
        <v>2</v>
      </c>
      <c r="C70" s="37" t="s">
        <v>240</v>
      </c>
      <c r="D70" s="14" t="s">
        <v>19</v>
      </c>
      <c r="E70" s="19"/>
      <c r="F70" s="80" t="s">
        <v>179</v>
      </c>
      <c r="G70" s="79" t="s">
        <v>202</v>
      </c>
      <c r="H70" s="19" t="s">
        <v>201</v>
      </c>
      <c r="I70" s="79" t="s">
        <v>183</v>
      </c>
      <c r="J70" s="19" t="s">
        <v>200</v>
      </c>
      <c r="K70" s="30"/>
      <c r="L70" s="30"/>
    </row>
    <row r="71" spans="1:12" ht="12.75">
      <c r="A71" s="11">
        <v>55</v>
      </c>
      <c r="B71" s="33">
        <v>1</v>
      </c>
      <c r="C71" s="14" t="s">
        <v>113</v>
      </c>
      <c r="D71" s="14" t="s">
        <v>20</v>
      </c>
      <c r="E71" s="19"/>
      <c r="F71" s="70" t="s">
        <v>252</v>
      </c>
      <c r="G71" s="79" t="s">
        <v>206</v>
      </c>
      <c r="H71" s="19" t="s">
        <v>207</v>
      </c>
      <c r="I71" s="79" t="s">
        <v>183</v>
      </c>
      <c r="J71" s="79" t="s">
        <v>208</v>
      </c>
      <c r="K71" s="30"/>
      <c r="L71" s="30"/>
    </row>
    <row r="72" spans="1:12" ht="12.75">
      <c r="A72" s="11">
        <v>56</v>
      </c>
      <c r="B72" s="33">
        <v>3</v>
      </c>
      <c r="C72" s="14" t="s">
        <v>2</v>
      </c>
      <c r="D72" s="14" t="s">
        <v>21</v>
      </c>
      <c r="E72" s="19"/>
      <c r="F72" s="70" t="s">
        <v>252</v>
      </c>
      <c r="G72" s="79" t="s">
        <v>206</v>
      </c>
      <c r="H72" s="79" t="s">
        <v>209</v>
      </c>
      <c r="I72" s="79" t="s">
        <v>183</v>
      </c>
      <c r="J72" s="79" t="s">
        <v>210</v>
      </c>
      <c r="K72" s="30"/>
      <c r="L72" s="30"/>
    </row>
    <row r="73" spans="1:12" ht="12.75">
      <c r="A73" s="11">
        <v>57</v>
      </c>
      <c r="B73" s="33">
        <v>2</v>
      </c>
      <c r="C73" s="14" t="s">
        <v>3</v>
      </c>
      <c r="D73" s="14" t="s">
        <v>22</v>
      </c>
      <c r="E73" s="19"/>
      <c r="F73" s="81" t="s">
        <v>203</v>
      </c>
      <c r="G73" s="79" t="s">
        <v>206</v>
      </c>
      <c r="H73" s="79" t="s">
        <v>205</v>
      </c>
      <c r="I73" s="79" t="s">
        <v>183</v>
      </c>
      <c r="J73" s="19" t="s">
        <v>204</v>
      </c>
      <c r="K73" s="30"/>
      <c r="L73" s="30"/>
    </row>
    <row r="74" spans="1:12" ht="12.75">
      <c r="A74" s="11">
        <v>58</v>
      </c>
      <c r="B74" s="33">
        <v>1</v>
      </c>
      <c r="C74" s="14" t="s">
        <v>4</v>
      </c>
      <c r="D74" s="14" t="s">
        <v>23</v>
      </c>
      <c r="E74" s="19"/>
      <c r="F74" s="70" t="s">
        <v>72</v>
      </c>
      <c r="G74" s="84" t="s">
        <v>230</v>
      </c>
      <c r="H74" s="19" t="s">
        <v>211</v>
      </c>
      <c r="I74" s="79" t="s">
        <v>212</v>
      </c>
      <c r="J74" s="19" t="s">
        <v>213</v>
      </c>
      <c r="K74" s="30"/>
      <c r="L74" s="30"/>
    </row>
    <row r="75" spans="1:12" ht="12.75">
      <c r="A75" s="11">
        <v>59</v>
      </c>
      <c r="B75" s="34">
        <v>1</v>
      </c>
      <c r="C75" s="14" t="s">
        <v>5</v>
      </c>
      <c r="D75" s="14" t="s">
        <v>52</v>
      </c>
      <c r="E75" s="19"/>
      <c r="F75" s="80" t="s">
        <v>215</v>
      </c>
      <c r="G75" s="20" t="s">
        <v>140</v>
      </c>
      <c r="H75" s="82" t="s">
        <v>214</v>
      </c>
      <c r="I75" s="20" t="s">
        <v>250</v>
      </c>
      <c r="J75" s="20"/>
      <c r="K75" s="29"/>
      <c r="L75" s="29"/>
    </row>
    <row r="76" spans="1:12" ht="12.75">
      <c r="A76" s="11">
        <v>60</v>
      </c>
      <c r="B76" s="33">
        <v>1</v>
      </c>
      <c r="C76" s="15" t="s">
        <v>6</v>
      </c>
      <c r="D76" s="15" t="s">
        <v>24</v>
      </c>
      <c r="E76" s="19"/>
      <c r="F76" s="78" t="s">
        <v>33</v>
      </c>
      <c r="G76" s="84" t="s">
        <v>229</v>
      </c>
      <c r="H76" s="38" t="s">
        <v>216</v>
      </c>
      <c r="I76" s="79" t="s">
        <v>183</v>
      </c>
      <c r="J76" s="79" t="s">
        <v>217</v>
      </c>
      <c r="K76" s="29"/>
      <c r="L76" s="29"/>
    </row>
    <row r="77" spans="1:12" ht="12.75">
      <c r="A77" s="11">
        <v>61</v>
      </c>
      <c r="B77" s="33">
        <v>1</v>
      </c>
      <c r="C77" s="15" t="s">
        <v>7</v>
      </c>
      <c r="D77" s="15" t="s">
        <v>25</v>
      </c>
      <c r="E77" s="22"/>
      <c r="F77" s="78" t="s">
        <v>34</v>
      </c>
      <c r="G77" s="20" t="s">
        <v>143</v>
      </c>
      <c r="H77" s="41" t="s">
        <v>219</v>
      </c>
      <c r="I77" s="79" t="s">
        <v>212</v>
      </c>
      <c r="J77" s="20" t="s">
        <v>218</v>
      </c>
      <c r="K77" s="29"/>
      <c r="L77" s="29"/>
    </row>
    <row r="78" spans="1:12" ht="12.75">
      <c r="A78" s="11">
        <v>62</v>
      </c>
      <c r="B78" s="33">
        <v>1</v>
      </c>
      <c r="C78" s="15" t="s">
        <v>8</v>
      </c>
      <c r="D78" s="15" t="s">
        <v>26</v>
      </c>
      <c r="E78" s="18"/>
      <c r="F78" s="83" t="s">
        <v>220</v>
      </c>
      <c r="G78" s="79" t="s">
        <v>221</v>
      </c>
      <c r="H78" s="79" t="s">
        <v>223</v>
      </c>
      <c r="I78" s="79" t="s">
        <v>183</v>
      </c>
      <c r="J78" s="79" t="s">
        <v>222</v>
      </c>
      <c r="K78" s="29"/>
      <c r="L78" s="29"/>
    </row>
    <row r="79" spans="1:12" ht="12.75">
      <c r="A79" s="11">
        <v>63</v>
      </c>
      <c r="B79" s="33">
        <v>2</v>
      </c>
      <c r="C79" s="14" t="s">
        <v>9</v>
      </c>
      <c r="D79" s="21" t="s">
        <v>27</v>
      </c>
      <c r="E79" s="19"/>
      <c r="F79" s="80" t="s">
        <v>35</v>
      </c>
      <c r="G79" s="20" t="s">
        <v>170</v>
      </c>
      <c r="H79" s="38" t="s">
        <v>40</v>
      </c>
      <c r="I79" s="20" t="s">
        <v>250</v>
      </c>
      <c r="J79" s="20"/>
      <c r="K79" s="29"/>
      <c r="L79" s="29"/>
    </row>
    <row r="80" spans="1:12" ht="12.75">
      <c r="A80" s="11">
        <v>64</v>
      </c>
      <c r="B80" s="33">
        <v>2</v>
      </c>
      <c r="C80" s="14" t="s">
        <v>10</v>
      </c>
      <c r="D80" s="21" t="s">
        <v>28</v>
      </c>
      <c r="E80" s="19"/>
      <c r="F80" s="70" t="s">
        <v>36</v>
      </c>
      <c r="G80" s="20" t="s">
        <v>144</v>
      </c>
      <c r="H80" s="27" t="s">
        <v>224</v>
      </c>
      <c r="I80" s="19" t="s">
        <v>250</v>
      </c>
      <c r="J80" s="79"/>
      <c r="K80" s="30"/>
      <c r="L80" s="30"/>
    </row>
    <row r="81" spans="1:12" ht="12.75">
      <c r="A81" s="11">
        <v>65</v>
      </c>
      <c r="B81" s="33">
        <v>1</v>
      </c>
      <c r="C81" s="14" t="s">
        <v>11</v>
      </c>
      <c r="D81" s="21" t="s">
        <v>29</v>
      </c>
      <c r="E81" s="19"/>
      <c r="F81" s="70" t="s">
        <v>37</v>
      </c>
      <c r="G81" s="19" t="s">
        <v>145</v>
      </c>
      <c r="H81" s="38" t="s">
        <v>225</v>
      </c>
      <c r="I81" s="19" t="s">
        <v>250</v>
      </c>
      <c r="J81" s="19"/>
      <c r="K81" s="30"/>
      <c r="L81" s="30"/>
    </row>
    <row r="82" spans="1:12" ht="12.75">
      <c r="A82" s="11">
        <v>66</v>
      </c>
      <c r="B82" s="33">
        <v>1</v>
      </c>
      <c r="C82" s="14" t="s">
        <v>12</v>
      </c>
      <c r="D82" s="21" t="s">
        <v>30</v>
      </c>
      <c r="E82" s="19"/>
      <c r="F82" s="70" t="s">
        <v>165</v>
      </c>
      <c r="G82" s="19" t="s">
        <v>145</v>
      </c>
      <c r="H82" s="28" t="s">
        <v>166</v>
      </c>
      <c r="I82" s="19" t="s">
        <v>250</v>
      </c>
      <c r="J82" s="19"/>
      <c r="K82" s="30"/>
      <c r="L82" s="30"/>
    </row>
    <row r="83" spans="1:12" ht="12.75">
      <c r="A83" s="11">
        <v>67</v>
      </c>
      <c r="B83" s="33">
        <v>1</v>
      </c>
      <c r="C83" s="14" t="s">
        <v>13</v>
      </c>
      <c r="D83" s="21" t="s">
        <v>31</v>
      </c>
      <c r="E83" s="22"/>
      <c r="F83" s="70" t="s">
        <v>38</v>
      </c>
      <c r="G83" s="19" t="s">
        <v>145</v>
      </c>
      <c r="H83" s="38" t="s">
        <v>41</v>
      </c>
      <c r="I83" s="19" t="s">
        <v>250</v>
      </c>
      <c r="J83" s="19"/>
      <c r="K83" s="30"/>
      <c r="L83" s="30"/>
    </row>
    <row r="84" spans="1:12" ht="12.75">
      <c r="A84" s="11">
        <v>68</v>
      </c>
      <c r="B84" s="33">
        <v>1</v>
      </c>
      <c r="C84" s="14" t="s">
        <v>14</v>
      </c>
      <c r="D84" s="21" t="s">
        <v>32</v>
      </c>
      <c r="E84" s="22"/>
      <c r="F84" s="70" t="s">
        <v>39</v>
      </c>
      <c r="G84" s="19" t="s">
        <v>144</v>
      </c>
      <c r="H84" s="26" t="s">
        <v>42</v>
      </c>
      <c r="I84" s="19" t="s">
        <v>250</v>
      </c>
      <c r="J84" s="19"/>
      <c r="K84" s="30"/>
      <c r="L84" s="30"/>
    </row>
    <row r="85" spans="1:12" ht="12.75">
      <c r="A85" s="11">
        <v>69</v>
      </c>
      <c r="B85" s="33">
        <v>2</v>
      </c>
      <c r="C85" s="14" t="s">
        <v>243</v>
      </c>
      <c r="D85" s="21" t="s">
        <v>244</v>
      </c>
      <c r="E85" s="22"/>
      <c r="F85" s="70" t="s">
        <v>163</v>
      </c>
      <c r="G85" s="79" t="s">
        <v>227</v>
      </c>
      <c r="H85" s="26" t="s">
        <v>226</v>
      </c>
      <c r="I85" s="79" t="s">
        <v>183</v>
      </c>
      <c r="J85" s="19" t="s">
        <v>228</v>
      </c>
      <c r="K85" s="30"/>
      <c r="L85" s="30"/>
    </row>
    <row r="86" spans="1:12" ht="12.75">
      <c r="G86" s="30"/>
      <c r="H86" s="30"/>
      <c r="I86" s="30"/>
      <c r="J86" s="30"/>
      <c r="K86" s="30"/>
      <c r="L86" s="30"/>
    </row>
  </sheetData>
  <mergeCells count="14">
    <mergeCell ref="A12:J12"/>
    <mergeCell ref="C1:D1"/>
    <mergeCell ref="A3:C3"/>
    <mergeCell ref="D3:I3"/>
    <mergeCell ref="A4:C4"/>
    <mergeCell ref="D4:I4"/>
    <mergeCell ref="A8:C8"/>
    <mergeCell ref="D8:F8"/>
    <mergeCell ref="A5:I5"/>
    <mergeCell ref="A6:I6"/>
    <mergeCell ref="A7:C7"/>
    <mergeCell ref="D7:F7"/>
    <mergeCell ref="G7:I7"/>
    <mergeCell ref="G8:I8"/>
  </mergeCells>
  <phoneticPr fontId="0" type="noConversion"/>
  <hyperlinks>
    <hyperlink ref="D8" r:id="rId1"/>
  </hyperlinks>
  <printOptions horizontalCentered="1"/>
  <pageMargins left="0" right="0" top="0" bottom="0" header="0.5" footer="0.5"/>
  <pageSetup orientation="portrait" horizontalDpi="4294967293" verticalDpi="0" r:id="rId2"/>
  <headerFooter alignWithMargins="0"/>
  <legacyDrawing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"/>
  <sheetViews>
    <sheetView workbookViewId="0"/>
  </sheetViews>
  <sheetFormatPr defaultColWidth="8.85546875" defaultRowHeight="12.75"/>
  <sheetData/>
  <sheetProtection password="CC3C" sheet="1" objects="1" scenarios="1"/>
  <pageMargins left="0.7" right="0.7" top="0.75" bottom="0.75" header="0.3" footer="0.3"/>
  <customProperties>
    <customPr name="DCFIdentifier" r:id="rId1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Classified as UnClassified</vt:lpstr>
      <vt:lpstr>Sheet1!Print_Area</vt:lpstr>
      <vt:lpstr>Sheet1!Print_Titles</vt:lpstr>
    </vt:vector>
  </TitlesOfParts>
  <Company>STMicroelectronics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Connor Citron</cp:lastModifiedBy>
  <cp:lastPrinted>2010-02-25T09:38:17Z</cp:lastPrinted>
  <dcterms:created xsi:type="dcterms:W3CDTF">2006-11-02T08:38:13Z</dcterms:created>
  <dcterms:modified xsi:type="dcterms:W3CDTF">2013-11-07T05:43:58Z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