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ydt\Github\TYFS\Technical Documentation\"/>
    </mc:Choice>
  </mc:AlternateContent>
  <xr:revisionPtr revIDLastSave="0" documentId="13_ncr:1_{0859812D-1847-40F7-88B6-F0939BE60FDF}" xr6:coauthVersionLast="46" xr6:coauthVersionMax="46" xr10:uidLastSave="{00000000-0000-0000-0000-000000000000}"/>
  <bookViews>
    <workbookView xWindow="-120" yWindow="-120" windowWidth="29040" windowHeight="15840" activeTab="1" xr2:uid="{61B4FB97-F0E7-4999-8238-8C0A281636B7}"/>
  </bookViews>
  <sheets>
    <sheet name="磁盘簇大小与寻址空间" sheetId="1" r:id="rId1"/>
    <sheet name="MFR寻址" sheetId="3" r:id="rId2"/>
    <sheet name="保护MB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3" i="3"/>
  <c r="G4" i="3"/>
  <c r="G5" i="3"/>
  <c r="G6" i="3"/>
  <c r="G7" i="3"/>
  <c r="G8" i="3"/>
  <c r="G9" i="3"/>
  <c r="G10" i="3"/>
  <c r="G11" i="3"/>
  <c r="G12" i="3"/>
  <c r="G13" i="3"/>
  <c r="G3" i="3"/>
  <c r="F4" i="3"/>
  <c r="F5" i="3"/>
  <c r="F6" i="3"/>
  <c r="F7" i="3"/>
  <c r="F8" i="3"/>
  <c r="F9" i="3"/>
  <c r="F10" i="3"/>
  <c r="F11" i="3"/>
  <c r="F12" i="3"/>
  <c r="F13" i="3"/>
  <c r="F3" i="3"/>
  <c r="E11" i="3"/>
  <c r="E12" i="3"/>
  <c r="D4" i="3"/>
  <c r="D5" i="3"/>
  <c r="E5" i="3" s="1"/>
  <c r="D6" i="3"/>
  <c r="E6" i="3" s="1"/>
  <c r="D7" i="3"/>
  <c r="D8" i="3"/>
  <c r="D9" i="3"/>
  <c r="D10" i="3"/>
  <c r="D11" i="3"/>
  <c r="D12" i="3"/>
  <c r="D13" i="3"/>
  <c r="C4" i="3"/>
  <c r="C5" i="3"/>
  <c r="C6" i="3"/>
  <c r="C7" i="3"/>
  <c r="C8" i="3"/>
  <c r="C9" i="3"/>
  <c r="C10" i="3"/>
  <c r="C11" i="3"/>
  <c r="C12" i="3"/>
  <c r="C13" i="3"/>
  <c r="B4" i="3"/>
  <c r="B5" i="3"/>
  <c r="B6" i="3"/>
  <c r="B7" i="3"/>
  <c r="B8" i="3"/>
  <c r="B9" i="3"/>
  <c r="B10" i="3"/>
  <c r="B11" i="3"/>
  <c r="B12" i="3"/>
  <c r="B13" i="3"/>
  <c r="B3" i="3"/>
  <c r="C3" i="3"/>
  <c r="D3" i="3"/>
  <c r="E3" i="3" s="1"/>
  <c r="F4" i="1"/>
  <c r="F5" i="1"/>
  <c r="F6" i="1"/>
  <c r="F7" i="1"/>
  <c r="F8" i="1"/>
  <c r="F9" i="1"/>
  <c r="F10" i="1"/>
  <c r="F11" i="1"/>
  <c r="F12" i="1"/>
  <c r="F13" i="1"/>
  <c r="F3" i="1"/>
  <c r="B3" i="1"/>
  <c r="C3" i="1" s="1"/>
  <c r="G4" i="1"/>
  <c r="G5" i="1"/>
  <c r="G6" i="1"/>
  <c r="G7" i="1"/>
  <c r="G8" i="1"/>
  <c r="G9" i="1"/>
  <c r="G10" i="1"/>
  <c r="G11" i="1"/>
  <c r="G12" i="1"/>
  <c r="G13" i="1"/>
  <c r="J4" i="1"/>
  <c r="O4" i="1"/>
  <c r="O5" i="1"/>
  <c r="O6" i="1"/>
  <c r="O7" i="1"/>
  <c r="O8" i="1"/>
  <c r="O9" i="1"/>
  <c r="O10" i="1"/>
  <c r="O11" i="1"/>
  <c r="O12" i="1"/>
  <c r="O13" i="1"/>
  <c r="O3" i="1"/>
  <c r="D3" i="1"/>
  <c r="E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E4" i="3" l="1"/>
  <c r="E10" i="3"/>
  <c r="E13" i="3"/>
  <c r="E9" i="3"/>
  <c r="E8" i="3"/>
  <c r="E7" i="3"/>
  <c r="M5" i="1"/>
  <c r="M4" i="1"/>
  <c r="M6" i="1"/>
  <c r="M3" i="1"/>
  <c r="M11" i="1"/>
  <c r="M10" i="1"/>
  <c r="M8" i="1"/>
  <c r="M7" i="1"/>
  <c r="M13" i="1"/>
  <c r="M12" i="1"/>
  <c r="M9" i="1"/>
  <c r="H7" i="1"/>
  <c r="H8" i="1"/>
  <c r="H6" i="1"/>
  <c r="H5" i="1"/>
  <c r="H9" i="1"/>
  <c r="H4" i="1"/>
  <c r="H3" i="1"/>
  <c r="G3" i="1" s="1"/>
  <c r="H13" i="1"/>
  <c r="H12" i="1"/>
  <c r="H10" i="1"/>
  <c r="H11" i="1"/>
  <c r="L12" i="1" l="1"/>
  <c r="N12" i="1"/>
  <c r="L9" i="1"/>
  <c r="N9" i="1"/>
  <c r="L11" i="1"/>
  <c r="N11" i="1"/>
  <c r="L8" i="1"/>
  <c r="N8" i="1"/>
  <c r="L10" i="1"/>
  <c r="N10" i="1"/>
  <c r="N4" i="1"/>
  <c r="N6" i="1"/>
  <c r="N13" i="1"/>
  <c r="L5" i="1"/>
  <c r="N5" i="1"/>
  <c r="N7" i="1"/>
  <c r="L3" i="1"/>
  <c r="N3" i="1"/>
  <c r="L4" i="1"/>
  <c r="L7" i="1"/>
  <c r="L6" i="1"/>
  <c r="L13" i="1"/>
</calcChain>
</file>

<file path=xl/sharedStrings.xml><?xml version="1.0" encoding="utf-8"?>
<sst xmlns="http://schemas.openxmlformats.org/spreadsheetml/2006/main" count="584" uniqueCount="75">
  <si>
    <t>簇大小（KB）</t>
    <phoneticPr fontId="1" type="noConversion"/>
  </si>
  <si>
    <t>寻址方式</t>
    <phoneticPr fontId="1" type="noConversion"/>
  </si>
  <si>
    <t>直接寻址（块）</t>
    <phoneticPr fontId="1" type="noConversion"/>
  </si>
  <si>
    <t>一级间接寻址（块）</t>
    <phoneticPr fontId="1" type="noConversion"/>
  </si>
  <si>
    <t>二级间接寻址（块）</t>
    <phoneticPr fontId="1" type="noConversion"/>
  </si>
  <si>
    <t>三级间接寻址（块）</t>
    <phoneticPr fontId="1" type="noConversion"/>
  </si>
  <si>
    <t>主寻址块数（块）</t>
    <phoneticPr fontId="1" type="noConversion"/>
  </si>
  <si>
    <t>主剩余空间（B）</t>
    <phoneticPr fontId="1" type="noConversion"/>
  </si>
  <si>
    <t>间接块寻址块数（块）</t>
    <phoneticPr fontId="1" type="noConversion"/>
  </si>
  <si>
    <t>间接块剩余空间（B）</t>
    <phoneticPr fontId="1" type="noConversion"/>
  </si>
  <si>
    <t>最大单个文件（TB）</t>
    <phoneticPr fontId="1" type="noConversion"/>
  </si>
  <si>
    <t>直接数据大小（KB）</t>
    <phoneticPr fontId="1" type="noConversion"/>
  </si>
  <si>
    <t>最大文件损耗（GB）</t>
    <phoneticPr fontId="1" type="noConversion"/>
  </si>
  <si>
    <t>单个分区大小（TB）</t>
    <phoneticPr fontId="1" type="noConversion"/>
  </si>
  <si>
    <t>损耗比例（‰）</t>
    <phoneticPr fontId="1" type="noConversion"/>
  </si>
  <si>
    <t>联合分区大小（EB）</t>
    <phoneticPr fontId="1" type="noConversion"/>
  </si>
  <si>
    <t>0000</t>
    <phoneticPr fontId="1" type="noConversion"/>
  </si>
  <si>
    <t>0010</t>
    <phoneticPr fontId="1" type="noConversion"/>
  </si>
  <si>
    <t>0020</t>
    <phoneticPr fontId="1" type="noConversion"/>
  </si>
  <si>
    <t>0030</t>
    <phoneticPr fontId="1" type="noConversion"/>
  </si>
  <si>
    <t>0040</t>
    <phoneticPr fontId="1" type="noConversion"/>
  </si>
  <si>
    <t>0050</t>
    <phoneticPr fontId="1" type="noConversion"/>
  </si>
  <si>
    <t>0060</t>
    <phoneticPr fontId="1" type="noConversion"/>
  </si>
  <si>
    <t>0070</t>
    <phoneticPr fontId="1" type="noConversion"/>
  </si>
  <si>
    <t>0080</t>
    <phoneticPr fontId="1" type="noConversion"/>
  </si>
  <si>
    <t>0090</t>
    <phoneticPr fontId="1" type="noConversion"/>
  </si>
  <si>
    <t>00A0</t>
    <phoneticPr fontId="1" type="noConversion"/>
  </si>
  <si>
    <t>00B0</t>
    <phoneticPr fontId="1" type="noConversion"/>
  </si>
  <si>
    <t>00C0</t>
    <phoneticPr fontId="1" type="noConversion"/>
  </si>
  <si>
    <t>00D0</t>
    <phoneticPr fontId="1" type="noConversion"/>
  </si>
  <si>
    <t>00E0</t>
    <phoneticPr fontId="1" type="noConversion"/>
  </si>
  <si>
    <t>00F0</t>
    <phoneticPr fontId="1" type="noConversion"/>
  </si>
  <si>
    <t>0100</t>
    <phoneticPr fontId="1" type="noConversion"/>
  </si>
  <si>
    <t>0110</t>
    <phoneticPr fontId="1" type="noConversion"/>
  </si>
  <si>
    <t>0120</t>
    <phoneticPr fontId="1" type="noConversion"/>
  </si>
  <si>
    <t>0130</t>
    <phoneticPr fontId="1" type="noConversion"/>
  </si>
  <si>
    <t>0140</t>
    <phoneticPr fontId="1" type="noConversion"/>
  </si>
  <si>
    <t>0150</t>
    <phoneticPr fontId="1" type="noConversion"/>
  </si>
  <si>
    <t>0160</t>
    <phoneticPr fontId="1" type="noConversion"/>
  </si>
  <si>
    <t>0170</t>
    <phoneticPr fontId="1" type="noConversion"/>
  </si>
  <si>
    <t>0180</t>
    <phoneticPr fontId="1" type="noConversion"/>
  </si>
  <si>
    <t>0190</t>
    <phoneticPr fontId="1" type="noConversion"/>
  </si>
  <si>
    <t>01A0</t>
    <phoneticPr fontId="1" type="noConversion"/>
  </si>
  <si>
    <t>01B0</t>
    <phoneticPr fontId="1" type="noConversion"/>
  </si>
  <si>
    <t>01C0</t>
    <phoneticPr fontId="1" type="noConversion"/>
  </si>
  <si>
    <t>01D0</t>
    <phoneticPr fontId="1" type="noConversion"/>
  </si>
  <si>
    <t>01E0</t>
    <phoneticPr fontId="1" type="noConversion"/>
  </si>
  <si>
    <t>01F0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</si>
  <si>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</si>
  <si>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</si>
  <si>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</si>
  <si>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</si>
  <si>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</si>
  <si>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</si>
  <si>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</si>
  <si>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</si>
  <si>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</si>
  <si>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</si>
  <si>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</si>
  <si>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</si>
  <si>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</si>
  <si>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</si>
  <si>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</si>
  <si>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00</t>
    <phoneticPr fontId="1" type="noConversion"/>
  </si>
  <si>
    <t>55</t>
    <phoneticPr fontId="1" type="noConversion"/>
  </si>
  <si>
    <t>AA</t>
    <phoneticPr fontId="1" type="noConversion"/>
  </si>
  <si>
    <t>簇大小
（KB）</t>
    <phoneticPr fontId="1" type="noConversion"/>
  </si>
  <si>
    <t>主寻址块数
（块）</t>
    <phoneticPr fontId="1" type="noConversion"/>
  </si>
  <si>
    <t>主剩余空间
（B）</t>
    <phoneticPr fontId="1" type="noConversion"/>
  </si>
  <si>
    <t>联合分区大小
（EB）</t>
    <phoneticPr fontId="1" type="noConversion"/>
  </si>
  <si>
    <t>最大单个文件
（TB）</t>
    <phoneticPr fontId="1" type="noConversion"/>
  </si>
  <si>
    <t>最大文件损耗
（GB）</t>
    <phoneticPr fontId="1" type="noConversion"/>
  </si>
  <si>
    <t>损耗比例
（‰）</t>
    <phoneticPr fontId="1" type="noConversion"/>
  </si>
  <si>
    <t>单个分区大小
（TB）</t>
    <phoneticPr fontId="1" type="noConversion"/>
  </si>
  <si>
    <t>直接数据大小
（B）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</si>
</sst>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8" formatCode="0.00000000000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 wrapText="1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5342-9B0D-4EC2-9903-F49392370296}">
  <dimension ref="A1:O15"/>
  <sheetViews>
    <sheetView zoomScaleNormal="100" workbookViewId="0">
      <selection activeCell="M3" sqref="M3"/>
    </sheetView>
  </sheetViews>
  <sheetFormatPr defaultRowHeight="14.25" x14ac:dyDescent="0.2"/>
  <cols>
    <col min="1" max="1" width="13.125" style="1" bestFit="1" customWidth="1"/>
    <col min="2" max="2" width="17.25" style="1" bestFit="1" customWidth="1"/>
    <col min="3" max="3" width="16.25" style="1" bestFit="1" customWidth="1"/>
    <col min="4" max="4" width="21.375" style="1" bestFit="1" customWidth="1"/>
    <col min="5" max="5" width="20.375" style="1" bestFit="1" customWidth="1"/>
    <col min="6" max="6" width="20.375" style="3" customWidth="1"/>
    <col min="7" max="7" width="19.375" style="6" bestFit="1" customWidth="1"/>
    <col min="8" max="8" width="15.125" style="1" bestFit="1" customWidth="1"/>
    <col min="9" max="11" width="19.25" style="1" bestFit="1" customWidth="1"/>
    <col min="12" max="12" width="19.375" style="2" bestFit="1" customWidth="1"/>
    <col min="13" max="13" width="19.75" style="6" bestFit="1" customWidth="1"/>
    <col min="14" max="14" width="15.5" style="3" bestFit="1" customWidth="1"/>
    <col min="15" max="15" width="19.375" style="2" bestFit="1" customWidth="1"/>
  </cols>
  <sheetData>
    <row r="1" spans="1:15" x14ac:dyDescent="0.2">
      <c r="A1" s="9" t="s">
        <v>0</v>
      </c>
      <c r="B1" s="9" t="s">
        <v>6</v>
      </c>
      <c r="C1" s="9" t="s">
        <v>7</v>
      </c>
      <c r="D1" s="9" t="s">
        <v>8</v>
      </c>
      <c r="E1" s="9" t="s">
        <v>9</v>
      </c>
      <c r="F1" s="13" t="s">
        <v>15</v>
      </c>
      <c r="G1" s="10" t="s">
        <v>10</v>
      </c>
      <c r="H1" s="9" t="s">
        <v>1</v>
      </c>
      <c r="I1" s="9"/>
      <c r="J1" s="9"/>
      <c r="K1" s="9"/>
      <c r="L1" s="9" t="s">
        <v>11</v>
      </c>
      <c r="M1" s="11" t="s">
        <v>12</v>
      </c>
      <c r="N1" s="13" t="s">
        <v>14</v>
      </c>
      <c r="O1" s="9" t="s">
        <v>13</v>
      </c>
    </row>
    <row r="2" spans="1:15" x14ac:dyDescent="0.2">
      <c r="A2" s="9"/>
      <c r="B2" s="9"/>
      <c r="C2" s="9"/>
      <c r="D2" s="9"/>
      <c r="E2" s="9"/>
      <c r="F2" s="14"/>
      <c r="G2" s="10"/>
      <c r="H2" s="4" t="s">
        <v>2</v>
      </c>
      <c r="I2" s="4" t="s">
        <v>3</v>
      </c>
      <c r="J2" s="4" t="s">
        <v>4</v>
      </c>
      <c r="K2" s="4" t="s">
        <v>5</v>
      </c>
      <c r="L2" s="9"/>
      <c r="M2" s="12"/>
      <c r="N2" s="14"/>
      <c r="O2" s="9"/>
    </row>
    <row r="3" spans="1:15" x14ac:dyDescent="0.2">
      <c r="A3" s="4">
        <v>4</v>
      </c>
      <c r="B3" s="4">
        <f>INT((A3*1024-640-256)/6)</f>
        <v>533</v>
      </c>
      <c r="C3" s="4">
        <f>A3*1024-B3*6</f>
        <v>898</v>
      </c>
      <c r="D3" s="4">
        <f>INT((A3*1024-24)/6)</f>
        <v>678</v>
      </c>
      <c r="E3" s="4">
        <f>A3*1024-D3*6</f>
        <v>28</v>
      </c>
      <c r="F3" s="4">
        <f>O3*65536/1024/1024</f>
        <v>1</v>
      </c>
      <c r="G3" s="5">
        <f>INT((K3*D3*D3*D3+J3*D3*D3+I3*D3+H3)*(4096-24)/1024/1024/1024/1024)</f>
        <v>18</v>
      </c>
      <c r="H3" s="4">
        <f>(B3-I3-J3-K3)</f>
        <v>261</v>
      </c>
      <c r="I3" s="4">
        <v>128</v>
      </c>
      <c r="J3" s="4">
        <v>128</v>
      </c>
      <c r="K3" s="4">
        <v>16</v>
      </c>
      <c r="L3" s="4">
        <f>INT(H3*6/1024)</f>
        <v>1</v>
      </c>
      <c r="M3" s="5">
        <f t="shared" ref="M3:M13" si="0">INT((I3+J3*D3+K3*D3*D3)*A3/1024/1024)</f>
        <v>28</v>
      </c>
      <c r="N3" s="4">
        <f>M3/(G3*1024)*1000</f>
        <v>1.5190972222222223</v>
      </c>
      <c r="O3" s="4">
        <f>A3*4294967296/1024/1024/1024</f>
        <v>16</v>
      </c>
    </row>
    <row r="4" spans="1:15" x14ac:dyDescent="0.2">
      <c r="A4" s="4">
        <v>8</v>
      </c>
      <c r="B4" s="4">
        <f t="shared" ref="B4:B13" si="1">INT((A4*1024-640-256)/6)</f>
        <v>1216</v>
      </c>
      <c r="C4" s="4">
        <f t="shared" ref="C4:C13" si="2">A4*1024-B4*6</f>
        <v>896</v>
      </c>
      <c r="D4" s="4">
        <f t="shared" ref="D4:D13" si="3">INT((A4*1024-24)/6)</f>
        <v>1361</v>
      </c>
      <c r="E4" s="4">
        <f t="shared" ref="E4:E13" si="4">A4*1024-D4*6</f>
        <v>26</v>
      </c>
      <c r="F4" s="4">
        <f t="shared" ref="F4:F13" si="5">O4*65536/1024/1024</f>
        <v>2</v>
      </c>
      <c r="G4" s="5">
        <f t="shared" ref="G4:G13" si="6">INT((K4*D4*D4*D4+J4*D4*D4+I4*D4+H4)*(4096-24)/1024/1024/1024/1024)</f>
        <v>112</v>
      </c>
      <c r="H4" s="4">
        <f t="shared" ref="H4:H13" si="7">(B4-I4-J4-K4)</f>
        <v>948</v>
      </c>
      <c r="I4" s="4">
        <v>128</v>
      </c>
      <c r="J4" s="4">
        <f t="shared" ref="J4" si="8">16*A4</f>
        <v>128</v>
      </c>
      <c r="K4" s="4">
        <v>12</v>
      </c>
      <c r="L4" s="4">
        <f t="shared" ref="L4:L13" si="9">INT(H4*6/1024)</f>
        <v>5</v>
      </c>
      <c r="M4" s="5">
        <f t="shared" si="0"/>
        <v>170</v>
      </c>
      <c r="N4" s="4">
        <f t="shared" ref="N4:N13" si="10">M4/(G4*1024)*1000</f>
        <v>1.4822823660714286</v>
      </c>
      <c r="O4" s="4">
        <f t="shared" ref="O4:O13" si="11">A4*4294967296/1024/1024/1024</f>
        <v>32</v>
      </c>
    </row>
    <row r="5" spans="1:15" x14ac:dyDescent="0.2">
      <c r="A5" s="4">
        <v>16</v>
      </c>
      <c r="B5" s="4">
        <f t="shared" si="1"/>
        <v>2581</v>
      </c>
      <c r="C5" s="4">
        <f t="shared" si="2"/>
        <v>898</v>
      </c>
      <c r="D5" s="4">
        <f t="shared" si="3"/>
        <v>2726</v>
      </c>
      <c r="E5" s="4">
        <f t="shared" si="4"/>
        <v>28</v>
      </c>
      <c r="F5" s="4">
        <f t="shared" si="5"/>
        <v>4</v>
      </c>
      <c r="G5" s="5">
        <f t="shared" si="6"/>
        <v>603</v>
      </c>
      <c r="H5" s="4">
        <f t="shared" si="7"/>
        <v>1933</v>
      </c>
      <c r="I5" s="4">
        <v>512</v>
      </c>
      <c r="J5" s="4">
        <v>128</v>
      </c>
      <c r="K5" s="4">
        <v>8</v>
      </c>
      <c r="L5" s="4">
        <f t="shared" si="9"/>
        <v>11</v>
      </c>
      <c r="M5" s="5">
        <f t="shared" si="0"/>
        <v>912</v>
      </c>
      <c r="N5" s="4">
        <f t="shared" si="10"/>
        <v>1.4769900497512438</v>
      </c>
      <c r="O5" s="4">
        <f t="shared" si="11"/>
        <v>64</v>
      </c>
    </row>
    <row r="6" spans="1:15" x14ac:dyDescent="0.2">
      <c r="A6" s="4">
        <v>32</v>
      </c>
      <c r="B6" s="4">
        <f t="shared" si="1"/>
        <v>5312</v>
      </c>
      <c r="C6" s="4">
        <f t="shared" si="2"/>
        <v>896</v>
      </c>
      <c r="D6" s="4">
        <f t="shared" si="3"/>
        <v>5457</v>
      </c>
      <c r="E6" s="4">
        <f t="shared" si="4"/>
        <v>26</v>
      </c>
      <c r="F6" s="4">
        <f t="shared" si="5"/>
        <v>8</v>
      </c>
      <c r="G6" s="5">
        <f t="shared" si="6"/>
        <v>2421</v>
      </c>
      <c r="H6" s="4">
        <f t="shared" si="7"/>
        <v>4668</v>
      </c>
      <c r="I6" s="4">
        <v>512</v>
      </c>
      <c r="J6" s="4">
        <v>128</v>
      </c>
      <c r="K6" s="4">
        <v>4</v>
      </c>
      <c r="L6" s="4">
        <f t="shared" si="9"/>
        <v>27</v>
      </c>
      <c r="M6" s="5">
        <f t="shared" si="0"/>
        <v>3656</v>
      </c>
      <c r="N6" s="4">
        <f t="shared" si="10"/>
        <v>1.4747263527467989</v>
      </c>
      <c r="O6" s="4">
        <f t="shared" si="11"/>
        <v>128</v>
      </c>
    </row>
    <row r="7" spans="1:15" x14ac:dyDescent="0.2">
      <c r="A7" s="4">
        <v>64</v>
      </c>
      <c r="B7" s="4">
        <f t="shared" si="1"/>
        <v>10773</v>
      </c>
      <c r="C7" s="4">
        <f t="shared" si="2"/>
        <v>898</v>
      </c>
      <c r="D7" s="4">
        <f t="shared" si="3"/>
        <v>10918</v>
      </c>
      <c r="E7" s="4">
        <f t="shared" si="4"/>
        <v>28</v>
      </c>
      <c r="F7" s="4">
        <f t="shared" si="5"/>
        <v>16</v>
      </c>
      <c r="G7" s="5">
        <f t="shared" si="6"/>
        <v>9696</v>
      </c>
      <c r="H7" s="4">
        <f t="shared" si="7"/>
        <v>10131</v>
      </c>
      <c r="I7" s="4">
        <v>512</v>
      </c>
      <c r="J7" s="4">
        <v>128</v>
      </c>
      <c r="K7" s="4">
        <v>2</v>
      </c>
      <c r="L7" s="4">
        <f t="shared" si="9"/>
        <v>59</v>
      </c>
      <c r="M7" s="5">
        <f t="shared" si="0"/>
        <v>14636</v>
      </c>
      <c r="N7" s="4">
        <f t="shared" si="10"/>
        <v>1.4741098133250825</v>
      </c>
      <c r="O7" s="4">
        <f t="shared" si="11"/>
        <v>256</v>
      </c>
    </row>
    <row r="8" spans="1:15" x14ac:dyDescent="0.2">
      <c r="A8" s="4">
        <v>128</v>
      </c>
      <c r="B8" s="4">
        <f t="shared" si="1"/>
        <v>21696</v>
      </c>
      <c r="C8" s="4">
        <f t="shared" si="2"/>
        <v>896</v>
      </c>
      <c r="D8" s="4">
        <f t="shared" si="3"/>
        <v>21841</v>
      </c>
      <c r="E8" s="4">
        <f t="shared" si="4"/>
        <v>26</v>
      </c>
      <c r="F8" s="4">
        <f t="shared" si="5"/>
        <v>32</v>
      </c>
      <c r="G8" s="5">
        <f t="shared" si="6"/>
        <v>38811</v>
      </c>
      <c r="H8" s="4">
        <f t="shared" si="7"/>
        <v>21055</v>
      </c>
      <c r="I8" s="4">
        <v>512</v>
      </c>
      <c r="J8" s="4">
        <v>128</v>
      </c>
      <c r="K8" s="4">
        <v>1</v>
      </c>
      <c r="L8" s="4">
        <f t="shared" si="9"/>
        <v>123</v>
      </c>
      <c r="M8" s="5">
        <f t="shared" si="0"/>
        <v>58572</v>
      </c>
      <c r="N8" s="4">
        <f t="shared" si="10"/>
        <v>1.4737888420808534</v>
      </c>
      <c r="O8" s="4">
        <f t="shared" si="11"/>
        <v>512</v>
      </c>
    </row>
    <row r="9" spans="1:15" x14ac:dyDescent="0.2">
      <c r="A9" s="4">
        <v>256</v>
      </c>
      <c r="B9" s="4">
        <f t="shared" si="1"/>
        <v>43541</v>
      </c>
      <c r="C9" s="4">
        <f t="shared" si="2"/>
        <v>898</v>
      </c>
      <c r="D9" s="4">
        <f t="shared" si="3"/>
        <v>43686</v>
      </c>
      <c r="E9" s="4">
        <f t="shared" si="4"/>
        <v>28</v>
      </c>
      <c r="F9" s="4">
        <f t="shared" si="5"/>
        <v>64</v>
      </c>
      <c r="G9" s="5">
        <f t="shared" si="6"/>
        <v>57900</v>
      </c>
      <c r="H9" s="4">
        <f t="shared" si="7"/>
        <v>34325</v>
      </c>
      <c r="I9" s="4">
        <v>1024</v>
      </c>
      <c r="J9" s="4">
        <v>8192</v>
      </c>
      <c r="K9" s="4">
        <v>0</v>
      </c>
      <c r="L9" s="4">
        <f t="shared" si="9"/>
        <v>201</v>
      </c>
      <c r="M9" s="5">
        <f t="shared" si="0"/>
        <v>87372</v>
      </c>
      <c r="N9" s="4">
        <f t="shared" si="10"/>
        <v>1.4736479922279793</v>
      </c>
      <c r="O9" s="4">
        <f t="shared" si="11"/>
        <v>1024</v>
      </c>
    </row>
    <row r="10" spans="1:15" x14ac:dyDescent="0.2">
      <c r="A10" s="4">
        <v>512</v>
      </c>
      <c r="B10" s="4">
        <f t="shared" si="1"/>
        <v>87232</v>
      </c>
      <c r="C10" s="4">
        <f t="shared" si="2"/>
        <v>896</v>
      </c>
      <c r="D10" s="4">
        <f t="shared" si="3"/>
        <v>87377</v>
      </c>
      <c r="E10" s="4">
        <f t="shared" si="4"/>
        <v>26</v>
      </c>
      <c r="F10" s="4">
        <f t="shared" si="5"/>
        <v>128</v>
      </c>
      <c r="G10" s="5">
        <f t="shared" si="6"/>
        <v>115814</v>
      </c>
      <c r="H10" s="4">
        <f t="shared" si="7"/>
        <v>82112</v>
      </c>
      <c r="I10" s="4">
        <v>1024</v>
      </c>
      <c r="J10" s="4">
        <v>4096</v>
      </c>
      <c r="K10" s="4">
        <v>0</v>
      </c>
      <c r="L10" s="4">
        <f t="shared" si="9"/>
        <v>481</v>
      </c>
      <c r="M10" s="5">
        <f t="shared" si="0"/>
        <v>174754</v>
      </c>
      <c r="N10" s="4">
        <f t="shared" si="10"/>
        <v>1.4735541741499301</v>
      </c>
      <c r="O10" s="4">
        <f t="shared" si="11"/>
        <v>2048</v>
      </c>
    </row>
    <row r="11" spans="1:15" x14ac:dyDescent="0.2">
      <c r="A11" s="4">
        <v>1024</v>
      </c>
      <c r="B11" s="4">
        <f t="shared" si="1"/>
        <v>174613</v>
      </c>
      <c r="C11" s="4">
        <f t="shared" si="2"/>
        <v>898</v>
      </c>
      <c r="D11" s="4">
        <f t="shared" si="3"/>
        <v>174758</v>
      </c>
      <c r="E11" s="4">
        <f t="shared" si="4"/>
        <v>28</v>
      </c>
      <c r="F11" s="4">
        <f t="shared" si="5"/>
        <v>256</v>
      </c>
      <c r="G11" s="5">
        <f t="shared" si="6"/>
        <v>231639</v>
      </c>
      <c r="H11" s="4">
        <f t="shared" si="7"/>
        <v>171541</v>
      </c>
      <c r="I11" s="4">
        <v>1024</v>
      </c>
      <c r="J11" s="4">
        <v>2048</v>
      </c>
      <c r="K11" s="4">
        <v>0</v>
      </c>
      <c r="L11" s="4">
        <f t="shared" si="9"/>
        <v>1005</v>
      </c>
      <c r="M11" s="5">
        <f t="shared" si="0"/>
        <v>349517</v>
      </c>
      <c r="N11" s="4">
        <f t="shared" si="10"/>
        <v>1.473522141403218</v>
      </c>
      <c r="O11" s="4">
        <f t="shared" si="11"/>
        <v>4096</v>
      </c>
    </row>
    <row r="12" spans="1:15" x14ac:dyDescent="0.2">
      <c r="A12" s="4">
        <v>2048</v>
      </c>
      <c r="B12" s="4">
        <f t="shared" si="1"/>
        <v>349376</v>
      </c>
      <c r="C12" s="4">
        <f t="shared" si="2"/>
        <v>896</v>
      </c>
      <c r="D12" s="4">
        <f t="shared" si="3"/>
        <v>349521</v>
      </c>
      <c r="E12" s="4">
        <f t="shared" si="4"/>
        <v>26</v>
      </c>
      <c r="F12" s="4">
        <f t="shared" si="5"/>
        <v>512</v>
      </c>
      <c r="G12" s="5">
        <f t="shared" si="6"/>
        <v>463292</v>
      </c>
      <c r="H12" s="4">
        <f t="shared" si="7"/>
        <v>347328</v>
      </c>
      <c r="I12" s="4">
        <v>1024</v>
      </c>
      <c r="J12" s="4">
        <v>1024</v>
      </c>
      <c r="K12" s="4">
        <v>0</v>
      </c>
      <c r="L12" s="4">
        <f t="shared" si="9"/>
        <v>2035</v>
      </c>
      <c r="M12" s="5">
        <f t="shared" si="0"/>
        <v>699044</v>
      </c>
      <c r="N12" s="4">
        <f t="shared" si="10"/>
        <v>1.4734986925092597</v>
      </c>
      <c r="O12" s="4">
        <f t="shared" si="11"/>
        <v>8192</v>
      </c>
    </row>
    <row r="13" spans="1:15" x14ac:dyDescent="0.2">
      <c r="A13" s="4">
        <v>4096</v>
      </c>
      <c r="B13" s="4">
        <f t="shared" si="1"/>
        <v>698901</v>
      </c>
      <c r="C13" s="4">
        <f t="shared" si="2"/>
        <v>898</v>
      </c>
      <c r="D13" s="4">
        <f t="shared" si="3"/>
        <v>699046</v>
      </c>
      <c r="E13" s="4">
        <f t="shared" si="4"/>
        <v>28</v>
      </c>
      <c r="F13" s="4">
        <f t="shared" si="5"/>
        <v>1024</v>
      </c>
      <c r="G13" s="5">
        <f t="shared" si="6"/>
        <v>926596</v>
      </c>
      <c r="H13" s="4">
        <f t="shared" si="7"/>
        <v>697365</v>
      </c>
      <c r="I13" s="4">
        <v>1024</v>
      </c>
      <c r="J13" s="4">
        <v>512</v>
      </c>
      <c r="K13" s="4">
        <v>0</v>
      </c>
      <c r="L13" s="4">
        <f t="shared" si="9"/>
        <v>4086</v>
      </c>
      <c r="M13" s="5">
        <f t="shared" si="0"/>
        <v>1398096</v>
      </c>
      <c r="N13" s="4">
        <f t="shared" si="10"/>
        <v>1.4734880411743629</v>
      </c>
      <c r="O13" s="4">
        <f t="shared" si="11"/>
        <v>16384</v>
      </c>
    </row>
    <row r="14" spans="1:15" x14ac:dyDescent="0.2">
      <c r="K14" s="2"/>
    </row>
    <row r="15" spans="1:15" x14ac:dyDescent="0.2">
      <c r="F15" s="6"/>
    </row>
  </sheetData>
  <mergeCells count="12">
    <mergeCell ref="O1:O2"/>
    <mergeCell ref="H1:K1"/>
    <mergeCell ref="C1:C2"/>
    <mergeCell ref="B1:B2"/>
    <mergeCell ref="N1:N2"/>
    <mergeCell ref="A1:A2"/>
    <mergeCell ref="D1:D2"/>
    <mergeCell ref="E1:E2"/>
    <mergeCell ref="G1:G2"/>
    <mergeCell ref="M1:M2"/>
    <mergeCell ref="F1:F2"/>
    <mergeCell ref="L1:L2"/>
  </mergeCells>
  <phoneticPr fontId="1" type="noConversion"/>
  <pageMargins left="0.25" right="0.25" top="0.75" bottom="0.75" header="0.3" footer="0.3"/>
  <pageSetup paperSize="66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DA1A-A6FA-44C5-99C0-DD3B738DE742}">
  <dimension ref="A1:I13"/>
  <sheetViews>
    <sheetView tabSelected="1" workbookViewId="0">
      <selection activeCell="H20" sqref="H20"/>
    </sheetView>
  </sheetViews>
  <sheetFormatPr defaultRowHeight="14.25" x14ac:dyDescent="0.2"/>
  <cols>
    <col min="1" max="1" width="7.25" style="3" bestFit="1" customWidth="1"/>
    <col min="2" max="3" width="13" style="3" bestFit="1" customWidth="1"/>
    <col min="4" max="5" width="11" style="3" bestFit="1" customWidth="1"/>
    <col min="6" max="6" width="13" style="3" bestFit="1" customWidth="1"/>
    <col min="7" max="7" width="20.5" style="3" customWidth="1"/>
    <col min="8" max="8" width="32.125" style="3" customWidth="1"/>
    <col min="9" max="9" width="13" style="3" bestFit="1" customWidth="1"/>
  </cols>
  <sheetData>
    <row r="1" spans="1:9" x14ac:dyDescent="0.2">
      <c r="A1" s="15" t="s">
        <v>66</v>
      </c>
      <c r="B1" s="15" t="s">
        <v>73</v>
      </c>
      <c r="C1" s="16" t="s">
        <v>69</v>
      </c>
      <c r="D1" s="15" t="s">
        <v>67</v>
      </c>
      <c r="E1" s="15" t="s">
        <v>68</v>
      </c>
      <c r="F1" s="17" t="s">
        <v>70</v>
      </c>
      <c r="G1" s="18" t="s">
        <v>71</v>
      </c>
      <c r="H1" s="16" t="s">
        <v>72</v>
      </c>
      <c r="I1" s="15" t="s">
        <v>74</v>
      </c>
    </row>
    <row r="2" spans="1:9" x14ac:dyDescent="0.2">
      <c r="A2" s="9"/>
      <c r="B2" s="9"/>
      <c r="C2" s="14"/>
      <c r="D2" s="9"/>
      <c r="E2" s="9"/>
      <c r="F2" s="10"/>
      <c r="G2" s="12"/>
      <c r="H2" s="14"/>
      <c r="I2" s="9"/>
    </row>
    <row r="3" spans="1:9" x14ac:dyDescent="0.2">
      <c r="A3" s="3">
        <v>4</v>
      </c>
      <c r="B3" s="3">
        <f>A3*4294967296/1024/1024/1024</f>
        <v>16</v>
      </c>
      <c r="C3" s="3">
        <f>A3*281474976710656/1024/1024/1024/1024/1024</f>
        <v>1</v>
      </c>
      <c r="D3" s="3">
        <f>INT((A3*1024-4)/6)</f>
        <v>682</v>
      </c>
      <c r="E3" s="3">
        <f>A3*1024-D3*6-4</f>
        <v>0</v>
      </c>
      <c r="F3" s="3">
        <f>INT(MIN((31*D3*D3*D3)*(A3*1024-26)/1024/1024/1024/1024,C3*1024*1024))</f>
        <v>36</v>
      </c>
      <c r="G3" s="3">
        <f>((INT((F3*1024*1024*1024/A3)/D3)+1)+(INT((F3*1024*1024*1024/A3)/D3/D3)+1)+(INT((F3*1024*1024*1024/A3)/D3/D3/D3)+1))*A3/1024/1024</f>
        <v>54.132164001464844</v>
      </c>
      <c r="H3" s="19">
        <f>((((INT((F3*1024*1024*1024/A3)/D3)+1)+(INT((F3*1024*1024*1024/A3)/D3/D3)+1)+(INT((F3*1024*1024*1024/A3)/D3/D3/D3)+1))*A3)/(F3*1024*1024*1024))*1000</f>
        <v>1.4684289279911253</v>
      </c>
      <c r="I3" s="3">
        <v>160</v>
      </c>
    </row>
    <row r="4" spans="1:9" x14ac:dyDescent="0.2">
      <c r="A4" s="3">
        <v>8</v>
      </c>
      <c r="B4" s="3">
        <f t="shared" ref="B4:B13" si="0">A4*4294967296/1024/1024/1024</f>
        <v>32</v>
      </c>
      <c r="C4" s="3">
        <f t="shared" ref="C4:C13" si="1">A4*281474976710656/1024/1024/1024/1024/1024</f>
        <v>2</v>
      </c>
      <c r="D4" s="3">
        <f t="shared" ref="D4:D13" si="2">INT((A4*1024-4)/6)</f>
        <v>1364</v>
      </c>
      <c r="E4" s="3">
        <f t="shared" ref="E4:E13" si="3">A4*1024-D4*6-4</f>
        <v>4</v>
      </c>
      <c r="F4" s="3">
        <f t="shared" ref="F4:F13" si="4">INT(MIN((31*D4*D4*D4)*(A4*1024-26)/1024/1024/1024/1024,C4*1024*1024))</f>
        <v>584</v>
      </c>
      <c r="G4" s="3">
        <f t="shared" ref="G4:G13" si="5">((INT((F4*1024*1024*1024/A4)/D4)+1)+(INT((F4*1024*1024*1024/A4)/D4/D4)+1)+(INT((F4*1024*1024*1024/A4)/D4/D4/D4)+1))*A4/1024/1024</f>
        <v>438.74982452392578</v>
      </c>
      <c r="H4" s="19">
        <f t="shared" ref="H4:H13" si="6">((((INT((F4*1024*1024*1024/A4)/D4)+1)+(INT((F4*1024*1024*1024/A4)/D4/D4)+1)+(INT((F4*1024*1024*1024/A4)/D4/D4/D4)+1))*A4)/(F4*1024*1024*1024))*1000</f>
        <v>0.73367572861583263</v>
      </c>
      <c r="I4" s="3">
        <v>160</v>
      </c>
    </row>
    <row r="5" spans="1:9" x14ac:dyDescent="0.2">
      <c r="A5" s="3">
        <v>16</v>
      </c>
      <c r="B5" s="3">
        <f t="shared" si="0"/>
        <v>64</v>
      </c>
      <c r="C5" s="3">
        <f t="shared" si="1"/>
        <v>4</v>
      </c>
      <c r="D5" s="3">
        <f t="shared" si="2"/>
        <v>2730</v>
      </c>
      <c r="E5" s="3">
        <f t="shared" si="3"/>
        <v>0</v>
      </c>
      <c r="F5" s="3">
        <f t="shared" si="4"/>
        <v>9383</v>
      </c>
      <c r="G5" s="3">
        <f t="shared" si="5"/>
        <v>3520.77392578125</v>
      </c>
      <c r="H5" s="19">
        <f t="shared" si="6"/>
        <v>0.36643459308278292</v>
      </c>
      <c r="I5" s="3">
        <v>160</v>
      </c>
    </row>
    <row r="6" spans="1:9" x14ac:dyDescent="0.2">
      <c r="A6" s="3">
        <v>32</v>
      </c>
      <c r="B6" s="3">
        <f t="shared" si="0"/>
        <v>128</v>
      </c>
      <c r="C6" s="3">
        <f t="shared" si="1"/>
        <v>8</v>
      </c>
      <c r="D6" s="3">
        <f t="shared" si="2"/>
        <v>5460</v>
      </c>
      <c r="E6" s="3">
        <f t="shared" si="3"/>
        <v>4</v>
      </c>
      <c r="F6" s="3">
        <f t="shared" si="4"/>
        <v>150260</v>
      </c>
      <c r="G6" s="3">
        <f t="shared" si="5"/>
        <v>28185.792327880859</v>
      </c>
      <c r="H6" s="19">
        <f t="shared" si="6"/>
        <v>0.18318373366295854</v>
      </c>
      <c r="I6" s="3">
        <v>160</v>
      </c>
    </row>
    <row r="7" spans="1:9" x14ac:dyDescent="0.2">
      <c r="A7" s="3">
        <v>64</v>
      </c>
      <c r="B7" s="3">
        <f t="shared" si="0"/>
        <v>256</v>
      </c>
      <c r="C7" s="3">
        <f t="shared" si="1"/>
        <v>16</v>
      </c>
      <c r="D7" s="3">
        <f t="shared" si="2"/>
        <v>10922</v>
      </c>
      <c r="E7" s="3">
        <f t="shared" si="3"/>
        <v>0</v>
      </c>
      <c r="F7" s="3">
        <f t="shared" si="4"/>
        <v>2406445</v>
      </c>
      <c r="G7" s="3">
        <f t="shared" si="5"/>
        <v>225638.64849853516</v>
      </c>
      <c r="H7" s="19">
        <f t="shared" si="6"/>
        <v>9.1566706354955438E-2</v>
      </c>
      <c r="I7" s="3">
        <v>160</v>
      </c>
    </row>
    <row r="8" spans="1:9" x14ac:dyDescent="0.2">
      <c r="A8" s="3">
        <v>128</v>
      </c>
      <c r="B8" s="3">
        <f t="shared" si="0"/>
        <v>512</v>
      </c>
      <c r="C8" s="3">
        <f t="shared" si="1"/>
        <v>32</v>
      </c>
      <c r="D8" s="3">
        <f t="shared" si="2"/>
        <v>21844</v>
      </c>
      <c r="E8" s="3">
        <f t="shared" si="3"/>
        <v>4</v>
      </c>
      <c r="F8" s="3">
        <f t="shared" si="4"/>
        <v>33554432</v>
      </c>
      <c r="G8" s="3">
        <f t="shared" si="5"/>
        <v>1573032.0183105469</v>
      </c>
      <c r="H8" s="19">
        <f t="shared" si="6"/>
        <v>4.5781257163923783E-2</v>
      </c>
      <c r="I8" s="3">
        <v>160</v>
      </c>
    </row>
    <row r="9" spans="1:9" x14ac:dyDescent="0.2">
      <c r="A9" s="3">
        <v>256</v>
      </c>
      <c r="B9" s="3">
        <f t="shared" si="0"/>
        <v>1024</v>
      </c>
      <c r="C9" s="3">
        <f t="shared" si="1"/>
        <v>64</v>
      </c>
      <c r="D9" s="3">
        <f t="shared" si="2"/>
        <v>43690</v>
      </c>
      <c r="E9" s="3">
        <f t="shared" si="3"/>
        <v>0</v>
      </c>
      <c r="F9" s="3">
        <f t="shared" si="4"/>
        <v>67108864</v>
      </c>
      <c r="G9" s="3">
        <f t="shared" si="5"/>
        <v>1572924.0026855469</v>
      </c>
      <c r="H9" s="19">
        <f t="shared" si="6"/>
        <v>2.2889056747743552E-2</v>
      </c>
      <c r="I9" s="3">
        <v>160</v>
      </c>
    </row>
    <row r="10" spans="1:9" x14ac:dyDescent="0.2">
      <c r="A10" s="3">
        <v>512</v>
      </c>
      <c r="B10" s="3">
        <f t="shared" si="0"/>
        <v>2048</v>
      </c>
      <c r="C10" s="3">
        <f t="shared" si="1"/>
        <v>128</v>
      </c>
      <c r="D10" s="3">
        <f t="shared" si="2"/>
        <v>87380</v>
      </c>
      <c r="E10" s="3">
        <f t="shared" si="3"/>
        <v>4</v>
      </c>
      <c r="F10" s="3">
        <f t="shared" si="4"/>
        <v>134217728</v>
      </c>
      <c r="G10" s="3">
        <f t="shared" si="5"/>
        <v>1572906.001953125</v>
      </c>
      <c r="H10" s="19">
        <f t="shared" si="6"/>
        <v>1.144439740130565E-2</v>
      </c>
      <c r="I10" s="3">
        <v>160</v>
      </c>
    </row>
    <row r="11" spans="1:9" x14ac:dyDescent="0.2">
      <c r="A11" s="3">
        <v>1024</v>
      </c>
      <c r="B11" s="3">
        <f t="shared" si="0"/>
        <v>4096</v>
      </c>
      <c r="C11" s="3">
        <f t="shared" si="1"/>
        <v>256</v>
      </c>
      <c r="D11" s="3">
        <f t="shared" si="2"/>
        <v>174762</v>
      </c>
      <c r="E11" s="3">
        <f t="shared" si="3"/>
        <v>0</v>
      </c>
      <c r="F11" s="3">
        <f t="shared" si="4"/>
        <v>268435456</v>
      </c>
      <c r="G11" s="3">
        <f t="shared" si="5"/>
        <v>1572879.0029296875</v>
      </c>
      <c r="H11" s="19">
        <f t="shared" si="6"/>
        <v>5.7221004787777474E-3</v>
      </c>
      <c r="I11" s="3">
        <v>160</v>
      </c>
    </row>
    <row r="12" spans="1:9" x14ac:dyDescent="0.2">
      <c r="A12" s="3">
        <v>2048</v>
      </c>
      <c r="B12" s="3">
        <f t="shared" si="0"/>
        <v>8192</v>
      </c>
      <c r="C12" s="3">
        <f t="shared" si="1"/>
        <v>512</v>
      </c>
      <c r="D12" s="3">
        <f t="shared" si="2"/>
        <v>349524</v>
      </c>
      <c r="E12" s="3">
        <f t="shared" si="3"/>
        <v>4</v>
      </c>
      <c r="F12" s="3">
        <f t="shared" si="4"/>
        <v>536870912</v>
      </c>
      <c r="G12" s="3">
        <f t="shared" si="5"/>
        <v>1572874.505859375</v>
      </c>
      <c r="H12" s="19">
        <f t="shared" si="6"/>
        <v>2.8610420592656283E-3</v>
      </c>
      <c r="I12" s="3">
        <v>160</v>
      </c>
    </row>
    <row r="13" spans="1:9" x14ac:dyDescent="0.2">
      <c r="A13" s="3">
        <v>4096</v>
      </c>
      <c r="B13" s="3">
        <f t="shared" si="0"/>
        <v>16384</v>
      </c>
      <c r="C13" s="3">
        <f t="shared" si="1"/>
        <v>1024</v>
      </c>
      <c r="D13" s="3">
        <f t="shared" si="2"/>
        <v>699050</v>
      </c>
      <c r="E13" s="3">
        <f t="shared" si="3"/>
        <v>0</v>
      </c>
      <c r="F13" s="3">
        <f t="shared" si="4"/>
        <v>1073741824</v>
      </c>
      <c r="G13" s="3">
        <f t="shared" si="5"/>
        <v>1572867.76171875</v>
      </c>
      <c r="H13" s="19">
        <f t="shared" si="6"/>
        <v>1.4305148958726477E-3</v>
      </c>
      <c r="I13" s="3">
        <v>160</v>
      </c>
    </row>
  </sheetData>
  <mergeCells count="9">
    <mergeCell ref="F1:F2"/>
    <mergeCell ref="I1:I2"/>
    <mergeCell ref="G1:G2"/>
    <mergeCell ref="H1:H2"/>
    <mergeCell ref="B1:B2"/>
    <mergeCell ref="A1:A2"/>
    <mergeCell ref="D1:D2"/>
    <mergeCell ref="E1:E2"/>
    <mergeCell ref="C1:C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2DCE-0996-406E-93C1-EA128E40CC1E}">
  <dimension ref="A1:Q33"/>
  <sheetViews>
    <sheetView topLeftCell="A3" workbookViewId="0">
      <selection activeCell="T24" sqref="T24"/>
    </sheetView>
  </sheetViews>
  <sheetFormatPr defaultRowHeight="14.25" x14ac:dyDescent="0.2"/>
  <cols>
    <col min="1" max="1" width="5.75" style="8" bestFit="1" customWidth="1"/>
    <col min="2" max="17" width="3.625" style="8" customWidth="1"/>
    <col min="18" max="16384" width="9" style="3"/>
  </cols>
  <sheetData>
    <row r="1" spans="1:17" ht="18" customHeight="1" x14ac:dyDescent="0.2">
      <c r="A1" s="7"/>
      <c r="B1" s="7">
        <v>0</v>
      </c>
      <c r="C1" s="7" t="s">
        <v>48</v>
      </c>
      <c r="D1" s="7" t="s">
        <v>49</v>
      </c>
      <c r="E1" s="7" t="s">
        <v>50</v>
      </c>
      <c r="F1" s="7" t="s">
        <v>51</v>
      </c>
      <c r="G1" s="7" t="s">
        <v>52</v>
      </c>
      <c r="H1" s="7" t="s">
        <v>53</v>
      </c>
      <c r="I1" s="7" t="s">
        <v>54</v>
      </c>
      <c r="J1" s="7" t="s">
        <v>55</v>
      </c>
      <c r="K1" s="7" t="s">
        <v>56</v>
      </c>
      <c r="L1" s="7" t="s">
        <v>57</v>
      </c>
      <c r="M1" s="7" t="s">
        <v>58</v>
      </c>
      <c r="N1" s="7" t="s">
        <v>59</v>
      </c>
      <c r="O1" s="7" t="s">
        <v>60</v>
      </c>
      <c r="P1" s="7" t="s">
        <v>61</v>
      </c>
      <c r="Q1" s="7" t="s">
        <v>62</v>
      </c>
    </row>
    <row r="2" spans="1:17" ht="18" customHeight="1" x14ac:dyDescent="0.2">
      <c r="A2" s="7" t="s">
        <v>16</v>
      </c>
      <c r="B2" s="7" t="s">
        <v>63</v>
      </c>
      <c r="C2" s="7" t="s">
        <v>63</v>
      </c>
      <c r="D2" s="7" t="s">
        <v>63</v>
      </c>
      <c r="E2" s="7" t="s">
        <v>63</v>
      </c>
      <c r="F2" s="7" t="s">
        <v>63</v>
      </c>
      <c r="G2" s="7" t="s">
        <v>63</v>
      </c>
      <c r="H2" s="7" t="s">
        <v>63</v>
      </c>
      <c r="I2" s="7" t="s">
        <v>63</v>
      </c>
      <c r="J2" s="7" t="s">
        <v>63</v>
      </c>
      <c r="K2" s="7" t="s">
        <v>63</v>
      </c>
      <c r="L2" s="7" t="s">
        <v>63</v>
      </c>
      <c r="M2" s="7" t="s">
        <v>63</v>
      </c>
      <c r="N2" s="7" t="s">
        <v>63</v>
      </c>
      <c r="O2" s="7" t="s">
        <v>63</v>
      </c>
      <c r="P2" s="7" t="s">
        <v>63</v>
      </c>
      <c r="Q2" s="7" t="s">
        <v>63</v>
      </c>
    </row>
    <row r="3" spans="1:17" ht="18" customHeight="1" x14ac:dyDescent="0.2">
      <c r="A3" s="7" t="s">
        <v>17</v>
      </c>
      <c r="B3" s="7" t="s">
        <v>63</v>
      </c>
      <c r="C3" s="7" t="s">
        <v>63</v>
      </c>
      <c r="D3" s="7" t="s">
        <v>63</v>
      </c>
      <c r="E3" s="7" t="s">
        <v>63</v>
      </c>
      <c r="F3" s="7" t="s">
        <v>63</v>
      </c>
      <c r="G3" s="7" t="s">
        <v>63</v>
      </c>
      <c r="H3" s="7" t="s">
        <v>63</v>
      </c>
      <c r="I3" s="7" t="s">
        <v>63</v>
      </c>
      <c r="J3" s="7" t="s">
        <v>63</v>
      </c>
      <c r="K3" s="7" t="s">
        <v>63</v>
      </c>
      <c r="L3" s="7" t="s">
        <v>63</v>
      </c>
      <c r="M3" s="7" t="s">
        <v>63</v>
      </c>
      <c r="N3" s="7" t="s">
        <v>63</v>
      </c>
      <c r="O3" s="7" t="s">
        <v>63</v>
      </c>
      <c r="P3" s="7" t="s">
        <v>63</v>
      </c>
      <c r="Q3" s="7" t="s">
        <v>63</v>
      </c>
    </row>
    <row r="4" spans="1:17" ht="18" customHeight="1" x14ac:dyDescent="0.2">
      <c r="A4" s="7" t="s">
        <v>18</v>
      </c>
      <c r="B4" s="7" t="s">
        <v>63</v>
      </c>
      <c r="C4" s="7" t="s">
        <v>63</v>
      </c>
      <c r="D4" s="7" t="s">
        <v>63</v>
      </c>
      <c r="E4" s="7" t="s">
        <v>63</v>
      </c>
      <c r="F4" s="7" t="s">
        <v>63</v>
      </c>
      <c r="G4" s="7" t="s">
        <v>63</v>
      </c>
      <c r="H4" s="7" t="s">
        <v>63</v>
      </c>
      <c r="I4" s="7" t="s">
        <v>63</v>
      </c>
      <c r="J4" s="7" t="s">
        <v>63</v>
      </c>
      <c r="K4" s="7" t="s">
        <v>63</v>
      </c>
      <c r="L4" s="7" t="s">
        <v>63</v>
      </c>
      <c r="M4" s="7" t="s">
        <v>63</v>
      </c>
      <c r="N4" s="7" t="s">
        <v>63</v>
      </c>
      <c r="O4" s="7" t="s">
        <v>63</v>
      </c>
      <c r="P4" s="7" t="s">
        <v>63</v>
      </c>
      <c r="Q4" s="7" t="s">
        <v>63</v>
      </c>
    </row>
    <row r="5" spans="1:17" ht="18" customHeight="1" x14ac:dyDescent="0.2">
      <c r="A5" s="7" t="s">
        <v>19</v>
      </c>
      <c r="B5" s="7" t="s">
        <v>63</v>
      </c>
      <c r="C5" s="7" t="s">
        <v>63</v>
      </c>
      <c r="D5" s="7" t="s">
        <v>63</v>
      </c>
      <c r="E5" s="7" t="s">
        <v>63</v>
      </c>
      <c r="F5" s="7" t="s">
        <v>63</v>
      </c>
      <c r="G5" s="7" t="s">
        <v>63</v>
      </c>
      <c r="H5" s="7" t="s">
        <v>63</v>
      </c>
      <c r="I5" s="7" t="s">
        <v>63</v>
      </c>
      <c r="J5" s="7" t="s">
        <v>63</v>
      </c>
      <c r="K5" s="7" t="s">
        <v>63</v>
      </c>
      <c r="L5" s="7" t="s">
        <v>63</v>
      </c>
      <c r="M5" s="7" t="s">
        <v>63</v>
      </c>
      <c r="N5" s="7" t="s">
        <v>63</v>
      </c>
      <c r="O5" s="7" t="s">
        <v>63</v>
      </c>
      <c r="P5" s="7" t="s">
        <v>63</v>
      </c>
      <c r="Q5" s="7" t="s">
        <v>63</v>
      </c>
    </row>
    <row r="6" spans="1:17" ht="18" customHeight="1" x14ac:dyDescent="0.2">
      <c r="A6" s="7" t="s">
        <v>20</v>
      </c>
      <c r="B6" s="7" t="s">
        <v>63</v>
      </c>
      <c r="C6" s="7" t="s">
        <v>63</v>
      </c>
      <c r="D6" s="7" t="s">
        <v>63</v>
      </c>
      <c r="E6" s="7" t="s">
        <v>63</v>
      </c>
      <c r="F6" s="7" t="s">
        <v>63</v>
      </c>
      <c r="G6" s="7" t="s">
        <v>63</v>
      </c>
      <c r="H6" s="7" t="s">
        <v>63</v>
      </c>
      <c r="I6" s="7" t="s">
        <v>63</v>
      </c>
      <c r="J6" s="7" t="s">
        <v>63</v>
      </c>
      <c r="K6" s="7" t="s">
        <v>63</v>
      </c>
      <c r="L6" s="7" t="s">
        <v>63</v>
      </c>
      <c r="M6" s="7" t="s">
        <v>63</v>
      </c>
      <c r="N6" s="7" t="s">
        <v>63</v>
      </c>
      <c r="O6" s="7" t="s">
        <v>63</v>
      </c>
      <c r="P6" s="7" t="s">
        <v>63</v>
      </c>
      <c r="Q6" s="7" t="s">
        <v>63</v>
      </c>
    </row>
    <row r="7" spans="1:17" ht="18" customHeight="1" x14ac:dyDescent="0.2">
      <c r="A7" s="7" t="s">
        <v>21</v>
      </c>
      <c r="B7" s="7" t="s">
        <v>63</v>
      </c>
      <c r="C7" s="7" t="s">
        <v>63</v>
      </c>
      <c r="D7" s="7" t="s">
        <v>63</v>
      </c>
      <c r="E7" s="7" t="s">
        <v>63</v>
      </c>
      <c r="F7" s="7" t="s">
        <v>63</v>
      </c>
      <c r="G7" s="7" t="s">
        <v>63</v>
      </c>
      <c r="H7" s="7" t="s">
        <v>63</v>
      </c>
      <c r="I7" s="7" t="s">
        <v>63</v>
      </c>
      <c r="J7" s="7" t="s">
        <v>63</v>
      </c>
      <c r="K7" s="7" t="s">
        <v>63</v>
      </c>
      <c r="L7" s="7" t="s">
        <v>63</v>
      </c>
      <c r="M7" s="7" t="s">
        <v>63</v>
      </c>
      <c r="N7" s="7" t="s">
        <v>63</v>
      </c>
      <c r="O7" s="7" t="s">
        <v>63</v>
      </c>
      <c r="P7" s="7" t="s">
        <v>63</v>
      </c>
      <c r="Q7" s="7" t="s">
        <v>63</v>
      </c>
    </row>
    <row r="8" spans="1:17" ht="18" customHeight="1" x14ac:dyDescent="0.2">
      <c r="A8" s="7" t="s">
        <v>22</v>
      </c>
      <c r="B8" s="7" t="s">
        <v>63</v>
      </c>
      <c r="C8" s="7" t="s">
        <v>63</v>
      </c>
      <c r="D8" s="7" t="s">
        <v>63</v>
      </c>
      <c r="E8" s="7" t="s">
        <v>63</v>
      </c>
      <c r="F8" s="7" t="s">
        <v>63</v>
      </c>
      <c r="G8" s="7" t="s">
        <v>63</v>
      </c>
      <c r="H8" s="7" t="s">
        <v>63</v>
      </c>
      <c r="I8" s="7" t="s">
        <v>63</v>
      </c>
      <c r="J8" s="7" t="s">
        <v>63</v>
      </c>
      <c r="K8" s="7" t="s">
        <v>63</v>
      </c>
      <c r="L8" s="7" t="s">
        <v>63</v>
      </c>
      <c r="M8" s="7" t="s">
        <v>63</v>
      </c>
      <c r="N8" s="7" t="s">
        <v>63</v>
      </c>
      <c r="O8" s="7" t="s">
        <v>63</v>
      </c>
      <c r="P8" s="7" t="s">
        <v>63</v>
      </c>
      <c r="Q8" s="7" t="s">
        <v>63</v>
      </c>
    </row>
    <row r="9" spans="1:17" ht="18" customHeight="1" x14ac:dyDescent="0.2">
      <c r="A9" s="7" t="s">
        <v>23</v>
      </c>
      <c r="B9" s="7" t="s">
        <v>63</v>
      </c>
      <c r="C9" s="7" t="s">
        <v>63</v>
      </c>
      <c r="D9" s="7" t="s">
        <v>63</v>
      </c>
      <c r="E9" s="7" t="s">
        <v>63</v>
      </c>
      <c r="F9" s="7" t="s">
        <v>63</v>
      </c>
      <c r="G9" s="7" t="s">
        <v>63</v>
      </c>
      <c r="H9" s="7" t="s">
        <v>63</v>
      </c>
      <c r="I9" s="7" t="s">
        <v>63</v>
      </c>
      <c r="J9" s="7" t="s">
        <v>63</v>
      </c>
      <c r="K9" s="7" t="s">
        <v>63</v>
      </c>
      <c r="L9" s="7" t="s">
        <v>63</v>
      </c>
      <c r="M9" s="7" t="s">
        <v>63</v>
      </c>
      <c r="N9" s="7" t="s">
        <v>63</v>
      </c>
      <c r="O9" s="7" t="s">
        <v>63</v>
      </c>
      <c r="P9" s="7" t="s">
        <v>63</v>
      </c>
      <c r="Q9" s="7" t="s">
        <v>63</v>
      </c>
    </row>
    <row r="10" spans="1:17" ht="18" customHeight="1" x14ac:dyDescent="0.2">
      <c r="A10" s="7" t="s">
        <v>24</v>
      </c>
      <c r="B10" s="7" t="s">
        <v>63</v>
      </c>
      <c r="C10" s="7" t="s">
        <v>63</v>
      </c>
      <c r="D10" s="7" t="s">
        <v>63</v>
      </c>
      <c r="E10" s="7" t="s">
        <v>63</v>
      </c>
      <c r="F10" s="7" t="s">
        <v>63</v>
      </c>
      <c r="G10" s="7" t="s">
        <v>63</v>
      </c>
      <c r="H10" s="7" t="s">
        <v>63</v>
      </c>
      <c r="I10" s="7" t="s">
        <v>63</v>
      </c>
      <c r="J10" s="7" t="s">
        <v>63</v>
      </c>
      <c r="K10" s="7" t="s">
        <v>63</v>
      </c>
      <c r="L10" s="7" t="s">
        <v>63</v>
      </c>
      <c r="M10" s="7" t="s">
        <v>63</v>
      </c>
      <c r="N10" s="7" t="s">
        <v>63</v>
      </c>
      <c r="O10" s="7" t="s">
        <v>63</v>
      </c>
      <c r="P10" s="7" t="s">
        <v>63</v>
      </c>
      <c r="Q10" s="7" t="s">
        <v>63</v>
      </c>
    </row>
    <row r="11" spans="1:17" ht="18" customHeight="1" x14ac:dyDescent="0.2">
      <c r="A11" s="7" t="s">
        <v>25</v>
      </c>
      <c r="B11" s="7" t="s">
        <v>63</v>
      </c>
      <c r="C11" s="7" t="s">
        <v>63</v>
      </c>
      <c r="D11" s="7" t="s">
        <v>63</v>
      </c>
      <c r="E11" s="7" t="s">
        <v>63</v>
      </c>
      <c r="F11" s="7" t="s">
        <v>63</v>
      </c>
      <c r="G11" s="7" t="s">
        <v>63</v>
      </c>
      <c r="H11" s="7" t="s">
        <v>63</v>
      </c>
      <c r="I11" s="7" t="s">
        <v>63</v>
      </c>
      <c r="J11" s="7" t="s">
        <v>63</v>
      </c>
      <c r="K11" s="7" t="s">
        <v>63</v>
      </c>
      <c r="L11" s="7" t="s">
        <v>63</v>
      </c>
      <c r="M11" s="7" t="s">
        <v>63</v>
      </c>
      <c r="N11" s="7" t="s">
        <v>63</v>
      </c>
      <c r="O11" s="7" t="s">
        <v>63</v>
      </c>
      <c r="P11" s="7" t="s">
        <v>63</v>
      </c>
      <c r="Q11" s="7" t="s">
        <v>63</v>
      </c>
    </row>
    <row r="12" spans="1:17" ht="18" customHeight="1" x14ac:dyDescent="0.2">
      <c r="A12" s="7" t="s">
        <v>26</v>
      </c>
      <c r="B12" s="7" t="s">
        <v>63</v>
      </c>
      <c r="C12" s="7" t="s">
        <v>63</v>
      </c>
      <c r="D12" s="7" t="s">
        <v>63</v>
      </c>
      <c r="E12" s="7" t="s">
        <v>63</v>
      </c>
      <c r="F12" s="7" t="s">
        <v>63</v>
      </c>
      <c r="G12" s="7" t="s">
        <v>63</v>
      </c>
      <c r="H12" s="7" t="s">
        <v>63</v>
      </c>
      <c r="I12" s="7" t="s">
        <v>63</v>
      </c>
      <c r="J12" s="7" t="s">
        <v>63</v>
      </c>
      <c r="K12" s="7" t="s">
        <v>63</v>
      </c>
      <c r="L12" s="7" t="s">
        <v>63</v>
      </c>
      <c r="M12" s="7" t="s">
        <v>63</v>
      </c>
      <c r="N12" s="7" t="s">
        <v>63</v>
      </c>
      <c r="O12" s="7" t="s">
        <v>63</v>
      </c>
      <c r="P12" s="7" t="s">
        <v>63</v>
      </c>
      <c r="Q12" s="7" t="s">
        <v>63</v>
      </c>
    </row>
    <row r="13" spans="1:17" ht="18" customHeight="1" x14ac:dyDescent="0.2">
      <c r="A13" s="7" t="s">
        <v>27</v>
      </c>
      <c r="B13" s="7" t="s">
        <v>63</v>
      </c>
      <c r="C13" s="7" t="s">
        <v>63</v>
      </c>
      <c r="D13" s="7" t="s">
        <v>63</v>
      </c>
      <c r="E13" s="7" t="s">
        <v>63</v>
      </c>
      <c r="F13" s="7" t="s">
        <v>63</v>
      </c>
      <c r="G13" s="7" t="s">
        <v>63</v>
      </c>
      <c r="H13" s="7" t="s">
        <v>63</v>
      </c>
      <c r="I13" s="7" t="s">
        <v>63</v>
      </c>
      <c r="J13" s="7" t="s">
        <v>63</v>
      </c>
      <c r="K13" s="7" t="s">
        <v>63</v>
      </c>
      <c r="L13" s="7" t="s">
        <v>63</v>
      </c>
      <c r="M13" s="7" t="s">
        <v>63</v>
      </c>
      <c r="N13" s="7" t="s">
        <v>63</v>
      </c>
      <c r="O13" s="7" t="s">
        <v>63</v>
      </c>
      <c r="P13" s="7" t="s">
        <v>63</v>
      </c>
      <c r="Q13" s="7" t="s">
        <v>63</v>
      </c>
    </row>
    <row r="14" spans="1:17" ht="18" customHeight="1" x14ac:dyDescent="0.2">
      <c r="A14" s="7" t="s">
        <v>28</v>
      </c>
      <c r="B14" s="7" t="s">
        <v>63</v>
      </c>
      <c r="C14" s="7" t="s">
        <v>63</v>
      </c>
      <c r="D14" s="7" t="s">
        <v>63</v>
      </c>
      <c r="E14" s="7" t="s">
        <v>63</v>
      </c>
      <c r="F14" s="7" t="s">
        <v>63</v>
      </c>
      <c r="G14" s="7" t="s">
        <v>63</v>
      </c>
      <c r="H14" s="7" t="s">
        <v>63</v>
      </c>
      <c r="I14" s="7" t="s">
        <v>63</v>
      </c>
      <c r="J14" s="7" t="s">
        <v>63</v>
      </c>
      <c r="K14" s="7" t="s">
        <v>63</v>
      </c>
      <c r="L14" s="7" t="s">
        <v>63</v>
      </c>
      <c r="M14" s="7" t="s">
        <v>63</v>
      </c>
      <c r="N14" s="7" t="s">
        <v>63</v>
      </c>
      <c r="O14" s="7" t="s">
        <v>63</v>
      </c>
      <c r="P14" s="7" t="s">
        <v>63</v>
      </c>
      <c r="Q14" s="7" t="s">
        <v>63</v>
      </c>
    </row>
    <row r="15" spans="1:17" ht="18" customHeight="1" x14ac:dyDescent="0.2">
      <c r="A15" s="7" t="s">
        <v>29</v>
      </c>
      <c r="B15" s="7" t="s">
        <v>63</v>
      </c>
      <c r="C15" s="7" t="s">
        <v>63</v>
      </c>
      <c r="D15" s="7" t="s">
        <v>63</v>
      </c>
      <c r="E15" s="7" t="s">
        <v>63</v>
      </c>
      <c r="F15" s="7" t="s">
        <v>63</v>
      </c>
      <c r="G15" s="7" t="s">
        <v>63</v>
      </c>
      <c r="H15" s="7" t="s">
        <v>63</v>
      </c>
      <c r="I15" s="7" t="s">
        <v>63</v>
      </c>
      <c r="J15" s="7" t="s">
        <v>63</v>
      </c>
      <c r="K15" s="7" t="s">
        <v>63</v>
      </c>
      <c r="L15" s="7" t="s">
        <v>63</v>
      </c>
      <c r="M15" s="7" t="s">
        <v>63</v>
      </c>
      <c r="N15" s="7" t="s">
        <v>63</v>
      </c>
      <c r="O15" s="7" t="s">
        <v>63</v>
      </c>
      <c r="P15" s="7" t="s">
        <v>63</v>
      </c>
      <c r="Q15" s="7" t="s">
        <v>63</v>
      </c>
    </row>
    <row r="16" spans="1:17" ht="18" customHeight="1" x14ac:dyDescent="0.2">
      <c r="A16" s="7" t="s">
        <v>30</v>
      </c>
      <c r="B16" s="7" t="s">
        <v>63</v>
      </c>
      <c r="C16" s="7" t="s">
        <v>63</v>
      </c>
      <c r="D16" s="7" t="s">
        <v>63</v>
      </c>
      <c r="E16" s="7" t="s">
        <v>63</v>
      </c>
      <c r="F16" s="7" t="s">
        <v>63</v>
      </c>
      <c r="G16" s="7" t="s">
        <v>63</v>
      </c>
      <c r="H16" s="7" t="s">
        <v>63</v>
      </c>
      <c r="I16" s="7" t="s">
        <v>63</v>
      </c>
      <c r="J16" s="7" t="s">
        <v>63</v>
      </c>
      <c r="K16" s="7" t="s">
        <v>63</v>
      </c>
      <c r="L16" s="7" t="s">
        <v>63</v>
      </c>
      <c r="M16" s="7" t="s">
        <v>63</v>
      </c>
      <c r="N16" s="7" t="s">
        <v>63</v>
      </c>
      <c r="O16" s="7" t="s">
        <v>63</v>
      </c>
      <c r="P16" s="7" t="s">
        <v>63</v>
      </c>
      <c r="Q16" s="7" t="s">
        <v>63</v>
      </c>
    </row>
    <row r="17" spans="1:17" ht="18" customHeight="1" x14ac:dyDescent="0.2">
      <c r="A17" s="7" t="s">
        <v>31</v>
      </c>
      <c r="B17" s="7" t="s">
        <v>63</v>
      </c>
      <c r="C17" s="7" t="s">
        <v>63</v>
      </c>
      <c r="D17" s="7" t="s">
        <v>63</v>
      </c>
      <c r="E17" s="7" t="s">
        <v>63</v>
      </c>
      <c r="F17" s="7" t="s">
        <v>63</v>
      </c>
      <c r="G17" s="7" t="s">
        <v>63</v>
      </c>
      <c r="H17" s="7" t="s">
        <v>63</v>
      </c>
      <c r="I17" s="7" t="s">
        <v>63</v>
      </c>
      <c r="J17" s="7" t="s">
        <v>63</v>
      </c>
      <c r="K17" s="7" t="s">
        <v>63</v>
      </c>
      <c r="L17" s="7" t="s">
        <v>63</v>
      </c>
      <c r="M17" s="7" t="s">
        <v>63</v>
      </c>
      <c r="N17" s="7" t="s">
        <v>63</v>
      </c>
      <c r="O17" s="7" t="s">
        <v>63</v>
      </c>
      <c r="P17" s="7" t="s">
        <v>63</v>
      </c>
      <c r="Q17" s="7" t="s">
        <v>63</v>
      </c>
    </row>
    <row r="18" spans="1:17" ht="18" customHeight="1" x14ac:dyDescent="0.2">
      <c r="A18" s="7" t="s">
        <v>32</v>
      </c>
      <c r="B18" s="7" t="s">
        <v>63</v>
      </c>
      <c r="C18" s="7" t="s">
        <v>63</v>
      </c>
      <c r="D18" s="7" t="s">
        <v>63</v>
      </c>
      <c r="E18" s="7" t="s">
        <v>63</v>
      </c>
      <c r="F18" s="7" t="s">
        <v>63</v>
      </c>
      <c r="G18" s="7" t="s">
        <v>63</v>
      </c>
      <c r="H18" s="7" t="s">
        <v>63</v>
      </c>
      <c r="I18" s="7" t="s">
        <v>63</v>
      </c>
      <c r="J18" s="7" t="s">
        <v>63</v>
      </c>
      <c r="K18" s="7" t="s">
        <v>63</v>
      </c>
      <c r="L18" s="7" t="s">
        <v>63</v>
      </c>
      <c r="M18" s="7" t="s">
        <v>63</v>
      </c>
      <c r="N18" s="7" t="s">
        <v>63</v>
      </c>
      <c r="O18" s="7" t="s">
        <v>63</v>
      </c>
      <c r="P18" s="7" t="s">
        <v>63</v>
      </c>
      <c r="Q18" s="7" t="s">
        <v>63</v>
      </c>
    </row>
    <row r="19" spans="1:17" ht="18" customHeight="1" x14ac:dyDescent="0.2">
      <c r="A19" s="7" t="s">
        <v>33</v>
      </c>
      <c r="B19" s="7" t="s">
        <v>63</v>
      </c>
      <c r="C19" s="7" t="s">
        <v>63</v>
      </c>
      <c r="D19" s="7" t="s">
        <v>63</v>
      </c>
      <c r="E19" s="7" t="s">
        <v>63</v>
      </c>
      <c r="F19" s="7" t="s">
        <v>63</v>
      </c>
      <c r="G19" s="7" t="s">
        <v>63</v>
      </c>
      <c r="H19" s="7" t="s">
        <v>63</v>
      </c>
      <c r="I19" s="7" t="s">
        <v>63</v>
      </c>
      <c r="J19" s="7" t="s">
        <v>63</v>
      </c>
      <c r="K19" s="7" t="s">
        <v>63</v>
      </c>
      <c r="L19" s="7" t="s">
        <v>63</v>
      </c>
      <c r="M19" s="7" t="s">
        <v>63</v>
      </c>
      <c r="N19" s="7" t="s">
        <v>63</v>
      </c>
      <c r="O19" s="7" t="s">
        <v>63</v>
      </c>
      <c r="P19" s="7" t="s">
        <v>63</v>
      </c>
      <c r="Q19" s="7" t="s">
        <v>63</v>
      </c>
    </row>
    <row r="20" spans="1:17" ht="18" customHeight="1" x14ac:dyDescent="0.2">
      <c r="A20" s="7" t="s">
        <v>34</v>
      </c>
      <c r="B20" s="7" t="s">
        <v>63</v>
      </c>
      <c r="C20" s="7" t="s">
        <v>63</v>
      </c>
      <c r="D20" s="7" t="s">
        <v>63</v>
      </c>
      <c r="E20" s="7" t="s">
        <v>63</v>
      </c>
      <c r="F20" s="7" t="s">
        <v>63</v>
      </c>
      <c r="G20" s="7" t="s">
        <v>63</v>
      </c>
      <c r="H20" s="7" t="s">
        <v>63</v>
      </c>
      <c r="I20" s="7" t="s">
        <v>63</v>
      </c>
      <c r="J20" s="7" t="s">
        <v>63</v>
      </c>
      <c r="K20" s="7" t="s">
        <v>63</v>
      </c>
      <c r="L20" s="7" t="s">
        <v>63</v>
      </c>
      <c r="M20" s="7" t="s">
        <v>63</v>
      </c>
      <c r="N20" s="7" t="s">
        <v>63</v>
      </c>
      <c r="O20" s="7" t="s">
        <v>63</v>
      </c>
      <c r="P20" s="7" t="s">
        <v>63</v>
      </c>
      <c r="Q20" s="7" t="s">
        <v>63</v>
      </c>
    </row>
    <row r="21" spans="1:17" ht="18" customHeight="1" x14ac:dyDescent="0.2">
      <c r="A21" s="7" t="s">
        <v>35</v>
      </c>
      <c r="B21" s="7" t="s">
        <v>63</v>
      </c>
      <c r="C21" s="7" t="s">
        <v>63</v>
      </c>
      <c r="D21" s="7" t="s">
        <v>63</v>
      </c>
      <c r="E21" s="7" t="s">
        <v>63</v>
      </c>
      <c r="F21" s="7" t="s">
        <v>63</v>
      </c>
      <c r="G21" s="7" t="s">
        <v>63</v>
      </c>
      <c r="H21" s="7" t="s">
        <v>63</v>
      </c>
      <c r="I21" s="7" t="s">
        <v>63</v>
      </c>
      <c r="J21" s="7" t="s">
        <v>63</v>
      </c>
      <c r="K21" s="7" t="s">
        <v>63</v>
      </c>
      <c r="L21" s="7" t="s">
        <v>63</v>
      </c>
      <c r="M21" s="7" t="s">
        <v>63</v>
      </c>
      <c r="N21" s="7" t="s">
        <v>63</v>
      </c>
      <c r="O21" s="7" t="s">
        <v>63</v>
      </c>
      <c r="P21" s="7" t="s">
        <v>63</v>
      </c>
      <c r="Q21" s="7" t="s">
        <v>63</v>
      </c>
    </row>
    <row r="22" spans="1:17" ht="18" customHeight="1" x14ac:dyDescent="0.2">
      <c r="A22" s="7" t="s">
        <v>36</v>
      </c>
      <c r="B22" s="7" t="s">
        <v>63</v>
      </c>
      <c r="C22" s="7" t="s">
        <v>63</v>
      </c>
      <c r="D22" s="7" t="s">
        <v>63</v>
      </c>
      <c r="E22" s="7" t="s">
        <v>63</v>
      </c>
      <c r="F22" s="7" t="s">
        <v>63</v>
      </c>
      <c r="G22" s="7" t="s">
        <v>63</v>
      </c>
      <c r="H22" s="7" t="s">
        <v>63</v>
      </c>
      <c r="I22" s="7" t="s">
        <v>63</v>
      </c>
      <c r="J22" s="7" t="s">
        <v>63</v>
      </c>
      <c r="K22" s="7" t="s">
        <v>63</v>
      </c>
      <c r="L22" s="7" t="s">
        <v>63</v>
      </c>
      <c r="M22" s="7" t="s">
        <v>63</v>
      </c>
      <c r="N22" s="7" t="s">
        <v>63</v>
      </c>
      <c r="O22" s="7" t="s">
        <v>63</v>
      </c>
      <c r="P22" s="7" t="s">
        <v>63</v>
      </c>
      <c r="Q22" s="7" t="s">
        <v>63</v>
      </c>
    </row>
    <row r="23" spans="1:17" ht="18" customHeight="1" x14ac:dyDescent="0.2">
      <c r="A23" s="7" t="s">
        <v>37</v>
      </c>
      <c r="B23" s="7" t="s">
        <v>63</v>
      </c>
      <c r="C23" s="7" t="s">
        <v>63</v>
      </c>
      <c r="D23" s="7" t="s">
        <v>63</v>
      </c>
      <c r="E23" s="7" t="s">
        <v>63</v>
      </c>
      <c r="F23" s="7" t="s">
        <v>63</v>
      </c>
      <c r="G23" s="7" t="s">
        <v>63</v>
      </c>
      <c r="H23" s="7" t="s">
        <v>63</v>
      </c>
      <c r="I23" s="7" t="s">
        <v>63</v>
      </c>
      <c r="J23" s="7" t="s">
        <v>63</v>
      </c>
      <c r="K23" s="7" t="s">
        <v>63</v>
      </c>
      <c r="L23" s="7" t="s">
        <v>63</v>
      </c>
      <c r="M23" s="7" t="s">
        <v>63</v>
      </c>
      <c r="N23" s="7" t="s">
        <v>63</v>
      </c>
      <c r="O23" s="7" t="s">
        <v>63</v>
      </c>
      <c r="P23" s="7" t="s">
        <v>63</v>
      </c>
      <c r="Q23" s="7" t="s">
        <v>63</v>
      </c>
    </row>
    <row r="24" spans="1:17" ht="18" customHeight="1" x14ac:dyDescent="0.2">
      <c r="A24" s="7" t="s">
        <v>38</v>
      </c>
      <c r="B24" s="7" t="s">
        <v>63</v>
      </c>
      <c r="C24" s="7" t="s">
        <v>63</v>
      </c>
      <c r="D24" s="7" t="s">
        <v>63</v>
      </c>
      <c r="E24" s="7" t="s">
        <v>63</v>
      </c>
      <c r="F24" s="7" t="s">
        <v>63</v>
      </c>
      <c r="G24" s="7" t="s">
        <v>63</v>
      </c>
      <c r="H24" s="7" t="s">
        <v>63</v>
      </c>
      <c r="I24" s="7" t="s">
        <v>63</v>
      </c>
      <c r="J24" s="7" t="s">
        <v>63</v>
      </c>
      <c r="K24" s="7" t="s">
        <v>63</v>
      </c>
      <c r="L24" s="7" t="s">
        <v>63</v>
      </c>
      <c r="M24" s="7" t="s">
        <v>63</v>
      </c>
      <c r="N24" s="7" t="s">
        <v>63</v>
      </c>
      <c r="O24" s="7" t="s">
        <v>63</v>
      </c>
      <c r="P24" s="7" t="s">
        <v>63</v>
      </c>
      <c r="Q24" s="7" t="s">
        <v>63</v>
      </c>
    </row>
    <row r="25" spans="1:17" ht="18" customHeight="1" x14ac:dyDescent="0.2">
      <c r="A25" s="7" t="s">
        <v>39</v>
      </c>
      <c r="B25" s="7" t="s">
        <v>63</v>
      </c>
      <c r="C25" s="7" t="s">
        <v>63</v>
      </c>
      <c r="D25" s="7" t="s">
        <v>63</v>
      </c>
      <c r="E25" s="7" t="s">
        <v>63</v>
      </c>
      <c r="F25" s="7" t="s">
        <v>63</v>
      </c>
      <c r="G25" s="7" t="s">
        <v>63</v>
      </c>
      <c r="H25" s="7" t="s">
        <v>63</v>
      </c>
      <c r="I25" s="7" t="s">
        <v>63</v>
      </c>
      <c r="J25" s="7" t="s">
        <v>63</v>
      </c>
      <c r="K25" s="7" t="s">
        <v>63</v>
      </c>
      <c r="L25" s="7" t="s">
        <v>63</v>
      </c>
      <c r="M25" s="7" t="s">
        <v>63</v>
      </c>
      <c r="N25" s="7" t="s">
        <v>63</v>
      </c>
      <c r="O25" s="7" t="s">
        <v>63</v>
      </c>
      <c r="P25" s="7" t="s">
        <v>63</v>
      </c>
      <c r="Q25" s="7" t="s">
        <v>63</v>
      </c>
    </row>
    <row r="26" spans="1:17" ht="18" customHeight="1" x14ac:dyDescent="0.2">
      <c r="A26" s="7" t="s">
        <v>40</v>
      </c>
      <c r="B26" s="7" t="s">
        <v>63</v>
      </c>
      <c r="C26" s="7" t="s">
        <v>63</v>
      </c>
      <c r="D26" s="7" t="s">
        <v>63</v>
      </c>
      <c r="E26" s="7" t="s">
        <v>63</v>
      </c>
      <c r="F26" s="7" t="s">
        <v>63</v>
      </c>
      <c r="G26" s="7" t="s">
        <v>63</v>
      </c>
      <c r="H26" s="7" t="s">
        <v>63</v>
      </c>
      <c r="I26" s="7" t="s">
        <v>63</v>
      </c>
      <c r="J26" s="7" t="s">
        <v>63</v>
      </c>
      <c r="K26" s="7" t="s">
        <v>63</v>
      </c>
      <c r="L26" s="7" t="s">
        <v>63</v>
      </c>
      <c r="M26" s="7" t="s">
        <v>63</v>
      </c>
      <c r="N26" s="7" t="s">
        <v>63</v>
      </c>
      <c r="O26" s="7" t="s">
        <v>63</v>
      </c>
      <c r="P26" s="7" t="s">
        <v>63</v>
      </c>
      <c r="Q26" s="7" t="s">
        <v>63</v>
      </c>
    </row>
    <row r="27" spans="1:17" ht="18" customHeight="1" x14ac:dyDescent="0.2">
      <c r="A27" s="7" t="s">
        <v>41</v>
      </c>
      <c r="B27" s="7" t="s">
        <v>63</v>
      </c>
      <c r="C27" s="7" t="s">
        <v>63</v>
      </c>
      <c r="D27" s="7" t="s">
        <v>63</v>
      </c>
      <c r="E27" s="7" t="s">
        <v>63</v>
      </c>
      <c r="F27" s="7" t="s">
        <v>63</v>
      </c>
      <c r="G27" s="7" t="s">
        <v>63</v>
      </c>
      <c r="H27" s="7" t="s">
        <v>63</v>
      </c>
      <c r="I27" s="7" t="s">
        <v>63</v>
      </c>
      <c r="J27" s="7" t="s">
        <v>63</v>
      </c>
      <c r="K27" s="7" t="s">
        <v>63</v>
      </c>
      <c r="L27" s="7" t="s">
        <v>63</v>
      </c>
      <c r="M27" s="7" t="s">
        <v>63</v>
      </c>
      <c r="N27" s="7" t="s">
        <v>63</v>
      </c>
      <c r="O27" s="7" t="s">
        <v>63</v>
      </c>
      <c r="P27" s="7" t="s">
        <v>63</v>
      </c>
      <c r="Q27" s="7" t="s">
        <v>63</v>
      </c>
    </row>
    <row r="28" spans="1:17" ht="18" customHeight="1" x14ac:dyDescent="0.2">
      <c r="A28" s="7" t="s">
        <v>42</v>
      </c>
      <c r="B28" s="7" t="s">
        <v>63</v>
      </c>
      <c r="C28" s="7" t="s">
        <v>63</v>
      </c>
      <c r="D28" s="7" t="s">
        <v>63</v>
      </c>
      <c r="E28" s="7" t="s">
        <v>63</v>
      </c>
      <c r="F28" s="7" t="s">
        <v>63</v>
      </c>
      <c r="G28" s="7" t="s">
        <v>63</v>
      </c>
      <c r="H28" s="7" t="s">
        <v>63</v>
      </c>
      <c r="I28" s="7" t="s">
        <v>63</v>
      </c>
      <c r="J28" s="7" t="s">
        <v>63</v>
      </c>
      <c r="K28" s="7" t="s">
        <v>63</v>
      </c>
      <c r="L28" s="7" t="s">
        <v>63</v>
      </c>
      <c r="M28" s="7" t="s">
        <v>63</v>
      </c>
      <c r="N28" s="7" t="s">
        <v>63</v>
      </c>
      <c r="O28" s="7" t="s">
        <v>63</v>
      </c>
      <c r="P28" s="7" t="s">
        <v>63</v>
      </c>
      <c r="Q28" s="7" t="s">
        <v>63</v>
      </c>
    </row>
    <row r="29" spans="1:17" ht="18" customHeight="1" x14ac:dyDescent="0.2">
      <c r="A29" s="7" t="s">
        <v>43</v>
      </c>
      <c r="B29" s="7" t="s">
        <v>63</v>
      </c>
      <c r="C29" s="7" t="s">
        <v>63</v>
      </c>
      <c r="D29" s="7" t="s">
        <v>63</v>
      </c>
      <c r="E29" s="7" t="s">
        <v>63</v>
      </c>
      <c r="F29" s="7" t="s">
        <v>63</v>
      </c>
      <c r="G29" s="7" t="s">
        <v>63</v>
      </c>
      <c r="H29" s="7" t="s">
        <v>63</v>
      </c>
      <c r="I29" s="7" t="s">
        <v>63</v>
      </c>
      <c r="J29" s="7" t="s">
        <v>63</v>
      </c>
      <c r="K29" s="7" t="s">
        <v>63</v>
      </c>
      <c r="L29" s="7" t="s">
        <v>63</v>
      </c>
      <c r="M29" s="7" t="s">
        <v>63</v>
      </c>
      <c r="N29" s="7" t="s">
        <v>63</v>
      </c>
      <c r="O29" s="7" t="s">
        <v>63</v>
      </c>
      <c r="P29" s="7" t="s">
        <v>63</v>
      </c>
      <c r="Q29" s="7" t="s">
        <v>63</v>
      </c>
    </row>
    <row r="30" spans="1:17" ht="18" customHeight="1" x14ac:dyDescent="0.2">
      <c r="A30" s="7" t="s">
        <v>44</v>
      </c>
      <c r="B30" s="7" t="s">
        <v>63</v>
      </c>
      <c r="C30" s="7" t="s">
        <v>63</v>
      </c>
      <c r="D30" s="7" t="s">
        <v>63</v>
      </c>
      <c r="E30" s="7" t="s">
        <v>63</v>
      </c>
      <c r="F30" s="7" t="s">
        <v>63</v>
      </c>
      <c r="G30" s="7" t="s">
        <v>63</v>
      </c>
      <c r="H30" s="7" t="s">
        <v>63</v>
      </c>
      <c r="I30" s="7" t="s">
        <v>63</v>
      </c>
      <c r="J30" s="7" t="s">
        <v>63</v>
      </c>
      <c r="K30" s="7" t="s">
        <v>63</v>
      </c>
      <c r="L30" s="7" t="s">
        <v>63</v>
      </c>
      <c r="M30" s="7" t="s">
        <v>63</v>
      </c>
      <c r="N30" s="7" t="s">
        <v>63</v>
      </c>
      <c r="O30" s="7" t="s">
        <v>63</v>
      </c>
      <c r="P30" s="7" t="s">
        <v>63</v>
      </c>
      <c r="Q30" s="7" t="s">
        <v>63</v>
      </c>
    </row>
    <row r="31" spans="1:17" ht="18" customHeight="1" x14ac:dyDescent="0.2">
      <c r="A31" s="7" t="s">
        <v>45</v>
      </c>
      <c r="B31" s="7" t="s">
        <v>63</v>
      </c>
      <c r="C31" s="7" t="s">
        <v>63</v>
      </c>
      <c r="D31" s="7" t="s">
        <v>63</v>
      </c>
      <c r="E31" s="7" t="s">
        <v>63</v>
      </c>
      <c r="F31" s="7" t="s">
        <v>63</v>
      </c>
      <c r="G31" s="7" t="s">
        <v>63</v>
      </c>
      <c r="H31" s="7" t="s">
        <v>63</v>
      </c>
      <c r="I31" s="7" t="s">
        <v>63</v>
      </c>
      <c r="J31" s="7" t="s">
        <v>63</v>
      </c>
      <c r="K31" s="7" t="s">
        <v>63</v>
      </c>
      <c r="L31" s="7" t="s">
        <v>63</v>
      </c>
      <c r="M31" s="7" t="s">
        <v>63</v>
      </c>
      <c r="N31" s="7" t="s">
        <v>63</v>
      </c>
      <c r="O31" s="7" t="s">
        <v>63</v>
      </c>
      <c r="P31" s="7" t="s">
        <v>63</v>
      </c>
      <c r="Q31" s="7" t="s">
        <v>63</v>
      </c>
    </row>
    <row r="32" spans="1:17" ht="18" customHeight="1" x14ac:dyDescent="0.2">
      <c r="A32" s="7" t="s">
        <v>46</v>
      </c>
      <c r="B32" s="7" t="s">
        <v>63</v>
      </c>
      <c r="C32" s="7" t="s">
        <v>63</v>
      </c>
      <c r="D32" s="7" t="s">
        <v>63</v>
      </c>
      <c r="E32" s="7" t="s">
        <v>63</v>
      </c>
      <c r="F32" s="7" t="s">
        <v>63</v>
      </c>
      <c r="G32" s="7" t="s">
        <v>63</v>
      </c>
      <c r="H32" s="7" t="s">
        <v>63</v>
      </c>
      <c r="I32" s="7" t="s">
        <v>63</v>
      </c>
      <c r="J32" s="7" t="s">
        <v>63</v>
      </c>
      <c r="K32" s="7" t="s">
        <v>63</v>
      </c>
      <c r="L32" s="7" t="s">
        <v>63</v>
      </c>
      <c r="M32" s="7" t="s">
        <v>63</v>
      </c>
      <c r="N32" s="7" t="s">
        <v>63</v>
      </c>
      <c r="O32" s="7" t="s">
        <v>63</v>
      </c>
      <c r="P32" s="7" t="s">
        <v>63</v>
      </c>
      <c r="Q32" s="7" t="s">
        <v>63</v>
      </c>
    </row>
    <row r="33" spans="1:17" ht="18" customHeight="1" x14ac:dyDescent="0.2">
      <c r="A33" s="7" t="s">
        <v>47</v>
      </c>
      <c r="B33" s="7" t="s">
        <v>63</v>
      </c>
      <c r="C33" s="7" t="s">
        <v>63</v>
      </c>
      <c r="D33" s="7" t="s">
        <v>63</v>
      </c>
      <c r="E33" s="7" t="s">
        <v>63</v>
      </c>
      <c r="F33" s="7" t="s">
        <v>63</v>
      </c>
      <c r="G33" s="7" t="s">
        <v>63</v>
      </c>
      <c r="H33" s="7" t="s">
        <v>63</v>
      </c>
      <c r="I33" s="7" t="s">
        <v>63</v>
      </c>
      <c r="J33" s="7" t="s">
        <v>63</v>
      </c>
      <c r="K33" s="7" t="s">
        <v>63</v>
      </c>
      <c r="L33" s="7" t="s">
        <v>63</v>
      </c>
      <c r="M33" s="7" t="s">
        <v>63</v>
      </c>
      <c r="N33" s="7" t="s">
        <v>63</v>
      </c>
      <c r="O33" s="7" t="s">
        <v>63</v>
      </c>
      <c r="P33" s="7" t="s">
        <v>64</v>
      </c>
      <c r="Q33" s="7" t="s">
        <v>65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磁盘簇大小与寻址空间</vt:lpstr>
      <vt:lpstr>MFR寻址</vt:lpstr>
      <vt:lpstr>保护MBR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Mi</dc:creator>
  <cp:lastModifiedBy>Rabbit Mi</cp:lastModifiedBy>
  <cp:lastPrinted>2021-03-02T16:22:08Z</cp:lastPrinted>
  <dcterms:created xsi:type="dcterms:W3CDTF">2021-03-02T13:50:29Z</dcterms:created>
  <dcterms:modified xsi:type="dcterms:W3CDTF">2021-03-06T12:52:51Z</dcterms:modified>
</cp:coreProperties>
</file>