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yer\Documents\GitHub\isasc\public\"/>
    </mc:Choice>
  </mc:AlternateContent>
  <bookViews>
    <workbookView xWindow="0" yWindow="0" windowWidth="23040" windowHeight="9192"/>
  </bookViews>
  <sheets>
    <sheet name="Sheet1" sheetId="1" r:id="rId1"/>
  </sheets>
  <calcPr calcId="162913"/>
</workbook>
</file>

<file path=xl/calcChain.xml><?xml version="1.0" encoding="utf-8"?>
<calcChain xmlns="http://schemas.openxmlformats.org/spreadsheetml/2006/main">
  <c r="H21" i="1" l="1"/>
  <c r="H20" i="1"/>
  <c r="H19" i="1"/>
  <c r="H18" i="1"/>
  <c r="H17" i="1"/>
  <c r="H16" i="1"/>
  <c r="H15" i="1"/>
  <c r="H14" i="1"/>
  <c r="H13" i="1"/>
  <c r="H12" i="1"/>
  <c r="H11" i="1"/>
  <c r="H10" i="1"/>
  <c r="H9" i="1"/>
  <c r="H8" i="1"/>
  <c r="H7" i="1"/>
  <c r="H6" i="1"/>
  <c r="H5" i="1"/>
  <c r="H4" i="1"/>
  <c r="H3" i="1"/>
  <c r="H2" i="1"/>
  <c r="C8" i="1"/>
  <c r="C10" i="1"/>
  <c r="C19" i="1"/>
  <c r="D4" i="1"/>
  <c r="C6" i="1"/>
  <c r="D5" i="1"/>
  <c r="D7" i="1"/>
  <c r="D10" i="1"/>
  <c r="D21" i="1"/>
  <c r="D3" i="1"/>
  <c r="D15" i="1"/>
  <c r="C23" i="1"/>
  <c r="C2" i="1"/>
  <c r="C5" i="1"/>
  <c r="C18" i="1"/>
  <c r="D16" i="1"/>
  <c r="D22" i="1"/>
  <c r="D19" i="1"/>
  <c r="C12" i="1"/>
  <c r="D2" i="1"/>
  <c r="D14" i="1"/>
  <c r="C13" i="1"/>
  <c r="D23" i="1"/>
  <c r="C16" i="1"/>
  <c r="D9" i="1"/>
  <c r="D18" i="1"/>
  <c r="C9" i="1"/>
  <c r="C14" i="1"/>
  <c r="D11" i="1"/>
  <c r="C11" i="1"/>
  <c r="D13" i="1"/>
  <c r="C4" i="1"/>
  <c r="C15" i="1"/>
  <c r="D6" i="1"/>
  <c r="C7" i="1"/>
  <c r="D8" i="1"/>
  <c r="C22" i="1"/>
  <c r="C21" i="1"/>
  <c r="D12" i="1"/>
  <c r="C3" i="1"/>
</calcChain>
</file>

<file path=xl/sharedStrings.xml><?xml version="1.0" encoding="utf-8"?>
<sst xmlns="http://schemas.openxmlformats.org/spreadsheetml/2006/main" count="151" uniqueCount="140">
  <si>
    <t>Title</t>
  </si>
  <si>
    <t>Name</t>
  </si>
  <si>
    <t>First Name</t>
  </si>
  <si>
    <t>Last Name</t>
  </si>
  <si>
    <t>What do you do (?)</t>
  </si>
  <si>
    <t>Institution, city, country</t>
  </si>
  <si>
    <t>Bio (max 300 characters, excluding spaces)</t>
  </si>
  <si>
    <t>Text length</t>
  </si>
  <si>
    <t>twitter ID</t>
  </si>
  <si>
    <t>instagram ID</t>
  </si>
  <si>
    <t>youtube ID</t>
  </si>
  <si>
    <t>LinkedIn</t>
  </si>
  <si>
    <t>facebook?</t>
  </si>
  <si>
    <t>TikTok?</t>
  </si>
  <si>
    <t>website?</t>
  </si>
  <si>
    <t>Dr.</t>
  </si>
  <si>
    <t>Yingwei Ouyang</t>
  </si>
  <si>
    <t>Materials Scientist</t>
  </si>
  <si>
    <t>Chalmers, Gothenburg, Sweden</t>
  </si>
  <si>
    <t>Materials scientist working on plastics for a more sustainable future, from power cable insulation to sustainable packaging. Hopes to combine chemistry, creativity and comedy for effective SciComm. Also a musician and hobby-(Olympic) weightlifter. Let’s come together to make Earth great again - through more and better SciComm!</t>
  </si>
  <si>
    <t>@dr_ytho</t>
  </si>
  <si>
    <t>@dr.ytho</t>
  </si>
  <si>
    <t>https://www.linkedin.com/in/yingwei-ouyang-402a76107/</t>
  </si>
  <si>
    <t xml:space="preserve">Prof. Dr. </t>
  </si>
  <si>
    <t>Mazhar Ali</t>
  </si>
  <si>
    <t>Condensed matter physicist</t>
  </si>
  <si>
    <t>TU, Delft</t>
  </si>
  <si>
    <t>Condensed matter physicist leading research group in quantum materials &amp; properties (@Delft University of Technology). Broad science: nuclear chemistry, dark matter detection, water quality monitoring, superconductivity, etc. Academia (UC Berkeley, Princeton) + Industry (IBM, Ketos Inc., Material Mind Inc.) + Editor @Science Advances.</t>
  </si>
  <si>
    <t>@SolidStChemist</t>
  </si>
  <si>
    <t>www.linkedin.com/in/prof-mazhar-ali</t>
  </si>
  <si>
    <t>https://www.mpi-halle.mpg.de/ali</t>
  </si>
  <si>
    <t>Kais Siala</t>
  </si>
  <si>
    <t>Energy system modeler working on decarbonization at Potsdam Institute for Climate Impact Research. In my research I compare energy transformation pathways using cost optimization and life-cycle assessment, then provide recommendations for policy makers.</t>
  </si>
  <si>
    <t>@siala_kais</t>
  </si>
  <si>
    <t>https://www.linkedin.com/in/kaissiala/</t>
  </si>
  <si>
    <t>Boris Ivanov</t>
  </si>
  <si>
    <t>ZEW Mannheim, Heidelberg University</t>
  </si>
  <si>
    <t>Social scientist/Applied labor economist @ZEW Mannheim and PhD candidate at @UniHeidelberg. I am most interested in topics of applied economics that are (hopefully) of direct policy relevance, such that I consider SciComm an integral part of the whole research process.</t>
  </si>
  <si>
    <t>@boris_s_ivanov</t>
  </si>
  <si>
    <t>https://www.linkedin.com/in/boris-ivanov-62277314b/</t>
  </si>
  <si>
    <t>https://www.zew.de/en/team/biv</t>
  </si>
  <si>
    <t>Steven Simmonds</t>
  </si>
  <si>
    <t>Biomedical Scientist</t>
  </si>
  <si>
    <t>Biomedical scientist @KU Leuven investigating the causes of heart failure</t>
  </si>
  <si>
    <t>@Biology_Steve</t>
  </si>
  <si>
    <t>@biology_steve</t>
  </si>
  <si>
    <t>https://www.linkedin.com/in/steven-simmonds-0b3b95133</t>
  </si>
  <si>
    <t>Anita Waltho</t>
  </si>
  <si>
    <t>Molecular biologist at MDC Berlin studying cellular protein regulation. Putting the FUN into FUNdamental research through SciComm!</t>
  </si>
  <si>
    <t>@WalthoAnita</t>
  </si>
  <si>
    <t>https://www.linkedin.com/in/anita-waltho-10426112a/</t>
  </si>
  <si>
    <t>Laura Celotto</t>
  </si>
  <si>
    <t>Neurobiologist who loves neurons and Beethoven. I am studying regeneration of the retina in vertebrates, but also acting in an amateur theater company. PhD candidate at Center for Regenerative Therapies Dreden (CRTD), TU Dresden</t>
  </si>
  <si>
    <t>@LauraCelotto</t>
  </si>
  <si>
    <t>@laurapeck_10</t>
  </si>
  <si>
    <t>https://www.linkedin.com/in/laura-celotto-8854227b/</t>
  </si>
  <si>
    <t>https://laurapeckcom.wordpress.com</t>
  </si>
  <si>
    <t>Izabela Paszko</t>
  </si>
  <si>
    <t>Social antropologist investigating informal ways of communication during WW2 in occupied Poland</t>
  </si>
  <si>
    <t>@Izabela Paszko</t>
  </si>
  <si>
    <t>Rohit Chakravarty</t>
  </si>
  <si>
    <t>Ecologist studying bats in the Himalayas. I spend a pleasant summer in the field in India, and sob looking at my data through Berlin's grey winter. I give public talks on bats to stay sane.</t>
  </si>
  <si>
    <t>@paintedbat</t>
  </si>
  <si>
    <t>Natkritta Hüppe</t>
  </si>
  <si>
    <t>Chemist developing protein nanocarriers for skin cancer @Max Planck Institute for Polymer Research. Spread the Science!</t>
  </si>
  <si>
    <t>@kiki_hpp</t>
  </si>
  <si>
    <t>@natyrlich_chemisch</t>
  </si>
  <si>
    <t>https://www.linkedin.com/in/natkritta-h</t>
  </si>
  <si>
    <t>Caoileann Murphy</t>
  </si>
  <si>
    <t>Registered Dietitian and nutrition scientist researching nutrition and exercise strategies for healthy ageing</t>
  </si>
  <si>
    <t>@caoileannmurphy</t>
  </si>
  <si>
    <t>https://www.linkedin.com/in/caoileannmurphy/</t>
  </si>
  <si>
    <t>https://nutrimalproject.com/2017/02/21/overview-of-the-nutrimal-project/</t>
  </si>
  <si>
    <t>Magdalena Kersting</t>
  </si>
  <si>
    <t xml:space="preserve">Physics and science education researcher by day, science communicator by night. Drinking coffee &amp; working hard to bring great science to as many people as possible. Main editor of Teaching Einsteinian Physics in Schools, postdoc at the University of Oslo, research affiliate at the ARC Centre of Excellence for Gravitational Wave Discovery.
</t>
  </si>
  <si>
    <t>@MagdaKersting</t>
  </si>
  <si>
    <t>Stefanie Ypma</t>
  </si>
  <si>
    <t>Physical Oceanographer and science communicator focusing on the role of the ocean for climate change and solutions as well as mitigation measures for plastic pollution, working towards a healthy and sustainable Earth. Gets energy from speaking to diverse audiences and loves to cook, play the piano and enjoy the outdoors.</t>
  </si>
  <si>
    <t>@SteffieYpma</t>
  </si>
  <si>
    <t>https://www.uu.nl/staff/SLYpma</t>
  </si>
  <si>
    <t>Lisa Dücker</t>
  </si>
  <si>
    <t>Linguist researching language change and variation in German. Especially interested in historical changes in writing conventions.</t>
  </si>
  <si>
    <t>@ladida_lisa</t>
  </si>
  <si>
    <t>@ditsvibl</t>
  </si>
  <si>
    <t>https://derzwiebel.wordpress.com/</t>
  </si>
  <si>
    <t>Alex Mchedlishvili</t>
  </si>
  <si>
    <t>Polar Remote Sensing Physicist</t>
  </si>
  <si>
    <t>Institute of Environmental Physics, Bremen, Germany</t>
  </si>
  <si>
    <t>A polar remote sensing physicist working on improving models that describe the interactions between sea ice, atmosphere and ocean by day, the Half Drawn Man (SciComm YouTuber) by night.</t>
  </si>
  <si>
    <t>Pedro Simão Mendes</t>
  </si>
  <si>
    <t>Pedro Simao</t>
  </si>
  <si>
    <t>Mendes</t>
  </si>
  <si>
    <t>Cognitive Psychology</t>
  </si>
  <si>
    <t>University of Minho, Braga, Portugal</t>
  </si>
  <si>
    <t>Fundamental psychology researcher and professor at University of Minho. His research is related to human memory and people’s ability to predict their on-going learning. He hopes SciComm might fix the world, and he is definitely not a fan of sarcasm.</t>
  </si>
  <si>
    <t>@psomendes</t>
  </si>
  <si>
    <t>https://www.linkedin.com/in/psomendes</t>
  </si>
  <si>
    <t>Vivek Devulapalli</t>
  </si>
  <si>
    <t>Material Scientist</t>
  </si>
  <si>
    <t>MPI für Eisenforschung, Düsseldorf</t>
  </si>
  <si>
    <t>Electron microscopist working with aberration-corrected instruments to perform structure-property correlation at atomic length scales. Besides work, he is enthusiastic about sustainability via minimalism, learning how scientists are tackling climate change and teaching it to a larger audience.</t>
  </si>
  <si>
    <t>@dvivek07</t>
  </si>
  <si>
    <t>https://www.linkedin.com/in/vivek-devulapalli-stem/</t>
  </si>
  <si>
    <t>Amadeo Gandolfo</t>
  </si>
  <si>
    <t>Cultural historian</t>
  </si>
  <si>
    <t>Freie Universität Berlin / Alexander von Humboldt Stiftung</t>
  </si>
  <si>
    <t xml:space="preserve">Cultural historian, PhD in Social Sciences. Researches comics, graphic humor and political caricature in particular, and art in general. Writes stuff. Teaches sometimes. Curates comics exhibitions. Had a magazine of comics criticism (www.revistakamandi.com). Currently living in Berlin. Loves dancing and Superman. </t>
  </si>
  <si>
    <t>@kingmob84</t>
  </si>
  <si>
    <t>Tadele Belay Tuli</t>
  </si>
  <si>
    <t>Tadele Belay</t>
  </si>
  <si>
    <t>Tuli</t>
  </si>
  <si>
    <t>Robotics researcher</t>
  </si>
  <si>
    <t>Universität Siegen, Germany</t>
  </si>
  <si>
    <t>Researcher in Robots-human collaboration and interaction for enabling human centric workplaces</t>
  </si>
  <si>
    <t>@tadeleTuli</t>
  </si>
  <si>
    <t>https://www.linkedin.com/in/tadele-belay-tuli-76322258</t>
  </si>
  <si>
    <t>https://tadeletuli.com</t>
  </si>
  <si>
    <t>Flavio Baccari</t>
  </si>
  <si>
    <t>Quantum information scientist</t>
  </si>
  <si>
    <t>Max Planck of Quantum Optics, Garching, Germany</t>
  </si>
  <si>
    <t xml:space="preserve">Physicits working to find applications and benchmarks for current quantum computer prototypes. I spend my evenings spreading the word on how quantum particles can change the way we process information. No hype needed, only reasonable expectations. </t>
  </si>
  <si>
    <t>@baccari_flavio</t>
  </si>
  <si>
    <t>@computer_di_schroedinger</t>
  </si>
  <si>
    <t>https://www.linkedin.com/in/flavio-baccari-471943217/</t>
  </si>
  <si>
    <t>https://lapostadischroedinger.substack.com</t>
  </si>
  <si>
    <t>Ina Gawel</t>
  </si>
  <si>
    <t>Philosophy</t>
  </si>
  <si>
    <t>DFG Research Training Group 2073 Integrating Ethics and Epistemology of Scientific Research, Leibniz Universität Hannover, Germany</t>
  </si>
  <si>
    <t>Once dropped out of a funeral director's training. Now a doctoral candidate, currently trying to analyze peer review. Further interested in the demarcation problem and the spectrum of scientific misconduct.</t>
  </si>
  <si>
    <t>@i_gawel</t>
  </si>
  <si>
    <t>Alkım Kutlu</t>
  </si>
  <si>
    <t>Food and media researcher</t>
  </si>
  <si>
    <t>Institute for Media and Cultural Studies, Heinrich Heine University Düsseldorf</t>
  </si>
  <si>
    <t>PhD candidate &amp; lecturer working in the intersections of food, media, and gender. Her current project looks into the cultural history and relevance of food television. In her spare time she writes, draws, and crafts relentlessly.</t>
  </si>
  <si>
    <t>@alkimkutlu</t>
  </si>
  <si>
    <t xml:space="preserve">https://www.linkedin.com/in/alkimkutlu/ </t>
  </si>
  <si>
    <t>https://blahkanas.wordpress.com/</t>
  </si>
  <si>
    <t>http://www.magdalenakersting.com/</t>
  </si>
  <si>
    <t>http://www.revistakamandi.com/</t>
  </si>
  <si>
    <t>http://www.alkimkutlu.com/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</si>
</sst>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b/>
      <sz val="10"/>
      <color theme="1"/>
      <name val="Arial"/>
    </font>
    <font>
      <b/>
      <sz val="10"/>
      <name val="Arial"/>
    </font>
    <font>
      <sz val="10"/>
      <color theme="1"/>
      <name val="Arial"/>
    </font>
    <font>
      <sz val="10"/>
      <color rgb="FF000000"/>
      <name val="Arial"/>
    </font>
    <font>
      <u/>
      <sz val="10"/>
      <color rgb="FF0000FF"/>
      <name val="Arial"/>
    </font>
    <font>
      <u/>
      <sz val="10"/>
      <color rgb="FF1155CC"/>
      <name val="Arial"/>
    </font>
    <font>
      <sz val="10"/>
      <color rgb="FF211A34"/>
      <name val="Arial"/>
    </font>
    <font>
      <sz val="10"/>
      <name val="Arial"/>
    </font>
    <font>
      <u/>
      <sz val="10"/>
      <color theme="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2">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3" fillId="0" borderId="0" xfId="0" applyFont="1" applyAlignment="1"/>
    <xf numFmtId="0" fontId="4" fillId="2" borderId="0" xfId="0" applyFont="1" applyFill="1" applyAlignment="1"/>
    <xf numFmtId="0" fontId="5" fillId="0" borderId="0" xfId="0" applyFont="1" applyAlignment="1"/>
    <xf numFmtId="0" fontId="6" fillId="0" borderId="0" xfId="0" applyFont="1" applyAlignment="1"/>
    <xf numFmtId="0" fontId="7" fillId="2" borderId="0" xfId="0" applyFont="1" applyFill="1" applyAlignment="1">
      <alignment horizontal="left"/>
    </xf>
    <xf numFmtId="0" fontId="3" fillId="0" borderId="0" xfId="0" applyFont="1" applyAlignment="1"/>
    <xf numFmtId="0" fontId="8" fillId="0" borderId="0" xfId="0" applyFont="1" applyAlignment="1"/>
    <xf numFmtId="0" fontId="9"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anita-waltho-10426112a/" TargetMode="External"/><Relationship Id="rId13" Type="http://schemas.openxmlformats.org/officeDocument/2006/relationships/hyperlink" Target="https://nutrimalproject.com/2017/02/21/overview-of-the-nutrimal-project/" TargetMode="External"/><Relationship Id="rId18" Type="http://schemas.openxmlformats.org/officeDocument/2006/relationships/hyperlink" Target="https://www.linkedin.com/in/vivek-devulapalli-stem/" TargetMode="External"/><Relationship Id="rId26" Type="http://schemas.openxmlformats.org/officeDocument/2006/relationships/hyperlink" Target="https://blahkanas.wordpress.com/" TargetMode="External"/><Relationship Id="rId3" Type="http://schemas.openxmlformats.org/officeDocument/2006/relationships/hyperlink" Target="https://www.mpi-halle.mpg.de/ali" TargetMode="External"/><Relationship Id="rId21" Type="http://schemas.openxmlformats.org/officeDocument/2006/relationships/hyperlink" Target="https://tadeletuli.com/" TargetMode="External"/><Relationship Id="rId7" Type="http://schemas.openxmlformats.org/officeDocument/2006/relationships/hyperlink" Target="https://www.linkedin.com/in/steven-simmonds-0b3b95133" TargetMode="External"/><Relationship Id="rId12" Type="http://schemas.openxmlformats.org/officeDocument/2006/relationships/hyperlink" Target="https://www.linkedin.com/in/caoileannmurphy/" TargetMode="External"/><Relationship Id="rId17" Type="http://schemas.openxmlformats.org/officeDocument/2006/relationships/hyperlink" Target="https://www.linkedin.com/in/psomendes" TargetMode="External"/><Relationship Id="rId25" Type="http://schemas.openxmlformats.org/officeDocument/2006/relationships/hyperlink" Target="http://www.alkimkutlu.com/" TargetMode="External"/><Relationship Id="rId2" Type="http://schemas.openxmlformats.org/officeDocument/2006/relationships/hyperlink" Target="http://www.linkedin.com/in/prof-mazhar-ali" TargetMode="External"/><Relationship Id="rId16" Type="http://schemas.openxmlformats.org/officeDocument/2006/relationships/hyperlink" Target="https://derzwiebel.wordpress.com/" TargetMode="External"/><Relationship Id="rId20" Type="http://schemas.openxmlformats.org/officeDocument/2006/relationships/hyperlink" Target="https://www.linkedin.com/in/tadele-belay-tuli-76322258" TargetMode="External"/><Relationship Id="rId1" Type="http://schemas.openxmlformats.org/officeDocument/2006/relationships/hyperlink" Target="https://www.linkedin.com/in/yingwei-ouyang-402a76107/" TargetMode="External"/><Relationship Id="rId6" Type="http://schemas.openxmlformats.org/officeDocument/2006/relationships/hyperlink" Target="https://www.zew.de/en/team/biv" TargetMode="External"/><Relationship Id="rId11" Type="http://schemas.openxmlformats.org/officeDocument/2006/relationships/hyperlink" Target="https://www.linkedin.com/in/natkritta-h%C3%BCppe-9042a415b?lipi=urn%3Ali%3Apage%3Ad_flagship3_profile_view_base_contact_details%3BJy0KppS1Qeur7AoA8R6ojg%3D%3D" TargetMode="External"/><Relationship Id="rId24" Type="http://schemas.openxmlformats.org/officeDocument/2006/relationships/hyperlink" Target="https://www.linkedin.com/in/alkimkutlu/" TargetMode="External"/><Relationship Id="rId5" Type="http://schemas.openxmlformats.org/officeDocument/2006/relationships/hyperlink" Target="https://www.linkedin.com/in/boris-ivanov-62277314b/" TargetMode="External"/><Relationship Id="rId15" Type="http://schemas.openxmlformats.org/officeDocument/2006/relationships/hyperlink" Target="https://www.uu.nl/staff/SLYpma" TargetMode="External"/><Relationship Id="rId23" Type="http://schemas.openxmlformats.org/officeDocument/2006/relationships/hyperlink" Target="https://lapostadischroedinger.substack.com/" TargetMode="External"/><Relationship Id="rId10" Type="http://schemas.openxmlformats.org/officeDocument/2006/relationships/hyperlink" Target="https://laurapeckcom.wordpress.com/" TargetMode="External"/><Relationship Id="rId19" Type="http://schemas.openxmlformats.org/officeDocument/2006/relationships/hyperlink" Target="http://www.revistakamandi.com/" TargetMode="External"/><Relationship Id="rId4" Type="http://schemas.openxmlformats.org/officeDocument/2006/relationships/hyperlink" Target="https://www.linkedin.com/in/kaissiala/" TargetMode="External"/><Relationship Id="rId9" Type="http://schemas.openxmlformats.org/officeDocument/2006/relationships/hyperlink" Target="https://www.linkedin.com/in/laura-celotto-8854227b/" TargetMode="External"/><Relationship Id="rId14" Type="http://schemas.openxmlformats.org/officeDocument/2006/relationships/hyperlink" Target="http://www.magdalenakersting.com/" TargetMode="External"/><Relationship Id="rId22" Type="http://schemas.openxmlformats.org/officeDocument/2006/relationships/hyperlink" Target="https://www.linkedin.com/in/flavio-baccari-471943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23"/>
  <sheetViews>
    <sheetView tabSelected="1" topLeftCell="I5" workbookViewId="0">
      <selection activeCell="O16" sqref="O16"/>
    </sheetView>
  </sheetViews>
  <sheetFormatPr defaultColWidth="14.44140625" defaultRowHeight="15.75" customHeight="1" x14ac:dyDescent="0.25"/>
  <cols>
    <col min="1" max="1" width="12.5546875" customWidth="1"/>
    <col min="2" max="2" width="21" customWidth="1"/>
    <col min="3" max="5" width="28.5546875" customWidth="1"/>
    <col min="6" max="6" width="28" customWidth="1"/>
    <col min="7" max="7" width="150.109375" customWidth="1"/>
  </cols>
  <sheetData>
    <row r="1" spans="1:32" x14ac:dyDescent="0.25">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c r="Q1" s="3"/>
      <c r="R1" s="3"/>
      <c r="S1" s="3"/>
      <c r="T1" s="3"/>
      <c r="U1" s="3"/>
      <c r="V1" s="3"/>
      <c r="W1" s="3"/>
      <c r="X1" s="3"/>
      <c r="Y1" s="3"/>
      <c r="Z1" s="3"/>
      <c r="AA1" s="3"/>
      <c r="AB1" s="3"/>
      <c r="AC1" s="3"/>
      <c r="AD1" s="3"/>
      <c r="AE1" s="3"/>
      <c r="AF1" s="3"/>
    </row>
    <row r="2" spans="1:32" x14ac:dyDescent="0.25">
      <c r="A2" s="4" t="s">
        <v>15</v>
      </c>
      <c r="B2" s="4" t="s">
        <v>16</v>
      </c>
      <c r="C2" s="4" t="str">
        <f ca="1">IFERROR(__xludf.DUMMYFUNCTION("SPLIT(B2,"" "")"),"Yingwei")</f>
        <v>Yingwei</v>
      </c>
      <c r="D2" s="4" t="str">
        <f ca="1">IFERROR(__xludf.DUMMYFUNCTION("""COMPUTED_VALUE"""),"Ouyang")</f>
        <v>Ouyang</v>
      </c>
      <c r="E2" s="4" t="s">
        <v>17</v>
      </c>
      <c r="F2" s="4" t="s">
        <v>18</v>
      </c>
      <c r="G2" s="5" t="s">
        <v>19</v>
      </c>
      <c r="H2" s="4">
        <f t="shared" ref="H2:H21" si="0">LEN(SUBSTITUTE(G2," ",""))</f>
        <v>282</v>
      </c>
      <c r="I2" s="4" t="s">
        <v>20</v>
      </c>
      <c r="J2" s="4" t="s">
        <v>21</v>
      </c>
      <c r="L2" s="6" t="s">
        <v>22</v>
      </c>
    </row>
    <row r="3" spans="1:32" x14ac:dyDescent="0.25">
      <c r="A3" s="4" t="s">
        <v>23</v>
      </c>
      <c r="B3" s="4" t="s">
        <v>24</v>
      </c>
      <c r="C3" s="4" t="str">
        <f ca="1">IFERROR(__xludf.DUMMYFUNCTION("SPLIT(B3,"" "")"),"Mazhar")</f>
        <v>Mazhar</v>
      </c>
      <c r="D3" s="4" t="str">
        <f ca="1">IFERROR(__xludf.DUMMYFUNCTION("""COMPUTED_VALUE"""),"Ali")</f>
        <v>Ali</v>
      </c>
      <c r="E3" s="4" t="s">
        <v>25</v>
      </c>
      <c r="F3" s="4" t="s">
        <v>26</v>
      </c>
      <c r="G3" s="4" t="s">
        <v>27</v>
      </c>
      <c r="H3" s="4">
        <f t="shared" si="0"/>
        <v>294</v>
      </c>
      <c r="I3" s="4" t="s">
        <v>28</v>
      </c>
      <c r="L3" s="7" t="s">
        <v>29</v>
      </c>
      <c r="O3" s="6" t="s">
        <v>30</v>
      </c>
    </row>
    <row r="4" spans="1:32" x14ac:dyDescent="0.25">
      <c r="A4" s="4" t="s">
        <v>15</v>
      </c>
      <c r="B4" s="4" t="s">
        <v>31</v>
      </c>
      <c r="C4" s="4" t="str">
        <f ca="1">IFERROR(__xludf.DUMMYFUNCTION("SPLIT(B4,"" "")"),"Kais")</f>
        <v>Kais</v>
      </c>
      <c r="D4" s="4" t="str">
        <f ca="1">IFERROR(__xludf.DUMMYFUNCTION("""COMPUTED_VALUE"""),"Siala")</f>
        <v>Siala</v>
      </c>
      <c r="E4" s="4"/>
      <c r="F4" s="4"/>
      <c r="G4" s="4" t="s">
        <v>32</v>
      </c>
      <c r="H4" s="4">
        <f t="shared" si="0"/>
        <v>221</v>
      </c>
      <c r="I4" s="4" t="s">
        <v>33</v>
      </c>
      <c r="L4" s="7" t="s">
        <v>34</v>
      </c>
    </row>
    <row r="5" spans="1:32" x14ac:dyDescent="0.25">
      <c r="A5" s="4"/>
      <c r="B5" s="4" t="s">
        <v>35</v>
      </c>
      <c r="C5" s="4" t="str">
        <f ca="1">IFERROR(__xludf.DUMMYFUNCTION("SPLIT(B5,"" "")"),"Boris")</f>
        <v>Boris</v>
      </c>
      <c r="D5" s="4" t="str">
        <f ca="1">IFERROR(__xludf.DUMMYFUNCTION("""COMPUTED_VALUE"""),"Ivanov")</f>
        <v>Ivanov</v>
      </c>
      <c r="E5" s="4"/>
      <c r="F5" s="4" t="s">
        <v>36</v>
      </c>
      <c r="G5" s="4" t="s">
        <v>37</v>
      </c>
      <c r="H5" s="4">
        <f t="shared" si="0"/>
        <v>230</v>
      </c>
      <c r="I5" s="4" t="s">
        <v>38</v>
      </c>
      <c r="L5" s="6" t="s">
        <v>39</v>
      </c>
      <c r="O5" s="6" t="s">
        <v>40</v>
      </c>
    </row>
    <row r="6" spans="1:32" x14ac:dyDescent="0.25">
      <c r="A6" s="4" t="s">
        <v>15</v>
      </c>
      <c r="B6" s="4" t="s">
        <v>41</v>
      </c>
      <c r="C6" s="4" t="str">
        <f ca="1">IFERROR(__xludf.DUMMYFUNCTION("SPLIT(B6,"" "")"),"Steven")</f>
        <v>Steven</v>
      </c>
      <c r="D6" s="8" t="str">
        <f ca="1">IFERROR(__xludf.DUMMYFUNCTION("""COMPUTED_VALUE"""),"Simmonds")</f>
        <v>Simmonds</v>
      </c>
      <c r="E6" s="8" t="s">
        <v>42</v>
      </c>
      <c r="F6" s="4"/>
      <c r="G6" s="4" t="s">
        <v>43</v>
      </c>
      <c r="H6" s="4">
        <f t="shared" si="0"/>
        <v>64</v>
      </c>
      <c r="I6" s="4" t="s">
        <v>44</v>
      </c>
      <c r="J6" s="4" t="s">
        <v>45</v>
      </c>
      <c r="L6" s="6" t="s">
        <v>46</v>
      </c>
    </row>
    <row r="7" spans="1:32" x14ac:dyDescent="0.25">
      <c r="A7" s="4"/>
      <c r="B7" s="4" t="s">
        <v>47</v>
      </c>
      <c r="C7" s="4" t="str">
        <f ca="1">IFERROR(__xludf.DUMMYFUNCTION("SPLIT(B7,"" "")"),"Anita")</f>
        <v>Anita</v>
      </c>
      <c r="D7" s="4" t="str">
        <f ca="1">IFERROR(__xludf.DUMMYFUNCTION("""COMPUTED_VALUE"""),"Waltho")</f>
        <v>Waltho</v>
      </c>
      <c r="E7" s="4"/>
      <c r="F7" s="4"/>
      <c r="G7" s="4" t="s">
        <v>48</v>
      </c>
      <c r="H7" s="4">
        <f t="shared" si="0"/>
        <v>114</v>
      </c>
      <c r="I7" s="4" t="s">
        <v>49</v>
      </c>
      <c r="L7" s="6" t="s">
        <v>50</v>
      </c>
    </row>
    <row r="8" spans="1:32" x14ac:dyDescent="0.25">
      <c r="A8" s="4"/>
      <c r="B8" s="4" t="s">
        <v>51</v>
      </c>
      <c r="C8" s="4" t="str">
        <f ca="1">IFERROR(__xludf.DUMMYFUNCTION("SPLIT(B8,"" "")"),"Laura")</f>
        <v>Laura</v>
      </c>
      <c r="D8" s="4" t="str">
        <f ca="1">IFERROR(__xludf.DUMMYFUNCTION("""COMPUTED_VALUE"""),"Celotto")</f>
        <v>Celotto</v>
      </c>
      <c r="E8" s="4"/>
      <c r="F8" s="4"/>
      <c r="G8" s="4" t="s">
        <v>52</v>
      </c>
      <c r="H8" s="4">
        <f t="shared" si="0"/>
        <v>195</v>
      </c>
      <c r="I8" s="4" t="s">
        <v>53</v>
      </c>
      <c r="J8" s="4" t="s">
        <v>54</v>
      </c>
      <c r="L8" s="6" t="s">
        <v>55</v>
      </c>
      <c r="O8" s="6" t="s">
        <v>56</v>
      </c>
    </row>
    <row r="9" spans="1:32" x14ac:dyDescent="0.25">
      <c r="B9" s="4" t="s">
        <v>57</v>
      </c>
      <c r="C9" s="4" t="str">
        <f ca="1">IFERROR(__xludf.DUMMYFUNCTION("SPLIT(B9,"" "")"),"Izabela")</f>
        <v>Izabela</v>
      </c>
      <c r="D9" s="4" t="str">
        <f ca="1">IFERROR(__xludf.DUMMYFUNCTION("""COMPUTED_VALUE"""),"Paszko")</f>
        <v>Paszko</v>
      </c>
      <c r="E9" s="4"/>
      <c r="F9" s="4"/>
      <c r="G9" s="4" t="s">
        <v>58</v>
      </c>
      <c r="H9" s="4">
        <f t="shared" si="0"/>
        <v>84</v>
      </c>
      <c r="I9" s="4" t="s">
        <v>59</v>
      </c>
    </row>
    <row r="10" spans="1:32" x14ac:dyDescent="0.25">
      <c r="B10" s="4" t="s">
        <v>60</v>
      </c>
      <c r="C10" s="4" t="str">
        <f ca="1">IFERROR(__xludf.DUMMYFUNCTION("SPLIT(B10,"" "")"),"Rohit")</f>
        <v>Rohit</v>
      </c>
      <c r="D10" s="4" t="str">
        <f ca="1">IFERROR(__xludf.DUMMYFUNCTION("""COMPUTED_VALUE"""),"Chakravarty")</f>
        <v>Chakravarty</v>
      </c>
      <c r="E10" s="4"/>
      <c r="F10" s="4"/>
      <c r="G10" s="4" t="s">
        <v>61</v>
      </c>
      <c r="H10" s="4">
        <f t="shared" si="0"/>
        <v>155</v>
      </c>
      <c r="I10" s="4" t="s">
        <v>62</v>
      </c>
      <c r="J10" s="4" t="s">
        <v>62</v>
      </c>
      <c r="O10" s="11" t="s">
        <v>136</v>
      </c>
    </row>
    <row r="11" spans="1:32" x14ac:dyDescent="0.25">
      <c r="B11" s="4" t="s">
        <v>63</v>
      </c>
      <c r="C11" s="4" t="str">
        <f ca="1">IFERROR(__xludf.DUMMYFUNCTION("SPLIT(B11,"" "")"),"Natkritta")</f>
        <v>Natkritta</v>
      </c>
      <c r="D11" s="4" t="str">
        <f ca="1">IFERROR(__xludf.DUMMYFUNCTION("""COMPUTED_VALUE"""),"Hüppe")</f>
        <v>Hüppe</v>
      </c>
      <c r="E11" s="4"/>
      <c r="F11" s="4"/>
      <c r="G11" s="4" t="s">
        <v>64</v>
      </c>
      <c r="H11" s="4">
        <f t="shared" si="0"/>
        <v>104</v>
      </c>
      <c r="I11" s="4" t="s">
        <v>65</v>
      </c>
      <c r="J11" s="4" t="s">
        <v>66</v>
      </c>
      <c r="L11" s="7" t="s">
        <v>67</v>
      </c>
    </row>
    <row r="12" spans="1:32" x14ac:dyDescent="0.25">
      <c r="A12" s="4" t="s">
        <v>15</v>
      </c>
      <c r="B12" s="4" t="s">
        <v>68</v>
      </c>
      <c r="C12" s="4" t="str">
        <f ca="1">IFERROR(__xludf.DUMMYFUNCTION("SPLIT(B12,"" "")"),"Caoileann")</f>
        <v>Caoileann</v>
      </c>
      <c r="D12" s="4" t="str">
        <f ca="1">IFERROR(__xludf.DUMMYFUNCTION("""COMPUTED_VALUE"""),"Murphy")</f>
        <v>Murphy</v>
      </c>
      <c r="E12" s="4"/>
      <c r="F12" s="4"/>
      <c r="G12" s="4" t="s">
        <v>69</v>
      </c>
      <c r="H12" s="4">
        <f t="shared" si="0"/>
        <v>97</v>
      </c>
      <c r="I12" s="4" t="s">
        <v>70</v>
      </c>
      <c r="L12" s="6" t="s">
        <v>71</v>
      </c>
      <c r="O12" s="6" t="s">
        <v>72</v>
      </c>
    </row>
    <row r="13" spans="1:32" x14ac:dyDescent="0.25">
      <c r="A13" s="4" t="s">
        <v>15</v>
      </c>
      <c r="B13" s="4" t="s">
        <v>73</v>
      </c>
      <c r="C13" s="4" t="str">
        <f ca="1">IFERROR(__xludf.DUMMYFUNCTION("SPLIT(B13,"" "")"),"Magdalena")</f>
        <v>Magdalena</v>
      </c>
      <c r="D13" s="4" t="str">
        <f ca="1">IFERROR(__xludf.DUMMYFUNCTION("""COMPUTED_VALUE"""),"Kersting")</f>
        <v>Kersting</v>
      </c>
      <c r="E13" s="4"/>
      <c r="F13" s="4"/>
      <c r="G13" s="4" t="s">
        <v>74</v>
      </c>
      <c r="H13" s="4">
        <f t="shared" si="0"/>
        <v>293</v>
      </c>
      <c r="I13" s="4" t="s">
        <v>75</v>
      </c>
      <c r="O13" s="11" t="s">
        <v>137</v>
      </c>
    </row>
    <row r="14" spans="1:32" x14ac:dyDescent="0.25">
      <c r="A14" s="4" t="s">
        <v>15</v>
      </c>
      <c r="B14" s="4" t="s">
        <v>76</v>
      </c>
      <c r="C14" s="4" t="str">
        <f ca="1">IFERROR(__xludf.DUMMYFUNCTION("SPLIT(B14,"" "")"),"Stefanie")</f>
        <v>Stefanie</v>
      </c>
      <c r="D14" s="4" t="str">
        <f ca="1">IFERROR(__xludf.DUMMYFUNCTION("""COMPUTED_VALUE"""),"Ypma")</f>
        <v>Ypma</v>
      </c>
      <c r="E14" s="4"/>
      <c r="F14" s="4"/>
      <c r="G14" s="4" t="s">
        <v>77</v>
      </c>
      <c r="H14" s="4">
        <f t="shared" si="0"/>
        <v>273</v>
      </c>
      <c r="I14" s="4" t="s">
        <v>78</v>
      </c>
      <c r="O14" s="7" t="s">
        <v>79</v>
      </c>
    </row>
    <row r="15" spans="1:32" x14ac:dyDescent="0.25">
      <c r="B15" s="4" t="s">
        <v>80</v>
      </c>
      <c r="C15" s="4" t="str">
        <f ca="1">IFERROR(__xludf.DUMMYFUNCTION("SPLIT(B15,"" "")"),"Lisa")</f>
        <v>Lisa</v>
      </c>
      <c r="D15" s="4" t="str">
        <f ca="1">IFERROR(__xludf.DUMMYFUNCTION("""COMPUTED_VALUE"""),"Dücker")</f>
        <v>Dücker</v>
      </c>
      <c r="E15" s="4"/>
      <c r="F15" s="4"/>
      <c r="G15" s="4" t="s">
        <v>81</v>
      </c>
      <c r="H15" s="4">
        <f t="shared" si="0"/>
        <v>114</v>
      </c>
      <c r="I15" s="4" t="s">
        <v>82</v>
      </c>
      <c r="J15" s="4" t="s">
        <v>83</v>
      </c>
      <c r="O15" s="6" t="s">
        <v>84</v>
      </c>
    </row>
    <row r="16" spans="1:32" x14ac:dyDescent="0.25">
      <c r="B16" s="4" t="s">
        <v>85</v>
      </c>
      <c r="C16" s="4" t="str">
        <f ca="1">IFERROR(__xludf.DUMMYFUNCTION("SPLIT(B16,"" "")"),"Alex")</f>
        <v>Alex</v>
      </c>
      <c r="D16" s="4" t="str">
        <f ca="1">IFERROR(__xludf.DUMMYFUNCTION("""COMPUTED_VALUE"""),"Mchedlishvili")</f>
        <v>Mchedlishvili</v>
      </c>
      <c r="E16" s="4" t="s">
        <v>86</v>
      </c>
      <c r="F16" s="4" t="s">
        <v>87</v>
      </c>
      <c r="G16" s="4" t="s">
        <v>88</v>
      </c>
      <c r="H16" s="4">
        <f t="shared" si="0"/>
        <v>157</v>
      </c>
    </row>
    <row r="17" spans="1:15" x14ac:dyDescent="0.25">
      <c r="A17" s="4" t="s">
        <v>15</v>
      </c>
      <c r="B17" s="4" t="s">
        <v>89</v>
      </c>
      <c r="C17" s="4" t="s">
        <v>90</v>
      </c>
      <c r="D17" s="4" t="s">
        <v>91</v>
      </c>
      <c r="E17" s="4" t="s">
        <v>92</v>
      </c>
      <c r="F17" s="4" t="s">
        <v>93</v>
      </c>
      <c r="G17" s="4" t="s">
        <v>94</v>
      </c>
      <c r="H17" s="4">
        <f t="shared" si="0"/>
        <v>210</v>
      </c>
      <c r="I17" s="4" t="s">
        <v>95</v>
      </c>
      <c r="J17" s="4" t="s">
        <v>95</v>
      </c>
      <c r="L17" s="7" t="s">
        <v>96</v>
      </c>
    </row>
    <row r="18" spans="1:15" x14ac:dyDescent="0.25">
      <c r="B18" s="4" t="s">
        <v>97</v>
      </c>
      <c r="C18" s="4" t="str">
        <f ca="1">IFERROR(__xludf.DUMMYFUNCTION("SPLIT(B18,"" "")"),"Vivek")</f>
        <v>Vivek</v>
      </c>
      <c r="D18" s="4" t="str">
        <f ca="1">IFERROR(__xludf.DUMMYFUNCTION("""COMPUTED_VALUE"""),"Devulapalli")</f>
        <v>Devulapalli</v>
      </c>
      <c r="E18" s="4" t="s">
        <v>98</v>
      </c>
      <c r="F18" s="4" t="s">
        <v>99</v>
      </c>
      <c r="G18" s="4" t="s">
        <v>100</v>
      </c>
      <c r="H18" s="4">
        <f t="shared" si="0"/>
        <v>258</v>
      </c>
      <c r="I18" s="4" t="s">
        <v>101</v>
      </c>
      <c r="L18" s="6" t="s">
        <v>102</v>
      </c>
    </row>
    <row r="19" spans="1:15" x14ac:dyDescent="0.25">
      <c r="A19" s="4" t="s">
        <v>15</v>
      </c>
      <c r="B19" s="4" t="s">
        <v>103</v>
      </c>
      <c r="C19" s="4" t="str">
        <f ca="1">IFERROR(__xludf.DUMMYFUNCTION("SPLIT(B19,"" "")"),"Amadeo")</f>
        <v>Amadeo</v>
      </c>
      <c r="D19" s="4" t="str">
        <f ca="1">IFERROR(__xludf.DUMMYFUNCTION("""COMPUTED_VALUE"""),"Gandolfo")</f>
        <v>Gandolfo</v>
      </c>
      <c r="E19" s="4" t="s">
        <v>104</v>
      </c>
      <c r="F19" s="9" t="s">
        <v>105</v>
      </c>
      <c r="G19" s="4" t="s">
        <v>106</v>
      </c>
      <c r="H19" s="4">
        <f t="shared" si="0"/>
        <v>274</v>
      </c>
      <c r="I19" s="4" t="s">
        <v>107</v>
      </c>
      <c r="O19" s="11" t="s">
        <v>138</v>
      </c>
    </row>
    <row r="20" spans="1:15" x14ac:dyDescent="0.25">
      <c r="B20" s="4" t="s">
        <v>108</v>
      </c>
      <c r="C20" s="4" t="s">
        <v>109</v>
      </c>
      <c r="D20" s="10" t="s">
        <v>110</v>
      </c>
      <c r="E20" s="4" t="s">
        <v>111</v>
      </c>
      <c r="F20" s="4" t="s">
        <v>112</v>
      </c>
      <c r="G20" s="4" t="s">
        <v>113</v>
      </c>
      <c r="H20" s="4">
        <f t="shared" si="0"/>
        <v>84</v>
      </c>
      <c r="I20" s="4" t="s">
        <v>114</v>
      </c>
      <c r="L20" s="6" t="s">
        <v>115</v>
      </c>
      <c r="O20" s="6" t="s">
        <v>116</v>
      </c>
    </row>
    <row r="21" spans="1:15" x14ac:dyDescent="0.25">
      <c r="A21" s="4" t="s">
        <v>15</v>
      </c>
      <c r="B21" s="4" t="s">
        <v>117</v>
      </c>
      <c r="C21" s="4" t="str">
        <f ca="1">IFERROR(__xludf.DUMMYFUNCTION("SPLIT(B21,"" "")"),"Flavio")</f>
        <v>Flavio</v>
      </c>
      <c r="D21" s="4" t="str">
        <f ca="1">IFERROR(__xludf.DUMMYFUNCTION("""COMPUTED_VALUE"""),"Baccari")</f>
        <v>Baccari</v>
      </c>
      <c r="E21" s="4" t="s">
        <v>118</v>
      </c>
      <c r="F21" s="4" t="s">
        <v>119</v>
      </c>
      <c r="G21" s="4" t="s">
        <v>120</v>
      </c>
      <c r="H21" s="4">
        <f t="shared" si="0"/>
        <v>212</v>
      </c>
      <c r="I21" s="4" t="s">
        <v>121</v>
      </c>
      <c r="J21" s="4" t="s">
        <v>122</v>
      </c>
      <c r="L21" s="6" t="s">
        <v>123</v>
      </c>
      <c r="O21" s="6" t="s">
        <v>124</v>
      </c>
    </row>
    <row r="22" spans="1:15" x14ac:dyDescent="0.25">
      <c r="B22" s="4" t="s">
        <v>125</v>
      </c>
      <c r="C22" s="4" t="str">
        <f ca="1">IFERROR(__xludf.DUMMYFUNCTION("SPLIT(B22,"" "")"),"Ina")</f>
        <v>Ina</v>
      </c>
      <c r="D22" s="4" t="str">
        <f ca="1">IFERROR(__xludf.DUMMYFUNCTION("""COMPUTED_VALUE"""),"Gawel")</f>
        <v>Gawel</v>
      </c>
      <c r="E22" s="4" t="s">
        <v>126</v>
      </c>
      <c r="F22" s="10" t="s">
        <v>127</v>
      </c>
      <c r="G22" s="10" t="s">
        <v>128</v>
      </c>
      <c r="I22" s="4" t="s">
        <v>129</v>
      </c>
    </row>
    <row r="23" spans="1:15" x14ac:dyDescent="0.25">
      <c r="B23" s="4" t="s">
        <v>130</v>
      </c>
      <c r="C23" s="4" t="str">
        <f ca="1">IFERROR(__xludf.DUMMYFUNCTION("SPLIT(B23,"" "")"),"Alkım")</f>
        <v>Alkım</v>
      </c>
      <c r="D23" s="4" t="str">
        <f ca="1">IFERROR(__xludf.DUMMYFUNCTION("""COMPUTED_VALUE"""),"Kutlu")</f>
        <v>Kutlu</v>
      </c>
      <c r="E23" s="4" t="s">
        <v>131</v>
      </c>
      <c r="F23" s="4" t="s">
        <v>132</v>
      </c>
      <c r="G23" s="10" t="s">
        <v>133</v>
      </c>
      <c r="H23" s="4">
        <v>229</v>
      </c>
      <c r="I23" s="4" t="s">
        <v>134</v>
      </c>
      <c r="J23" s="4" t="s">
        <v>134</v>
      </c>
      <c r="L23" s="6" t="s">
        <v>135</v>
      </c>
      <c r="O23" s="11" t="s">
        <v>139</v>
      </c>
    </row>
  </sheetData>
  <hyperlinks>
    <hyperlink ref="L2" r:id="rId1"/>
    <hyperlink ref="L3" r:id="rId2"/>
    <hyperlink ref="O3" r:id="rId3"/>
    <hyperlink ref="L4" r:id="rId4"/>
    <hyperlink ref="L5" r:id="rId5"/>
    <hyperlink ref="O5" r:id="rId6"/>
    <hyperlink ref="L6" r:id="rId7"/>
    <hyperlink ref="L7" r:id="rId8"/>
    <hyperlink ref="L8" r:id="rId9"/>
    <hyperlink ref="O8" r:id="rId10"/>
    <hyperlink ref="L11" r:id="rId11"/>
    <hyperlink ref="L12" r:id="rId12"/>
    <hyperlink ref="O12" r:id="rId13"/>
    <hyperlink ref="O13" r:id="rId14"/>
    <hyperlink ref="O14" r:id="rId15"/>
    <hyperlink ref="O15" r:id="rId16"/>
    <hyperlink ref="L17" r:id="rId17"/>
    <hyperlink ref="L18" r:id="rId18"/>
    <hyperlink ref="O19" r:id="rId19"/>
    <hyperlink ref="L20" r:id="rId20"/>
    <hyperlink ref="O20" r:id="rId21"/>
    <hyperlink ref="L21" r:id="rId22"/>
    <hyperlink ref="O21" r:id="rId23"/>
    <hyperlink ref="L23" r:id="rId24"/>
    <hyperlink ref="O23" r:id="rId25"/>
    <hyperlink ref="O10" r:id="rId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Iyer</cp:lastModifiedBy>
  <dcterms:modified xsi:type="dcterms:W3CDTF">2021-11-17T21:56:05Z</dcterms:modified>
</cp:coreProperties>
</file>