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 Page" sheetId="1" r:id="rId4"/>
    <sheet state="visible" name="Strategy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T9DO7UDq/bKQOh+JQJRpFcMiMQ=="/>
    </ext>
  </extLst>
</workbook>
</file>

<file path=xl/sharedStrings.xml><?xml version="1.0" encoding="utf-8"?>
<sst xmlns="http://schemas.openxmlformats.org/spreadsheetml/2006/main" count="39" uniqueCount="33">
  <si>
    <t>Strategy Name</t>
  </si>
  <si>
    <t>Bull Call Spread</t>
  </si>
  <si>
    <t>Number of option legs</t>
  </si>
  <si>
    <t>Two</t>
  </si>
  <si>
    <t>Direction</t>
  </si>
  <si>
    <t>Moderatly Bullish</t>
  </si>
  <si>
    <t>Particular</t>
  </si>
  <si>
    <t>Value</t>
  </si>
  <si>
    <t>Legend</t>
  </si>
  <si>
    <t>Underlying</t>
  </si>
  <si>
    <t>Nifty</t>
  </si>
  <si>
    <t>LS - IV</t>
  </si>
  <si>
    <t>Lower Strike Intrensic value</t>
  </si>
  <si>
    <t>Spot Price</t>
  </si>
  <si>
    <t>PP</t>
  </si>
  <si>
    <t>Premium Paid</t>
  </si>
  <si>
    <t>Lower Strike (LS)</t>
  </si>
  <si>
    <t>LS Payoff</t>
  </si>
  <si>
    <t>Payoff from Lower strike</t>
  </si>
  <si>
    <t>Higher Strike (HS)</t>
  </si>
  <si>
    <t>HS IV</t>
  </si>
  <si>
    <t>Higher Strike Intresic value</t>
  </si>
  <si>
    <t>Debit (LS)</t>
  </si>
  <si>
    <t>PR</t>
  </si>
  <si>
    <t>Premium Received</t>
  </si>
  <si>
    <t>Credit (HS)</t>
  </si>
  <si>
    <t>HS Payoff</t>
  </si>
  <si>
    <t>Payoff from Higher strike</t>
  </si>
  <si>
    <t>Net</t>
  </si>
  <si>
    <t>Calculations</t>
  </si>
  <si>
    <t>Market Expiry</t>
  </si>
  <si>
    <t>HS - IV</t>
  </si>
  <si>
    <t>Strategy Payoff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</si>
</sst>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00B050"/>
      <name val="Calibri"/>
    </font>
  </fonts>
  <fills count="3">
    <fill>
      <patternFill patternType="none"/>
    </fill>
    <fill>
      <patternFill patternType="lightGray"/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/>
      <bottom/>
    </border>
    <border>
      <top style="thin">
        <color rgb="FF000000"/>
      </top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2" numFmtId="0" xfId="0" applyBorder="1" applyFont="1"/>
    <xf borderId="3" fillId="0" fontId="1" numFmtId="0" xfId="0" applyBorder="1" applyFont="1"/>
    <xf borderId="4" fillId="0" fontId="2" numFmtId="0" xfId="0" applyBorder="1" applyFont="1"/>
    <xf borderId="5" fillId="0" fontId="1" numFmtId="0" xfId="0" applyBorder="1" applyFont="1"/>
    <xf borderId="6" fillId="0" fontId="2" numFmtId="0" xfId="0" applyBorder="1" applyFont="1"/>
    <xf borderId="0" fillId="0" fontId="3" numFmtId="0" xfId="0" applyFont="1"/>
    <xf borderId="1" fillId="0" fontId="3" numFmtId="0" xfId="0" applyBorder="1" applyFont="1"/>
    <xf borderId="2" fillId="0" fontId="3" numFmtId="0" xfId="0" applyBorder="1" applyFont="1"/>
    <xf borderId="7" fillId="2" fontId="3" numFmtId="0" xfId="0" applyBorder="1" applyFill="1" applyFont="1"/>
    <xf borderId="3" fillId="0" fontId="2" numFmtId="0" xfId="0" applyBorder="1" applyFont="1"/>
    <xf borderId="4" fillId="0" fontId="2" numFmtId="0" xfId="0" applyAlignment="1" applyBorder="1" applyFont="1">
      <alignment horizontal="left"/>
    </xf>
    <xf borderId="1" fillId="0" fontId="2" numFmtId="0" xfId="0" applyBorder="1" applyFont="1"/>
    <xf borderId="8" fillId="0" fontId="2" numFmtId="0" xfId="0" applyBorder="1" applyFont="1"/>
    <xf borderId="0" fillId="0" fontId="2" numFmtId="0" xfId="0" applyFont="1"/>
    <xf borderId="5" fillId="0" fontId="2" numFmtId="0" xfId="0" applyBorder="1" applyFont="1"/>
    <xf borderId="9" fillId="0" fontId="2" numFmtId="0" xfId="0" applyBorder="1" applyFont="1"/>
    <xf borderId="6" fillId="0" fontId="2" numFmtId="0" xfId="0" applyAlignment="1" applyBorder="1" applyFont="1">
      <alignment horizontal="left"/>
    </xf>
    <xf borderId="1" fillId="0" fontId="1" numFmtId="0" xfId="0" applyAlignment="1" applyBorder="1" applyFont="1">
      <alignment horizontal="center"/>
    </xf>
    <xf borderId="8" fillId="0" fontId="1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2" numFmtId="0" xfId="0" applyAlignment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100">
                <a:solidFill>
                  <a:srgbClr val="757575"/>
                </a:solidFill>
                <a:latin typeface="+mn-lt"/>
              </a:defRPr>
            </a:pPr>
            <a:r>
              <a:rPr b="1" i="0" sz="1100">
                <a:solidFill>
                  <a:srgbClr val="757575"/>
                </a:solidFill>
                <a:latin typeface="+mn-lt"/>
              </a:rPr>
              <a:t>Bull Call Spread Payoff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Strategy!$C$14:$C$29</c:f>
            </c:strRef>
          </c:cat>
          <c:val>
            <c:numRef>
              <c:f>Strategy!$J$14:$J$29</c:f>
              <c:numCache/>
            </c:numRef>
          </c:val>
          <c:smooth val="0"/>
        </c:ser>
        <c:axId val="951328819"/>
        <c:axId val="67642971"/>
      </c:lineChart>
      <c:catAx>
        <c:axId val="9513288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>
                <a:solidFill>
                  <a:srgbClr val="000000"/>
                </a:solidFill>
                <a:latin typeface="+mn-lt"/>
              </a:defRPr>
            </a:pPr>
          </a:p>
        </c:txPr>
        <c:crossAx val="67642971"/>
      </c:catAx>
      <c:valAx>
        <c:axId val="67642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328819"/>
      </c:valAx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200025</xdr:colOff>
      <xdr:row>14</xdr:row>
      <xdr:rowOff>142875</xdr:rowOff>
    </xdr:from>
    <xdr:ext cx="4400550" cy="2886075"/>
    <xdr:graphicFrame>
      <xdr:nvGraphicFramePr>
        <xdr:cNvPr id="76489599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" width="1.86"/>
    <col customWidth="1" min="3" max="3" width="2.29"/>
    <col customWidth="1" min="4" max="4" width="28.14"/>
    <col customWidth="1" min="5" max="5" width="17.43"/>
    <col customWidth="1" min="6" max="6" width="9.14"/>
    <col customWidth="1" min="7" max="26" width="8.71"/>
  </cols>
  <sheetData>
    <row r="5">
      <c r="C5" s="1"/>
      <c r="D5" s="2" t="s">
        <v>0</v>
      </c>
      <c r="E5" s="3" t="s">
        <v>1</v>
      </c>
    </row>
    <row r="6">
      <c r="D6" s="4" t="s">
        <v>2</v>
      </c>
      <c r="E6" s="5" t="s">
        <v>3</v>
      </c>
    </row>
    <row r="7">
      <c r="D7" s="6" t="s">
        <v>4</v>
      </c>
      <c r="E7" s="7" t="s">
        <v>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.43"/>
    <col customWidth="1" min="2" max="2" width="1.86"/>
    <col customWidth="1" min="3" max="3" width="21.43"/>
    <col customWidth="1" min="4" max="4" width="16.71"/>
    <col customWidth="1" min="5" max="5" width="13.57"/>
    <col customWidth="1" min="6" max="6" width="13.86"/>
    <col customWidth="1" min="7" max="7" width="18.0"/>
    <col customWidth="1" min="8" max="9" width="10.57"/>
    <col customWidth="1" min="10" max="10" width="14.57"/>
    <col customWidth="1" min="11" max="11" width="12.43"/>
    <col customWidth="1" min="12" max="26" width="8.71"/>
  </cols>
  <sheetData>
    <row r="1">
      <c r="A1" s="8" t="s">
        <v>1</v>
      </c>
    </row>
    <row r="2" ht="6.75" customHeight="1"/>
    <row r="3">
      <c r="C3" s="9" t="s">
        <v>6</v>
      </c>
      <c r="D3" s="10" t="s">
        <v>7</v>
      </c>
      <c r="F3" s="11" t="s">
        <v>8</v>
      </c>
    </row>
    <row r="4">
      <c r="C4" s="12" t="s">
        <v>9</v>
      </c>
      <c r="D4" s="13" t="s">
        <v>10</v>
      </c>
      <c r="F4" s="14" t="s">
        <v>11</v>
      </c>
      <c r="G4" s="15" t="s">
        <v>12</v>
      </c>
      <c r="H4" s="3"/>
    </row>
    <row r="5">
      <c r="C5" s="12" t="s">
        <v>13</v>
      </c>
      <c r="D5" s="13">
        <v>7846.0</v>
      </c>
      <c r="F5" s="12" t="s">
        <v>14</v>
      </c>
      <c r="G5" s="16" t="s">
        <v>15</v>
      </c>
      <c r="H5" s="5"/>
    </row>
    <row r="6">
      <c r="C6" s="12" t="s">
        <v>16</v>
      </c>
      <c r="D6" s="13">
        <v>7800.0</v>
      </c>
      <c r="F6" s="12" t="s">
        <v>17</v>
      </c>
      <c r="G6" s="16" t="s">
        <v>18</v>
      </c>
      <c r="H6" s="5"/>
    </row>
    <row r="7">
      <c r="C7" s="12" t="s">
        <v>19</v>
      </c>
      <c r="D7" s="13">
        <v>7900.0</v>
      </c>
      <c r="F7" s="12" t="s">
        <v>20</v>
      </c>
      <c r="G7" s="16" t="s">
        <v>21</v>
      </c>
      <c r="H7" s="5"/>
    </row>
    <row r="8">
      <c r="C8" s="12" t="s">
        <v>22</v>
      </c>
      <c r="D8" s="13">
        <v>79.0</v>
      </c>
      <c r="F8" s="12" t="s">
        <v>23</v>
      </c>
      <c r="G8" s="16" t="s">
        <v>24</v>
      </c>
      <c r="H8" s="5"/>
    </row>
    <row r="9">
      <c r="C9" s="12" t="s">
        <v>25</v>
      </c>
      <c r="D9" s="13">
        <v>25.0</v>
      </c>
      <c r="F9" s="17" t="s">
        <v>26</v>
      </c>
      <c r="G9" s="18" t="s">
        <v>27</v>
      </c>
      <c r="H9" s="7"/>
    </row>
    <row r="10">
      <c r="C10" s="17" t="s">
        <v>28</v>
      </c>
      <c r="D10" s="19">
        <f>D8-D9</f>
        <v>54</v>
      </c>
    </row>
    <row r="11">
      <c r="C11" s="16"/>
      <c r="D11" s="16"/>
    </row>
    <row r="12">
      <c r="A12" s="8" t="s">
        <v>29</v>
      </c>
    </row>
    <row r="13">
      <c r="C13" s="20" t="s">
        <v>30</v>
      </c>
      <c r="D13" s="21" t="s">
        <v>11</v>
      </c>
      <c r="E13" s="21" t="s">
        <v>14</v>
      </c>
      <c r="F13" s="21" t="s">
        <v>17</v>
      </c>
      <c r="G13" s="21" t="s">
        <v>31</v>
      </c>
      <c r="H13" s="21" t="s">
        <v>23</v>
      </c>
      <c r="I13" s="21" t="s">
        <v>26</v>
      </c>
      <c r="J13" s="22" t="s">
        <v>32</v>
      </c>
      <c r="K13" s="23"/>
      <c r="L13" s="1"/>
    </row>
    <row r="14">
      <c r="C14" s="24">
        <v>7000.0</v>
      </c>
      <c r="D14" s="23">
        <f t="shared" ref="D14:D29" si="1">MAX(0,C14-$D$6)</f>
        <v>0</v>
      </c>
      <c r="E14" s="23">
        <f t="shared" ref="E14:E29" si="2">-$D$8</f>
        <v>-79</v>
      </c>
      <c r="F14" s="23">
        <f t="shared" ref="F14:F29" si="3">E14+D14</f>
        <v>-79</v>
      </c>
      <c r="G14" s="23">
        <f t="shared" ref="G14:G29" si="4">MAX(0,C14-$D$7)</f>
        <v>0</v>
      </c>
      <c r="H14" s="23">
        <f t="shared" ref="H14:H29" si="5">$D$9</f>
        <v>25</v>
      </c>
      <c r="I14" s="23">
        <f t="shared" ref="I14:I29" si="6">H14-G14</f>
        <v>25</v>
      </c>
      <c r="J14" s="25">
        <f t="shared" ref="J14:J29" si="7">I14+F14</f>
        <v>-54</v>
      </c>
      <c r="K14" s="23"/>
    </row>
    <row r="15">
      <c r="C15" s="24">
        <f t="shared" ref="C15:C29" si="8">C14+100</f>
        <v>7100</v>
      </c>
      <c r="D15" s="23">
        <f t="shared" si="1"/>
        <v>0</v>
      </c>
      <c r="E15" s="23">
        <f t="shared" si="2"/>
        <v>-79</v>
      </c>
      <c r="F15" s="23">
        <f t="shared" si="3"/>
        <v>-79</v>
      </c>
      <c r="G15" s="23">
        <f t="shared" si="4"/>
        <v>0</v>
      </c>
      <c r="H15" s="23">
        <f t="shared" si="5"/>
        <v>25</v>
      </c>
      <c r="I15" s="23">
        <f t="shared" si="6"/>
        <v>25</v>
      </c>
      <c r="J15" s="25">
        <f t="shared" si="7"/>
        <v>-54</v>
      </c>
      <c r="K15" s="23"/>
    </row>
    <row r="16">
      <c r="C16" s="24">
        <f t="shared" si="8"/>
        <v>7200</v>
      </c>
      <c r="D16" s="23">
        <f t="shared" si="1"/>
        <v>0</v>
      </c>
      <c r="E16" s="23">
        <f t="shared" si="2"/>
        <v>-79</v>
      </c>
      <c r="F16" s="23">
        <f t="shared" si="3"/>
        <v>-79</v>
      </c>
      <c r="G16" s="23">
        <f t="shared" si="4"/>
        <v>0</v>
      </c>
      <c r="H16" s="23">
        <f t="shared" si="5"/>
        <v>25</v>
      </c>
      <c r="I16" s="23">
        <f t="shared" si="6"/>
        <v>25</v>
      </c>
      <c r="J16" s="25">
        <f t="shared" si="7"/>
        <v>-54</v>
      </c>
      <c r="K16" s="23"/>
    </row>
    <row r="17">
      <c r="C17" s="24">
        <f t="shared" si="8"/>
        <v>7300</v>
      </c>
      <c r="D17" s="23">
        <f t="shared" si="1"/>
        <v>0</v>
      </c>
      <c r="E17" s="23">
        <f t="shared" si="2"/>
        <v>-79</v>
      </c>
      <c r="F17" s="23">
        <f t="shared" si="3"/>
        <v>-79</v>
      </c>
      <c r="G17" s="23">
        <f t="shared" si="4"/>
        <v>0</v>
      </c>
      <c r="H17" s="23">
        <f t="shared" si="5"/>
        <v>25</v>
      </c>
      <c r="I17" s="23">
        <f t="shared" si="6"/>
        <v>25</v>
      </c>
      <c r="J17" s="25">
        <f t="shared" si="7"/>
        <v>-54</v>
      </c>
      <c r="K17" s="23"/>
    </row>
    <row r="18">
      <c r="C18" s="24">
        <f t="shared" si="8"/>
        <v>7400</v>
      </c>
      <c r="D18" s="23">
        <f t="shared" si="1"/>
        <v>0</v>
      </c>
      <c r="E18" s="23">
        <f t="shared" si="2"/>
        <v>-79</v>
      </c>
      <c r="F18" s="23">
        <f t="shared" si="3"/>
        <v>-79</v>
      </c>
      <c r="G18" s="23">
        <f t="shared" si="4"/>
        <v>0</v>
      </c>
      <c r="H18" s="23">
        <f t="shared" si="5"/>
        <v>25</v>
      </c>
      <c r="I18" s="23">
        <f t="shared" si="6"/>
        <v>25</v>
      </c>
      <c r="J18" s="25">
        <f t="shared" si="7"/>
        <v>-54</v>
      </c>
      <c r="K18" s="23"/>
    </row>
    <row r="19">
      <c r="C19" s="24">
        <f t="shared" si="8"/>
        <v>7500</v>
      </c>
      <c r="D19" s="23">
        <f t="shared" si="1"/>
        <v>0</v>
      </c>
      <c r="E19" s="23">
        <f t="shared" si="2"/>
        <v>-79</v>
      </c>
      <c r="F19" s="23">
        <f t="shared" si="3"/>
        <v>-79</v>
      </c>
      <c r="G19" s="23">
        <f t="shared" si="4"/>
        <v>0</v>
      </c>
      <c r="H19" s="23">
        <f t="shared" si="5"/>
        <v>25</v>
      </c>
      <c r="I19" s="23">
        <f t="shared" si="6"/>
        <v>25</v>
      </c>
      <c r="J19" s="25">
        <f t="shared" si="7"/>
        <v>-54</v>
      </c>
      <c r="K19" s="23"/>
    </row>
    <row r="20">
      <c r="C20" s="24">
        <f t="shared" si="8"/>
        <v>7600</v>
      </c>
      <c r="D20" s="23">
        <f t="shared" si="1"/>
        <v>0</v>
      </c>
      <c r="E20" s="23">
        <f t="shared" si="2"/>
        <v>-79</v>
      </c>
      <c r="F20" s="23">
        <f t="shared" si="3"/>
        <v>-79</v>
      </c>
      <c r="G20" s="23">
        <f t="shared" si="4"/>
        <v>0</v>
      </c>
      <c r="H20" s="23">
        <f t="shared" si="5"/>
        <v>25</v>
      </c>
      <c r="I20" s="23">
        <f t="shared" si="6"/>
        <v>25</v>
      </c>
      <c r="J20" s="25">
        <f t="shared" si="7"/>
        <v>-54</v>
      </c>
      <c r="K20" s="23"/>
    </row>
    <row r="21" ht="15.75" customHeight="1">
      <c r="C21" s="24">
        <f t="shared" si="8"/>
        <v>7700</v>
      </c>
      <c r="D21" s="23">
        <f t="shared" si="1"/>
        <v>0</v>
      </c>
      <c r="E21" s="23">
        <f t="shared" si="2"/>
        <v>-79</v>
      </c>
      <c r="F21" s="23">
        <f t="shared" si="3"/>
        <v>-79</v>
      </c>
      <c r="G21" s="23">
        <f t="shared" si="4"/>
        <v>0</v>
      </c>
      <c r="H21" s="23">
        <f t="shared" si="5"/>
        <v>25</v>
      </c>
      <c r="I21" s="23">
        <f t="shared" si="6"/>
        <v>25</v>
      </c>
      <c r="J21" s="25">
        <f t="shared" si="7"/>
        <v>-54</v>
      </c>
      <c r="K21" s="23"/>
    </row>
    <row r="22" ht="15.75" customHeight="1">
      <c r="C22" s="24">
        <f t="shared" si="8"/>
        <v>7800</v>
      </c>
      <c r="D22" s="23">
        <f t="shared" si="1"/>
        <v>0</v>
      </c>
      <c r="E22" s="23">
        <f t="shared" si="2"/>
        <v>-79</v>
      </c>
      <c r="F22" s="23">
        <f t="shared" si="3"/>
        <v>-79</v>
      </c>
      <c r="G22" s="23">
        <f t="shared" si="4"/>
        <v>0</v>
      </c>
      <c r="H22" s="23">
        <f t="shared" si="5"/>
        <v>25</v>
      </c>
      <c r="I22" s="23">
        <f t="shared" si="6"/>
        <v>25</v>
      </c>
      <c r="J22" s="25">
        <f t="shared" si="7"/>
        <v>-54</v>
      </c>
      <c r="K22" s="23"/>
    </row>
    <row r="23" ht="15.75" customHeight="1">
      <c r="C23" s="24">
        <f t="shared" si="8"/>
        <v>7900</v>
      </c>
      <c r="D23" s="23">
        <f t="shared" si="1"/>
        <v>100</v>
      </c>
      <c r="E23" s="23">
        <f t="shared" si="2"/>
        <v>-79</v>
      </c>
      <c r="F23" s="23">
        <f t="shared" si="3"/>
        <v>21</v>
      </c>
      <c r="G23" s="23">
        <f t="shared" si="4"/>
        <v>0</v>
      </c>
      <c r="H23" s="23">
        <f t="shared" si="5"/>
        <v>25</v>
      </c>
      <c r="I23" s="23">
        <f t="shared" si="6"/>
        <v>25</v>
      </c>
      <c r="J23" s="25">
        <f t="shared" si="7"/>
        <v>46</v>
      </c>
      <c r="K23" s="23"/>
    </row>
    <row r="24" ht="15.75" customHeight="1">
      <c r="C24" s="24">
        <f t="shared" si="8"/>
        <v>8000</v>
      </c>
      <c r="D24" s="23">
        <f t="shared" si="1"/>
        <v>200</v>
      </c>
      <c r="E24" s="23">
        <f t="shared" si="2"/>
        <v>-79</v>
      </c>
      <c r="F24" s="23">
        <f t="shared" si="3"/>
        <v>121</v>
      </c>
      <c r="G24" s="23">
        <f t="shared" si="4"/>
        <v>100</v>
      </c>
      <c r="H24" s="23">
        <f t="shared" si="5"/>
        <v>25</v>
      </c>
      <c r="I24" s="23">
        <f t="shared" si="6"/>
        <v>-75</v>
      </c>
      <c r="J24" s="25">
        <f t="shared" si="7"/>
        <v>46</v>
      </c>
      <c r="K24" s="23"/>
    </row>
    <row r="25" ht="15.75" customHeight="1">
      <c r="C25" s="24">
        <f t="shared" si="8"/>
        <v>8100</v>
      </c>
      <c r="D25" s="23">
        <f t="shared" si="1"/>
        <v>300</v>
      </c>
      <c r="E25" s="23">
        <f t="shared" si="2"/>
        <v>-79</v>
      </c>
      <c r="F25" s="23">
        <f t="shared" si="3"/>
        <v>221</v>
      </c>
      <c r="G25" s="23">
        <f t="shared" si="4"/>
        <v>200</v>
      </c>
      <c r="H25" s="23">
        <f t="shared" si="5"/>
        <v>25</v>
      </c>
      <c r="I25" s="23">
        <f t="shared" si="6"/>
        <v>-175</v>
      </c>
      <c r="J25" s="25">
        <f t="shared" si="7"/>
        <v>46</v>
      </c>
      <c r="K25" s="23"/>
    </row>
    <row r="26" ht="15.75" customHeight="1">
      <c r="C26" s="24">
        <f t="shared" si="8"/>
        <v>8200</v>
      </c>
      <c r="D26" s="23">
        <f t="shared" si="1"/>
        <v>400</v>
      </c>
      <c r="E26" s="23">
        <f t="shared" si="2"/>
        <v>-79</v>
      </c>
      <c r="F26" s="23">
        <f t="shared" si="3"/>
        <v>321</v>
      </c>
      <c r="G26" s="23">
        <f t="shared" si="4"/>
        <v>300</v>
      </c>
      <c r="H26" s="23">
        <f t="shared" si="5"/>
        <v>25</v>
      </c>
      <c r="I26" s="23">
        <f t="shared" si="6"/>
        <v>-275</v>
      </c>
      <c r="J26" s="25">
        <f t="shared" si="7"/>
        <v>46</v>
      </c>
      <c r="K26" s="23"/>
    </row>
    <row r="27" ht="15.75" customHeight="1">
      <c r="C27" s="24">
        <f t="shared" si="8"/>
        <v>8300</v>
      </c>
      <c r="D27" s="23">
        <f t="shared" si="1"/>
        <v>500</v>
      </c>
      <c r="E27" s="23">
        <f t="shared" si="2"/>
        <v>-79</v>
      </c>
      <c r="F27" s="23">
        <f t="shared" si="3"/>
        <v>421</v>
      </c>
      <c r="G27" s="23">
        <f t="shared" si="4"/>
        <v>400</v>
      </c>
      <c r="H27" s="23">
        <f t="shared" si="5"/>
        <v>25</v>
      </c>
      <c r="I27" s="23">
        <f t="shared" si="6"/>
        <v>-375</v>
      </c>
      <c r="J27" s="25">
        <f t="shared" si="7"/>
        <v>46</v>
      </c>
      <c r="K27" s="23"/>
    </row>
    <row r="28" ht="15.75" customHeight="1">
      <c r="C28" s="24">
        <f t="shared" si="8"/>
        <v>8400</v>
      </c>
      <c r="D28" s="23">
        <f t="shared" si="1"/>
        <v>600</v>
      </c>
      <c r="E28" s="23">
        <f t="shared" si="2"/>
        <v>-79</v>
      </c>
      <c r="F28" s="23">
        <f t="shared" si="3"/>
        <v>521</v>
      </c>
      <c r="G28" s="23">
        <f t="shared" si="4"/>
        <v>500</v>
      </c>
      <c r="H28" s="23">
        <f t="shared" si="5"/>
        <v>25</v>
      </c>
      <c r="I28" s="23">
        <f t="shared" si="6"/>
        <v>-475</v>
      </c>
      <c r="J28" s="25">
        <f t="shared" si="7"/>
        <v>46</v>
      </c>
      <c r="K28" s="23"/>
    </row>
    <row r="29" ht="15.75" customHeight="1">
      <c r="C29" s="26">
        <f t="shared" si="8"/>
        <v>8500</v>
      </c>
      <c r="D29" s="27">
        <f t="shared" si="1"/>
        <v>700</v>
      </c>
      <c r="E29" s="27">
        <f t="shared" si="2"/>
        <v>-79</v>
      </c>
      <c r="F29" s="27">
        <f t="shared" si="3"/>
        <v>621</v>
      </c>
      <c r="G29" s="27">
        <f t="shared" si="4"/>
        <v>600</v>
      </c>
      <c r="H29" s="27">
        <f t="shared" si="5"/>
        <v>25</v>
      </c>
      <c r="I29" s="27">
        <f t="shared" si="6"/>
        <v>-575</v>
      </c>
      <c r="J29" s="28">
        <f t="shared" si="7"/>
        <v>46</v>
      </c>
      <c r="K29" s="23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