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Long Strangle" sheetId="2" r:id="rId5"/>
    <sheet state="visible" name="Short Strangle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hdHr+H07ZMs6ag7BB8tEWj0RBFiQ=="/>
    </ext>
  </extLst>
</workbook>
</file>

<file path=xl/sharedStrings.xml><?xml version="1.0" encoding="utf-8"?>
<sst xmlns="http://schemas.openxmlformats.org/spreadsheetml/2006/main" count="61" uniqueCount="35">
  <si>
    <t>Strategy Name</t>
  </si>
  <si>
    <t>Strangle</t>
  </si>
  <si>
    <t>Number of option legs</t>
  </si>
  <si>
    <t>Direction</t>
  </si>
  <si>
    <t>Market Neutral</t>
  </si>
  <si>
    <t>Long Strangle</t>
  </si>
  <si>
    <t>Particular</t>
  </si>
  <si>
    <t>Value</t>
  </si>
  <si>
    <t>Underlying</t>
  </si>
  <si>
    <t>Nifty</t>
  </si>
  <si>
    <t>Details</t>
  </si>
  <si>
    <t>Spot Price</t>
  </si>
  <si>
    <t>Spread</t>
  </si>
  <si>
    <t>OTM CE, Buy</t>
  </si>
  <si>
    <t>Lower Breakeven</t>
  </si>
  <si>
    <t>OTM PE, Buy</t>
  </si>
  <si>
    <t>Upper Breakeven</t>
  </si>
  <si>
    <t>CE Premium</t>
  </si>
  <si>
    <t>Max Loss</t>
  </si>
  <si>
    <t>PE Premium</t>
  </si>
  <si>
    <t>Max Loss level</t>
  </si>
  <si>
    <t>Net debit</t>
  </si>
  <si>
    <t>Max Profit</t>
  </si>
  <si>
    <t>Unlimited</t>
  </si>
  <si>
    <t>Calculations</t>
  </si>
  <si>
    <t>Market Expiry</t>
  </si>
  <si>
    <t>CE_IV</t>
  </si>
  <si>
    <t>PP</t>
  </si>
  <si>
    <t>CE Payoff</t>
  </si>
  <si>
    <t>PE_IV</t>
  </si>
  <si>
    <t>PE_Payoff</t>
  </si>
  <si>
    <t>Strategy Payoff</t>
  </si>
  <si>
    <t>OTM CE, Sell</t>
  </si>
  <si>
    <t>OTM PE, Sell</t>
  </si>
  <si>
    <t>Net Credit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</si>
</sst>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left"/>
    </xf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0" fillId="0" fontId="4" numFmtId="0" xfId="0" applyFont="1"/>
    <xf borderId="1" fillId="0" fontId="2" numFmtId="0" xfId="0" applyBorder="1" applyFont="1"/>
    <xf borderId="7" fillId="0" fontId="2" numFmtId="0" xfId="0" applyBorder="1" applyFont="1"/>
    <xf borderId="0" fillId="0" fontId="2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8" fillId="0" fontId="2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5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Long Strangle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'Long Strangle'!$C$14:$C$32</c:f>
            </c:strRef>
          </c:cat>
          <c:val>
            <c:numRef>
              <c:f>'Long Strangle'!$J$14:$J$34</c:f>
              <c:numCache/>
            </c:numRef>
          </c:val>
          <c:smooth val="0"/>
        </c:ser>
        <c:axId val="1314635625"/>
        <c:axId val="940785729"/>
      </c:lineChart>
      <c:catAx>
        <c:axId val="131463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785729"/>
      </c:catAx>
      <c:valAx>
        <c:axId val="940785729"/>
        <c:scaling>
          <c:orientation val="minMax"/>
          <c:min val="-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6356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Short Strangle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'Short Strangle'!$C$14:$C$32</c:f>
            </c:strRef>
          </c:cat>
          <c:val>
            <c:numRef>
              <c:f>'Short Strangle'!$J$14:$J$34</c:f>
              <c:numCache/>
            </c:numRef>
          </c:val>
          <c:smooth val="0"/>
        </c:ser>
        <c:axId val="435422179"/>
        <c:axId val="171263947"/>
      </c:lineChart>
      <c:catAx>
        <c:axId val="43542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3947"/>
      </c:catAx>
      <c:valAx>
        <c:axId val="171263947"/>
        <c:scaling>
          <c:orientation val="minMax"/>
          <c:min val="-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2217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619125</xdr:colOff>
      <xdr:row>15</xdr:row>
      <xdr:rowOff>9525</xdr:rowOff>
    </xdr:from>
    <xdr:ext cx="4391025" cy="2867025"/>
    <xdr:graphicFrame>
      <xdr:nvGraphicFramePr>
        <xdr:cNvPr id="5556177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619125</xdr:colOff>
      <xdr:row>15</xdr:row>
      <xdr:rowOff>9525</xdr:rowOff>
    </xdr:from>
    <xdr:ext cx="4391025" cy="2867025"/>
    <xdr:graphicFrame>
      <xdr:nvGraphicFramePr>
        <xdr:cNvPr id="70735204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1.29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>
        <v>2.0</v>
      </c>
    </row>
    <row r="7">
      <c r="D7" s="6" t="s">
        <v>3</v>
      </c>
      <c r="E7" s="7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3.43"/>
    <col customWidth="1" min="10" max="10" width="18.86"/>
    <col customWidth="1" min="11" max="11" width="12.43"/>
    <col customWidth="1" min="12" max="26" width="8.71"/>
  </cols>
  <sheetData>
    <row r="1">
      <c r="A1" s="8" t="s">
        <v>5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5" t="s">
        <v>9</v>
      </c>
      <c r="F4" s="12" t="s">
        <v>10</v>
      </c>
    </row>
    <row r="5">
      <c r="C5" s="11" t="s">
        <v>11</v>
      </c>
      <c r="D5" s="5">
        <v>7921.0</v>
      </c>
      <c r="F5" s="13" t="s">
        <v>12</v>
      </c>
      <c r="G5" s="14"/>
      <c r="H5" s="3"/>
    </row>
    <row r="6">
      <c r="C6" s="11" t="s">
        <v>13</v>
      </c>
      <c r="D6" s="5">
        <v>8100.0</v>
      </c>
      <c r="F6" s="11" t="s">
        <v>14</v>
      </c>
      <c r="G6" s="15"/>
      <c r="H6" s="16"/>
    </row>
    <row r="7">
      <c r="C7" s="11" t="s">
        <v>15</v>
      </c>
      <c r="D7" s="5">
        <v>7700.0</v>
      </c>
      <c r="F7" s="11" t="s">
        <v>16</v>
      </c>
      <c r="G7" s="15"/>
      <c r="H7" s="16"/>
    </row>
    <row r="8">
      <c r="C8" s="11" t="s">
        <v>17</v>
      </c>
      <c r="D8" s="5">
        <v>32.0</v>
      </c>
      <c r="F8" s="11" t="s">
        <v>18</v>
      </c>
      <c r="G8" s="15"/>
      <c r="H8" s="16"/>
    </row>
    <row r="9">
      <c r="C9" s="11" t="s">
        <v>19</v>
      </c>
      <c r="D9" s="5">
        <v>28.0</v>
      </c>
      <c r="F9" s="11" t="s">
        <v>20</v>
      </c>
      <c r="G9" s="15"/>
      <c r="H9" s="16"/>
    </row>
    <row r="10">
      <c r="C10" s="17" t="s">
        <v>21</v>
      </c>
      <c r="D10" s="18">
        <f>D8+D9</f>
        <v>60</v>
      </c>
      <c r="F10" s="17" t="s">
        <v>22</v>
      </c>
      <c r="G10" s="19"/>
      <c r="H10" s="7" t="s">
        <v>23</v>
      </c>
    </row>
    <row r="11">
      <c r="C11" s="15"/>
      <c r="D11" s="15"/>
    </row>
    <row r="12">
      <c r="A12" s="12" t="s">
        <v>24</v>
      </c>
    </row>
    <row r="13">
      <c r="C13" s="20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27</v>
      </c>
      <c r="I13" s="21" t="s">
        <v>30</v>
      </c>
      <c r="J13" s="22" t="s">
        <v>31</v>
      </c>
      <c r="K13" s="23"/>
      <c r="L13" s="1"/>
      <c r="M13" s="24"/>
    </row>
    <row r="14">
      <c r="C14" s="25">
        <v>7000.0</v>
      </c>
      <c r="D14" s="23">
        <f t="shared" ref="D14:D32" si="1">MAX(C14-$D$6,0)</f>
        <v>0</v>
      </c>
      <c r="E14" s="23">
        <f t="shared" ref="E14:E32" si="2">-$D$8</f>
        <v>-32</v>
      </c>
      <c r="F14" s="23">
        <f t="shared" ref="F14:F32" si="3">E14+D14</f>
        <v>-32</v>
      </c>
      <c r="G14" s="23">
        <f t="shared" ref="G14:G32" si="4">MAX($D$7-C14,0)</f>
        <v>700</v>
      </c>
      <c r="H14" s="23">
        <f t="shared" ref="H14:H32" si="5">-$D$9</f>
        <v>-28</v>
      </c>
      <c r="I14" s="23">
        <f t="shared" ref="I14:I32" si="6">H14+G14</f>
        <v>672</v>
      </c>
      <c r="J14" s="26">
        <f t="shared" ref="J14:J32" si="7">F14+I14</f>
        <v>640</v>
      </c>
      <c r="K14" s="23"/>
    </row>
    <row r="15">
      <c r="C15" s="25">
        <f t="shared" ref="C15:C32" si="8">C14+100</f>
        <v>7100</v>
      </c>
      <c r="D15" s="23">
        <f t="shared" si="1"/>
        <v>0</v>
      </c>
      <c r="E15" s="23">
        <f t="shared" si="2"/>
        <v>-32</v>
      </c>
      <c r="F15" s="23">
        <f t="shared" si="3"/>
        <v>-32</v>
      </c>
      <c r="G15" s="23">
        <f t="shared" si="4"/>
        <v>600</v>
      </c>
      <c r="H15" s="23">
        <f t="shared" si="5"/>
        <v>-28</v>
      </c>
      <c r="I15" s="23">
        <f t="shared" si="6"/>
        <v>572</v>
      </c>
      <c r="J15" s="26">
        <f t="shared" si="7"/>
        <v>540</v>
      </c>
      <c r="K15" s="23"/>
    </row>
    <row r="16">
      <c r="C16" s="25">
        <f t="shared" si="8"/>
        <v>7200</v>
      </c>
      <c r="D16" s="23">
        <f t="shared" si="1"/>
        <v>0</v>
      </c>
      <c r="E16" s="23">
        <f t="shared" si="2"/>
        <v>-32</v>
      </c>
      <c r="F16" s="23">
        <f t="shared" si="3"/>
        <v>-32</v>
      </c>
      <c r="G16" s="23">
        <f t="shared" si="4"/>
        <v>500</v>
      </c>
      <c r="H16" s="23">
        <f t="shared" si="5"/>
        <v>-28</v>
      </c>
      <c r="I16" s="23">
        <f t="shared" si="6"/>
        <v>472</v>
      </c>
      <c r="J16" s="26">
        <f t="shared" si="7"/>
        <v>440</v>
      </c>
      <c r="K16" s="23"/>
    </row>
    <row r="17">
      <c r="C17" s="25">
        <f t="shared" si="8"/>
        <v>7300</v>
      </c>
      <c r="D17" s="23">
        <f t="shared" si="1"/>
        <v>0</v>
      </c>
      <c r="E17" s="23">
        <f t="shared" si="2"/>
        <v>-32</v>
      </c>
      <c r="F17" s="23">
        <f t="shared" si="3"/>
        <v>-32</v>
      </c>
      <c r="G17" s="23">
        <f t="shared" si="4"/>
        <v>400</v>
      </c>
      <c r="H17" s="23">
        <f t="shared" si="5"/>
        <v>-28</v>
      </c>
      <c r="I17" s="23">
        <f t="shared" si="6"/>
        <v>372</v>
      </c>
      <c r="J17" s="26">
        <f t="shared" si="7"/>
        <v>340</v>
      </c>
      <c r="K17" s="23"/>
    </row>
    <row r="18">
      <c r="C18" s="25">
        <f t="shared" si="8"/>
        <v>7400</v>
      </c>
      <c r="D18" s="23">
        <f t="shared" si="1"/>
        <v>0</v>
      </c>
      <c r="E18" s="23">
        <f t="shared" si="2"/>
        <v>-32</v>
      </c>
      <c r="F18" s="23">
        <f t="shared" si="3"/>
        <v>-32</v>
      </c>
      <c r="G18" s="23">
        <f t="shared" si="4"/>
        <v>300</v>
      </c>
      <c r="H18" s="23">
        <f t="shared" si="5"/>
        <v>-28</v>
      </c>
      <c r="I18" s="23">
        <f t="shared" si="6"/>
        <v>272</v>
      </c>
      <c r="J18" s="26">
        <f t="shared" si="7"/>
        <v>240</v>
      </c>
      <c r="K18" s="23"/>
    </row>
    <row r="19">
      <c r="C19" s="25">
        <f t="shared" si="8"/>
        <v>7500</v>
      </c>
      <c r="D19" s="23">
        <f t="shared" si="1"/>
        <v>0</v>
      </c>
      <c r="E19" s="23">
        <f t="shared" si="2"/>
        <v>-32</v>
      </c>
      <c r="F19" s="23">
        <f t="shared" si="3"/>
        <v>-32</v>
      </c>
      <c r="G19" s="23">
        <f t="shared" si="4"/>
        <v>200</v>
      </c>
      <c r="H19" s="23">
        <f t="shared" si="5"/>
        <v>-28</v>
      </c>
      <c r="I19" s="23">
        <f t="shared" si="6"/>
        <v>172</v>
      </c>
      <c r="J19" s="26">
        <f t="shared" si="7"/>
        <v>140</v>
      </c>
      <c r="K19" s="23"/>
    </row>
    <row r="20">
      <c r="C20" s="25">
        <f t="shared" si="8"/>
        <v>7600</v>
      </c>
      <c r="D20" s="23">
        <f t="shared" si="1"/>
        <v>0</v>
      </c>
      <c r="E20" s="23">
        <f t="shared" si="2"/>
        <v>-32</v>
      </c>
      <c r="F20" s="23">
        <f t="shared" si="3"/>
        <v>-32</v>
      </c>
      <c r="G20" s="23">
        <f t="shared" si="4"/>
        <v>100</v>
      </c>
      <c r="H20" s="23">
        <f t="shared" si="5"/>
        <v>-28</v>
      </c>
      <c r="I20" s="23">
        <f t="shared" si="6"/>
        <v>72</v>
      </c>
      <c r="J20" s="26">
        <f t="shared" si="7"/>
        <v>40</v>
      </c>
      <c r="K20" s="23"/>
    </row>
    <row r="21" ht="15.75" customHeight="1">
      <c r="C21" s="25">
        <f t="shared" si="8"/>
        <v>7700</v>
      </c>
      <c r="D21" s="23">
        <f t="shared" si="1"/>
        <v>0</v>
      </c>
      <c r="E21" s="23">
        <f t="shared" si="2"/>
        <v>-32</v>
      </c>
      <c r="F21" s="23">
        <f t="shared" si="3"/>
        <v>-32</v>
      </c>
      <c r="G21" s="23">
        <f t="shared" si="4"/>
        <v>0</v>
      </c>
      <c r="H21" s="23">
        <f t="shared" si="5"/>
        <v>-28</v>
      </c>
      <c r="I21" s="23">
        <f t="shared" si="6"/>
        <v>-28</v>
      </c>
      <c r="J21" s="26">
        <f t="shared" si="7"/>
        <v>-60</v>
      </c>
      <c r="K21" s="23"/>
    </row>
    <row r="22" ht="15.75" customHeight="1">
      <c r="C22" s="25">
        <f t="shared" si="8"/>
        <v>7800</v>
      </c>
      <c r="D22" s="23">
        <f t="shared" si="1"/>
        <v>0</v>
      </c>
      <c r="E22" s="23">
        <f t="shared" si="2"/>
        <v>-32</v>
      </c>
      <c r="F22" s="23">
        <f t="shared" si="3"/>
        <v>-32</v>
      </c>
      <c r="G22" s="23">
        <f t="shared" si="4"/>
        <v>0</v>
      </c>
      <c r="H22" s="23">
        <f t="shared" si="5"/>
        <v>-28</v>
      </c>
      <c r="I22" s="23">
        <f t="shared" si="6"/>
        <v>-28</v>
      </c>
      <c r="J22" s="26">
        <f t="shared" si="7"/>
        <v>-60</v>
      </c>
      <c r="K22" s="23"/>
    </row>
    <row r="23" ht="15.75" customHeight="1">
      <c r="C23" s="25">
        <f t="shared" si="8"/>
        <v>7900</v>
      </c>
      <c r="D23" s="23">
        <f t="shared" si="1"/>
        <v>0</v>
      </c>
      <c r="E23" s="23">
        <f t="shared" si="2"/>
        <v>-32</v>
      </c>
      <c r="F23" s="23">
        <f t="shared" si="3"/>
        <v>-32</v>
      </c>
      <c r="G23" s="23">
        <f t="shared" si="4"/>
        <v>0</v>
      </c>
      <c r="H23" s="23">
        <f t="shared" si="5"/>
        <v>-28</v>
      </c>
      <c r="I23" s="23">
        <f t="shared" si="6"/>
        <v>-28</v>
      </c>
      <c r="J23" s="26">
        <f t="shared" si="7"/>
        <v>-60</v>
      </c>
      <c r="K23" s="23"/>
    </row>
    <row r="24" ht="15.75" customHeight="1">
      <c r="C24" s="25">
        <f t="shared" si="8"/>
        <v>8000</v>
      </c>
      <c r="D24" s="23">
        <f t="shared" si="1"/>
        <v>0</v>
      </c>
      <c r="E24" s="23">
        <f t="shared" si="2"/>
        <v>-32</v>
      </c>
      <c r="F24" s="23">
        <f t="shared" si="3"/>
        <v>-32</v>
      </c>
      <c r="G24" s="23">
        <f t="shared" si="4"/>
        <v>0</v>
      </c>
      <c r="H24" s="23">
        <f t="shared" si="5"/>
        <v>-28</v>
      </c>
      <c r="I24" s="23">
        <f t="shared" si="6"/>
        <v>-28</v>
      </c>
      <c r="J24" s="26">
        <f t="shared" si="7"/>
        <v>-60</v>
      </c>
      <c r="K24" s="23"/>
    </row>
    <row r="25" ht="15.75" customHeight="1">
      <c r="C25" s="25">
        <f t="shared" si="8"/>
        <v>8100</v>
      </c>
      <c r="D25" s="23">
        <f t="shared" si="1"/>
        <v>0</v>
      </c>
      <c r="E25" s="23">
        <f t="shared" si="2"/>
        <v>-32</v>
      </c>
      <c r="F25" s="23">
        <f t="shared" si="3"/>
        <v>-32</v>
      </c>
      <c r="G25" s="23">
        <f t="shared" si="4"/>
        <v>0</v>
      </c>
      <c r="H25" s="23">
        <f t="shared" si="5"/>
        <v>-28</v>
      </c>
      <c r="I25" s="23">
        <f t="shared" si="6"/>
        <v>-28</v>
      </c>
      <c r="J25" s="26">
        <f t="shared" si="7"/>
        <v>-60</v>
      </c>
      <c r="K25" s="23"/>
    </row>
    <row r="26" ht="15.75" customHeight="1">
      <c r="C26" s="25">
        <f t="shared" si="8"/>
        <v>8200</v>
      </c>
      <c r="D26" s="23">
        <f t="shared" si="1"/>
        <v>100</v>
      </c>
      <c r="E26" s="23">
        <f t="shared" si="2"/>
        <v>-32</v>
      </c>
      <c r="F26" s="23">
        <f t="shared" si="3"/>
        <v>68</v>
      </c>
      <c r="G26" s="23">
        <f t="shared" si="4"/>
        <v>0</v>
      </c>
      <c r="H26" s="23">
        <f t="shared" si="5"/>
        <v>-28</v>
      </c>
      <c r="I26" s="23">
        <f t="shared" si="6"/>
        <v>-28</v>
      </c>
      <c r="J26" s="26">
        <f t="shared" si="7"/>
        <v>40</v>
      </c>
      <c r="K26" s="23"/>
    </row>
    <row r="27" ht="15.75" customHeight="1">
      <c r="C27" s="25">
        <f t="shared" si="8"/>
        <v>8300</v>
      </c>
      <c r="D27" s="23">
        <f t="shared" si="1"/>
        <v>200</v>
      </c>
      <c r="E27" s="23">
        <f t="shared" si="2"/>
        <v>-32</v>
      </c>
      <c r="F27" s="23">
        <f t="shared" si="3"/>
        <v>168</v>
      </c>
      <c r="G27" s="23">
        <f t="shared" si="4"/>
        <v>0</v>
      </c>
      <c r="H27" s="23">
        <f t="shared" si="5"/>
        <v>-28</v>
      </c>
      <c r="I27" s="23">
        <f t="shared" si="6"/>
        <v>-28</v>
      </c>
      <c r="J27" s="26">
        <f t="shared" si="7"/>
        <v>140</v>
      </c>
      <c r="K27" s="23"/>
    </row>
    <row r="28" ht="15.75" customHeight="1">
      <c r="C28" s="25">
        <f t="shared" si="8"/>
        <v>8400</v>
      </c>
      <c r="D28" s="23">
        <f t="shared" si="1"/>
        <v>300</v>
      </c>
      <c r="E28" s="23">
        <f t="shared" si="2"/>
        <v>-32</v>
      </c>
      <c r="F28" s="23">
        <f t="shared" si="3"/>
        <v>268</v>
      </c>
      <c r="G28" s="23">
        <f t="shared" si="4"/>
        <v>0</v>
      </c>
      <c r="H28" s="23">
        <f t="shared" si="5"/>
        <v>-28</v>
      </c>
      <c r="I28" s="23">
        <f t="shared" si="6"/>
        <v>-28</v>
      </c>
      <c r="J28" s="26">
        <f t="shared" si="7"/>
        <v>240</v>
      </c>
      <c r="K28" s="23"/>
    </row>
    <row r="29" ht="15.75" customHeight="1">
      <c r="C29" s="25">
        <f t="shared" si="8"/>
        <v>8500</v>
      </c>
      <c r="D29" s="23">
        <f t="shared" si="1"/>
        <v>400</v>
      </c>
      <c r="E29" s="23">
        <f t="shared" si="2"/>
        <v>-32</v>
      </c>
      <c r="F29" s="23">
        <f t="shared" si="3"/>
        <v>368</v>
      </c>
      <c r="G29" s="23">
        <f t="shared" si="4"/>
        <v>0</v>
      </c>
      <c r="H29" s="23">
        <f t="shared" si="5"/>
        <v>-28</v>
      </c>
      <c r="I29" s="23">
        <f t="shared" si="6"/>
        <v>-28</v>
      </c>
      <c r="J29" s="26">
        <f t="shared" si="7"/>
        <v>340</v>
      </c>
      <c r="K29" s="23"/>
    </row>
    <row r="30" ht="15.75" customHeight="1">
      <c r="C30" s="25">
        <f t="shared" si="8"/>
        <v>8600</v>
      </c>
      <c r="D30" s="23">
        <f t="shared" si="1"/>
        <v>500</v>
      </c>
      <c r="E30" s="23">
        <f t="shared" si="2"/>
        <v>-32</v>
      </c>
      <c r="F30" s="23">
        <f t="shared" si="3"/>
        <v>468</v>
      </c>
      <c r="G30" s="23">
        <f t="shared" si="4"/>
        <v>0</v>
      </c>
      <c r="H30" s="23">
        <f t="shared" si="5"/>
        <v>-28</v>
      </c>
      <c r="I30" s="23">
        <f t="shared" si="6"/>
        <v>-28</v>
      </c>
      <c r="J30" s="26">
        <f t="shared" si="7"/>
        <v>440</v>
      </c>
    </row>
    <row r="31" ht="15.75" customHeight="1">
      <c r="C31" s="25">
        <f t="shared" si="8"/>
        <v>8700</v>
      </c>
      <c r="D31" s="23">
        <f t="shared" si="1"/>
        <v>600</v>
      </c>
      <c r="E31" s="23">
        <f t="shared" si="2"/>
        <v>-32</v>
      </c>
      <c r="F31" s="23">
        <f t="shared" si="3"/>
        <v>568</v>
      </c>
      <c r="G31" s="23">
        <f t="shared" si="4"/>
        <v>0</v>
      </c>
      <c r="H31" s="23">
        <f t="shared" si="5"/>
        <v>-28</v>
      </c>
      <c r="I31" s="23">
        <f t="shared" si="6"/>
        <v>-28</v>
      </c>
      <c r="J31" s="26">
        <f t="shared" si="7"/>
        <v>540</v>
      </c>
    </row>
    <row r="32" ht="15.75" customHeight="1">
      <c r="C32" s="27">
        <f t="shared" si="8"/>
        <v>8800</v>
      </c>
      <c r="D32" s="28">
        <f t="shared" si="1"/>
        <v>700</v>
      </c>
      <c r="E32" s="28">
        <f t="shared" si="2"/>
        <v>-32</v>
      </c>
      <c r="F32" s="28">
        <f t="shared" si="3"/>
        <v>668</v>
      </c>
      <c r="G32" s="28">
        <f t="shared" si="4"/>
        <v>0</v>
      </c>
      <c r="H32" s="28">
        <f t="shared" si="5"/>
        <v>-28</v>
      </c>
      <c r="I32" s="28">
        <f t="shared" si="6"/>
        <v>-28</v>
      </c>
      <c r="J32" s="29">
        <f t="shared" si="7"/>
        <v>640</v>
      </c>
    </row>
    <row r="33" ht="15.75" customHeight="1">
      <c r="C33" s="23"/>
      <c r="D33" s="23"/>
      <c r="E33" s="23"/>
      <c r="F33" s="23"/>
      <c r="G33" s="23"/>
      <c r="H33" s="23"/>
      <c r="I33" s="23"/>
      <c r="J33" s="23"/>
    </row>
    <row r="34" ht="15.75" customHeight="1">
      <c r="C34" s="23"/>
      <c r="D34" s="23"/>
      <c r="E34" s="23"/>
      <c r="F34" s="23"/>
      <c r="G34" s="23"/>
      <c r="H34" s="23"/>
      <c r="I34" s="23"/>
      <c r="J34" s="23"/>
    </row>
    <row r="35" ht="15.75" customHeight="1">
      <c r="C35" s="15"/>
      <c r="D35" s="15"/>
      <c r="E35" s="15"/>
    </row>
    <row r="36" ht="15.75" customHeight="1">
      <c r="C36" s="15"/>
      <c r="D36" s="15"/>
      <c r="E36" s="15"/>
    </row>
    <row r="37" ht="15.75" customHeight="1">
      <c r="C37" s="15"/>
      <c r="D37" s="15"/>
      <c r="E37" s="15"/>
    </row>
    <row r="38" ht="15.75" customHeight="1">
      <c r="C38" s="15"/>
      <c r="D38" s="15"/>
      <c r="E38" s="15"/>
    </row>
    <row r="39" ht="15.75" customHeight="1">
      <c r="C39" s="15"/>
      <c r="D39" s="15"/>
      <c r="E39" s="15"/>
    </row>
    <row r="40" ht="15.75" customHeight="1">
      <c r="C40" s="15"/>
      <c r="D40" s="15"/>
      <c r="E40" s="15"/>
    </row>
    <row r="41" ht="15.75" customHeight="1">
      <c r="C41" s="15"/>
      <c r="D41" s="15"/>
      <c r="E41" s="1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3.43"/>
    <col customWidth="1" min="10" max="10" width="18.86"/>
    <col customWidth="1" min="11" max="11" width="12.43"/>
    <col customWidth="1" min="12" max="26" width="8.71"/>
  </cols>
  <sheetData>
    <row r="1">
      <c r="A1" s="8" t="s">
        <v>5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5" t="s">
        <v>9</v>
      </c>
      <c r="F4" s="12" t="s">
        <v>10</v>
      </c>
    </row>
    <row r="5">
      <c r="C5" s="11" t="s">
        <v>11</v>
      </c>
      <c r="D5" s="5">
        <v>7921.0</v>
      </c>
      <c r="F5" s="13" t="s">
        <v>12</v>
      </c>
      <c r="G5" s="14"/>
      <c r="H5" s="3"/>
    </row>
    <row r="6">
      <c r="C6" s="11" t="s">
        <v>32</v>
      </c>
      <c r="D6" s="5">
        <v>8100.0</v>
      </c>
      <c r="F6" s="11" t="s">
        <v>14</v>
      </c>
      <c r="G6" s="15"/>
      <c r="H6" s="16"/>
    </row>
    <row r="7">
      <c r="C7" s="11" t="s">
        <v>33</v>
      </c>
      <c r="D7" s="5">
        <v>7700.0</v>
      </c>
      <c r="F7" s="11" t="s">
        <v>16</v>
      </c>
      <c r="G7" s="15"/>
      <c r="H7" s="16"/>
    </row>
    <row r="8">
      <c r="C8" s="11" t="s">
        <v>17</v>
      </c>
      <c r="D8" s="5">
        <v>32.0</v>
      </c>
      <c r="F8" s="11" t="s">
        <v>18</v>
      </c>
      <c r="G8" s="15"/>
      <c r="H8" s="16"/>
    </row>
    <row r="9">
      <c r="C9" s="11" t="s">
        <v>19</v>
      </c>
      <c r="D9" s="5">
        <v>28.0</v>
      </c>
      <c r="F9" s="11" t="s">
        <v>20</v>
      </c>
      <c r="G9" s="15"/>
      <c r="H9" s="16"/>
    </row>
    <row r="10">
      <c r="C10" s="17" t="s">
        <v>34</v>
      </c>
      <c r="D10" s="18">
        <f>D8+D9</f>
        <v>60</v>
      </c>
      <c r="F10" s="17" t="s">
        <v>22</v>
      </c>
      <c r="G10" s="19"/>
      <c r="H10" s="7" t="s">
        <v>23</v>
      </c>
    </row>
    <row r="11">
      <c r="C11" s="15"/>
      <c r="D11" s="15"/>
    </row>
    <row r="12">
      <c r="A12" s="12" t="s">
        <v>24</v>
      </c>
    </row>
    <row r="13">
      <c r="C13" s="20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27</v>
      </c>
      <c r="I13" s="21" t="s">
        <v>30</v>
      </c>
      <c r="J13" s="22" t="s">
        <v>31</v>
      </c>
      <c r="K13" s="23"/>
      <c r="L13" s="1"/>
      <c r="M13" s="24"/>
    </row>
    <row r="14">
      <c r="C14" s="25">
        <v>7000.0</v>
      </c>
      <c r="D14" s="23">
        <f t="shared" ref="D14:D32" si="1">MAX(C14-$D$6,0)</f>
        <v>0</v>
      </c>
      <c r="E14" s="23">
        <f t="shared" ref="E14:E32" si="2">$D$8</f>
        <v>32</v>
      </c>
      <c r="F14" s="23">
        <f t="shared" ref="F14:F32" si="3">E14-D14</f>
        <v>32</v>
      </c>
      <c r="G14" s="23">
        <f t="shared" ref="G14:G32" si="4">MAX($D$7-C14,0)</f>
        <v>700</v>
      </c>
      <c r="H14" s="23">
        <f t="shared" ref="H14:H32" si="5">$D$9</f>
        <v>28</v>
      </c>
      <c r="I14" s="23">
        <f t="shared" ref="I14:I32" si="6">H14-G14</f>
        <v>-672</v>
      </c>
      <c r="J14" s="26">
        <f t="shared" ref="J14:J32" si="7">F14+I14</f>
        <v>-640</v>
      </c>
      <c r="K14" s="23"/>
    </row>
    <row r="15">
      <c r="C15" s="25">
        <f t="shared" ref="C15:C32" si="8">C14+100</f>
        <v>7100</v>
      </c>
      <c r="D15" s="23">
        <f t="shared" si="1"/>
        <v>0</v>
      </c>
      <c r="E15" s="23">
        <f t="shared" si="2"/>
        <v>32</v>
      </c>
      <c r="F15" s="23">
        <f t="shared" si="3"/>
        <v>32</v>
      </c>
      <c r="G15" s="23">
        <f t="shared" si="4"/>
        <v>600</v>
      </c>
      <c r="H15" s="23">
        <f t="shared" si="5"/>
        <v>28</v>
      </c>
      <c r="I15" s="23">
        <f t="shared" si="6"/>
        <v>-572</v>
      </c>
      <c r="J15" s="26">
        <f t="shared" si="7"/>
        <v>-540</v>
      </c>
      <c r="K15" s="23"/>
    </row>
    <row r="16">
      <c r="C16" s="25">
        <f t="shared" si="8"/>
        <v>7200</v>
      </c>
      <c r="D16" s="23">
        <f t="shared" si="1"/>
        <v>0</v>
      </c>
      <c r="E16" s="23">
        <f t="shared" si="2"/>
        <v>32</v>
      </c>
      <c r="F16" s="23">
        <f t="shared" si="3"/>
        <v>32</v>
      </c>
      <c r="G16" s="23">
        <f t="shared" si="4"/>
        <v>500</v>
      </c>
      <c r="H16" s="23">
        <f t="shared" si="5"/>
        <v>28</v>
      </c>
      <c r="I16" s="23">
        <f t="shared" si="6"/>
        <v>-472</v>
      </c>
      <c r="J16" s="26">
        <f t="shared" si="7"/>
        <v>-440</v>
      </c>
      <c r="K16" s="23"/>
    </row>
    <row r="17">
      <c r="C17" s="25">
        <f t="shared" si="8"/>
        <v>7300</v>
      </c>
      <c r="D17" s="23">
        <f t="shared" si="1"/>
        <v>0</v>
      </c>
      <c r="E17" s="23">
        <f t="shared" si="2"/>
        <v>32</v>
      </c>
      <c r="F17" s="23">
        <f t="shared" si="3"/>
        <v>32</v>
      </c>
      <c r="G17" s="23">
        <f t="shared" si="4"/>
        <v>400</v>
      </c>
      <c r="H17" s="23">
        <f t="shared" si="5"/>
        <v>28</v>
      </c>
      <c r="I17" s="23">
        <f t="shared" si="6"/>
        <v>-372</v>
      </c>
      <c r="J17" s="26">
        <f t="shared" si="7"/>
        <v>-340</v>
      </c>
      <c r="K17" s="23"/>
    </row>
    <row r="18">
      <c r="C18" s="25">
        <f t="shared" si="8"/>
        <v>7400</v>
      </c>
      <c r="D18" s="23">
        <f t="shared" si="1"/>
        <v>0</v>
      </c>
      <c r="E18" s="23">
        <f t="shared" si="2"/>
        <v>32</v>
      </c>
      <c r="F18" s="23">
        <f t="shared" si="3"/>
        <v>32</v>
      </c>
      <c r="G18" s="23">
        <f t="shared" si="4"/>
        <v>300</v>
      </c>
      <c r="H18" s="23">
        <f t="shared" si="5"/>
        <v>28</v>
      </c>
      <c r="I18" s="23">
        <f t="shared" si="6"/>
        <v>-272</v>
      </c>
      <c r="J18" s="26">
        <f t="shared" si="7"/>
        <v>-240</v>
      </c>
      <c r="K18" s="23"/>
    </row>
    <row r="19">
      <c r="C19" s="25">
        <f t="shared" si="8"/>
        <v>7500</v>
      </c>
      <c r="D19" s="23">
        <f t="shared" si="1"/>
        <v>0</v>
      </c>
      <c r="E19" s="23">
        <f t="shared" si="2"/>
        <v>32</v>
      </c>
      <c r="F19" s="23">
        <f t="shared" si="3"/>
        <v>32</v>
      </c>
      <c r="G19" s="23">
        <f t="shared" si="4"/>
        <v>200</v>
      </c>
      <c r="H19" s="23">
        <f t="shared" si="5"/>
        <v>28</v>
      </c>
      <c r="I19" s="23">
        <f t="shared" si="6"/>
        <v>-172</v>
      </c>
      <c r="J19" s="26">
        <f t="shared" si="7"/>
        <v>-140</v>
      </c>
      <c r="K19" s="23"/>
    </row>
    <row r="20">
      <c r="C20" s="25">
        <f t="shared" si="8"/>
        <v>7600</v>
      </c>
      <c r="D20" s="23">
        <f t="shared" si="1"/>
        <v>0</v>
      </c>
      <c r="E20" s="23">
        <f t="shared" si="2"/>
        <v>32</v>
      </c>
      <c r="F20" s="23">
        <f t="shared" si="3"/>
        <v>32</v>
      </c>
      <c r="G20" s="23">
        <f t="shared" si="4"/>
        <v>100</v>
      </c>
      <c r="H20" s="23">
        <f t="shared" si="5"/>
        <v>28</v>
      </c>
      <c r="I20" s="23">
        <f t="shared" si="6"/>
        <v>-72</v>
      </c>
      <c r="J20" s="26">
        <f t="shared" si="7"/>
        <v>-40</v>
      </c>
      <c r="K20" s="23"/>
    </row>
    <row r="21" ht="15.75" customHeight="1">
      <c r="C21" s="25">
        <f t="shared" si="8"/>
        <v>7700</v>
      </c>
      <c r="D21" s="23">
        <f t="shared" si="1"/>
        <v>0</v>
      </c>
      <c r="E21" s="23">
        <f t="shared" si="2"/>
        <v>32</v>
      </c>
      <c r="F21" s="23">
        <f t="shared" si="3"/>
        <v>32</v>
      </c>
      <c r="G21" s="23">
        <f t="shared" si="4"/>
        <v>0</v>
      </c>
      <c r="H21" s="23">
        <f t="shared" si="5"/>
        <v>28</v>
      </c>
      <c r="I21" s="23">
        <f t="shared" si="6"/>
        <v>28</v>
      </c>
      <c r="J21" s="26">
        <f t="shared" si="7"/>
        <v>60</v>
      </c>
      <c r="K21" s="23"/>
    </row>
    <row r="22" ht="15.75" customHeight="1">
      <c r="C22" s="25">
        <f t="shared" si="8"/>
        <v>7800</v>
      </c>
      <c r="D22" s="23">
        <f t="shared" si="1"/>
        <v>0</v>
      </c>
      <c r="E22" s="23">
        <f t="shared" si="2"/>
        <v>32</v>
      </c>
      <c r="F22" s="23">
        <f t="shared" si="3"/>
        <v>32</v>
      </c>
      <c r="G22" s="23">
        <f t="shared" si="4"/>
        <v>0</v>
      </c>
      <c r="H22" s="23">
        <f t="shared" si="5"/>
        <v>28</v>
      </c>
      <c r="I22" s="23">
        <f t="shared" si="6"/>
        <v>28</v>
      </c>
      <c r="J22" s="26">
        <f t="shared" si="7"/>
        <v>60</v>
      </c>
      <c r="K22" s="23"/>
    </row>
    <row r="23" ht="15.75" customHeight="1">
      <c r="C23" s="25">
        <f t="shared" si="8"/>
        <v>7900</v>
      </c>
      <c r="D23" s="23">
        <f t="shared" si="1"/>
        <v>0</v>
      </c>
      <c r="E23" s="23">
        <f t="shared" si="2"/>
        <v>32</v>
      </c>
      <c r="F23" s="23">
        <f t="shared" si="3"/>
        <v>32</v>
      </c>
      <c r="G23" s="23">
        <f t="shared" si="4"/>
        <v>0</v>
      </c>
      <c r="H23" s="23">
        <f t="shared" si="5"/>
        <v>28</v>
      </c>
      <c r="I23" s="23">
        <f t="shared" si="6"/>
        <v>28</v>
      </c>
      <c r="J23" s="26">
        <f t="shared" si="7"/>
        <v>60</v>
      </c>
      <c r="K23" s="23"/>
    </row>
    <row r="24" ht="15.75" customHeight="1">
      <c r="C24" s="25">
        <f t="shared" si="8"/>
        <v>8000</v>
      </c>
      <c r="D24" s="23">
        <f t="shared" si="1"/>
        <v>0</v>
      </c>
      <c r="E24" s="23">
        <f t="shared" si="2"/>
        <v>32</v>
      </c>
      <c r="F24" s="23">
        <f t="shared" si="3"/>
        <v>32</v>
      </c>
      <c r="G24" s="23">
        <f t="shared" si="4"/>
        <v>0</v>
      </c>
      <c r="H24" s="23">
        <f t="shared" si="5"/>
        <v>28</v>
      </c>
      <c r="I24" s="23">
        <f t="shared" si="6"/>
        <v>28</v>
      </c>
      <c r="J24" s="26">
        <f t="shared" si="7"/>
        <v>60</v>
      </c>
      <c r="K24" s="23"/>
    </row>
    <row r="25" ht="15.75" customHeight="1">
      <c r="C25" s="25">
        <f t="shared" si="8"/>
        <v>8100</v>
      </c>
      <c r="D25" s="23">
        <f t="shared" si="1"/>
        <v>0</v>
      </c>
      <c r="E25" s="23">
        <f t="shared" si="2"/>
        <v>32</v>
      </c>
      <c r="F25" s="23">
        <f t="shared" si="3"/>
        <v>32</v>
      </c>
      <c r="G25" s="23">
        <f t="shared" si="4"/>
        <v>0</v>
      </c>
      <c r="H25" s="23">
        <f t="shared" si="5"/>
        <v>28</v>
      </c>
      <c r="I25" s="23">
        <f t="shared" si="6"/>
        <v>28</v>
      </c>
      <c r="J25" s="26">
        <f t="shared" si="7"/>
        <v>60</v>
      </c>
      <c r="K25" s="23"/>
    </row>
    <row r="26" ht="15.75" customHeight="1">
      <c r="C26" s="25">
        <f t="shared" si="8"/>
        <v>8200</v>
      </c>
      <c r="D26" s="23">
        <f t="shared" si="1"/>
        <v>100</v>
      </c>
      <c r="E26" s="23">
        <f t="shared" si="2"/>
        <v>32</v>
      </c>
      <c r="F26" s="23">
        <f t="shared" si="3"/>
        <v>-68</v>
      </c>
      <c r="G26" s="23">
        <f t="shared" si="4"/>
        <v>0</v>
      </c>
      <c r="H26" s="23">
        <f t="shared" si="5"/>
        <v>28</v>
      </c>
      <c r="I26" s="23">
        <f t="shared" si="6"/>
        <v>28</v>
      </c>
      <c r="J26" s="26">
        <f t="shared" si="7"/>
        <v>-40</v>
      </c>
      <c r="K26" s="23"/>
    </row>
    <row r="27" ht="15.75" customHeight="1">
      <c r="C27" s="25">
        <f t="shared" si="8"/>
        <v>8300</v>
      </c>
      <c r="D27" s="23">
        <f t="shared" si="1"/>
        <v>200</v>
      </c>
      <c r="E27" s="23">
        <f t="shared" si="2"/>
        <v>32</v>
      </c>
      <c r="F27" s="23">
        <f t="shared" si="3"/>
        <v>-168</v>
      </c>
      <c r="G27" s="23">
        <f t="shared" si="4"/>
        <v>0</v>
      </c>
      <c r="H27" s="23">
        <f t="shared" si="5"/>
        <v>28</v>
      </c>
      <c r="I27" s="23">
        <f t="shared" si="6"/>
        <v>28</v>
      </c>
      <c r="J27" s="26">
        <f t="shared" si="7"/>
        <v>-140</v>
      </c>
      <c r="K27" s="23"/>
    </row>
    <row r="28" ht="15.75" customHeight="1">
      <c r="C28" s="25">
        <f t="shared" si="8"/>
        <v>8400</v>
      </c>
      <c r="D28" s="23">
        <f t="shared" si="1"/>
        <v>300</v>
      </c>
      <c r="E28" s="23">
        <f t="shared" si="2"/>
        <v>32</v>
      </c>
      <c r="F28" s="23">
        <f t="shared" si="3"/>
        <v>-268</v>
      </c>
      <c r="G28" s="23">
        <f t="shared" si="4"/>
        <v>0</v>
      </c>
      <c r="H28" s="23">
        <f t="shared" si="5"/>
        <v>28</v>
      </c>
      <c r="I28" s="23">
        <f t="shared" si="6"/>
        <v>28</v>
      </c>
      <c r="J28" s="26">
        <f t="shared" si="7"/>
        <v>-240</v>
      </c>
      <c r="K28" s="23"/>
    </row>
    <row r="29" ht="15.75" customHeight="1">
      <c r="C29" s="25">
        <f t="shared" si="8"/>
        <v>8500</v>
      </c>
      <c r="D29" s="23">
        <f t="shared" si="1"/>
        <v>400</v>
      </c>
      <c r="E29" s="23">
        <f t="shared" si="2"/>
        <v>32</v>
      </c>
      <c r="F29" s="23">
        <f t="shared" si="3"/>
        <v>-368</v>
      </c>
      <c r="G29" s="23">
        <f t="shared" si="4"/>
        <v>0</v>
      </c>
      <c r="H29" s="23">
        <f t="shared" si="5"/>
        <v>28</v>
      </c>
      <c r="I29" s="23">
        <f t="shared" si="6"/>
        <v>28</v>
      </c>
      <c r="J29" s="26">
        <f t="shared" si="7"/>
        <v>-340</v>
      </c>
      <c r="K29" s="23"/>
    </row>
    <row r="30" ht="15.75" customHeight="1">
      <c r="C30" s="25">
        <f t="shared" si="8"/>
        <v>8600</v>
      </c>
      <c r="D30" s="23">
        <f t="shared" si="1"/>
        <v>500</v>
      </c>
      <c r="E30" s="23">
        <f t="shared" si="2"/>
        <v>32</v>
      </c>
      <c r="F30" s="23">
        <f t="shared" si="3"/>
        <v>-468</v>
      </c>
      <c r="G30" s="23">
        <f t="shared" si="4"/>
        <v>0</v>
      </c>
      <c r="H30" s="23">
        <f t="shared" si="5"/>
        <v>28</v>
      </c>
      <c r="I30" s="23">
        <f t="shared" si="6"/>
        <v>28</v>
      </c>
      <c r="J30" s="26">
        <f t="shared" si="7"/>
        <v>-440</v>
      </c>
    </row>
    <row r="31" ht="15.75" customHeight="1">
      <c r="C31" s="25">
        <f t="shared" si="8"/>
        <v>8700</v>
      </c>
      <c r="D31" s="23">
        <f t="shared" si="1"/>
        <v>600</v>
      </c>
      <c r="E31" s="23">
        <f t="shared" si="2"/>
        <v>32</v>
      </c>
      <c r="F31" s="23">
        <f t="shared" si="3"/>
        <v>-568</v>
      </c>
      <c r="G31" s="23">
        <f t="shared" si="4"/>
        <v>0</v>
      </c>
      <c r="H31" s="23">
        <f t="shared" si="5"/>
        <v>28</v>
      </c>
      <c r="I31" s="23">
        <f t="shared" si="6"/>
        <v>28</v>
      </c>
      <c r="J31" s="26">
        <f t="shared" si="7"/>
        <v>-540</v>
      </c>
    </row>
    <row r="32" ht="15.75" customHeight="1">
      <c r="C32" s="27">
        <f t="shared" si="8"/>
        <v>8800</v>
      </c>
      <c r="D32" s="28">
        <f t="shared" si="1"/>
        <v>700</v>
      </c>
      <c r="E32" s="28">
        <f t="shared" si="2"/>
        <v>32</v>
      </c>
      <c r="F32" s="28">
        <f t="shared" si="3"/>
        <v>-668</v>
      </c>
      <c r="G32" s="28">
        <f t="shared" si="4"/>
        <v>0</v>
      </c>
      <c r="H32" s="28">
        <f t="shared" si="5"/>
        <v>28</v>
      </c>
      <c r="I32" s="28">
        <f t="shared" si="6"/>
        <v>28</v>
      </c>
      <c r="J32" s="29">
        <f t="shared" si="7"/>
        <v>-640</v>
      </c>
    </row>
    <row r="33" ht="15.75" customHeight="1">
      <c r="C33" s="23"/>
      <c r="D33" s="23"/>
      <c r="E33" s="23"/>
      <c r="F33" s="23"/>
      <c r="G33" s="23"/>
      <c r="H33" s="23"/>
      <c r="I33" s="23"/>
      <c r="J33" s="23"/>
    </row>
    <row r="34" ht="15.75" customHeight="1">
      <c r="C34" s="23"/>
      <c r="D34" s="23"/>
      <c r="E34" s="23"/>
      <c r="F34" s="23"/>
      <c r="G34" s="23"/>
      <c r="H34" s="23"/>
      <c r="I34" s="23"/>
      <c r="J34" s="23"/>
    </row>
    <row r="35" ht="15.75" customHeight="1">
      <c r="C35" s="15"/>
      <c r="D35" s="15"/>
      <c r="E35" s="15"/>
    </row>
    <row r="36" ht="15.75" customHeight="1">
      <c r="C36" s="15"/>
      <c r="D36" s="15"/>
      <c r="E36" s="15"/>
    </row>
    <row r="37" ht="15.75" customHeight="1">
      <c r="C37" s="15"/>
      <c r="D37" s="15"/>
      <c r="E37" s="15"/>
    </row>
    <row r="38" ht="15.75" customHeight="1">
      <c r="C38" s="15"/>
      <c r="D38" s="15"/>
      <c r="E38" s="15"/>
    </row>
    <row r="39" ht="15.75" customHeight="1">
      <c r="C39" s="15"/>
      <c r="D39" s="15"/>
      <c r="E39" s="15"/>
    </row>
    <row r="40" ht="15.75" customHeight="1">
      <c r="C40" s="15"/>
      <c r="D40" s="15"/>
      <c r="E40" s="15"/>
    </row>
    <row r="41" ht="15.75" customHeight="1">
      <c r="C41" s="15"/>
      <c r="D41" s="15"/>
      <c r="E41" s="1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0">
      <c r="J10" s="30">
        <f>56+49</f>
        <v>105</v>
      </c>
    </row>
    <row r="11">
      <c r="J11" s="30">
        <f>5921-109</f>
        <v>5812</v>
      </c>
    </row>
    <row r="16">
      <c r="J16" s="31">
        <f>105/5921</f>
        <v>0.01773349096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