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 Page" sheetId="1" r:id="rId4"/>
    <sheet state="visible" name="Strategy" sheetId="2" r:id="rId5"/>
    <sheet state="visible" name="Sheet3" sheetId="3" r:id="rId6"/>
  </sheets>
  <definedNames/>
  <calcPr/>
  <extLst>
    <ext uri="GoogleSheetsCustomDataVersion1">
      <go:sheetsCustomData xmlns:go="http://customooxmlschemas.google.com/" r:id="rId7" roundtripDataSignature="AMtx7miWSt5iGzAci7bnFT6RepIyHbbJo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6">
      <text>
        <t xml:space="preserve">======
ID#AAAAXrIecaw
Author    (2022-04-18 09:14:12)
Karthik Rangappa: Sell 1 lot</t>
      </text>
    </comment>
    <comment authorId="0" ref="C7">
      <text>
        <t xml:space="preserve">======
ID#AAAAXrIeca0
Karthik Rangappa    (2022-04-18 09:14:12)
Buy 1 lot</t>
      </text>
    </comment>
    <comment authorId="0" ref="C8">
      <text>
        <t xml:space="preserve">======
ID#AAAAXrIecas
Author    (2022-04-18 09:14:12)
Karthik Rangappa:Buy 1 lot</t>
      </text>
    </comment>
  </commentList>
  <extLst>
    <ext uri="GoogleSheetsCustomDataVersion1">
      <go:sheetsCustomData xmlns:go="http://customooxmlschemas.google.com/" r:id="rId1" roundtripDataSignature="AMtx7mh5fOtSyOvHKT9h1bFLvdaZrM1SmA=="/>
    </ext>
  </extLst>
</comments>
</file>

<file path=xl/sharedStrings.xml><?xml version="1.0" encoding="utf-8"?>
<sst xmlns="http://schemas.openxmlformats.org/spreadsheetml/2006/main" count="52" uniqueCount="45">
  <si>
    <t>Strategy Name</t>
  </si>
  <si>
    <t>Bear Call Ladder</t>
  </si>
  <si>
    <t>Number of option legs</t>
  </si>
  <si>
    <t>Three</t>
  </si>
  <si>
    <t>Direction</t>
  </si>
  <si>
    <t>Bullish</t>
  </si>
  <si>
    <t>Particular</t>
  </si>
  <si>
    <t>Value</t>
  </si>
  <si>
    <t>Details</t>
  </si>
  <si>
    <t>Underlying</t>
  </si>
  <si>
    <t>Nifty</t>
  </si>
  <si>
    <t>Spread</t>
  </si>
  <si>
    <t>Ladder</t>
  </si>
  <si>
    <t>Spot Price</t>
  </si>
  <si>
    <t>Lower Breakeven</t>
  </si>
  <si>
    <t>Lower Strike (LS), Sell,ITM</t>
  </si>
  <si>
    <t>Upper Breakeven</t>
  </si>
  <si>
    <t>Higher Strike (HS 1), Buy, ATM</t>
  </si>
  <si>
    <t>Net Credit</t>
  </si>
  <si>
    <t>Higher Strike (HS 2), Buy, OTM</t>
  </si>
  <si>
    <t>Max Loss</t>
  </si>
  <si>
    <t>Credit from ITM Sale</t>
  </si>
  <si>
    <t>Max Loss level</t>
  </si>
  <si>
    <t>Debit from ATM Buy</t>
  </si>
  <si>
    <t>Max Profit</t>
  </si>
  <si>
    <t>Unlimited</t>
  </si>
  <si>
    <t>Debit from OTM Buy</t>
  </si>
  <si>
    <t>Net Premium (Credit)</t>
  </si>
  <si>
    <t>Calculations</t>
  </si>
  <si>
    <t>Market Expiry</t>
  </si>
  <si>
    <t>LS_IV (ITM)</t>
  </si>
  <si>
    <t>PR</t>
  </si>
  <si>
    <t>Payoff</t>
  </si>
  <si>
    <t>HS_IV (ATM)</t>
  </si>
  <si>
    <t>PP</t>
  </si>
  <si>
    <t>HS_IV (OTM)</t>
  </si>
  <si>
    <t>Net Payoff</t>
  </si>
  <si>
    <t>Legend</t>
  </si>
  <si>
    <t>LS - IV (ITM)</t>
  </si>
  <si>
    <t>Lower Strike Intrensic value</t>
  </si>
  <si>
    <t>Premium Received</t>
  </si>
  <si>
    <t>HS_IV</t>
  </si>
  <si>
    <t>Higher Strike Intrensic value</t>
  </si>
  <si>
    <t>Premium Paid</t>
  </si>
  <si>
    <t>Net payoff from all the 4 legs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</si>
</sst>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b/>
      <sz val="14.0"/>
      <color rgb="FF00B050"/>
      <name val="Calibri"/>
    </font>
    <font>
      <b/>
      <sz val="11.0"/>
      <color rgb="FF00B050"/>
      <name val="Calibri"/>
    </font>
    <font>
      <b/>
      <sz val="12.0"/>
      <color rgb="FF00B050"/>
      <name val="Calibri"/>
    </font>
    <font>
      <sz val="11.0"/>
      <color rgb="FFFF0000"/>
      <name val="Calibri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13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Border="1" applyFont="1"/>
    <xf borderId="2" fillId="0" fontId="2" numFmtId="0" xfId="0" applyBorder="1" applyFont="1"/>
    <xf borderId="3" fillId="0" fontId="1" numFmtId="0" xfId="0" applyBorder="1" applyFont="1"/>
    <xf borderId="4" fillId="0" fontId="2" numFmtId="0" xfId="0" applyBorder="1" applyFont="1"/>
    <xf borderId="5" fillId="0" fontId="1" numFmtId="0" xfId="0" applyBorder="1" applyFont="1"/>
    <xf borderId="6" fillId="0" fontId="2" numFmtId="0" xfId="0" applyBorder="1" applyFont="1"/>
    <xf borderId="0" fillId="0" fontId="3" numFmtId="0" xfId="0" applyFont="1"/>
    <xf borderId="1" fillId="0" fontId="4" numFmtId="0" xfId="0" applyBorder="1" applyFont="1"/>
    <xf borderId="2" fillId="0" fontId="4" numFmtId="0" xfId="0" applyBorder="1" applyFont="1"/>
    <xf borderId="0" fillId="0" fontId="4" numFmtId="0" xfId="0" applyFont="1"/>
    <xf borderId="3" fillId="0" fontId="2" numFmtId="0" xfId="0" applyBorder="1" applyFont="1"/>
    <xf borderId="4" fillId="0" fontId="2" numFmtId="0" xfId="0" applyAlignment="1" applyBorder="1" applyFont="1">
      <alignment horizontal="left"/>
    </xf>
    <xf borderId="1" fillId="0" fontId="2" numFmtId="0" xfId="0" applyBorder="1" applyFont="1"/>
    <xf borderId="7" fillId="0" fontId="2" numFmtId="0" xfId="0" applyBorder="1" applyFont="1"/>
    <xf borderId="0" fillId="0" fontId="2" numFmtId="0" xfId="0" applyFont="1"/>
    <xf borderId="5" fillId="0" fontId="2" numFmtId="0" xfId="0" applyBorder="1" applyFont="1"/>
    <xf borderId="8" fillId="0" fontId="2" numFmtId="0" xfId="0" applyBorder="1" applyFont="1"/>
    <xf borderId="6" fillId="0" fontId="2" numFmtId="0" xfId="0" applyAlignment="1" applyBorder="1" applyFont="1">
      <alignment horizontal="left"/>
    </xf>
    <xf borderId="0" fillId="0" fontId="5" numFmtId="0" xfId="0" applyFont="1"/>
    <xf borderId="1" fillId="0" fontId="1" numFmtId="0" xfId="0" applyAlignment="1" applyBorder="1" applyFont="1">
      <alignment horizontal="center"/>
    </xf>
    <xf borderId="7" fillId="0" fontId="1" numFmtId="0" xfId="0" applyAlignment="1" applyBorder="1" applyFont="1">
      <alignment horizontal="center"/>
    </xf>
    <xf borderId="9" fillId="0" fontId="1" numFmtId="0" xfId="0" applyAlignment="1" applyBorder="1" applyFont="1">
      <alignment horizontal="center"/>
    </xf>
    <xf borderId="3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10" fillId="0" fontId="2" numFmtId="0" xfId="0" applyBorder="1" applyFont="1"/>
    <xf borderId="10" fillId="0" fontId="6" numFmtId="0" xfId="0" applyBorder="1" applyFont="1"/>
    <xf borderId="5" fillId="0" fontId="2" numFmtId="0" xfId="0" applyAlignment="1" applyBorder="1" applyFont="1">
      <alignment horizontal="center"/>
    </xf>
    <xf borderId="8" fillId="0" fontId="2" numFmtId="0" xfId="0" applyAlignment="1" applyBorder="1" applyFont="1">
      <alignment horizontal="center"/>
    </xf>
    <xf borderId="11" fillId="0" fontId="2" numFmtId="0" xfId="0" applyBorder="1" applyFont="1"/>
    <xf borderId="12" fillId="2" fontId="4" numFmtId="0" xfId="0" applyBorder="1" applyFill="1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Bear Call Ladder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Net Payoff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Strategy!$C$16:$C$33</c:f>
            </c:strRef>
          </c:cat>
          <c:val>
            <c:numRef>
              <c:f>Strategy!$M$16:$M$33</c:f>
              <c:numCache/>
            </c:numRef>
          </c:val>
          <c:smooth val="0"/>
        </c:ser>
        <c:axId val="1557524768"/>
        <c:axId val="394869224"/>
      </c:lineChart>
      <c:catAx>
        <c:axId val="1557524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394869224"/>
      </c:catAx>
      <c:valAx>
        <c:axId val="3948692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7524768"/>
      </c:valAx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304800</xdr:colOff>
      <xdr:row>14</xdr:row>
      <xdr:rowOff>0</xdr:rowOff>
    </xdr:from>
    <xdr:ext cx="4829175" cy="3800475"/>
    <xdr:graphicFrame>
      <xdr:nvGraphicFramePr>
        <xdr:cNvPr id="67154058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1.86"/>
    <col customWidth="1" min="3" max="3" width="2.29"/>
    <col customWidth="1" min="4" max="4" width="28.14"/>
    <col customWidth="1" min="5" max="5" width="20.0"/>
    <col customWidth="1" min="6" max="6" width="9.14"/>
    <col customWidth="1" min="7" max="26" width="8.71"/>
  </cols>
  <sheetData>
    <row r="5">
      <c r="C5" s="1"/>
      <c r="D5" s="2" t="s">
        <v>0</v>
      </c>
      <c r="E5" s="3" t="s">
        <v>1</v>
      </c>
    </row>
    <row r="6">
      <c r="D6" s="4" t="s">
        <v>2</v>
      </c>
      <c r="E6" s="5" t="s">
        <v>3</v>
      </c>
    </row>
    <row r="7">
      <c r="D7" s="6" t="s">
        <v>4</v>
      </c>
      <c r="E7" s="7" t="s">
        <v>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.43"/>
    <col customWidth="1" min="2" max="2" width="1.86"/>
    <col customWidth="1" min="3" max="3" width="33.14"/>
    <col customWidth="1" min="4" max="4" width="15.29"/>
    <col customWidth="1" min="5" max="5" width="13.57"/>
    <col customWidth="1" min="6" max="6" width="13.86"/>
    <col customWidth="1" min="7" max="7" width="18.0"/>
    <col customWidth="1" min="8" max="9" width="10.57"/>
    <col customWidth="1" min="10" max="10" width="14.57"/>
    <col customWidth="1" min="11" max="11" width="12.43"/>
    <col customWidth="1" min="12" max="12" width="10.0"/>
    <col customWidth="1" min="13" max="13" width="14.86"/>
    <col customWidth="1" min="14" max="26" width="8.71"/>
  </cols>
  <sheetData>
    <row r="1">
      <c r="A1" s="8" t="s">
        <v>1</v>
      </c>
    </row>
    <row r="2" ht="6.75" customHeight="1"/>
    <row r="3">
      <c r="C3" s="9" t="s">
        <v>6</v>
      </c>
      <c r="D3" s="10" t="s">
        <v>7</v>
      </c>
      <c r="F3" s="11" t="s">
        <v>8</v>
      </c>
    </row>
    <row r="4">
      <c r="C4" s="12" t="s">
        <v>9</v>
      </c>
      <c r="D4" s="13" t="s">
        <v>10</v>
      </c>
      <c r="F4" s="14" t="s">
        <v>11</v>
      </c>
      <c r="G4" s="15"/>
      <c r="H4" s="3" t="s">
        <v>12</v>
      </c>
    </row>
    <row r="5">
      <c r="C5" s="12" t="s">
        <v>13</v>
      </c>
      <c r="D5" s="13">
        <v>7790.0</v>
      </c>
      <c r="F5" s="12" t="s">
        <v>14</v>
      </c>
      <c r="G5" s="16"/>
      <c r="H5" s="5">
        <f>D6+D12</f>
        <v>7660</v>
      </c>
    </row>
    <row r="6">
      <c r="C6" s="12" t="s">
        <v>15</v>
      </c>
      <c r="D6" s="13">
        <v>7600.0</v>
      </c>
      <c r="F6" s="12" t="s">
        <v>16</v>
      </c>
      <c r="G6" s="16"/>
      <c r="H6" s="5">
        <f>(D7+D8)-D6-D12</f>
        <v>8040</v>
      </c>
    </row>
    <row r="7">
      <c r="C7" s="12" t="s">
        <v>17</v>
      </c>
      <c r="D7" s="13">
        <v>7800.0</v>
      </c>
      <c r="F7" s="12" t="s">
        <v>18</v>
      </c>
      <c r="G7" s="16"/>
      <c r="H7" s="5">
        <f>D9-D10-D11</f>
        <v>60</v>
      </c>
    </row>
    <row r="8">
      <c r="C8" s="12" t="s">
        <v>19</v>
      </c>
      <c r="D8" s="13">
        <v>7900.0</v>
      </c>
      <c r="F8" s="12" t="s">
        <v>20</v>
      </c>
      <c r="G8" s="16"/>
      <c r="H8" s="5">
        <f>D7-D6-D12</f>
        <v>140</v>
      </c>
    </row>
    <row r="9">
      <c r="C9" s="12" t="s">
        <v>21</v>
      </c>
      <c r="D9" s="13">
        <v>247.0</v>
      </c>
      <c r="F9" s="12" t="s">
        <v>22</v>
      </c>
      <c r="G9" s="16"/>
      <c r="H9" s="5">
        <f>D7</f>
        <v>7800</v>
      </c>
    </row>
    <row r="10">
      <c r="C10" s="12" t="s">
        <v>23</v>
      </c>
      <c r="D10" s="13">
        <v>117.0</v>
      </c>
      <c r="F10" s="17" t="s">
        <v>24</v>
      </c>
      <c r="G10" s="18"/>
      <c r="H10" s="7" t="s">
        <v>25</v>
      </c>
    </row>
    <row r="11">
      <c r="C11" s="12" t="s">
        <v>26</v>
      </c>
      <c r="D11" s="13">
        <v>70.0</v>
      </c>
      <c r="F11" s="16"/>
      <c r="G11" s="16"/>
      <c r="H11" s="16"/>
    </row>
    <row r="12">
      <c r="C12" s="17" t="s">
        <v>27</v>
      </c>
      <c r="D12" s="19">
        <f>D9-D10-D11</f>
        <v>60</v>
      </c>
      <c r="F12" s="16"/>
      <c r="G12" s="16"/>
      <c r="H12" s="16"/>
    </row>
    <row r="13">
      <c r="C13" s="16"/>
      <c r="D13" s="16"/>
    </row>
    <row r="14">
      <c r="A14" s="20" t="s">
        <v>28</v>
      </c>
    </row>
    <row r="15">
      <c r="C15" s="21" t="s">
        <v>29</v>
      </c>
      <c r="D15" s="22" t="s">
        <v>30</v>
      </c>
      <c r="E15" s="22" t="s">
        <v>31</v>
      </c>
      <c r="F15" s="22" t="s">
        <v>32</v>
      </c>
      <c r="G15" s="22" t="s">
        <v>33</v>
      </c>
      <c r="H15" s="22" t="s">
        <v>34</v>
      </c>
      <c r="I15" s="22" t="s">
        <v>32</v>
      </c>
      <c r="J15" s="22" t="s">
        <v>35</v>
      </c>
      <c r="K15" s="22" t="s">
        <v>34</v>
      </c>
      <c r="L15" s="22" t="s">
        <v>32</v>
      </c>
      <c r="M15" s="23" t="s">
        <v>36</v>
      </c>
    </row>
    <row r="16">
      <c r="C16" s="24">
        <v>7000.0</v>
      </c>
      <c r="D16" s="25">
        <f t="shared" ref="D16:D33" si="1">IF(C16-$D$6&lt;0,0,C16-$D$6)</f>
        <v>0</v>
      </c>
      <c r="E16" s="25">
        <f t="shared" ref="E16:E33" si="2">$D$9</f>
        <v>247</v>
      </c>
      <c r="F16" s="25">
        <f t="shared" ref="F16:F33" si="3">E16-D16</f>
        <v>247</v>
      </c>
      <c r="G16" s="25">
        <f t="shared" ref="G16:G33" si="4">IF(C16-$D$7&lt;0,0,C16-$D$7)</f>
        <v>0</v>
      </c>
      <c r="H16" s="25">
        <f t="shared" ref="H16:H33" si="5">-$D$10</f>
        <v>-117</v>
      </c>
      <c r="I16" s="25">
        <f t="shared" ref="I16:I33" si="6">G16+H16</f>
        <v>-117</v>
      </c>
      <c r="J16" s="25">
        <f t="shared" ref="J16:J33" si="7">IF(C16-$D$8&lt;0,0,C16-$D$8)</f>
        <v>0</v>
      </c>
      <c r="K16" s="25">
        <f t="shared" ref="K16:K33" si="8">-$D$11</f>
        <v>-70</v>
      </c>
      <c r="L16" s="16">
        <f t="shared" ref="L16:L33" si="9">J16+K16</f>
        <v>-70</v>
      </c>
      <c r="M16" s="26">
        <f t="shared" ref="M16:M33" si="10">F16+I16+L16</f>
        <v>60</v>
      </c>
    </row>
    <row r="17">
      <c r="C17" s="24">
        <f t="shared" ref="C17:C33" si="11">C16+100</f>
        <v>7100</v>
      </c>
      <c r="D17" s="25">
        <f t="shared" si="1"/>
        <v>0</v>
      </c>
      <c r="E17" s="25">
        <f t="shared" si="2"/>
        <v>247</v>
      </c>
      <c r="F17" s="25">
        <f t="shared" si="3"/>
        <v>247</v>
      </c>
      <c r="G17" s="25">
        <f t="shared" si="4"/>
        <v>0</v>
      </c>
      <c r="H17" s="25">
        <f t="shared" si="5"/>
        <v>-117</v>
      </c>
      <c r="I17" s="25">
        <f t="shared" si="6"/>
        <v>-117</v>
      </c>
      <c r="J17" s="25">
        <f t="shared" si="7"/>
        <v>0</v>
      </c>
      <c r="K17" s="25">
        <f t="shared" si="8"/>
        <v>-70</v>
      </c>
      <c r="L17" s="16">
        <f t="shared" si="9"/>
        <v>-70</v>
      </c>
      <c r="M17" s="26">
        <f t="shared" si="10"/>
        <v>60</v>
      </c>
    </row>
    <row r="18">
      <c r="C18" s="24">
        <f t="shared" si="11"/>
        <v>7200</v>
      </c>
      <c r="D18" s="25">
        <f t="shared" si="1"/>
        <v>0</v>
      </c>
      <c r="E18" s="25">
        <f t="shared" si="2"/>
        <v>247</v>
      </c>
      <c r="F18" s="25">
        <f t="shared" si="3"/>
        <v>247</v>
      </c>
      <c r="G18" s="25">
        <f t="shared" si="4"/>
        <v>0</v>
      </c>
      <c r="H18" s="25">
        <f t="shared" si="5"/>
        <v>-117</v>
      </c>
      <c r="I18" s="25">
        <f t="shared" si="6"/>
        <v>-117</v>
      </c>
      <c r="J18" s="25">
        <f t="shared" si="7"/>
        <v>0</v>
      </c>
      <c r="K18" s="25">
        <f t="shared" si="8"/>
        <v>-70</v>
      </c>
      <c r="L18" s="16">
        <f t="shared" si="9"/>
        <v>-70</v>
      </c>
      <c r="M18" s="26">
        <f t="shared" si="10"/>
        <v>60</v>
      </c>
    </row>
    <row r="19">
      <c r="C19" s="24">
        <f t="shared" si="11"/>
        <v>7300</v>
      </c>
      <c r="D19" s="25">
        <f t="shared" si="1"/>
        <v>0</v>
      </c>
      <c r="E19" s="25">
        <f t="shared" si="2"/>
        <v>247</v>
      </c>
      <c r="F19" s="25">
        <f t="shared" si="3"/>
        <v>247</v>
      </c>
      <c r="G19" s="25">
        <f t="shared" si="4"/>
        <v>0</v>
      </c>
      <c r="H19" s="25">
        <f t="shared" si="5"/>
        <v>-117</v>
      </c>
      <c r="I19" s="25">
        <f t="shared" si="6"/>
        <v>-117</v>
      </c>
      <c r="J19" s="25">
        <f t="shared" si="7"/>
        <v>0</v>
      </c>
      <c r="K19" s="25">
        <f t="shared" si="8"/>
        <v>-70</v>
      </c>
      <c r="L19" s="16">
        <f t="shared" si="9"/>
        <v>-70</v>
      </c>
      <c r="M19" s="26">
        <f t="shared" si="10"/>
        <v>60</v>
      </c>
    </row>
    <row r="20">
      <c r="C20" s="24">
        <f t="shared" si="11"/>
        <v>7400</v>
      </c>
      <c r="D20" s="25">
        <f t="shared" si="1"/>
        <v>0</v>
      </c>
      <c r="E20" s="25">
        <f t="shared" si="2"/>
        <v>247</v>
      </c>
      <c r="F20" s="25">
        <f t="shared" si="3"/>
        <v>247</v>
      </c>
      <c r="G20" s="25">
        <f t="shared" si="4"/>
        <v>0</v>
      </c>
      <c r="H20" s="25">
        <f t="shared" si="5"/>
        <v>-117</v>
      </c>
      <c r="I20" s="25">
        <f t="shared" si="6"/>
        <v>-117</v>
      </c>
      <c r="J20" s="25">
        <f t="shared" si="7"/>
        <v>0</v>
      </c>
      <c r="K20" s="25">
        <f t="shared" si="8"/>
        <v>-70</v>
      </c>
      <c r="L20" s="16">
        <f t="shared" si="9"/>
        <v>-70</v>
      </c>
      <c r="M20" s="26">
        <f t="shared" si="10"/>
        <v>60</v>
      </c>
    </row>
    <row r="21" ht="15.75" customHeight="1">
      <c r="C21" s="24">
        <f t="shared" si="11"/>
        <v>7500</v>
      </c>
      <c r="D21" s="25">
        <f t="shared" si="1"/>
        <v>0</v>
      </c>
      <c r="E21" s="25">
        <f t="shared" si="2"/>
        <v>247</v>
      </c>
      <c r="F21" s="25">
        <f t="shared" si="3"/>
        <v>247</v>
      </c>
      <c r="G21" s="25">
        <f t="shared" si="4"/>
        <v>0</v>
      </c>
      <c r="H21" s="25">
        <f t="shared" si="5"/>
        <v>-117</v>
      </c>
      <c r="I21" s="25">
        <f t="shared" si="6"/>
        <v>-117</v>
      </c>
      <c r="J21" s="25">
        <f t="shared" si="7"/>
        <v>0</v>
      </c>
      <c r="K21" s="25">
        <f t="shared" si="8"/>
        <v>-70</v>
      </c>
      <c r="L21" s="16">
        <f t="shared" si="9"/>
        <v>-70</v>
      </c>
      <c r="M21" s="26">
        <f t="shared" si="10"/>
        <v>60</v>
      </c>
    </row>
    <row r="22" ht="15.75" customHeight="1">
      <c r="C22" s="24">
        <f t="shared" si="11"/>
        <v>7600</v>
      </c>
      <c r="D22" s="25">
        <f t="shared" si="1"/>
        <v>0</v>
      </c>
      <c r="E22" s="25">
        <f t="shared" si="2"/>
        <v>247</v>
      </c>
      <c r="F22" s="25">
        <f t="shared" si="3"/>
        <v>247</v>
      </c>
      <c r="G22" s="25">
        <f t="shared" si="4"/>
        <v>0</v>
      </c>
      <c r="H22" s="25">
        <f t="shared" si="5"/>
        <v>-117</v>
      </c>
      <c r="I22" s="25">
        <f t="shared" si="6"/>
        <v>-117</v>
      </c>
      <c r="J22" s="25">
        <f t="shared" si="7"/>
        <v>0</v>
      </c>
      <c r="K22" s="25">
        <f t="shared" si="8"/>
        <v>-70</v>
      </c>
      <c r="L22" s="16">
        <f t="shared" si="9"/>
        <v>-70</v>
      </c>
      <c r="M22" s="26">
        <f t="shared" si="10"/>
        <v>60</v>
      </c>
    </row>
    <row r="23" ht="15.75" customHeight="1">
      <c r="C23" s="24">
        <f t="shared" si="11"/>
        <v>7700</v>
      </c>
      <c r="D23" s="25">
        <f t="shared" si="1"/>
        <v>100</v>
      </c>
      <c r="E23" s="25">
        <f t="shared" si="2"/>
        <v>247</v>
      </c>
      <c r="F23" s="25">
        <f t="shared" si="3"/>
        <v>147</v>
      </c>
      <c r="G23" s="25">
        <f t="shared" si="4"/>
        <v>0</v>
      </c>
      <c r="H23" s="25">
        <f t="shared" si="5"/>
        <v>-117</v>
      </c>
      <c r="I23" s="25">
        <f t="shared" si="6"/>
        <v>-117</v>
      </c>
      <c r="J23" s="25">
        <f t="shared" si="7"/>
        <v>0</v>
      </c>
      <c r="K23" s="25">
        <f t="shared" si="8"/>
        <v>-70</v>
      </c>
      <c r="L23" s="16">
        <f t="shared" si="9"/>
        <v>-70</v>
      </c>
      <c r="M23" s="27">
        <f t="shared" si="10"/>
        <v>-40</v>
      </c>
    </row>
    <row r="24" ht="15.75" customHeight="1">
      <c r="C24" s="24">
        <f t="shared" si="11"/>
        <v>7800</v>
      </c>
      <c r="D24" s="25">
        <f t="shared" si="1"/>
        <v>200</v>
      </c>
      <c r="E24" s="25">
        <f t="shared" si="2"/>
        <v>247</v>
      </c>
      <c r="F24" s="25">
        <f t="shared" si="3"/>
        <v>47</v>
      </c>
      <c r="G24" s="25">
        <f t="shared" si="4"/>
        <v>0</v>
      </c>
      <c r="H24" s="25">
        <f t="shared" si="5"/>
        <v>-117</v>
      </c>
      <c r="I24" s="25">
        <f t="shared" si="6"/>
        <v>-117</v>
      </c>
      <c r="J24" s="25">
        <f t="shared" si="7"/>
        <v>0</v>
      </c>
      <c r="K24" s="25">
        <f t="shared" si="8"/>
        <v>-70</v>
      </c>
      <c r="L24" s="16">
        <f t="shared" si="9"/>
        <v>-70</v>
      </c>
      <c r="M24" s="27">
        <f t="shared" si="10"/>
        <v>-140</v>
      </c>
    </row>
    <row r="25" ht="15.75" customHeight="1">
      <c r="C25" s="24">
        <f t="shared" si="11"/>
        <v>7900</v>
      </c>
      <c r="D25" s="25">
        <f t="shared" si="1"/>
        <v>300</v>
      </c>
      <c r="E25" s="25">
        <f t="shared" si="2"/>
        <v>247</v>
      </c>
      <c r="F25" s="25">
        <f t="shared" si="3"/>
        <v>-53</v>
      </c>
      <c r="G25" s="25">
        <f t="shared" si="4"/>
        <v>100</v>
      </c>
      <c r="H25" s="25">
        <f t="shared" si="5"/>
        <v>-117</v>
      </c>
      <c r="I25" s="25">
        <f t="shared" si="6"/>
        <v>-17</v>
      </c>
      <c r="J25" s="25">
        <f t="shared" si="7"/>
        <v>0</v>
      </c>
      <c r="K25" s="25">
        <f t="shared" si="8"/>
        <v>-70</v>
      </c>
      <c r="L25" s="16">
        <f t="shared" si="9"/>
        <v>-70</v>
      </c>
      <c r="M25" s="27">
        <f t="shared" si="10"/>
        <v>-140</v>
      </c>
    </row>
    <row r="26" ht="15.75" customHeight="1">
      <c r="C26" s="24">
        <f t="shared" si="11"/>
        <v>8000</v>
      </c>
      <c r="D26" s="25">
        <f t="shared" si="1"/>
        <v>400</v>
      </c>
      <c r="E26" s="25">
        <f t="shared" si="2"/>
        <v>247</v>
      </c>
      <c r="F26" s="25">
        <f t="shared" si="3"/>
        <v>-153</v>
      </c>
      <c r="G26" s="25">
        <f t="shared" si="4"/>
        <v>200</v>
      </c>
      <c r="H26" s="25">
        <f t="shared" si="5"/>
        <v>-117</v>
      </c>
      <c r="I26" s="25">
        <f t="shared" si="6"/>
        <v>83</v>
      </c>
      <c r="J26" s="25">
        <f t="shared" si="7"/>
        <v>100</v>
      </c>
      <c r="K26" s="25">
        <f t="shared" si="8"/>
        <v>-70</v>
      </c>
      <c r="L26" s="16">
        <f t="shared" si="9"/>
        <v>30</v>
      </c>
      <c r="M26" s="27">
        <f t="shared" si="10"/>
        <v>-40</v>
      </c>
    </row>
    <row r="27" ht="15.75" customHeight="1">
      <c r="C27" s="24">
        <f t="shared" si="11"/>
        <v>8100</v>
      </c>
      <c r="D27" s="25">
        <f t="shared" si="1"/>
        <v>500</v>
      </c>
      <c r="E27" s="25">
        <f t="shared" si="2"/>
        <v>247</v>
      </c>
      <c r="F27" s="25">
        <f t="shared" si="3"/>
        <v>-253</v>
      </c>
      <c r="G27" s="25">
        <f t="shared" si="4"/>
        <v>300</v>
      </c>
      <c r="H27" s="25">
        <f t="shared" si="5"/>
        <v>-117</v>
      </c>
      <c r="I27" s="25">
        <f t="shared" si="6"/>
        <v>183</v>
      </c>
      <c r="J27" s="25">
        <f t="shared" si="7"/>
        <v>200</v>
      </c>
      <c r="K27" s="25">
        <f t="shared" si="8"/>
        <v>-70</v>
      </c>
      <c r="L27" s="16">
        <f t="shared" si="9"/>
        <v>130</v>
      </c>
      <c r="M27" s="26">
        <f t="shared" si="10"/>
        <v>60</v>
      </c>
    </row>
    <row r="28" ht="15.75" customHeight="1">
      <c r="C28" s="24">
        <f t="shared" si="11"/>
        <v>8200</v>
      </c>
      <c r="D28" s="25">
        <f t="shared" si="1"/>
        <v>600</v>
      </c>
      <c r="E28" s="25">
        <f t="shared" si="2"/>
        <v>247</v>
      </c>
      <c r="F28" s="25">
        <f t="shared" si="3"/>
        <v>-353</v>
      </c>
      <c r="G28" s="25">
        <f t="shared" si="4"/>
        <v>400</v>
      </c>
      <c r="H28" s="25">
        <f t="shared" si="5"/>
        <v>-117</v>
      </c>
      <c r="I28" s="25">
        <f t="shared" si="6"/>
        <v>283</v>
      </c>
      <c r="J28" s="25">
        <f t="shared" si="7"/>
        <v>300</v>
      </c>
      <c r="K28" s="25">
        <f t="shared" si="8"/>
        <v>-70</v>
      </c>
      <c r="L28" s="16">
        <f t="shared" si="9"/>
        <v>230</v>
      </c>
      <c r="M28" s="26">
        <f t="shared" si="10"/>
        <v>160</v>
      </c>
    </row>
    <row r="29" ht="15.75" customHeight="1">
      <c r="C29" s="24">
        <f t="shared" si="11"/>
        <v>8300</v>
      </c>
      <c r="D29" s="25">
        <f t="shared" si="1"/>
        <v>700</v>
      </c>
      <c r="E29" s="25">
        <f t="shared" si="2"/>
        <v>247</v>
      </c>
      <c r="F29" s="25">
        <f t="shared" si="3"/>
        <v>-453</v>
      </c>
      <c r="G29" s="25">
        <f t="shared" si="4"/>
        <v>500</v>
      </c>
      <c r="H29" s="25">
        <f t="shared" si="5"/>
        <v>-117</v>
      </c>
      <c r="I29" s="25">
        <f t="shared" si="6"/>
        <v>383</v>
      </c>
      <c r="J29" s="25">
        <f t="shared" si="7"/>
        <v>400</v>
      </c>
      <c r="K29" s="25">
        <f t="shared" si="8"/>
        <v>-70</v>
      </c>
      <c r="L29" s="16">
        <f t="shared" si="9"/>
        <v>330</v>
      </c>
      <c r="M29" s="26">
        <f t="shared" si="10"/>
        <v>260</v>
      </c>
    </row>
    <row r="30" ht="15.75" customHeight="1">
      <c r="C30" s="24">
        <f t="shared" si="11"/>
        <v>8400</v>
      </c>
      <c r="D30" s="25">
        <f t="shared" si="1"/>
        <v>800</v>
      </c>
      <c r="E30" s="25">
        <f t="shared" si="2"/>
        <v>247</v>
      </c>
      <c r="F30" s="25">
        <f t="shared" si="3"/>
        <v>-553</v>
      </c>
      <c r="G30" s="25">
        <f t="shared" si="4"/>
        <v>600</v>
      </c>
      <c r="H30" s="25">
        <f t="shared" si="5"/>
        <v>-117</v>
      </c>
      <c r="I30" s="25">
        <f t="shared" si="6"/>
        <v>483</v>
      </c>
      <c r="J30" s="25">
        <f t="shared" si="7"/>
        <v>500</v>
      </c>
      <c r="K30" s="25">
        <f t="shared" si="8"/>
        <v>-70</v>
      </c>
      <c r="L30" s="16">
        <f t="shared" si="9"/>
        <v>430</v>
      </c>
      <c r="M30" s="26">
        <f t="shared" si="10"/>
        <v>360</v>
      </c>
    </row>
    <row r="31" ht="15.75" customHeight="1">
      <c r="C31" s="24">
        <f t="shared" si="11"/>
        <v>8500</v>
      </c>
      <c r="D31" s="25">
        <f t="shared" si="1"/>
        <v>900</v>
      </c>
      <c r="E31" s="25">
        <f t="shared" si="2"/>
        <v>247</v>
      </c>
      <c r="F31" s="25">
        <f t="shared" si="3"/>
        <v>-653</v>
      </c>
      <c r="G31" s="25">
        <f t="shared" si="4"/>
        <v>700</v>
      </c>
      <c r="H31" s="25">
        <f t="shared" si="5"/>
        <v>-117</v>
      </c>
      <c r="I31" s="25">
        <f t="shared" si="6"/>
        <v>583</v>
      </c>
      <c r="J31" s="25">
        <f t="shared" si="7"/>
        <v>600</v>
      </c>
      <c r="K31" s="25">
        <f t="shared" si="8"/>
        <v>-70</v>
      </c>
      <c r="L31" s="16">
        <f t="shared" si="9"/>
        <v>530</v>
      </c>
      <c r="M31" s="26">
        <f t="shared" si="10"/>
        <v>460</v>
      </c>
    </row>
    <row r="32" ht="15.75" customHeight="1">
      <c r="C32" s="24">
        <f t="shared" si="11"/>
        <v>8600</v>
      </c>
      <c r="D32" s="25">
        <f t="shared" si="1"/>
        <v>1000</v>
      </c>
      <c r="E32" s="25">
        <f t="shared" si="2"/>
        <v>247</v>
      </c>
      <c r="F32" s="25">
        <f t="shared" si="3"/>
        <v>-753</v>
      </c>
      <c r="G32" s="25">
        <f t="shared" si="4"/>
        <v>800</v>
      </c>
      <c r="H32" s="25">
        <f t="shared" si="5"/>
        <v>-117</v>
      </c>
      <c r="I32" s="25">
        <f t="shared" si="6"/>
        <v>683</v>
      </c>
      <c r="J32" s="25">
        <f t="shared" si="7"/>
        <v>700</v>
      </c>
      <c r="K32" s="25">
        <f t="shared" si="8"/>
        <v>-70</v>
      </c>
      <c r="L32" s="16">
        <f t="shared" si="9"/>
        <v>630</v>
      </c>
      <c r="M32" s="26">
        <f t="shared" si="10"/>
        <v>560</v>
      </c>
    </row>
    <row r="33" ht="15.75" customHeight="1">
      <c r="C33" s="28">
        <f t="shared" si="11"/>
        <v>8700</v>
      </c>
      <c r="D33" s="29">
        <f t="shared" si="1"/>
        <v>1100</v>
      </c>
      <c r="E33" s="29">
        <f t="shared" si="2"/>
        <v>247</v>
      </c>
      <c r="F33" s="29">
        <f t="shared" si="3"/>
        <v>-853</v>
      </c>
      <c r="G33" s="29">
        <f t="shared" si="4"/>
        <v>900</v>
      </c>
      <c r="H33" s="29">
        <f t="shared" si="5"/>
        <v>-117</v>
      </c>
      <c r="I33" s="29">
        <f t="shared" si="6"/>
        <v>783</v>
      </c>
      <c r="J33" s="29">
        <f t="shared" si="7"/>
        <v>800</v>
      </c>
      <c r="K33" s="29">
        <f t="shared" si="8"/>
        <v>-70</v>
      </c>
      <c r="L33" s="18">
        <f t="shared" si="9"/>
        <v>730</v>
      </c>
      <c r="M33" s="30">
        <f t="shared" si="10"/>
        <v>660</v>
      </c>
    </row>
    <row r="34" ht="15.75" customHeight="1">
      <c r="C34" s="25"/>
      <c r="D34" s="25"/>
      <c r="E34" s="25"/>
      <c r="F34" s="25"/>
      <c r="G34" s="25"/>
      <c r="H34" s="25"/>
      <c r="I34" s="25"/>
      <c r="J34" s="25"/>
      <c r="K34" s="25"/>
    </row>
    <row r="35" ht="15.75" customHeight="1"/>
    <row r="36" ht="15.75" customHeight="1">
      <c r="C36" s="31" t="s">
        <v>37</v>
      </c>
    </row>
    <row r="37" ht="15.75" customHeight="1">
      <c r="C37" s="14" t="s">
        <v>38</v>
      </c>
      <c r="D37" s="15" t="s">
        <v>39</v>
      </c>
      <c r="E37" s="3"/>
    </row>
    <row r="38" ht="15.75" customHeight="1">
      <c r="C38" s="12" t="s">
        <v>31</v>
      </c>
      <c r="D38" s="16" t="s">
        <v>40</v>
      </c>
      <c r="E38" s="5"/>
    </row>
    <row r="39" ht="15.75" customHeight="1">
      <c r="C39" s="12" t="s">
        <v>41</v>
      </c>
      <c r="D39" s="16" t="s">
        <v>42</v>
      </c>
      <c r="E39" s="5"/>
    </row>
    <row r="40" ht="15.75" customHeight="1">
      <c r="C40" s="12" t="s">
        <v>34</v>
      </c>
      <c r="D40" s="16" t="s">
        <v>43</v>
      </c>
      <c r="E40" s="5"/>
    </row>
    <row r="41" ht="15.75" customHeight="1">
      <c r="C41" s="17" t="s">
        <v>36</v>
      </c>
      <c r="D41" s="18" t="s">
        <v>44</v>
      </c>
      <c r="E41" s="7"/>
    </row>
    <row r="42" ht="15.75" customHeight="1">
      <c r="C42" s="16"/>
      <c r="D42" s="16"/>
      <c r="E42" s="16"/>
    </row>
    <row r="43" ht="15.75" customHeight="1">
      <c r="C43" s="16"/>
      <c r="D43" s="16"/>
      <c r="E43" s="16"/>
    </row>
    <row r="44" ht="15.75" customHeight="1">
      <c r="C44" s="16"/>
      <c r="D44" s="16"/>
      <c r="E44" s="16"/>
    </row>
    <row r="45" ht="15.75" customHeight="1">
      <c r="C45" s="16"/>
      <c r="D45" s="16"/>
      <c r="E45" s="16"/>
    </row>
    <row r="46" ht="15.75" customHeight="1">
      <c r="C46" s="16"/>
      <c r="D46" s="16"/>
      <c r="E46" s="16"/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